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Capacity Plan" sheetId="2" state="visible" r:id="rId2"/>
    <sheet xmlns:r="http://schemas.openxmlformats.org/officeDocument/2006/relationships" name="Request Log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'Dashboard'!$A$18:$F$49</definedName>
    <definedName name="_xlnm._FilterDatabase" localSheetId="1" hidden="1">'Capacity Plan'!$A$1:$L$151</definedName>
    <definedName name="_xlnm._FilterDatabase" localSheetId="2" hidden="1">'Request Log'!$A$1:$J$301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183B4E"/>
      <sz val="11"/>
    </font>
    <font>
      <name val="Calibri"/>
      <color rgb="005A666B"/>
      <sz val="10"/>
    </font>
    <font>
      <name val="Calibri"/>
      <b val="1"/>
      <color rgb="00183B4E"/>
      <sz val="10"/>
    </font>
    <font>
      <name val="Calibri"/>
      <b val="1"/>
      <color rgb="00FFFFFF"/>
      <sz val="10"/>
    </font>
    <font>
      <name val="Calibri"/>
      <b val="1"/>
      <color rgb="00183B4E"/>
      <sz val="18"/>
    </font>
    <font>
      <name val="Calibri"/>
      <color rgb="001F2933"/>
      <sz val="10"/>
    </font>
    <font>
      <name val="Calibri"/>
      <b val="1"/>
      <color rgb="00FFFFFF"/>
      <sz val="11"/>
    </font>
  </fonts>
  <fills count="11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3F7F6"/>
      </patternFill>
    </fill>
    <fill>
      <patternFill patternType="solid">
        <fgColor rgb="00FFF1C9"/>
      </patternFill>
    </fill>
    <fill>
      <patternFill patternType="solid">
        <fgColor rgb="002F6F73"/>
      </patternFill>
    </fill>
    <fill>
      <patternFill patternType="solid">
        <fgColor rgb="00FFFFFF"/>
      </patternFill>
    </fill>
    <fill>
      <patternFill patternType="solid">
        <fgColor rgb="00E7E6E6"/>
      </patternFill>
    </fill>
    <fill>
      <patternFill patternType="solid">
        <fgColor rgb="00C6E0B4"/>
      </patternFill>
    </fill>
    <fill>
      <patternFill patternType="solid">
        <fgColor rgb="00FFF2CC"/>
      </patternFill>
    </fill>
    <fill>
      <patternFill patternType="solid">
        <fgColor rgb="00F4CCCC"/>
      </patternFill>
    </fill>
  </fills>
  <borders count="2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left" vertical="center"/>
    </xf>
    <xf numFmtId="164" fontId="0" fillId="4" borderId="1" applyAlignment="1" pivotButton="0" quotePrefix="0" xfId="0">
      <alignment horizontal="left" vertical="center"/>
    </xf>
    <xf numFmtId="1" fontId="0" fillId="4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164" fontId="7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164" fontId="7" fillId="6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left" vertical="center"/>
    </xf>
    <xf numFmtId="0" fontId="7" fillId="6" borderId="1" applyAlignment="1" pivotButton="0" quotePrefix="0" xfId="0">
      <alignment horizontal="center" vertical="center"/>
    </xf>
    <xf numFmtId="164" fontId="7" fillId="4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left" vertical="center"/>
    </xf>
    <xf numFmtId="0" fontId="7" fillId="4" borderId="1" applyAlignment="1" pivotButton="0" quotePrefix="0" xfId="0">
      <alignment horizontal="center" vertical="center"/>
    </xf>
    <xf numFmtId="0" fontId="7" fillId="7" borderId="1" applyAlignment="1" pivotButton="0" quotePrefix="0" xfId="0">
      <alignment horizontal="center" vertical="center"/>
    </xf>
    <xf numFmtId="0" fontId="7" fillId="7" borderId="1" applyAlignment="1" pivotButton="0" quotePrefix="0" xfId="0">
      <alignment horizontal="left" vertical="center"/>
    </xf>
    <xf numFmtId="164" fontId="7" fillId="4" borderId="1" applyAlignment="1" pivotButton="0" quotePrefix="0" xfId="0">
      <alignment horizontal="left" vertical="center"/>
    </xf>
    <xf numFmtId="0" fontId="7" fillId="4" borderId="1" applyAlignment="1" pivotButton="0" quotePrefix="0" xfId="0">
      <alignment horizontal="left" vertical="top" wrapText="1"/>
    </xf>
    <xf numFmtId="0" fontId="5" fillId="2" borderId="1" applyAlignment="1" pivotButton="0" quotePrefix="0" xfId="0">
      <alignment horizontal="left" vertical="center"/>
    </xf>
    <xf numFmtId="0" fontId="8" fillId="5" borderId="1" pivotButton="0" quotePrefix="0" xfId="0"/>
    <xf numFmtId="0" fontId="0" fillId="5" borderId="1" pivotButton="0" quotePrefix="0" xfId="0"/>
    <xf numFmtId="0" fontId="7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7" fillId="7" borderId="1" applyAlignment="1" pivotButton="0" quotePrefix="0" xfId="0">
      <alignment horizontal="left" vertical="top" wrapText="1"/>
    </xf>
    <xf numFmtId="0" fontId="7" fillId="8" borderId="1" applyAlignment="1" pivotButton="0" quotePrefix="0" xfId="0">
      <alignment horizontal="left" vertical="top" wrapText="1"/>
    </xf>
    <xf numFmtId="0" fontId="7" fillId="9" borderId="1" applyAlignment="1" pivotButton="0" quotePrefix="0" xfId="0">
      <alignment horizontal="left" vertical="top" wrapText="1"/>
    </xf>
    <xf numFmtId="0" fontId="7" fillId="10" borderId="1" applyAlignment="1" pivotButton="0" quotePrefix="0" xfId="0">
      <alignment horizontal="left" vertical="top" wrapText="1"/>
    </xf>
    <xf numFmtId="164" fontId="0" fillId="4" borderId="1" applyAlignment="1" pivotButton="0" quotePrefix="0" xfId="0">
      <alignment horizontal="left" vertical="center"/>
    </xf>
    <xf numFmtId="165" fontId="6" fillId="6" borderId="1" applyAlignment="1" pivotButton="0" quotePrefix="0" xfId="0">
      <alignment horizontal="center" vertical="center"/>
    </xf>
    <xf numFmtId="164" fontId="7" fillId="3" borderId="1" applyAlignment="1" pivotButton="0" quotePrefix="0" xfId="0">
      <alignment horizontal="center" vertical="center"/>
    </xf>
    <xf numFmtId="164" fontId="7" fillId="6" borderId="1" applyAlignment="1" pivotButton="0" quotePrefix="0" xfId="0">
      <alignment horizontal="center" vertical="center"/>
    </xf>
    <xf numFmtId="164" fontId="7" fillId="4" borderId="1" applyAlignment="1" pivotButton="0" quotePrefix="0" xfId="0">
      <alignment horizontal="center" vertical="center"/>
    </xf>
    <xf numFmtId="164" fontId="7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6">
    <dxf>
      <fill>
        <patternFill patternType="solid">
          <fgColor rgb="00C6E0B4"/>
        </patternFill>
      </fill>
    </dxf>
    <dxf>
      <fill>
        <patternFill patternType="solid">
          <fgColor rgb="00FFF2CC"/>
        </patternFill>
      </fill>
    </dxf>
    <dxf>
      <font>
        <name val="Calibri"/>
        <b val="1"/>
        <color rgb="008B1E16"/>
        <sz val="10"/>
      </font>
      <fill>
        <patternFill patternType="solid">
          <fgColor rgb="00F4CCCC"/>
        </patternFill>
      </fill>
    </dxf>
    <dxf>
      <fill>
        <patternFill patternType="solid">
          <fgColor rgb="00F4CCCC"/>
        </patternFill>
      </fill>
    </dxf>
    <dxf>
      <fill>
        <patternFill patternType="solid">
          <fgColor rgb="00FCE4B2"/>
        </patternFill>
      </fill>
    </dxf>
    <dxf>
      <fill>
        <patternFill patternType="solid">
          <fgColor rgb="00DDEB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Daily Same-Day Capacity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'Dashboard'!C18</f>
            </strRef>
          </tx>
          <spPr>
            <a:solidFill xmlns:a="http://schemas.openxmlformats.org/drawingml/2006/main">
              <a:srgbClr val="5B9BD5"/>
            </a:solidFill>
            <a:ln xmlns:a="http://schemas.openxmlformats.org/drawingml/2006/main">
              <a:prstDash val="solid"/>
            </a:ln>
          </spPr>
          <cat>
            <numRef>
              <f>'Dashboard'!$A$19:$A$32</f>
            </numRef>
          </cat>
          <val>
            <numRef>
              <f>'Dashboard'!$C$19:$C$32</f>
            </numRef>
          </val>
        </ser>
        <ser>
          <idx val="1"/>
          <order val="1"/>
          <tx>
            <strRef>
              <f>'Dashboard'!D18</f>
            </strRef>
          </tx>
          <spPr>
            <a:solidFill xmlns:a="http://schemas.openxmlformats.org/drawingml/2006/main">
              <a:srgbClr val="2F6F73"/>
            </a:solidFill>
            <a:ln xmlns:a="http://schemas.openxmlformats.org/drawingml/2006/main">
              <a:prstDash val="solid"/>
            </a:ln>
          </spPr>
          <cat>
            <numRef>
              <f>'Dashboard'!$A$19:$A$32</f>
            </numRef>
          </cat>
          <val>
            <numRef>
              <f>'Dashboard'!$D$19:$D$32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Appointments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Daily Unmet Same-Day Requests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'Dashboard'!F18</f>
            </strRef>
          </tx>
          <spPr>
            <a:ln xmlns:a="http://schemas.openxmlformats.org/drawingml/2006/main">
              <a:solidFill>
                <a:srgbClr val="B7473A"/>
              </a:solidFill>
              <a:prstDash val="solid"/>
            </a:ln>
          </spPr>
          <marker>
            <symbol val="circle"/>
            <size val="6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'Dashboard'!$A$19:$A$32</f>
            </numRef>
          </cat>
          <val>
            <numRef>
              <f>'Dashboard'!$F$19:$F$32</f>
            </numRef>
          </val>
        </ser>
        <axId val="500"/>
        <axId val="100"/>
      </lineChart>
      <dateAx>
        <axId val="50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numFmt formatCode="mm/dd/yyyy" sourceLinked="0"/>
        <majorTickMark val="none"/>
        <minorTickMark val="none"/>
        <crossAx val="100"/>
        <majorTimeUnit val="days"/>
      </date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Requests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7</col>
      <colOff>0</colOff>
      <row>17</row>
      <rowOff>0</rowOff>
    </from>
    <ext cx="55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33</row>
      <rowOff>0</rowOff>
    </from>
    <ext cx="558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CapacityPlan" displayName="tblCapacityPlan" ref="A1:L151" headerRowCount="1">
  <autoFilter ref="A1:L151"/>
  <tableColumns count="12">
    <tableColumn id="1" name="Plan Date"/>
    <tableColumn id="2" name="Clinic"/>
    <tableColumn id="3" name="Session"/>
    <tableColumn id="4" name="Total Session Capacity"/>
    <tableColumn id="5" name="Reserved Same-Day Slots"/>
    <tableColumn id="6" name="Capacity Adjustment"/>
    <tableColumn id="7" name="Effective Same-Day Capacity"/>
    <tableColumn id="8" name="Same-Day Slots Used"/>
    <tableColumn id="9" name="Remaining Same-Day Capacity"/>
    <tableColumn id="10" name="Same-Day Demand"/>
    <tableColumn id="11" name="Unmet Requests"/>
    <tableColumn id="12" name="Capacity Alert"/>
  </tableColumns>
  <tableStyleInfo name="TableStyleMedium2" showRowStripes="0"/>
</table>
</file>

<file path=xl/tables/table2.xml><?xml version="1.0" encoding="utf-8"?>
<table xmlns="http://schemas.openxmlformats.org/spreadsheetml/2006/main" id="2" name="tblRequestLog" displayName="tblRequestLog" ref="A1:J301" headerRowCount="1">
  <autoFilter ref="A1:J301"/>
  <tableColumns count="10">
    <tableColumn id="1" name="Request ID"/>
    <tableColumn id="2" name="Request Date"/>
    <tableColumn id="3" name="Requested Visit Date"/>
    <tableColumn id="4" name="Clinic"/>
    <tableColumn id="5" name="Session"/>
    <tableColumn id="6" name="Request Channel"/>
    <tableColumn id="7" name="Request Outcome"/>
    <tableColumn id="8" name="Same-Day Request"/>
    <tableColumn id="9" name="Consumes Capacity"/>
    <tableColumn id="10" name="Operational Note"/>
  </tableColumns>
  <tableStyleInfo name="TableStyleMedium2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zoomScale="85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27" customWidth="1" min="1" max="1"/>
    <col width="20" customWidth="1" min="2" max="2"/>
    <col width="24" customWidth="1" min="3" max="3"/>
    <col width="18" customWidth="1" min="4" max="4"/>
    <col width="21" customWidth="1" min="5" max="5"/>
    <col width="18" customWidth="1" min="6" max="6"/>
    <col width="26" customWidth="1" min="7" max="7"/>
  </cols>
  <sheetData>
    <row r="1" ht="28" customHeight="1">
      <c r="A1" s="1" t="inlineStr">
        <is>
          <t>Same-Day Appointment Capacity Planner</t>
        </is>
      </c>
    </row>
    <row r="2">
      <c r="A2" s="2" t="inlineStr">
        <is>
          <t>Operational planning view for same-day appointment capacity</t>
        </is>
      </c>
    </row>
    <row r="3">
      <c r="A3" s="3" t="inlineStr">
        <is>
          <t>Uses fictional operational examples only. No patient information is required.</t>
        </is>
      </c>
    </row>
    <row r="4"/>
    <row r="5">
      <c r="A5" s="4" t="inlineStr">
        <is>
          <t>Planning Start Date</t>
        </is>
      </c>
      <c r="B5" s="34" t="n">
        <v>46272</v>
      </c>
    </row>
    <row r="6">
      <c r="A6" s="4" t="inlineStr">
        <is>
          <t>Planning Horizon (Days)</t>
        </is>
      </c>
      <c r="B6" s="6" t="n">
        <v>14</v>
      </c>
    </row>
    <row r="7">
      <c r="A7" s="4" t="inlineStr">
        <is>
          <t>Clinic Filter</t>
        </is>
      </c>
      <c r="B7" s="7" t="inlineStr">
        <is>
          <t>All Clinics</t>
        </is>
      </c>
    </row>
    <row r="8">
      <c r="A8" s="4" t="inlineStr">
        <is>
          <t>Last Reviewed Date</t>
        </is>
      </c>
      <c r="B8" s="34" t="n"/>
    </row>
    <row r="9"/>
    <row r="10">
      <c r="A10" s="8" t="inlineStr">
        <is>
          <t>Planned Same-Day Capacity</t>
        </is>
      </c>
      <c r="C10" s="8" t="inlineStr">
        <is>
          <t>Same-Day Slots Used</t>
        </is>
      </c>
      <c r="E10" s="8" t="inlineStr">
        <is>
          <t>Remaining Capacity</t>
        </is>
      </c>
      <c r="G10" s="8" t="inlineStr">
        <is>
          <t>Capacity Utilization</t>
        </is>
      </c>
    </row>
    <row r="11">
      <c r="A11" s="9">
        <f>IF(OR($B$5="",$B$6=""),"",IF($B$7="All Clinics",SUMIFS('Capacity Plan'!$G$2:$G$151,'Capacity Plan'!$A$2:$A$151,"&gt;="&amp;$B$5,'Capacity Plan'!$A$2:$A$151,"&lt;"&amp;$B$5+$B$6),SUMIFS('Capacity Plan'!$G$2:$G$151,'Capacity Plan'!$A$2:$A$151,"&gt;="&amp;$B$5,'Capacity Plan'!$A$2:$A$151,"&lt;"&amp;$B$5+$B$6,'Capacity Plan'!$B$2:$B$151,$B$7)))</f>
        <v/>
      </c>
      <c r="C11" s="9">
        <f>IF(OR($B$5="",$B$6=""),"",IF($B$7="All Clinics",SUMIFS('Capacity Plan'!$H$2:$H$151,'Capacity Plan'!$A$2:$A$151,"&gt;="&amp;$B$5,'Capacity Plan'!$A$2:$A$151,"&lt;"&amp;$B$5+$B$6),SUMIFS('Capacity Plan'!$H$2:$H$151,'Capacity Plan'!$A$2:$A$151,"&gt;="&amp;$B$5,'Capacity Plan'!$A$2:$A$151,"&lt;"&amp;$B$5+$B$6,'Capacity Plan'!$B$2:$B$151,$B$7)))</f>
        <v/>
      </c>
      <c r="E11" s="9">
        <f>IF(OR(A11="",C11=""),"",MAX(0,A11-C11))</f>
        <v/>
      </c>
      <c r="G11" s="35">
        <f>IF(OR(A11="",A11=0),"",IFERROR(C11/A11,""))</f>
        <v/>
      </c>
    </row>
    <row r="12"/>
    <row r="13">
      <c r="A13" s="8" t="inlineStr">
        <is>
          <t>Same-Day Demand</t>
        </is>
      </c>
      <c r="C13" s="8" t="inlineStr">
        <is>
          <t>Unmet Requests</t>
        </is>
      </c>
      <c r="E13" s="8" t="inlineStr">
        <is>
          <t>Over-Capacity Sessions</t>
        </is>
      </c>
      <c r="G13" s="8" t="inlineStr">
        <is>
          <t>Sessions Requiring Review</t>
        </is>
      </c>
    </row>
    <row r="14">
      <c r="A14" s="9">
        <f>IF(OR($B$5="",$B$6=""),"",IF($B$7="All Clinics",SUMIFS('Capacity Plan'!$J$2:$J$151,'Capacity Plan'!$A$2:$A$151,"&gt;="&amp;$B$5,'Capacity Plan'!$A$2:$A$151,"&lt;"&amp;$B$5+$B$6),SUMIFS('Capacity Plan'!$J$2:$J$151,'Capacity Plan'!$A$2:$A$151,"&gt;="&amp;$B$5,'Capacity Plan'!$A$2:$A$151,"&lt;"&amp;$B$5+$B$6,'Capacity Plan'!$B$2:$B$151,$B$7)))</f>
        <v/>
      </c>
      <c r="C14" s="9">
        <f>IF(OR($B$5="",$B$6=""),"",IF($B$7="All Clinics",SUMIFS('Capacity Plan'!$K$2:$K$151,'Capacity Plan'!$A$2:$A$151,"&gt;="&amp;$B$5,'Capacity Plan'!$A$2:$A$151,"&lt;"&amp;$B$5+$B$6),SUMIFS('Capacity Plan'!$K$2:$K$151,'Capacity Plan'!$A$2:$A$151,"&gt;="&amp;$B$5,'Capacity Plan'!$A$2:$A$151,"&lt;"&amp;$B$5+$B$6,'Capacity Plan'!$B$2:$B$151,$B$7)))</f>
        <v/>
      </c>
      <c r="E14" s="9">
        <f>IF(OR($B$5="",$B$6=""),"",IF($B$7="All Clinics",COUNTIFS('Capacity Plan'!$A$2:$A$151,"&gt;="&amp;$B$5,'Capacity Plan'!$A$2:$A$151,"&lt;"&amp;$B$5+$B$6,'Capacity Plan'!$L$2:$L$151,"Over capacity"),COUNTIFS('Capacity Plan'!$A$2:$A$151,"&gt;="&amp;$B$5,'Capacity Plan'!$A$2:$A$151,"&lt;"&amp;$B$5+$B$6,'Capacity Plan'!$B$2:$B$151,$B$7,'Capacity Plan'!$L$2:$L$151,"Over capacity")))</f>
        <v/>
      </c>
      <c r="G14" s="9">
        <f>IF(OR($B$5="",$B$6=""),"",IF($B$7="All Clinics",COUNTIFS('Capacity Plan'!$A$2:$A$151,"&gt;="&amp;$B$5,'Capacity Plan'!$A$2:$A$151,"&lt;"&amp;$B$5+$B$6,'Capacity Plan'!$L$2:$L$151,"&lt;&gt;OK",'Capacity Plan'!$L$2:$L$151,"&lt;&gt;"),COUNTIFS('Capacity Plan'!$A$2:$A$151,"&gt;="&amp;$B$5,'Capacity Plan'!$A$2:$A$151,"&lt;"&amp;$B$5+$B$6,'Capacity Plan'!$B$2:$B$151,$B$7,'Capacity Plan'!$L$2:$L$151,"&lt;&gt;OK",'Capacity Plan'!$L$2:$L$151,"&lt;&gt;")))</f>
        <v/>
      </c>
    </row>
    <row r="15"/>
    <row r="16"/>
    <row r="17"/>
    <row r="18">
      <c r="A18" s="11" t="inlineStr">
        <is>
          <t>Date</t>
        </is>
      </c>
      <c r="B18" s="11" t="inlineStr">
        <is>
          <t>Day</t>
        </is>
      </c>
      <c r="C18" s="11" t="inlineStr">
        <is>
          <t>Planned Capacity</t>
        </is>
      </c>
      <c r="D18" s="11" t="inlineStr">
        <is>
          <t>Slots Used</t>
        </is>
      </c>
      <c r="E18" s="11" t="inlineStr">
        <is>
          <t>Remaining</t>
        </is>
      </c>
      <c r="F18" s="11" t="inlineStr">
        <is>
          <t>Unmet Requests</t>
        </is>
      </c>
    </row>
    <row r="19">
      <c r="A19" s="36">
        <f>IF(OR($B$5="",$B$6="",ROWS($A$19:A19)&gt;$B$6),"",$B$5+ROWS($A$19:A19)-1)</f>
        <v/>
      </c>
      <c r="B19" s="13">
        <f>IF(A19="","",CHOOSE(WEEKDAY(A19,2),"Monday","Tuesday","Wednesday","Thursday","Friday","Saturday","Sunday"))</f>
        <v/>
      </c>
      <c r="C19" s="14">
        <f>IF($A19="","",IF($B$7="All Clinics",SUMIFS('Capacity Plan'!$G$2:$G$151,'Capacity Plan'!$A$2:$A$151,$A19),SUMIFS('Capacity Plan'!$G$2:$G$151,'Capacity Plan'!$A$2:$A$151,$A19,'Capacity Plan'!$B$2:$B$151,$B$7)))</f>
        <v/>
      </c>
      <c r="D19" s="14">
        <f>IF($A19="","",IF($B$7="All Clinics",SUMIFS('Capacity Plan'!$H$2:$H$151,'Capacity Plan'!$A$2:$A$151,$A19),SUMIFS('Capacity Plan'!$H$2:$H$151,'Capacity Plan'!$A$2:$A$151,$A19,'Capacity Plan'!$B$2:$B$151,$B$7)))</f>
        <v/>
      </c>
      <c r="E19" s="14">
        <f>IF(A19="","",MAX(0,C19-D19))</f>
        <v/>
      </c>
      <c r="F19" s="14">
        <f>IF($A19="","",IF($B$7="All Clinics",SUMIFS('Capacity Plan'!$K$2:$K$151,'Capacity Plan'!$A$2:$A$151,$A19),SUMIFS('Capacity Plan'!$K$2:$K$151,'Capacity Plan'!$A$2:$A$151,$A19,'Capacity Plan'!$B$2:$B$151,$B$7)))</f>
        <v/>
      </c>
    </row>
    <row r="20">
      <c r="A20" s="37">
        <f>IF(OR($B$5="",$B$6="",ROWS($A$19:A20)&gt;$B$6),"",$B$5+ROWS($A$19:A20)-1)</f>
        <v/>
      </c>
      <c r="B20" s="16">
        <f>IF(A20="","",CHOOSE(WEEKDAY(A20,2),"Monday","Tuesday","Wednesday","Thursday","Friday","Saturday","Sunday"))</f>
        <v/>
      </c>
      <c r="C20" s="17">
        <f>IF($A20="","",IF($B$7="All Clinics",SUMIFS('Capacity Plan'!$G$2:$G$151,'Capacity Plan'!$A$2:$A$151,$A20),SUMIFS('Capacity Plan'!$G$2:$G$151,'Capacity Plan'!$A$2:$A$151,$A20,'Capacity Plan'!$B$2:$B$151,$B$7)))</f>
        <v/>
      </c>
      <c r="D20" s="17">
        <f>IF($A20="","",IF($B$7="All Clinics",SUMIFS('Capacity Plan'!$H$2:$H$151,'Capacity Plan'!$A$2:$A$151,$A20),SUMIFS('Capacity Plan'!$H$2:$H$151,'Capacity Plan'!$A$2:$A$151,$A20,'Capacity Plan'!$B$2:$B$151,$B$7)))</f>
        <v/>
      </c>
      <c r="E20" s="17">
        <f>IF(A20="","",MAX(0,C20-D20))</f>
        <v/>
      </c>
      <c r="F20" s="17">
        <f>IF($A20="","",IF($B$7="All Clinics",SUMIFS('Capacity Plan'!$K$2:$K$151,'Capacity Plan'!$A$2:$A$151,$A20),SUMIFS('Capacity Plan'!$K$2:$K$151,'Capacity Plan'!$A$2:$A$151,$A20,'Capacity Plan'!$B$2:$B$151,$B$7)))</f>
        <v/>
      </c>
    </row>
    <row r="21">
      <c r="A21" s="36">
        <f>IF(OR($B$5="",$B$6="",ROWS($A$19:A21)&gt;$B$6),"",$B$5+ROWS($A$19:A21)-1)</f>
        <v/>
      </c>
      <c r="B21" s="13">
        <f>IF(A21="","",CHOOSE(WEEKDAY(A21,2),"Monday","Tuesday","Wednesday","Thursday","Friday","Saturday","Sunday"))</f>
        <v/>
      </c>
      <c r="C21" s="14">
        <f>IF($A21="","",IF($B$7="All Clinics",SUMIFS('Capacity Plan'!$G$2:$G$151,'Capacity Plan'!$A$2:$A$151,$A21),SUMIFS('Capacity Plan'!$G$2:$G$151,'Capacity Plan'!$A$2:$A$151,$A21,'Capacity Plan'!$B$2:$B$151,$B$7)))</f>
        <v/>
      </c>
      <c r="D21" s="14">
        <f>IF($A21="","",IF($B$7="All Clinics",SUMIFS('Capacity Plan'!$H$2:$H$151,'Capacity Plan'!$A$2:$A$151,$A21),SUMIFS('Capacity Plan'!$H$2:$H$151,'Capacity Plan'!$A$2:$A$151,$A21,'Capacity Plan'!$B$2:$B$151,$B$7)))</f>
        <v/>
      </c>
      <c r="E21" s="14">
        <f>IF(A21="","",MAX(0,C21-D21))</f>
        <v/>
      </c>
      <c r="F21" s="14">
        <f>IF($A21="","",IF($B$7="All Clinics",SUMIFS('Capacity Plan'!$K$2:$K$151,'Capacity Plan'!$A$2:$A$151,$A21),SUMIFS('Capacity Plan'!$K$2:$K$151,'Capacity Plan'!$A$2:$A$151,$A21,'Capacity Plan'!$B$2:$B$151,$B$7)))</f>
        <v/>
      </c>
    </row>
    <row r="22">
      <c r="A22" s="37">
        <f>IF(OR($B$5="",$B$6="",ROWS($A$19:A22)&gt;$B$6),"",$B$5+ROWS($A$19:A22)-1)</f>
        <v/>
      </c>
      <c r="B22" s="16">
        <f>IF(A22="","",CHOOSE(WEEKDAY(A22,2),"Monday","Tuesday","Wednesday","Thursday","Friday","Saturday","Sunday"))</f>
        <v/>
      </c>
      <c r="C22" s="17">
        <f>IF($A22="","",IF($B$7="All Clinics",SUMIFS('Capacity Plan'!$G$2:$G$151,'Capacity Plan'!$A$2:$A$151,$A22),SUMIFS('Capacity Plan'!$G$2:$G$151,'Capacity Plan'!$A$2:$A$151,$A22,'Capacity Plan'!$B$2:$B$151,$B$7)))</f>
        <v/>
      </c>
      <c r="D22" s="17">
        <f>IF($A22="","",IF($B$7="All Clinics",SUMIFS('Capacity Plan'!$H$2:$H$151,'Capacity Plan'!$A$2:$A$151,$A22),SUMIFS('Capacity Plan'!$H$2:$H$151,'Capacity Plan'!$A$2:$A$151,$A22,'Capacity Plan'!$B$2:$B$151,$B$7)))</f>
        <v/>
      </c>
      <c r="E22" s="17">
        <f>IF(A22="","",MAX(0,C22-D22))</f>
        <v/>
      </c>
      <c r="F22" s="17">
        <f>IF($A22="","",IF($B$7="All Clinics",SUMIFS('Capacity Plan'!$K$2:$K$151,'Capacity Plan'!$A$2:$A$151,$A22),SUMIFS('Capacity Plan'!$K$2:$K$151,'Capacity Plan'!$A$2:$A$151,$A22,'Capacity Plan'!$B$2:$B$151,$B$7)))</f>
        <v/>
      </c>
    </row>
    <row r="23">
      <c r="A23" s="36">
        <f>IF(OR($B$5="",$B$6="",ROWS($A$19:A23)&gt;$B$6),"",$B$5+ROWS($A$19:A23)-1)</f>
        <v/>
      </c>
      <c r="B23" s="13">
        <f>IF(A23="","",CHOOSE(WEEKDAY(A23,2),"Monday","Tuesday","Wednesday","Thursday","Friday","Saturday","Sunday"))</f>
        <v/>
      </c>
      <c r="C23" s="14">
        <f>IF($A23="","",IF($B$7="All Clinics",SUMIFS('Capacity Plan'!$G$2:$G$151,'Capacity Plan'!$A$2:$A$151,$A23),SUMIFS('Capacity Plan'!$G$2:$G$151,'Capacity Plan'!$A$2:$A$151,$A23,'Capacity Plan'!$B$2:$B$151,$B$7)))</f>
        <v/>
      </c>
      <c r="D23" s="14">
        <f>IF($A23="","",IF($B$7="All Clinics",SUMIFS('Capacity Plan'!$H$2:$H$151,'Capacity Plan'!$A$2:$A$151,$A23),SUMIFS('Capacity Plan'!$H$2:$H$151,'Capacity Plan'!$A$2:$A$151,$A23,'Capacity Plan'!$B$2:$B$151,$B$7)))</f>
        <v/>
      </c>
      <c r="E23" s="14">
        <f>IF(A23="","",MAX(0,C23-D23))</f>
        <v/>
      </c>
      <c r="F23" s="14">
        <f>IF($A23="","",IF($B$7="All Clinics",SUMIFS('Capacity Plan'!$K$2:$K$151,'Capacity Plan'!$A$2:$A$151,$A23),SUMIFS('Capacity Plan'!$K$2:$K$151,'Capacity Plan'!$A$2:$A$151,$A23,'Capacity Plan'!$B$2:$B$151,$B$7)))</f>
        <v/>
      </c>
    </row>
    <row r="24">
      <c r="A24" s="37">
        <f>IF(OR($B$5="",$B$6="",ROWS($A$19:A24)&gt;$B$6),"",$B$5+ROWS($A$19:A24)-1)</f>
        <v/>
      </c>
      <c r="B24" s="16">
        <f>IF(A24="","",CHOOSE(WEEKDAY(A24,2),"Monday","Tuesday","Wednesday","Thursday","Friday","Saturday","Sunday"))</f>
        <v/>
      </c>
      <c r="C24" s="17">
        <f>IF($A24="","",IF($B$7="All Clinics",SUMIFS('Capacity Plan'!$G$2:$G$151,'Capacity Plan'!$A$2:$A$151,$A24),SUMIFS('Capacity Plan'!$G$2:$G$151,'Capacity Plan'!$A$2:$A$151,$A24,'Capacity Plan'!$B$2:$B$151,$B$7)))</f>
        <v/>
      </c>
      <c r="D24" s="17">
        <f>IF($A24="","",IF($B$7="All Clinics",SUMIFS('Capacity Plan'!$H$2:$H$151,'Capacity Plan'!$A$2:$A$151,$A24),SUMIFS('Capacity Plan'!$H$2:$H$151,'Capacity Plan'!$A$2:$A$151,$A24,'Capacity Plan'!$B$2:$B$151,$B$7)))</f>
        <v/>
      </c>
      <c r="E24" s="17">
        <f>IF(A24="","",MAX(0,C24-D24))</f>
        <v/>
      </c>
      <c r="F24" s="17">
        <f>IF($A24="","",IF($B$7="All Clinics",SUMIFS('Capacity Plan'!$K$2:$K$151,'Capacity Plan'!$A$2:$A$151,$A24),SUMIFS('Capacity Plan'!$K$2:$K$151,'Capacity Plan'!$A$2:$A$151,$A24,'Capacity Plan'!$B$2:$B$151,$B$7)))</f>
        <v/>
      </c>
    </row>
    <row r="25">
      <c r="A25" s="36">
        <f>IF(OR($B$5="",$B$6="",ROWS($A$19:A25)&gt;$B$6),"",$B$5+ROWS($A$19:A25)-1)</f>
        <v/>
      </c>
      <c r="B25" s="13">
        <f>IF(A25="","",CHOOSE(WEEKDAY(A25,2),"Monday","Tuesday","Wednesday","Thursday","Friday","Saturday","Sunday"))</f>
        <v/>
      </c>
      <c r="C25" s="14">
        <f>IF($A25="","",IF($B$7="All Clinics",SUMIFS('Capacity Plan'!$G$2:$G$151,'Capacity Plan'!$A$2:$A$151,$A25),SUMIFS('Capacity Plan'!$G$2:$G$151,'Capacity Plan'!$A$2:$A$151,$A25,'Capacity Plan'!$B$2:$B$151,$B$7)))</f>
        <v/>
      </c>
      <c r="D25" s="14">
        <f>IF($A25="","",IF($B$7="All Clinics",SUMIFS('Capacity Plan'!$H$2:$H$151,'Capacity Plan'!$A$2:$A$151,$A25),SUMIFS('Capacity Plan'!$H$2:$H$151,'Capacity Plan'!$A$2:$A$151,$A25,'Capacity Plan'!$B$2:$B$151,$B$7)))</f>
        <v/>
      </c>
      <c r="E25" s="14">
        <f>IF(A25="","",MAX(0,C25-D25))</f>
        <v/>
      </c>
      <c r="F25" s="14">
        <f>IF($A25="","",IF($B$7="All Clinics",SUMIFS('Capacity Plan'!$K$2:$K$151,'Capacity Plan'!$A$2:$A$151,$A25),SUMIFS('Capacity Plan'!$K$2:$K$151,'Capacity Plan'!$A$2:$A$151,$A25,'Capacity Plan'!$B$2:$B$151,$B$7)))</f>
        <v/>
      </c>
    </row>
    <row r="26">
      <c r="A26" s="37">
        <f>IF(OR($B$5="",$B$6="",ROWS($A$19:A26)&gt;$B$6),"",$B$5+ROWS($A$19:A26)-1)</f>
        <v/>
      </c>
      <c r="B26" s="16">
        <f>IF(A26="","",CHOOSE(WEEKDAY(A26,2),"Monday","Tuesday","Wednesday","Thursday","Friday","Saturday","Sunday"))</f>
        <v/>
      </c>
      <c r="C26" s="17">
        <f>IF($A26="","",IF($B$7="All Clinics",SUMIFS('Capacity Plan'!$G$2:$G$151,'Capacity Plan'!$A$2:$A$151,$A26),SUMIFS('Capacity Plan'!$G$2:$G$151,'Capacity Plan'!$A$2:$A$151,$A26,'Capacity Plan'!$B$2:$B$151,$B$7)))</f>
        <v/>
      </c>
      <c r="D26" s="17">
        <f>IF($A26="","",IF($B$7="All Clinics",SUMIFS('Capacity Plan'!$H$2:$H$151,'Capacity Plan'!$A$2:$A$151,$A26),SUMIFS('Capacity Plan'!$H$2:$H$151,'Capacity Plan'!$A$2:$A$151,$A26,'Capacity Plan'!$B$2:$B$151,$B$7)))</f>
        <v/>
      </c>
      <c r="E26" s="17">
        <f>IF(A26="","",MAX(0,C26-D26))</f>
        <v/>
      </c>
      <c r="F26" s="17">
        <f>IF($A26="","",IF($B$7="All Clinics",SUMIFS('Capacity Plan'!$K$2:$K$151,'Capacity Plan'!$A$2:$A$151,$A26),SUMIFS('Capacity Plan'!$K$2:$K$151,'Capacity Plan'!$A$2:$A$151,$A26,'Capacity Plan'!$B$2:$B$151,$B$7)))</f>
        <v/>
      </c>
    </row>
    <row r="27">
      <c r="A27" s="36">
        <f>IF(OR($B$5="",$B$6="",ROWS($A$19:A27)&gt;$B$6),"",$B$5+ROWS($A$19:A27)-1)</f>
        <v/>
      </c>
      <c r="B27" s="13">
        <f>IF(A27="","",CHOOSE(WEEKDAY(A27,2),"Monday","Tuesday","Wednesday","Thursday","Friday","Saturday","Sunday"))</f>
        <v/>
      </c>
      <c r="C27" s="14">
        <f>IF($A27="","",IF($B$7="All Clinics",SUMIFS('Capacity Plan'!$G$2:$G$151,'Capacity Plan'!$A$2:$A$151,$A27),SUMIFS('Capacity Plan'!$G$2:$G$151,'Capacity Plan'!$A$2:$A$151,$A27,'Capacity Plan'!$B$2:$B$151,$B$7)))</f>
        <v/>
      </c>
      <c r="D27" s="14">
        <f>IF($A27="","",IF($B$7="All Clinics",SUMIFS('Capacity Plan'!$H$2:$H$151,'Capacity Plan'!$A$2:$A$151,$A27),SUMIFS('Capacity Plan'!$H$2:$H$151,'Capacity Plan'!$A$2:$A$151,$A27,'Capacity Plan'!$B$2:$B$151,$B$7)))</f>
        <v/>
      </c>
      <c r="E27" s="14">
        <f>IF(A27="","",MAX(0,C27-D27))</f>
        <v/>
      </c>
      <c r="F27" s="14">
        <f>IF($A27="","",IF($B$7="All Clinics",SUMIFS('Capacity Plan'!$K$2:$K$151,'Capacity Plan'!$A$2:$A$151,$A27),SUMIFS('Capacity Plan'!$K$2:$K$151,'Capacity Plan'!$A$2:$A$151,$A27,'Capacity Plan'!$B$2:$B$151,$B$7)))</f>
        <v/>
      </c>
    </row>
    <row r="28">
      <c r="A28" s="37">
        <f>IF(OR($B$5="",$B$6="",ROWS($A$19:A28)&gt;$B$6),"",$B$5+ROWS($A$19:A28)-1)</f>
        <v/>
      </c>
      <c r="B28" s="16">
        <f>IF(A28="","",CHOOSE(WEEKDAY(A28,2),"Monday","Tuesday","Wednesday","Thursday","Friday","Saturday","Sunday"))</f>
        <v/>
      </c>
      <c r="C28" s="17">
        <f>IF($A28="","",IF($B$7="All Clinics",SUMIFS('Capacity Plan'!$G$2:$G$151,'Capacity Plan'!$A$2:$A$151,$A28),SUMIFS('Capacity Plan'!$G$2:$G$151,'Capacity Plan'!$A$2:$A$151,$A28,'Capacity Plan'!$B$2:$B$151,$B$7)))</f>
        <v/>
      </c>
      <c r="D28" s="17">
        <f>IF($A28="","",IF($B$7="All Clinics",SUMIFS('Capacity Plan'!$H$2:$H$151,'Capacity Plan'!$A$2:$A$151,$A28),SUMIFS('Capacity Plan'!$H$2:$H$151,'Capacity Plan'!$A$2:$A$151,$A28,'Capacity Plan'!$B$2:$B$151,$B$7)))</f>
        <v/>
      </c>
      <c r="E28" s="17">
        <f>IF(A28="","",MAX(0,C28-D28))</f>
        <v/>
      </c>
      <c r="F28" s="17">
        <f>IF($A28="","",IF($B$7="All Clinics",SUMIFS('Capacity Plan'!$K$2:$K$151,'Capacity Plan'!$A$2:$A$151,$A28),SUMIFS('Capacity Plan'!$K$2:$K$151,'Capacity Plan'!$A$2:$A$151,$A28,'Capacity Plan'!$B$2:$B$151,$B$7)))</f>
        <v/>
      </c>
    </row>
    <row r="29">
      <c r="A29" s="36">
        <f>IF(OR($B$5="",$B$6="",ROWS($A$19:A29)&gt;$B$6),"",$B$5+ROWS($A$19:A29)-1)</f>
        <v/>
      </c>
      <c r="B29" s="13">
        <f>IF(A29="","",CHOOSE(WEEKDAY(A29,2),"Monday","Tuesday","Wednesday","Thursday","Friday","Saturday","Sunday"))</f>
        <v/>
      </c>
      <c r="C29" s="14">
        <f>IF($A29="","",IF($B$7="All Clinics",SUMIFS('Capacity Plan'!$G$2:$G$151,'Capacity Plan'!$A$2:$A$151,$A29),SUMIFS('Capacity Plan'!$G$2:$G$151,'Capacity Plan'!$A$2:$A$151,$A29,'Capacity Plan'!$B$2:$B$151,$B$7)))</f>
        <v/>
      </c>
      <c r="D29" s="14">
        <f>IF($A29="","",IF($B$7="All Clinics",SUMIFS('Capacity Plan'!$H$2:$H$151,'Capacity Plan'!$A$2:$A$151,$A29),SUMIFS('Capacity Plan'!$H$2:$H$151,'Capacity Plan'!$A$2:$A$151,$A29,'Capacity Plan'!$B$2:$B$151,$B$7)))</f>
        <v/>
      </c>
      <c r="E29" s="14">
        <f>IF(A29="","",MAX(0,C29-D29))</f>
        <v/>
      </c>
      <c r="F29" s="14">
        <f>IF($A29="","",IF($B$7="All Clinics",SUMIFS('Capacity Plan'!$K$2:$K$151,'Capacity Plan'!$A$2:$A$151,$A29),SUMIFS('Capacity Plan'!$K$2:$K$151,'Capacity Plan'!$A$2:$A$151,$A29,'Capacity Plan'!$B$2:$B$151,$B$7)))</f>
        <v/>
      </c>
    </row>
    <row r="30">
      <c r="A30" s="37">
        <f>IF(OR($B$5="",$B$6="",ROWS($A$19:A30)&gt;$B$6),"",$B$5+ROWS($A$19:A30)-1)</f>
        <v/>
      </c>
      <c r="B30" s="16">
        <f>IF(A30="","",CHOOSE(WEEKDAY(A30,2),"Monday","Tuesday","Wednesday","Thursday","Friday","Saturday","Sunday"))</f>
        <v/>
      </c>
      <c r="C30" s="17">
        <f>IF($A30="","",IF($B$7="All Clinics",SUMIFS('Capacity Plan'!$G$2:$G$151,'Capacity Plan'!$A$2:$A$151,$A30),SUMIFS('Capacity Plan'!$G$2:$G$151,'Capacity Plan'!$A$2:$A$151,$A30,'Capacity Plan'!$B$2:$B$151,$B$7)))</f>
        <v/>
      </c>
      <c r="D30" s="17">
        <f>IF($A30="","",IF($B$7="All Clinics",SUMIFS('Capacity Plan'!$H$2:$H$151,'Capacity Plan'!$A$2:$A$151,$A30),SUMIFS('Capacity Plan'!$H$2:$H$151,'Capacity Plan'!$A$2:$A$151,$A30,'Capacity Plan'!$B$2:$B$151,$B$7)))</f>
        <v/>
      </c>
      <c r="E30" s="17">
        <f>IF(A30="","",MAX(0,C30-D30))</f>
        <v/>
      </c>
      <c r="F30" s="17">
        <f>IF($A30="","",IF($B$7="All Clinics",SUMIFS('Capacity Plan'!$K$2:$K$151,'Capacity Plan'!$A$2:$A$151,$A30),SUMIFS('Capacity Plan'!$K$2:$K$151,'Capacity Plan'!$A$2:$A$151,$A30,'Capacity Plan'!$B$2:$B$151,$B$7)))</f>
        <v/>
      </c>
    </row>
    <row r="31">
      <c r="A31" s="36">
        <f>IF(OR($B$5="",$B$6="",ROWS($A$19:A31)&gt;$B$6),"",$B$5+ROWS($A$19:A31)-1)</f>
        <v/>
      </c>
      <c r="B31" s="13">
        <f>IF(A31="","",CHOOSE(WEEKDAY(A31,2),"Monday","Tuesday","Wednesday","Thursday","Friday","Saturday","Sunday"))</f>
        <v/>
      </c>
      <c r="C31" s="14">
        <f>IF($A31="","",IF($B$7="All Clinics",SUMIFS('Capacity Plan'!$G$2:$G$151,'Capacity Plan'!$A$2:$A$151,$A31),SUMIFS('Capacity Plan'!$G$2:$G$151,'Capacity Plan'!$A$2:$A$151,$A31,'Capacity Plan'!$B$2:$B$151,$B$7)))</f>
        <v/>
      </c>
      <c r="D31" s="14">
        <f>IF($A31="","",IF($B$7="All Clinics",SUMIFS('Capacity Plan'!$H$2:$H$151,'Capacity Plan'!$A$2:$A$151,$A31),SUMIFS('Capacity Plan'!$H$2:$H$151,'Capacity Plan'!$A$2:$A$151,$A31,'Capacity Plan'!$B$2:$B$151,$B$7)))</f>
        <v/>
      </c>
      <c r="E31" s="14">
        <f>IF(A31="","",MAX(0,C31-D31))</f>
        <v/>
      </c>
      <c r="F31" s="14">
        <f>IF($A31="","",IF($B$7="All Clinics",SUMIFS('Capacity Plan'!$K$2:$K$151,'Capacity Plan'!$A$2:$A$151,$A31),SUMIFS('Capacity Plan'!$K$2:$K$151,'Capacity Plan'!$A$2:$A$151,$A31,'Capacity Plan'!$B$2:$B$151,$B$7)))</f>
        <v/>
      </c>
    </row>
    <row r="32">
      <c r="A32" s="37">
        <f>IF(OR($B$5="",$B$6="",ROWS($A$19:A32)&gt;$B$6),"",$B$5+ROWS($A$19:A32)-1)</f>
        <v/>
      </c>
      <c r="B32" s="16">
        <f>IF(A32="","",CHOOSE(WEEKDAY(A32,2),"Monday","Tuesday","Wednesday","Thursday","Friday","Saturday","Sunday"))</f>
        <v/>
      </c>
      <c r="C32" s="17">
        <f>IF($A32="","",IF($B$7="All Clinics",SUMIFS('Capacity Plan'!$G$2:$G$151,'Capacity Plan'!$A$2:$A$151,$A32),SUMIFS('Capacity Plan'!$G$2:$G$151,'Capacity Plan'!$A$2:$A$151,$A32,'Capacity Plan'!$B$2:$B$151,$B$7)))</f>
        <v/>
      </c>
      <c r="D32" s="17">
        <f>IF($A32="","",IF($B$7="All Clinics",SUMIFS('Capacity Plan'!$H$2:$H$151,'Capacity Plan'!$A$2:$A$151,$A32),SUMIFS('Capacity Plan'!$H$2:$H$151,'Capacity Plan'!$A$2:$A$151,$A32,'Capacity Plan'!$B$2:$B$151,$B$7)))</f>
        <v/>
      </c>
      <c r="E32" s="17">
        <f>IF(A32="","",MAX(0,C32-D32))</f>
        <v/>
      </c>
      <c r="F32" s="17">
        <f>IF($A32="","",IF($B$7="All Clinics",SUMIFS('Capacity Plan'!$K$2:$K$151,'Capacity Plan'!$A$2:$A$151,$A32),SUMIFS('Capacity Plan'!$K$2:$K$151,'Capacity Plan'!$A$2:$A$151,$A32,'Capacity Plan'!$B$2:$B$151,$B$7)))</f>
        <v/>
      </c>
    </row>
    <row r="33">
      <c r="A33" s="36">
        <f>IF(OR($B$5="",$B$6="",ROWS($A$19:A33)&gt;$B$6),"",$B$5+ROWS($A$19:A33)-1)</f>
        <v/>
      </c>
      <c r="B33" s="13">
        <f>IF(A33="","",CHOOSE(WEEKDAY(A33,2),"Monday","Tuesday","Wednesday","Thursday","Friday","Saturday","Sunday"))</f>
        <v/>
      </c>
      <c r="C33" s="14">
        <f>IF($A33="","",IF($B$7="All Clinics",SUMIFS('Capacity Plan'!$G$2:$G$151,'Capacity Plan'!$A$2:$A$151,$A33),SUMIFS('Capacity Plan'!$G$2:$G$151,'Capacity Plan'!$A$2:$A$151,$A33,'Capacity Plan'!$B$2:$B$151,$B$7)))</f>
        <v/>
      </c>
      <c r="D33" s="14">
        <f>IF($A33="","",IF($B$7="All Clinics",SUMIFS('Capacity Plan'!$H$2:$H$151,'Capacity Plan'!$A$2:$A$151,$A33),SUMIFS('Capacity Plan'!$H$2:$H$151,'Capacity Plan'!$A$2:$A$151,$A33,'Capacity Plan'!$B$2:$B$151,$B$7)))</f>
        <v/>
      </c>
      <c r="E33" s="14">
        <f>IF(A33="","",MAX(0,C33-D33))</f>
        <v/>
      </c>
      <c r="F33" s="14">
        <f>IF($A33="","",IF($B$7="All Clinics",SUMIFS('Capacity Plan'!$K$2:$K$151,'Capacity Plan'!$A$2:$A$151,$A33),SUMIFS('Capacity Plan'!$K$2:$K$151,'Capacity Plan'!$A$2:$A$151,$A33,'Capacity Plan'!$B$2:$B$151,$B$7)))</f>
        <v/>
      </c>
    </row>
    <row r="34">
      <c r="A34" s="37">
        <f>IF(OR($B$5="",$B$6="",ROWS($A$19:A34)&gt;$B$6),"",$B$5+ROWS($A$19:A34)-1)</f>
        <v/>
      </c>
      <c r="B34" s="16">
        <f>IF(A34="","",CHOOSE(WEEKDAY(A34,2),"Monday","Tuesday","Wednesday","Thursday","Friday","Saturday","Sunday"))</f>
        <v/>
      </c>
      <c r="C34" s="17">
        <f>IF($A34="","",IF($B$7="All Clinics",SUMIFS('Capacity Plan'!$G$2:$G$151,'Capacity Plan'!$A$2:$A$151,$A34),SUMIFS('Capacity Plan'!$G$2:$G$151,'Capacity Plan'!$A$2:$A$151,$A34,'Capacity Plan'!$B$2:$B$151,$B$7)))</f>
        <v/>
      </c>
      <c r="D34" s="17">
        <f>IF($A34="","",IF($B$7="All Clinics",SUMIFS('Capacity Plan'!$H$2:$H$151,'Capacity Plan'!$A$2:$A$151,$A34),SUMIFS('Capacity Plan'!$H$2:$H$151,'Capacity Plan'!$A$2:$A$151,$A34,'Capacity Plan'!$B$2:$B$151,$B$7)))</f>
        <v/>
      </c>
      <c r="E34" s="17">
        <f>IF(A34="","",MAX(0,C34-D34))</f>
        <v/>
      </c>
      <c r="F34" s="17">
        <f>IF($A34="","",IF($B$7="All Clinics",SUMIFS('Capacity Plan'!$K$2:$K$151,'Capacity Plan'!$A$2:$A$151,$A34),SUMIFS('Capacity Plan'!$K$2:$K$151,'Capacity Plan'!$A$2:$A$151,$A34,'Capacity Plan'!$B$2:$B$151,$B$7)))</f>
        <v/>
      </c>
    </row>
    <row r="35">
      <c r="A35" s="36">
        <f>IF(OR($B$5="",$B$6="",ROWS($A$19:A35)&gt;$B$6),"",$B$5+ROWS($A$19:A35)-1)</f>
        <v/>
      </c>
      <c r="B35" s="13">
        <f>IF(A35="","",CHOOSE(WEEKDAY(A35,2),"Monday","Tuesday","Wednesday","Thursday","Friday","Saturday","Sunday"))</f>
        <v/>
      </c>
      <c r="C35" s="14">
        <f>IF($A35="","",IF($B$7="All Clinics",SUMIFS('Capacity Plan'!$G$2:$G$151,'Capacity Plan'!$A$2:$A$151,$A35),SUMIFS('Capacity Plan'!$G$2:$G$151,'Capacity Plan'!$A$2:$A$151,$A35,'Capacity Plan'!$B$2:$B$151,$B$7)))</f>
        <v/>
      </c>
      <c r="D35" s="14">
        <f>IF($A35="","",IF($B$7="All Clinics",SUMIFS('Capacity Plan'!$H$2:$H$151,'Capacity Plan'!$A$2:$A$151,$A35),SUMIFS('Capacity Plan'!$H$2:$H$151,'Capacity Plan'!$A$2:$A$151,$A35,'Capacity Plan'!$B$2:$B$151,$B$7)))</f>
        <v/>
      </c>
      <c r="E35" s="14">
        <f>IF(A35="","",MAX(0,C35-D35))</f>
        <v/>
      </c>
      <c r="F35" s="14">
        <f>IF($A35="","",IF($B$7="All Clinics",SUMIFS('Capacity Plan'!$K$2:$K$151,'Capacity Plan'!$A$2:$A$151,$A35),SUMIFS('Capacity Plan'!$K$2:$K$151,'Capacity Plan'!$A$2:$A$151,$A35,'Capacity Plan'!$B$2:$B$151,$B$7)))</f>
        <v/>
      </c>
    </row>
    <row r="36">
      <c r="A36" s="37">
        <f>IF(OR($B$5="",$B$6="",ROWS($A$19:A36)&gt;$B$6),"",$B$5+ROWS($A$19:A36)-1)</f>
        <v/>
      </c>
      <c r="B36" s="16">
        <f>IF(A36="","",CHOOSE(WEEKDAY(A36,2),"Monday","Tuesday","Wednesday","Thursday","Friday","Saturday","Sunday"))</f>
        <v/>
      </c>
      <c r="C36" s="17">
        <f>IF($A36="","",IF($B$7="All Clinics",SUMIFS('Capacity Plan'!$G$2:$G$151,'Capacity Plan'!$A$2:$A$151,$A36),SUMIFS('Capacity Plan'!$G$2:$G$151,'Capacity Plan'!$A$2:$A$151,$A36,'Capacity Plan'!$B$2:$B$151,$B$7)))</f>
        <v/>
      </c>
      <c r="D36" s="17">
        <f>IF($A36="","",IF($B$7="All Clinics",SUMIFS('Capacity Plan'!$H$2:$H$151,'Capacity Plan'!$A$2:$A$151,$A36),SUMIFS('Capacity Plan'!$H$2:$H$151,'Capacity Plan'!$A$2:$A$151,$A36,'Capacity Plan'!$B$2:$B$151,$B$7)))</f>
        <v/>
      </c>
      <c r="E36" s="17">
        <f>IF(A36="","",MAX(0,C36-D36))</f>
        <v/>
      </c>
      <c r="F36" s="17">
        <f>IF($A36="","",IF($B$7="All Clinics",SUMIFS('Capacity Plan'!$K$2:$K$151,'Capacity Plan'!$A$2:$A$151,$A36),SUMIFS('Capacity Plan'!$K$2:$K$151,'Capacity Plan'!$A$2:$A$151,$A36,'Capacity Plan'!$B$2:$B$151,$B$7)))</f>
        <v/>
      </c>
    </row>
    <row r="37">
      <c r="A37" s="36">
        <f>IF(OR($B$5="",$B$6="",ROWS($A$19:A37)&gt;$B$6),"",$B$5+ROWS($A$19:A37)-1)</f>
        <v/>
      </c>
      <c r="B37" s="13">
        <f>IF(A37="","",CHOOSE(WEEKDAY(A37,2),"Monday","Tuesday","Wednesday","Thursday","Friday","Saturday","Sunday"))</f>
        <v/>
      </c>
      <c r="C37" s="14">
        <f>IF($A37="","",IF($B$7="All Clinics",SUMIFS('Capacity Plan'!$G$2:$G$151,'Capacity Plan'!$A$2:$A$151,$A37),SUMIFS('Capacity Plan'!$G$2:$G$151,'Capacity Plan'!$A$2:$A$151,$A37,'Capacity Plan'!$B$2:$B$151,$B$7)))</f>
        <v/>
      </c>
      <c r="D37" s="14">
        <f>IF($A37="","",IF($B$7="All Clinics",SUMIFS('Capacity Plan'!$H$2:$H$151,'Capacity Plan'!$A$2:$A$151,$A37),SUMIFS('Capacity Plan'!$H$2:$H$151,'Capacity Plan'!$A$2:$A$151,$A37,'Capacity Plan'!$B$2:$B$151,$B$7)))</f>
        <v/>
      </c>
      <c r="E37" s="14">
        <f>IF(A37="","",MAX(0,C37-D37))</f>
        <v/>
      </c>
      <c r="F37" s="14">
        <f>IF($A37="","",IF($B$7="All Clinics",SUMIFS('Capacity Plan'!$K$2:$K$151,'Capacity Plan'!$A$2:$A$151,$A37),SUMIFS('Capacity Plan'!$K$2:$K$151,'Capacity Plan'!$A$2:$A$151,$A37,'Capacity Plan'!$B$2:$B$151,$B$7)))</f>
        <v/>
      </c>
    </row>
    <row r="38">
      <c r="A38" s="37">
        <f>IF(OR($B$5="",$B$6="",ROWS($A$19:A38)&gt;$B$6),"",$B$5+ROWS($A$19:A38)-1)</f>
        <v/>
      </c>
      <c r="B38" s="16">
        <f>IF(A38="","",CHOOSE(WEEKDAY(A38,2),"Monday","Tuesday","Wednesday","Thursday","Friday","Saturday","Sunday"))</f>
        <v/>
      </c>
      <c r="C38" s="17">
        <f>IF($A38="","",IF($B$7="All Clinics",SUMIFS('Capacity Plan'!$G$2:$G$151,'Capacity Plan'!$A$2:$A$151,$A38),SUMIFS('Capacity Plan'!$G$2:$G$151,'Capacity Plan'!$A$2:$A$151,$A38,'Capacity Plan'!$B$2:$B$151,$B$7)))</f>
        <v/>
      </c>
      <c r="D38" s="17">
        <f>IF($A38="","",IF($B$7="All Clinics",SUMIFS('Capacity Plan'!$H$2:$H$151,'Capacity Plan'!$A$2:$A$151,$A38),SUMIFS('Capacity Plan'!$H$2:$H$151,'Capacity Plan'!$A$2:$A$151,$A38,'Capacity Plan'!$B$2:$B$151,$B$7)))</f>
        <v/>
      </c>
      <c r="E38" s="17">
        <f>IF(A38="","",MAX(0,C38-D38))</f>
        <v/>
      </c>
      <c r="F38" s="17">
        <f>IF($A38="","",IF($B$7="All Clinics",SUMIFS('Capacity Plan'!$K$2:$K$151,'Capacity Plan'!$A$2:$A$151,$A38),SUMIFS('Capacity Plan'!$K$2:$K$151,'Capacity Plan'!$A$2:$A$151,$A38,'Capacity Plan'!$B$2:$B$151,$B$7)))</f>
        <v/>
      </c>
    </row>
    <row r="39">
      <c r="A39" s="36">
        <f>IF(OR($B$5="",$B$6="",ROWS($A$19:A39)&gt;$B$6),"",$B$5+ROWS($A$19:A39)-1)</f>
        <v/>
      </c>
      <c r="B39" s="13">
        <f>IF(A39="","",CHOOSE(WEEKDAY(A39,2),"Monday","Tuesday","Wednesday","Thursday","Friday","Saturday","Sunday"))</f>
        <v/>
      </c>
      <c r="C39" s="14">
        <f>IF($A39="","",IF($B$7="All Clinics",SUMIFS('Capacity Plan'!$G$2:$G$151,'Capacity Plan'!$A$2:$A$151,$A39),SUMIFS('Capacity Plan'!$G$2:$G$151,'Capacity Plan'!$A$2:$A$151,$A39,'Capacity Plan'!$B$2:$B$151,$B$7)))</f>
        <v/>
      </c>
      <c r="D39" s="14">
        <f>IF($A39="","",IF($B$7="All Clinics",SUMIFS('Capacity Plan'!$H$2:$H$151,'Capacity Plan'!$A$2:$A$151,$A39),SUMIFS('Capacity Plan'!$H$2:$H$151,'Capacity Plan'!$A$2:$A$151,$A39,'Capacity Plan'!$B$2:$B$151,$B$7)))</f>
        <v/>
      </c>
      <c r="E39" s="14">
        <f>IF(A39="","",MAX(0,C39-D39))</f>
        <v/>
      </c>
      <c r="F39" s="14">
        <f>IF($A39="","",IF($B$7="All Clinics",SUMIFS('Capacity Plan'!$K$2:$K$151,'Capacity Plan'!$A$2:$A$151,$A39),SUMIFS('Capacity Plan'!$K$2:$K$151,'Capacity Plan'!$A$2:$A$151,$A39,'Capacity Plan'!$B$2:$B$151,$B$7)))</f>
        <v/>
      </c>
    </row>
    <row r="40">
      <c r="A40" s="37">
        <f>IF(OR($B$5="",$B$6="",ROWS($A$19:A40)&gt;$B$6),"",$B$5+ROWS($A$19:A40)-1)</f>
        <v/>
      </c>
      <c r="B40" s="16">
        <f>IF(A40="","",CHOOSE(WEEKDAY(A40,2),"Monday","Tuesday","Wednesday","Thursday","Friday","Saturday","Sunday"))</f>
        <v/>
      </c>
      <c r="C40" s="17">
        <f>IF($A40="","",IF($B$7="All Clinics",SUMIFS('Capacity Plan'!$G$2:$G$151,'Capacity Plan'!$A$2:$A$151,$A40),SUMIFS('Capacity Plan'!$G$2:$G$151,'Capacity Plan'!$A$2:$A$151,$A40,'Capacity Plan'!$B$2:$B$151,$B$7)))</f>
        <v/>
      </c>
      <c r="D40" s="17">
        <f>IF($A40="","",IF($B$7="All Clinics",SUMIFS('Capacity Plan'!$H$2:$H$151,'Capacity Plan'!$A$2:$A$151,$A40),SUMIFS('Capacity Plan'!$H$2:$H$151,'Capacity Plan'!$A$2:$A$151,$A40,'Capacity Plan'!$B$2:$B$151,$B$7)))</f>
        <v/>
      </c>
      <c r="E40" s="17">
        <f>IF(A40="","",MAX(0,C40-D40))</f>
        <v/>
      </c>
      <c r="F40" s="17">
        <f>IF($A40="","",IF($B$7="All Clinics",SUMIFS('Capacity Plan'!$K$2:$K$151,'Capacity Plan'!$A$2:$A$151,$A40),SUMIFS('Capacity Plan'!$K$2:$K$151,'Capacity Plan'!$A$2:$A$151,$A40,'Capacity Plan'!$B$2:$B$151,$B$7)))</f>
        <v/>
      </c>
    </row>
    <row r="41">
      <c r="A41" s="36">
        <f>IF(OR($B$5="",$B$6="",ROWS($A$19:A41)&gt;$B$6),"",$B$5+ROWS($A$19:A41)-1)</f>
        <v/>
      </c>
      <c r="B41" s="13">
        <f>IF(A41="","",CHOOSE(WEEKDAY(A41,2),"Monday","Tuesday","Wednesday","Thursday","Friday","Saturday","Sunday"))</f>
        <v/>
      </c>
      <c r="C41" s="14">
        <f>IF($A41="","",IF($B$7="All Clinics",SUMIFS('Capacity Plan'!$G$2:$G$151,'Capacity Plan'!$A$2:$A$151,$A41),SUMIFS('Capacity Plan'!$G$2:$G$151,'Capacity Plan'!$A$2:$A$151,$A41,'Capacity Plan'!$B$2:$B$151,$B$7)))</f>
        <v/>
      </c>
      <c r="D41" s="14">
        <f>IF($A41="","",IF($B$7="All Clinics",SUMIFS('Capacity Plan'!$H$2:$H$151,'Capacity Plan'!$A$2:$A$151,$A41),SUMIFS('Capacity Plan'!$H$2:$H$151,'Capacity Plan'!$A$2:$A$151,$A41,'Capacity Plan'!$B$2:$B$151,$B$7)))</f>
        <v/>
      </c>
      <c r="E41" s="14">
        <f>IF(A41="","",MAX(0,C41-D41))</f>
        <v/>
      </c>
      <c r="F41" s="14">
        <f>IF($A41="","",IF($B$7="All Clinics",SUMIFS('Capacity Plan'!$K$2:$K$151,'Capacity Plan'!$A$2:$A$151,$A41),SUMIFS('Capacity Plan'!$K$2:$K$151,'Capacity Plan'!$A$2:$A$151,$A41,'Capacity Plan'!$B$2:$B$151,$B$7)))</f>
        <v/>
      </c>
    </row>
    <row r="42">
      <c r="A42" s="37">
        <f>IF(OR($B$5="",$B$6="",ROWS($A$19:A42)&gt;$B$6),"",$B$5+ROWS($A$19:A42)-1)</f>
        <v/>
      </c>
      <c r="B42" s="16">
        <f>IF(A42="","",CHOOSE(WEEKDAY(A42,2),"Monday","Tuesday","Wednesday","Thursday","Friday","Saturday","Sunday"))</f>
        <v/>
      </c>
      <c r="C42" s="17">
        <f>IF($A42="","",IF($B$7="All Clinics",SUMIFS('Capacity Plan'!$G$2:$G$151,'Capacity Plan'!$A$2:$A$151,$A42),SUMIFS('Capacity Plan'!$G$2:$G$151,'Capacity Plan'!$A$2:$A$151,$A42,'Capacity Plan'!$B$2:$B$151,$B$7)))</f>
        <v/>
      </c>
      <c r="D42" s="17">
        <f>IF($A42="","",IF($B$7="All Clinics",SUMIFS('Capacity Plan'!$H$2:$H$151,'Capacity Plan'!$A$2:$A$151,$A42),SUMIFS('Capacity Plan'!$H$2:$H$151,'Capacity Plan'!$A$2:$A$151,$A42,'Capacity Plan'!$B$2:$B$151,$B$7)))</f>
        <v/>
      </c>
      <c r="E42" s="17">
        <f>IF(A42="","",MAX(0,C42-D42))</f>
        <v/>
      </c>
      <c r="F42" s="17">
        <f>IF($A42="","",IF($B$7="All Clinics",SUMIFS('Capacity Plan'!$K$2:$K$151,'Capacity Plan'!$A$2:$A$151,$A42),SUMIFS('Capacity Plan'!$K$2:$K$151,'Capacity Plan'!$A$2:$A$151,$A42,'Capacity Plan'!$B$2:$B$151,$B$7)))</f>
        <v/>
      </c>
    </row>
    <row r="43">
      <c r="A43" s="36">
        <f>IF(OR($B$5="",$B$6="",ROWS($A$19:A43)&gt;$B$6),"",$B$5+ROWS($A$19:A43)-1)</f>
        <v/>
      </c>
      <c r="B43" s="13">
        <f>IF(A43="","",CHOOSE(WEEKDAY(A43,2),"Monday","Tuesday","Wednesday","Thursday","Friday","Saturday","Sunday"))</f>
        <v/>
      </c>
      <c r="C43" s="14">
        <f>IF($A43="","",IF($B$7="All Clinics",SUMIFS('Capacity Plan'!$G$2:$G$151,'Capacity Plan'!$A$2:$A$151,$A43),SUMIFS('Capacity Plan'!$G$2:$G$151,'Capacity Plan'!$A$2:$A$151,$A43,'Capacity Plan'!$B$2:$B$151,$B$7)))</f>
        <v/>
      </c>
      <c r="D43" s="14">
        <f>IF($A43="","",IF($B$7="All Clinics",SUMIFS('Capacity Plan'!$H$2:$H$151,'Capacity Plan'!$A$2:$A$151,$A43),SUMIFS('Capacity Plan'!$H$2:$H$151,'Capacity Plan'!$A$2:$A$151,$A43,'Capacity Plan'!$B$2:$B$151,$B$7)))</f>
        <v/>
      </c>
      <c r="E43" s="14">
        <f>IF(A43="","",MAX(0,C43-D43))</f>
        <v/>
      </c>
      <c r="F43" s="14">
        <f>IF($A43="","",IF($B$7="All Clinics",SUMIFS('Capacity Plan'!$K$2:$K$151,'Capacity Plan'!$A$2:$A$151,$A43),SUMIFS('Capacity Plan'!$K$2:$K$151,'Capacity Plan'!$A$2:$A$151,$A43,'Capacity Plan'!$B$2:$B$151,$B$7)))</f>
        <v/>
      </c>
    </row>
    <row r="44">
      <c r="A44" s="37">
        <f>IF(OR($B$5="",$B$6="",ROWS($A$19:A44)&gt;$B$6),"",$B$5+ROWS($A$19:A44)-1)</f>
        <v/>
      </c>
      <c r="B44" s="16">
        <f>IF(A44="","",CHOOSE(WEEKDAY(A44,2),"Monday","Tuesday","Wednesday","Thursday","Friday","Saturday","Sunday"))</f>
        <v/>
      </c>
      <c r="C44" s="17">
        <f>IF($A44="","",IF($B$7="All Clinics",SUMIFS('Capacity Plan'!$G$2:$G$151,'Capacity Plan'!$A$2:$A$151,$A44),SUMIFS('Capacity Plan'!$G$2:$G$151,'Capacity Plan'!$A$2:$A$151,$A44,'Capacity Plan'!$B$2:$B$151,$B$7)))</f>
        <v/>
      </c>
      <c r="D44" s="17">
        <f>IF($A44="","",IF($B$7="All Clinics",SUMIFS('Capacity Plan'!$H$2:$H$151,'Capacity Plan'!$A$2:$A$151,$A44),SUMIFS('Capacity Plan'!$H$2:$H$151,'Capacity Plan'!$A$2:$A$151,$A44,'Capacity Plan'!$B$2:$B$151,$B$7)))</f>
        <v/>
      </c>
      <c r="E44" s="17">
        <f>IF(A44="","",MAX(0,C44-D44))</f>
        <v/>
      </c>
      <c r="F44" s="17">
        <f>IF($A44="","",IF($B$7="All Clinics",SUMIFS('Capacity Plan'!$K$2:$K$151,'Capacity Plan'!$A$2:$A$151,$A44),SUMIFS('Capacity Plan'!$K$2:$K$151,'Capacity Plan'!$A$2:$A$151,$A44,'Capacity Plan'!$B$2:$B$151,$B$7)))</f>
        <v/>
      </c>
    </row>
    <row r="45">
      <c r="A45" s="36">
        <f>IF(OR($B$5="",$B$6="",ROWS($A$19:A45)&gt;$B$6),"",$B$5+ROWS($A$19:A45)-1)</f>
        <v/>
      </c>
      <c r="B45" s="13">
        <f>IF(A45="","",CHOOSE(WEEKDAY(A45,2),"Monday","Tuesday","Wednesday","Thursday","Friday","Saturday","Sunday"))</f>
        <v/>
      </c>
      <c r="C45" s="14">
        <f>IF($A45="","",IF($B$7="All Clinics",SUMIFS('Capacity Plan'!$G$2:$G$151,'Capacity Plan'!$A$2:$A$151,$A45),SUMIFS('Capacity Plan'!$G$2:$G$151,'Capacity Plan'!$A$2:$A$151,$A45,'Capacity Plan'!$B$2:$B$151,$B$7)))</f>
        <v/>
      </c>
      <c r="D45" s="14">
        <f>IF($A45="","",IF($B$7="All Clinics",SUMIFS('Capacity Plan'!$H$2:$H$151,'Capacity Plan'!$A$2:$A$151,$A45),SUMIFS('Capacity Plan'!$H$2:$H$151,'Capacity Plan'!$A$2:$A$151,$A45,'Capacity Plan'!$B$2:$B$151,$B$7)))</f>
        <v/>
      </c>
      <c r="E45" s="14">
        <f>IF(A45="","",MAX(0,C45-D45))</f>
        <v/>
      </c>
      <c r="F45" s="14">
        <f>IF($A45="","",IF($B$7="All Clinics",SUMIFS('Capacity Plan'!$K$2:$K$151,'Capacity Plan'!$A$2:$A$151,$A45),SUMIFS('Capacity Plan'!$K$2:$K$151,'Capacity Plan'!$A$2:$A$151,$A45,'Capacity Plan'!$B$2:$B$151,$B$7)))</f>
        <v/>
      </c>
    </row>
    <row r="46">
      <c r="A46" s="37">
        <f>IF(OR($B$5="",$B$6="",ROWS($A$19:A46)&gt;$B$6),"",$B$5+ROWS($A$19:A46)-1)</f>
        <v/>
      </c>
      <c r="B46" s="16">
        <f>IF(A46="","",CHOOSE(WEEKDAY(A46,2),"Monday","Tuesday","Wednesday","Thursday","Friday","Saturday","Sunday"))</f>
        <v/>
      </c>
      <c r="C46" s="17">
        <f>IF($A46="","",IF($B$7="All Clinics",SUMIFS('Capacity Plan'!$G$2:$G$151,'Capacity Plan'!$A$2:$A$151,$A46),SUMIFS('Capacity Plan'!$G$2:$G$151,'Capacity Plan'!$A$2:$A$151,$A46,'Capacity Plan'!$B$2:$B$151,$B$7)))</f>
        <v/>
      </c>
      <c r="D46" s="17">
        <f>IF($A46="","",IF($B$7="All Clinics",SUMIFS('Capacity Plan'!$H$2:$H$151,'Capacity Plan'!$A$2:$A$151,$A46),SUMIFS('Capacity Plan'!$H$2:$H$151,'Capacity Plan'!$A$2:$A$151,$A46,'Capacity Plan'!$B$2:$B$151,$B$7)))</f>
        <v/>
      </c>
      <c r="E46" s="17">
        <f>IF(A46="","",MAX(0,C46-D46))</f>
        <v/>
      </c>
      <c r="F46" s="17">
        <f>IF($A46="","",IF($B$7="All Clinics",SUMIFS('Capacity Plan'!$K$2:$K$151,'Capacity Plan'!$A$2:$A$151,$A46),SUMIFS('Capacity Plan'!$K$2:$K$151,'Capacity Plan'!$A$2:$A$151,$A46,'Capacity Plan'!$B$2:$B$151,$B$7)))</f>
        <v/>
      </c>
    </row>
    <row r="47">
      <c r="A47" s="36">
        <f>IF(OR($B$5="",$B$6="",ROWS($A$19:A47)&gt;$B$6),"",$B$5+ROWS($A$19:A47)-1)</f>
        <v/>
      </c>
      <c r="B47" s="13">
        <f>IF(A47="","",CHOOSE(WEEKDAY(A47,2),"Monday","Tuesday","Wednesday","Thursday","Friday","Saturday","Sunday"))</f>
        <v/>
      </c>
      <c r="C47" s="14">
        <f>IF($A47="","",IF($B$7="All Clinics",SUMIFS('Capacity Plan'!$G$2:$G$151,'Capacity Plan'!$A$2:$A$151,$A47),SUMIFS('Capacity Plan'!$G$2:$G$151,'Capacity Plan'!$A$2:$A$151,$A47,'Capacity Plan'!$B$2:$B$151,$B$7)))</f>
        <v/>
      </c>
      <c r="D47" s="14">
        <f>IF($A47="","",IF($B$7="All Clinics",SUMIFS('Capacity Plan'!$H$2:$H$151,'Capacity Plan'!$A$2:$A$151,$A47),SUMIFS('Capacity Plan'!$H$2:$H$151,'Capacity Plan'!$A$2:$A$151,$A47,'Capacity Plan'!$B$2:$B$151,$B$7)))</f>
        <v/>
      </c>
      <c r="E47" s="14">
        <f>IF(A47="","",MAX(0,C47-D47))</f>
        <v/>
      </c>
      <c r="F47" s="14">
        <f>IF($A47="","",IF($B$7="All Clinics",SUMIFS('Capacity Plan'!$K$2:$K$151,'Capacity Plan'!$A$2:$A$151,$A47),SUMIFS('Capacity Plan'!$K$2:$K$151,'Capacity Plan'!$A$2:$A$151,$A47,'Capacity Plan'!$B$2:$B$151,$B$7)))</f>
        <v/>
      </c>
    </row>
    <row r="48">
      <c r="A48" s="37">
        <f>IF(OR($B$5="",$B$6="",ROWS($A$19:A48)&gt;$B$6),"",$B$5+ROWS($A$19:A48)-1)</f>
        <v/>
      </c>
      <c r="B48" s="16">
        <f>IF(A48="","",CHOOSE(WEEKDAY(A48,2),"Monday","Tuesday","Wednesday","Thursday","Friday","Saturday","Sunday"))</f>
        <v/>
      </c>
      <c r="C48" s="17">
        <f>IF($A48="","",IF($B$7="All Clinics",SUMIFS('Capacity Plan'!$G$2:$G$151,'Capacity Plan'!$A$2:$A$151,$A48),SUMIFS('Capacity Plan'!$G$2:$G$151,'Capacity Plan'!$A$2:$A$151,$A48,'Capacity Plan'!$B$2:$B$151,$B$7)))</f>
        <v/>
      </c>
      <c r="D48" s="17">
        <f>IF($A48="","",IF($B$7="All Clinics",SUMIFS('Capacity Plan'!$H$2:$H$151,'Capacity Plan'!$A$2:$A$151,$A48),SUMIFS('Capacity Plan'!$H$2:$H$151,'Capacity Plan'!$A$2:$A$151,$A48,'Capacity Plan'!$B$2:$B$151,$B$7)))</f>
        <v/>
      </c>
      <c r="E48" s="17">
        <f>IF(A48="","",MAX(0,C48-D48))</f>
        <v/>
      </c>
      <c r="F48" s="17">
        <f>IF($A48="","",IF($B$7="All Clinics",SUMIFS('Capacity Plan'!$K$2:$K$151,'Capacity Plan'!$A$2:$A$151,$A48),SUMIFS('Capacity Plan'!$K$2:$K$151,'Capacity Plan'!$A$2:$A$151,$A48,'Capacity Plan'!$B$2:$B$151,$B$7)))</f>
        <v/>
      </c>
    </row>
    <row r="49">
      <c r="A49" s="36">
        <f>IF(OR($B$5="",$B$6="",ROWS($A$19:A49)&gt;$B$6),"",$B$5+ROWS($A$19:A49)-1)</f>
        <v/>
      </c>
      <c r="B49" s="13">
        <f>IF(A49="","",CHOOSE(WEEKDAY(A49,2),"Monday","Tuesday","Wednesday","Thursday","Friday","Saturday","Sunday"))</f>
        <v/>
      </c>
      <c r="C49" s="14">
        <f>IF($A49="","",IF($B$7="All Clinics",SUMIFS('Capacity Plan'!$G$2:$G$151,'Capacity Plan'!$A$2:$A$151,$A49),SUMIFS('Capacity Plan'!$G$2:$G$151,'Capacity Plan'!$A$2:$A$151,$A49,'Capacity Plan'!$B$2:$B$151,$B$7)))</f>
        <v/>
      </c>
      <c r="D49" s="14">
        <f>IF($A49="","",IF($B$7="All Clinics",SUMIFS('Capacity Plan'!$H$2:$H$151,'Capacity Plan'!$A$2:$A$151,$A49),SUMIFS('Capacity Plan'!$H$2:$H$151,'Capacity Plan'!$A$2:$A$151,$A49,'Capacity Plan'!$B$2:$B$151,$B$7)))</f>
        <v/>
      </c>
      <c r="E49" s="14">
        <f>IF(A49="","",MAX(0,C49-D49))</f>
        <v/>
      </c>
      <c r="F49" s="14">
        <f>IF($A49="","",IF($B$7="All Clinics",SUMIFS('Capacity Plan'!$K$2:$K$151,'Capacity Plan'!$A$2:$A$151,$A49),SUMIFS('Capacity Plan'!$K$2:$K$151,'Capacity Plan'!$A$2:$A$151,$A49,'Capacity Plan'!$B$2:$B$151,$B$7)))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</row>
  </sheetData>
  <autoFilter ref="A18:F49"/>
  <mergeCells count="1">
    <mergeCell ref="A1:H1"/>
  </mergeCells>
  <conditionalFormatting sqref="G11">
    <cfRule type="cellIs" priority="1" operator="lessThanOrEqual" dxfId="0">
      <formula>0.85</formula>
    </cfRule>
    <cfRule type="expression" priority="2" dxfId="1">
      <formula>AND($G$11&gt;0.85,$G$11&lt;=1)</formula>
    </cfRule>
    <cfRule type="cellIs" priority="3" operator="greaterThan" dxfId="2">
      <formula>1</formula>
    </cfRule>
  </conditionalFormatting>
  <dataValidations count="4">
    <dataValidation sqref="B5" showDropDown="0" showInputMessage="0" showErrorMessage="1" allowBlank="0" type="date" operator="between">
      <formula1>DATE(2020,1,1)</formula1>
      <formula2>DATE(2100,12,31)</formula2>
    </dataValidation>
    <dataValidation sqref="B6" showDropDown="0" showInputMessage="0" showErrorMessage="1" allowBlank="0" type="whole" operator="between">
      <formula1>1</formula1>
      <formula2>31</formula2>
    </dataValidation>
    <dataValidation sqref="B7" showDropDown="0" showInputMessage="0" showErrorMessage="1" allowBlank="0" type="list">
      <formula1>'Instructions'!$G$2:$G$5</formula1>
    </dataValidation>
    <dataValidation sqref="B8" showDropDown="0" showInputMessage="0" showErrorMessage="1" allowBlank="0" type="date" operator="between">
      <formula1>DATE(2020,1,1)</formula1>
      <formula2>DATE(2100,12,31)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51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3" customWidth="1" min="3" max="3"/>
    <col width="21" customWidth="1" min="4" max="4"/>
    <col width="23" customWidth="1" min="5" max="5"/>
    <col width="20" customWidth="1" min="6" max="6"/>
    <col width="25" customWidth="1" min="7" max="7"/>
    <col width="20" customWidth="1" min="8" max="8"/>
    <col width="28" customWidth="1" min="9" max="9"/>
    <col width="18" customWidth="1" min="10" max="10"/>
    <col width="16" customWidth="1" min="11" max="11"/>
    <col width="22" customWidth="1" min="12" max="12"/>
  </cols>
  <sheetData>
    <row r="1">
      <c r="A1" s="11" t="inlineStr">
        <is>
          <t>Plan Date</t>
        </is>
      </c>
      <c r="B1" s="11" t="inlineStr">
        <is>
          <t>Clinic</t>
        </is>
      </c>
      <c r="C1" s="11" t="inlineStr">
        <is>
          <t>Session</t>
        </is>
      </c>
      <c r="D1" s="11" t="inlineStr">
        <is>
          <t>Total Session Capacity</t>
        </is>
      </c>
      <c r="E1" s="11" t="inlineStr">
        <is>
          <t>Reserved Same-Day Slots</t>
        </is>
      </c>
      <c r="F1" s="11" t="inlineStr">
        <is>
          <t>Capacity Adjustment</t>
        </is>
      </c>
      <c r="G1" s="11" t="inlineStr">
        <is>
          <t>Effective Same-Day Capacity</t>
        </is>
      </c>
      <c r="H1" s="11" t="inlineStr">
        <is>
          <t>Same-Day Slots Used</t>
        </is>
      </c>
      <c r="I1" s="11" t="inlineStr">
        <is>
          <t>Remaining Same-Day Capacity</t>
        </is>
      </c>
      <c r="J1" s="11" t="inlineStr">
        <is>
          <t>Same-Day Demand</t>
        </is>
      </c>
      <c r="K1" s="11" t="inlineStr">
        <is>
          <t>Unmet Requests</t>
        </is>
      </c>
      <c r="L1" s="11" t="inlineStr">
        <is>
          <t>Capacity Alert</t>
        </is>
      </c>
    </row>
    <row r="2">
      <c r="A2" s="38" t="n">
        <v>46272</v>
      </c>
      <c r="B2" s="19" t="inlineStr">
        <is>
          <t>Northstar Family Clinic</t>
        </is>
      </c>
      <c r="C2" s="19" t="inlineStr">
        <is>
          <t>Morning</t>
        </is>
      </c>
      <c r="D2" s="20" t="n">
        <v>24</v>
      </c>
      <c r="E2" s="20" t="n">
        <v>4</v>
      </c>
      <c r="F2" s="20" t="n">
        <v>0</v>
      </c>
      <c r="G2" s="21">
        <f>IF(OR(A2="",B2="",C2="",D2="",E2=""),"",MAX(0,MIN(D2,E2+IF(F2="",0,F2))))</f>
        <v/>
      </c>
      <c r="H2" s="21">
        <f>IF(OR(A2="",B2="",C2=""),"",COUNTIFS('Request Log'!$C$2:$C$301,A2,'Request Log'!$D$2:$D$301,B2,'Request Log'!$E$2:$E$301,C2,'Request Log'!$H$2:$H$301,"Yes",'Request Log'!$I$2:$I$301,"Yes"))</f>
        <v/>
      </c>
      <c r="I2" s="21">
        <f>IF(OR(G2="",H2=""),"",MAX(0,G2-H2))</f>
        <v/>
      </c>
      <c r="J2" s="21">
        <f>IF(OR(A2="",B2="",C2=""),"",COUNTIFS('Request Log'!$C$2:$C$301,A2,'Request Log'!$D$2:$D$301,B2,'Request Log'!$E$2:$E$301,C2,'Request Log'!$H$2:$H$301,"Yes"))</f>
        <v/>
      </c>
      <c r="K2" s="21">
        <f>IF(OR(A2="",B2="",C2=""),"",COUNTIFS('Request Log'!$C$2:$C$301,A2,'Request Log'!$D$2:$D$301,B2,'Request Log'!$E$2:$E$301,C2,'Request Log'!$H$2:$H$301,"Yes",'Request Log'!$G$2:$G$301,"Waitlisted")+COUNTIFS('Request Log'!$C$2:$C$301,A2,'Request Log'!$D$2:$D$301,B2,'Request Log'!$E$2:$E$301,C2,'Request Log'!$H$2:$H$301,"Yes",'Request Log'!$G$2:$G$301,"Declined"))</f>
        <v/>
      </c>
      <c r="L2" s="22">
        <f>IF(COUNTA(A2:F2)=0,"",IF(OR(A2="",B2="",C2="",D2="",E2=""),"Missing setup",IF(COUNTIFS($A$2:$A$151,A2,$B$2:$B$151,B2,$C$2:$C$151,C2)&gt;1,"Duplicate plan line",IF(H2&gt;G2,"Over capacity",IF(K2&gt;0,"Unmet demand",IF(AND(G2&gt;0,I2=0),"Full","OK"))))))</f>
        <v/>
      </c>
    </row>
    <row r="3">
      <c r="A3" s="38" t="n">
        <v>46272</v>
      </c>
      <c r="B3" s="19" t="inlineStr">
        <is>
          <t>Northstar Family Clinic</t>
        </is>
      </c>
      <c r="C3" s="19" t="inlineStr">
        <is>
          <t>Afternoon</t>
        </is>
      </c>
      <c r="D3" s="20" t="n">
        <v>20</v>
      </c>
      <c r="E3" s="20" t="n">
        <v>3</v>
      </c>
      <c r="F3" s="20" t="n">
        <v>0</v>
      </c>
      <c r="G3" s="21">
        <f>IF(OR(A3="",B3="",C3="",D3="",E3=""),"",MAX(0,MIN(D3,E3+IF(F3="",0,F3))))</f>
        <v/>
      </c>
      <c r="H3" s="21">
        <f>IF(OR(A3="",B3="",C3=""),"",COUNTIFS('Request Log'!$C$2:$C$301,A3,'Request Log'!$D$2:$D$301,B3,'Request Log'!$E$2:$E$301,C3,'Request Log'!$H$2:$H$301,"Yes",'Request Log'!$I$2:$I$301,"Yes"))</f>
        <v/>
      </c>
      <c r="I3" s="21">
        <f>IF(OR(G3="",H3=""),"",MAX(0,G3-H3))</f>
        <v/>
      </c>
      <c r="J3" s="21">
        <f>IF(OR(A3="",B3="",C3=""),"",COUNTIFS('Request Log'!$C$2:$C$301,A3,'Request Log'!$D$2:$D$301,B3,'Request Log'!$E$2:$E$301,C3,'Request Log'!$H$2:$H$301,"Yes"))</f>
        <v/>
      </c>
      <c r="K3" s="21">
        <f>IF(OR(A3="",B3="",C3=""),"",COUNTIFS('Request Log'!$C$2:$C$301,A3,'Request Log'!$D$2:$D$301,B3,'Request Log'!$E$2:$E$301,C3,'Request Log'!$H$2:$H$301,"Yes",'Request Log'!$G$2:$G$301,"Waitlisted")+COUNTIFS('Request Log'!$C$2:$C$301,A3,'Request Log'!$D$2:$D$301,B3,'Request Log'!$E$2:$E$301,C3,'Request Log'!$H$2:$H$301,"Yes",'Request Log'!$G$2:$G$301,"Declined"))</f>
        <v/>
      </c>
      <c r="L3" s="22">
        <f>IF(COUNTA(A3:F3)=0,"",IF(OR(A3="",B3="",C3="",D3="",E3=""),"Missing setup",IF(COUNTIFS($A$2:$A$151,A3,$B$2:$B$151,B3,$C$2:$C$151,C3)&gt;1,"Duplicate plan line",IF(H3&gt;G3,"Over capacity",IF(K3&gt;0,"Unmet demand",IF(AND(G3&gt;0,I3=0),"Full","OK"))))))</f>
        <v/>
      </c>
    </row>
    <row r="4">
      <c r="A4" s="38" t="n">
        <v>46272</v>
      </c>
      <c r="B4" s="19" t="inlineStr">
        <is>
          <t>Cedar Grove Medical Office</t>
        </is>
      </c>
      <c r="C4" s="19" t="inlineStr">
        <is>
          <t>Morning</t>
        </is>
      </c>
      <c r="D4" s="20" t="n">
        <v>18</v>
      </c>
      <c r="E4" s="20" t="n">
        <v>3</v>
      </c>
      <c r="F4" s="20" t="n">
        <v>0</v>
      </c>
      <c r="G4" s="21">
        <f>IF(OR(A4="",B4="",C4="",D4="",E4=""),"",MAX(0,MIN(D4,E4+IF(F4="",0,F4))))</f>
        <v/>
      </c>
      <c r="H4" s="21">
        <f>IF(OR(A4="",B4="",C4=""),"",COUNTIFS('Request Log'!$C$2:$C$301,A4,'Request Log'!$D$2:$D$301,B4,'Request Log'!$E$2:$E$301,C4,'Request Log'!$H$2:$H$301,"Yes",'Request Log'!$I$2:$I$301,"Yes"))</f>
        <v/>
      </c>
      <c r="I4" s="21">
        <f>IF(OR(G4="",H4=""),"",MAX(0,G4-H4))</f>
        <v/>
      </c>
      <c r="J4" s="21">
        <f>IF(OR(A4="",B4="",C4=""),"",COUNTIFS('Request Log'!$C$2:$C$301,A4,'Request Log'!$D$2:$D$301,B4,'Request Log'!$E$2:$E$301,C4,'Request Log'!$H$2:$H$301,"Yes"))</f>
        <v/>
      </c>
      <c r="K4" s="21">
        <f>IF(OR(A4="",B4="",C4=""),"",COUNTIFS('Request Log'!$C$2:$C$301,A4,'Request Log'!$D$2:$D$301,B4,'Request Log'!$E$2:$E$301,C4,'Request Log'!$H$2:$H$301,"Yes",'Request Log'!$G$2:$G$301,"Waitlisted")+COUNTIFS('Request Log'!$C$2:$C$301,A4,'Request Log'!$D$2:$D$301,B4,'Request Log'!$E$2:$E$301,C4,'Request Log'!$H$2:$H$301,"Yes",'Request Log'!$G$2:$G$301,"Declined"))</f>
        <v/>
      </c>
      <c r="L4" s="22">
        <f>IF(COUNTA(A4:F4)=0,"",IF(OR(A4="",B4="",C4="",D4="",E4=""),"Missing setup",IF(COUNTIFS($A$2:$A$151,A4,$B$2:$B$151,B4,$C$2:$C$151,C4)&gt;1,"Duplicate plan line",IF(H4&gt;G4,"Over capacity",IF(K4&gt;0,"Unmet demand",IF(AND(G4&gt;0,I4=0),"Full","OK"))))))</f>
        <v/>
      </c>
    </row>
    <row r="5">
      <c r="A5" s="38" t="n">
        <v>46272</v>
      </c>
      <c r="B5" s="19" t="inlineStr">
        <is>
          <t>Harbor Point Clinic</t>
        </is>
      </c>
      <c r="C5" s="19" t="inlineStr">
        <is>
          <t>Afternoon</t>
        </is>
      </c>
      <c r="D5" s="20" t="n">
        <v>16</v>
      </c>
      <c r="E5" s="20" t="n">
        <v>2</v>
      </c>
      <c r="F5" s="20" t="n">
        <v>1</v>
      </c>
      <c r="G5" s="21">
        <f>IF(OR(A5="",B5="",C5="",D5="",E5=""),"",MAX(0,MIN(D5,E5+IF(F5="",0,F5))))</f>
        <v/>
      </c>
      <c r="H5" s="21">
        <f>IF(OR(A5="",B5="",C5=""),"",COUNTIFS('Request Log'!$C$2:$C$301,A5,'Request Log'!$D$2:$D$301,B5,'Request Log'!$E$2:$E$301,C5,'Request Log'!$H$2:$H$301,"Yes",'Request Log'!$I$2:$I$301,"Yes"))</f>
        <v/>
      </c>
      <c r="I5" s="21">
        <f>IF(OR(G5="",H5=""),"",MAX(0,G5-H5))</f>
        <v/>
      </c>
      <c r="J5" s="21">
        <f>IF(OR(A5="",B5="",C5=""),"",COUNTIFS('Request Log'!$C$2:$C$301,A5,'Request Log'!$D$2:$D$301,B5,'Request Log'!$E$2:$E$301,C5,'Request Log'!$H$2:$H$301,"Yes"))</f>
        <v/>
      </c>
      <c r="K5" s="21">
        <f>IF(OR(A5="",B5="",C5=""),"",COUNTIFS('Request Log'!$C$2:$C$301,A5,'Request Log'!$D$2:$D$301,B5,'Request Log'!$E$2:$E$301,C5,'Request Log'!$H$2:$H$301,"Yes",'Request Log'!$G$2:$G$301,"Waitlisted")+COUNTIFS('Request Log'!$C$2:$C$301,A5,'Request Log'!$D$2:$D$301,B5,'Request Log'!$E$2:$E$301,C5,'Request Log'!$H$2:$H$301,"Yes",'Request Log'!$G$2:$G$301,"Declined"))</f>
        <v/>
      </c>
      <c r="L5" s="22">
        <f>IF(COUNTA(A5:F5)=0,"",IF(OR(A5="",B5="",C5="",D5="",E5=""),"Missing setup",IF(COUNTIFS($A$2:$A$151,A5,$B$2:$B$151,B5,$C$2:$C$151,C5)&gt;1,"Duplicate plan line",IF(H5&gt;G5,"Over capacity",IF(K5&gt;0,"Unmet demand",IF(AND(G5&gt;0,I5=0),"Full","OK"))))))</f>
        <v/>
      </c>
    </row>
    <row r="6">
      <c r="A6" s="38" t="n">
        <v>46273</v>
      </c>
      <c r="B6" s="19" t="inlineStr">
        <is>
          <t>Northstar Family Clinic</t>
        </is>
      </c>
      <c r="C6" s="19" t="inlineStr">
        <is>
          <t>Morning</t>
        </is>
      </c>
      <c r="D6" s="20" t="n">
        <v>24</v>
      </c>
      <c r="E6" s="20" t="n">
        <v>4</v>
      </c>
      <c r="F6" s="20" t="n">
        <v>1</v>
      </c>
      <c r="G6" s="21">
        <f>IF(OR(A6="",B6="",C6="",D6="",E6=""),"",MAX(0,MIN(D6,E6+IF(F6="",0,F6))))</f>
        <v/>
      </c>
      <c r="H6" s="21">
        <f>IF(OR(A6="",B6="",C6=""),"",COUNTIFS('Request Log'!$C$2:$C$301,A6,'Request Log'!$D$2:$D$301,B6,'Request Log'!$E$2:$E$301,C6,'Request Log'!$H$2:$H$301,"Yes",'Request Log'!$I$2:$I$301,"Yes"))</f>
        <v/>
      </c>
      <c r="I6" s="21">
        <f>IF(OR(G6="",H6=""),"",MAX(0,G6-H6))</f>
        <v/>
      </c>
      <c r="J6" s="21">
        <f>IF(OR(A6="",B6="",C6=""),"",COUNTIFS('Request Log'!$C$2:$C$301,A6,'Request Log'!$D$2:$D$301,B6,'Request Log'!$E$2:$E$301,C6,'Request Log'!$H$2:$H$301,"Yes"))</f>
        <v/>
      </c>
      <c r="K6" s="21">
        <f>IF(OR(A6="",B6="",C6=""),"",COUNTIFS('Request Log'!$C$2:$C$301,A6,'Request Log'!$D$2:$D$301,B6,'Request Log'!$E$2:$E$301,C6,'Request Log'!$H$2:$H$301,"Yes",'Request Log'!$G$2:$G$301,"Waitlisted")+COUNTIFS('Request Log'!$C$2:$C$301,A6,'Request Log'!$D$2:$D$301,B6,'Request Log'!$E$2:$E$301,C6,'Request Log'!$H$2:$H$301,"Yes",'Request Log'!$G$2:$G$301,"Declined"))</f>
        <v/>
      </c>
      <c r="L6" s="22">
        <f>IF(COUNTA(A6:F6)=0,"",IF(OR(A6="",B6="",C6="",D6="",E6=""),"Missing setup",IF(COUNTIFS($A$2:$A$151,A6,$B$2:$B$151,B6,$C$2:$C$151,C6)&gt;1,"Duplicate plan line",IF(H6&gt;G6,"Over capacity",IF(K6&gt;0,"Unmet demand",IF(AND(G6&gt;0,I6=0),"Full","OK"))))))</f>
        <v/>
      </c>
    </row>
    <row r="7">
      <c r="A7" s="38" t="n">
        <v>46273</v>
      </c>
      <c r="B7" s="19" t="inlineStr">
        <is>
          <t>Cedar Grove Medical Office</t>
        </is>
      </c>
      <c r="C7" s="19" t="inlineStr">
        <is>
          <t>Afternoon</t>
        </is>
      </c>
      <c r="D7" s="20" t="n">
        <v>18</v>
      </c>
      <c r="E7" s="20" t="n">
        <v>3</v>
      </c>
      <c r="F7" s="20" t="n">
        <v>0</v>
      </c>
      <c r="G7" s="21">
        <f>IF(OR(A7="",B7="",C7="",D7="",E7=""),"",MAX(0,MIN(D7,E7+IF(F7="",0,F7))))</f>
        <v/>
      </c>
      <c r="H7" s="21">
        <f>IF(OR(A7="",B7="",C7=""),"",COUNTIFS('Request Log'!$C$2:$C$301,A7,'Request Log'!$D$2:$D$301,B7,'Request Log'!$E$2:$E$301,C7,'Request Log'!$H$2:$H$301,"Yes",'Request Log'!$I$2:$I$301,"Yes"))</f>
        <v/>
      </c>
      <c r="I7" s="21">
        <f>IF(OR(G7="",H7=""),"",MAX(0,G7-H7))</f>
        <v/>
      </c>
      <c r="J7" s="21">
        <f>IF(OR(A7="",B7="",C7=""),"",COUNTIFS('Request Log'!$C$2:$C$301,A7,'Request Log'!$D$2:$D$301,B7,'Request Log'!$E$2:$E$301,C7,'Request Log'!$H$2:$H$301,"Yes"))</f>
        <v/>
      </c>
      <c r="K7" s="21">
        <f>IF(OR(A7="",B7="",C7=""),"",COUNTIFS('Request Log'!$C$2:$C$301,A7,'Request Log'!$D$2:$D$301,B7,'Request Log'!$E$2:$E$301,C7,'Request Log'!$H$2:$H$301,"Yes",'Request Log'!$G$2:$G$301,"Waitlisted")+COUNTIFS('Request Log'!$C$2:$C$301,A7,'Request Log'!$D$2:$D$301,B7,'Request Log'!$E$2:$E$301,C7,'Request Log'!$H$2:$H$301,"Yes",'Request Log'!$G$2:$G$301,"Declined"))</f>
        <v/>
      </c>
      <c r="L7" s="22">
        <f>IF(COUNTA(A7:F7)=0,"",IF(OR(A7="",B7="",C7="",D7="",E7=""),"Missing setup",IF(COUNTIFS($A$2:$A$151,A7,$B$2:$B$151,B7,$C$2:$C$151,C7)&gt;1,"Duplicate plan line",IF(H7&gt;G7,"Over capacity",IF(K7&gt;0,"Unmet demand",IF(AND(G7&gt;0,I7=0),"Full","OK"))))))</f>
        <v/>
      </c>
    </row>
    <row r="8">
      <c r="A8" s="38" t="n">
        <v>46274</v>
      </c>
      <c r="B8" s="19" t="inlineStr">
        <is>
          <t>Harbor Point Clinic</t>
        </is>
      </c>
      <c r="C8" s="19" t="inlineStr">
        <is>
          <t>Morning</t>
        </is>
      </c>
      <c r="D8" s="20" t="n">
        <v>20</v>
      </c>
      <c r="E8" s="20" t="n">
        <v>3</v>
      </c>
      <c r="F8" s="20" t="n">
        <v>-1</v>
      </c>
      <c r="G8" s="21">
        <f>IF(OR(A8="",B8="",C8="",D8="",E8=""),"",MAX(0,MIN(D8,E8+IF(F8="",0,F8))))</f>
        <v/>
      </c>
      <c r="H8" s="21">
        <f>IF(OR(A8="",B8="",C8=""),"",COUNTIFS('Request Log'!$C$2:$C$301,A8,'Request Log'!$D$2:$D$301,B8,'Request Log'!$E$2:$E$301,C8,'Request Log'!$H$2:$H$301,"Yes",'Request Log'!$I$2:$I$301,"Yes"))</f>
        <v/>
      </c>
      <c r="I8" s="21">
        <f>IF(OR(G8="",H8=""),"",MAX(0,G8-H8))</f>
        <v/>
      </c>
      <c r="J8" s="21">
        <f>IF(OR(A8="",B8="",C8=""),"",COUNTIFS('Request Log'!$C$2:$C$301,A8,'Request Log'!$D$2:$D$301,B8,'Request Log'!$E$2:$E$301,C8,'Request Log'!$H$2:$H$301,"Yes"))</f>
        <v/>
      </c>
      <c r="K8" s="21">
        <f>IF(OR(A8="",B8="",C8=""),"",COUNTIFS('Request Log'!$C$2:$C$301,A8,'Request Log'!$D$2:$D$301,B8,'Request Log'!$E$2:$E$301,C8,'Request Log'!$H$2:$H$301,"Yes",'Request Log'!$G$2:$G$301,"Waitlisted")+COUNTIFS('Request Log'!$C$2:$C$301,A8,'Request Log'!$D$2:$D$301,B8,'Request Log'!$E$2:$E$301,C8,'Request Log'!$H$2:$H$301,"Yes",'Request Log'!$G$2:$G$301,"Declined"))</f>
        <v/>
      </c>
      <c r="L8" s="22">
        <f>IF(COUNTA(A8:F8)=0,"",IF(OR(A8="",B8="",C8="",D8="",E8=""),"Missing setup",IF(COUNTIFS($A$2:$A$151,A8,$B$2:$B$151,B8,$C$2:$C$151,C8)&gt;1,"Duplicate plan line",IF(H8&gt;G8,"Over capacity",IF(K8&gt;0,"Unmet demand",IF(AND(G8&gt;0,I8=0),"Full","OK"))))))</f>
        <v/>
      </c>
    </row>
    <row r="9">
      <c r="A9" s="38" t="n">
        <v>46274</v>
      </c>
      <c r="B9" s="19" t="inlineStr">
        <is>
          <t>Northstar Family Clinic</t>
        </is>
      </c>
      <c r="C9" s="19" t="inlineStr">
        <is>
          <t>Afternoon</t>
        </is>
      </c>
      <c r="D9" s="20" t="n">
        <v>20</v>
      </c>
      <c r="E9" s="20" t="n">
        <v>4</v>
      </c>
      <c r="F9" s="20" t="n">
        <v>0</v>
      </c>
      <c r="G9" s="21">
        <f>IF(OR(A9="",B9="",C9="",D9="",E9=""),"",MAX(0,MIN(D9,E9+IF(F9="",0,F9))))</f>
        <v/>
      </c>
      <c r="H9" s="21">
        <f>IF(OR(A9="",B9="",C9=""),"",COUNTIFS('Request Log'!$C$2:$C$301,A9,'Request Log'!$D$2:$D$301,B9,'Request Log'!$E$2:$E$301,C9,'Request Log'!$H$2:$H$301,"Yes",'Request Log'!$I$2:$I$301,"Yes"))</f>
        <v/>
      </c>
      <c r="I9" s="21">
        <f>IF(OR(G9="",H9=""),"",MAX(0,G9-H9))</f>
        <v/>
      </c>
      <c r="J9" s="21">
        <f>IF(OR(A9="",B9="",C9=""),"",COUNTIFS('Request Log'!$C$2:$C$301,A9,'Request Log'!$D$2:$D$301,B9,'Request Log'!$E$2:$E$301,C9,'Request Log'!$H$2:$H$301,"Yes"))</f>
        <v/>
      </c>
      <c r="K9" s="21">
        <f>IF(OR(A9="",B9="",C9=""),"",COUNTIFS('Request Log'!$C$2:$C$301,A9,'Request Log'!$D$2:$D$301,B9,'Request Log'!$E$2:$E$301,C9,'Request Log'!$H$2:$H$301,"Yes",'Request Log'!$G$2:$G$301,"Waitlisted")+COUNTIFS('Request Log'!$C$2:$C$301,A9,'Request Log'!$D$2:$D$301,B9,'Request Log'!$E$2:$E$301,C9,'Request Log'!$H$2:$H$301,"Yes",'Request Log'!$G$2:$G$301,"Declined"))</f>
        <v/>
      </c>
      <c r="L9" s="22">
        <f>IF(COUNTA(A9:F9)=0,"",IF(OR(A9="",B9="",C9="",D9="",E9=""),"Missing setup",IF(COUNTIFS($A$2:$A$151,A9,$B$2:$B$151,B9,$C$2:$C$151,C9)&gt;1,"Duplicate plan line",IF(H9&gt;G9,"Over capacity",IF(K9&gt;0,"Unmet demand",IF(AND(G9&gt;0,I9=0),"Full","OK"))))))</f>
        <v/>
      </c>
    </row>
    <row r="10">
      <c r="A10" s="38" t="n">
        <v>46275</v>
      </c>
      <c r="B10" s="19" t="inlineStr">
        <is>
          <t>Cedar Grove Medical Office</t>
        </is>
      </c>
      <c r="C10" s="19" t="inlineStr">
        <is>
          <t>Morning</t>
        </is>
      </c>
      <c r="D10" s="20" t="n">
        <v>18</v>
      </c>
      <c r="E10" s="20" t="n">
        <v>2</v>
      </c>
      <c r="F10" s="20" t="n">
        <v>1</v>
      </c>
      <c r="G10" s="21">
        <f>IF(OR(A10="",B10="",C10="",D10="",E10=""),"",MAX(0,MIN(D10,E10+IF(F10="",0,F10))))</f>
        <v/>
      </c>
      <c r="H10" s="21">
        <f>IF(OR(A10="",B10="",C10=""),"",COUNTIFS('Request Log'!$C$2:$C$301,A10,'Request Log'!$D$2:$D$301,B10,'Request Log'!$E$2:$E$301,C10,'Request Log'!$H$2:$H$301,"Yes",'Request Log'!$I$2:$I$301,"Yes"))</f>
        <v/>
      </c>
      <c r="I10" s="21">
        <f>IF(OR(G10="",H10=""),"",MAX(0,G10-H10))</f>
        <v/>
      </c>
      <c r="J10" s="21">
        <f>IF(OR(A10="",B10="",C10=""),"",COUNTIFS('Request Log'!$C$2:$C$301,A10,'Request Log'!$D$2:$D$301,B10,'Request Log'!$E$2:$E$301,C10,'Request Log'!$H$2:$H$301,"Yes"))</f>
        <v/>
      </c>
      <c r="K10" s="21">
        <f>IF(OR(A10="",B10="",C10=""),"",COUNTIFS('Request Log'!$C$2:$C$301,A10,'Request Log'!$D$2:$D$301,B10,'Request Log'!$E$2:$E$301,C10,'Request Log'!$H$2:$H$301,"Yes",'Request Log'!$G$2:$G$301,"Waitlisted")+COUNTIFS('Request Log'!$C$2:$C$301,A10,'Request Log'!$D$2:$D$301,B10,'Request Log'!$E$2:$E$301,C10,'Request Log'!$H$2:$H$301,"Yes",'Request Log'!$G$2:$G$301,"Declined"))</f>
        <v/>
      </c>
      <c r="L10" s="22">
        <f>IF(COUNTA(A10:F10)=0,"",IF(OR(A10="",B10="",C10="",D10="",E10=""),"Missing setup",IF(COUNTIFS($A$2:$A$151,A10,$B$2:$B$151,B10,$C$2:$C$151,C10)&gt;1,"Duplicate plan line",IF(H10&gt;G10,"Over capacity",IF(K10&gt;0,"Unmet demand",IF(AND(G10&gt;0,I10=0),"Full","OK"))))))</f>
        <v/>
      </c>
    </row>
    <row r="11">
      <c r="A11" s="38" t="n">
        <v>46275</v>
      </c>
      <c r="B11" s="19" t="inlineStr">
        <is>
          <t>Harbor Point Clinic</t>
        </is>
      </c>
      <c r="C11" s="19" t="inlineStr">
        <is>
          <t>Evening</t>
        </is>
      </c>
      <c r="D11" s="20" t="n">
        <v>12</v>
      </c>
      <c r="E11" s="20" t="n">
        <v>2</v>
      </c>
      <c r="F11" s="20" t="n">
        <v>0</v>
      </c>
      <c r="G11" s="21">
        <f>IF(OR(A11="",B11="",C11="",D11="",E11=""),"",MAX(0,MIN(D11,E11+IF(F11="",0,F11))))</f>
        <v/>
      </c>
      <c r="H11" s="21">
        <f>IF(OR(A11="",B11="",C11=""),"",COUNTIFS('Request Log'!$C$2:$C$301,A11,'Request Log'!$D$2:$D$301,B11,'Request Log'!$E$2:$E$301,C11,'Request Log'!$H$2:$H$301,"Yes",'Request Log'!$I$2:$I$301,"Yes"))</f>
        <v/>
      </c>
      <c r="I11" s="21">
        <f>IF(OR(G11="",H11=""),"",MAX(0,G11-H11))</f>
        <v/>
      </c>
      <c r="J11" s="21">
        <f>IF(OR(A11="",B11="",C11=""),"",COUNTIFS('Request Log'!$C$2:$C$301,A11,'Request Log'!$D$2:$D$301,B11,'Request Log'!$E$2:$E$301,C11,'Request Log'!$H$2:$H$301,"Yes"))</f>
        <v/>
      </c>
      <c r="K11" s="21">
        <f>IF(OR(A11="",B11="",C11=""),"",COUNTIFS('Request Log'!$C$2:$C$301,A11,'Request Log'!$D$2:$D$301,B11,'Request Log'!$E$2:$E$301,C11,'Request Log'!$H$2:$H$301,"Yes",'Request Log'!$G$2:$G$301,"Waitlisted")+COUNTIFS('Request Log'!$C$2:$C$301,A11,'Request Log'!$D$2:$D$301,B11,'Request Log'!$E$2:$E$301,C11,'Request Log'!$H$2:$H$301,"Yes",'Request Log'!$G$2:$G$301,"Declined"))</f>
        <v/>
      </c>
      <c r="L11" s="22">
        <f>IF(COUNTA(A11:F11)=0,"",IF(OR(A11="",B11="",C11="",D11="",E11=""),"Missing setup",IF(COUNTIFS($A$2:$A$151,A11,$B$2:$B$151,B11,$C$2:$C$151,C11)&gt;1,"Duplicate plan line",IF(H11&gt;G11,"Over capacity",IF(K11&gt;0,"Unmet demand",IF(AND(G11&gt;0,I11=0),"Full","OK"))))))</f>
        <v/>
      </c>
    </row>
    <row r="12">
      <c r="A12" s="38" t="n"/>
      <c r="B12" s="19" t="n"/>
      <c r="C12" s="19" t="n"/>
      <c r="D12" s="20" t="n"/>
      <c r="E12" s="20" t="n"/>
      <c r="F12" s="20" t="n"/>
      <c r="G12" s="21">
        <f>IF(OR(A12="",B12="",C12="",D12="",E12=""),"",MAX(0,MIN(D12,E12+IF(F12="",0,F12))))</f>
        <v/>
      </c>
      <c r="H12" s="21">
        <f>IF(OR(A12="",B12="",C12=""),"",COUNTIFS('Request Log'!$C$2:$C$301,A12,'Request Log'!$D$2:$D$301,B12,'Request Log'!$E$2:$E$301,C12,'Request Log'!$H$2:$H$301,"Yes",'Request Log'!$I$2:$I$301,"Yes"))</f>
        <v/>
      </c>
      <c r="I12" s="21">
        <f>IF(OR(G12="",H12=""),"",MAX(0,G12-H12))</f>
        <v/>
      </c>
      <c r="J12" s="21">
        <f>IF(OR(A12="",B12="",C12=""),"",COUNTIFS('Request Log'!$C$2:$C$301,A12,'Request Log'!$D$2:$D$301,B12,'Request Log'!$E$2:$E$301,C12,'Request Log'!$H$2:$H$301,"Yes"))</f>
        <v/>
      </c>
      <c r="K12" s="21">
        <f>IF(OR(A12="",B12="",C12=""),"",COUNTIFS('Request Log'!$C$2:$C$301,A12,'Request Log'!$D$2:$D$301,B12,'Request Log'!$E$2:$E$301,C12,'Request Log'!$H$2:$H$301,"Yes",'Request Log'!$G$2:$G$301,"Waitlisted")+COUNTIFS('Request Log'!$C$2:$C$301,A12,'Request Log'!$D$2:$D$301,B12,'Request Log'!$E$2:$E$301,C12,'Request Log'!$H$2:$H$301,"Yes",'Request Log'!$G$2:$G$301,"Declined"))</f>
        <v/>
      </c>
      <c r="L12" s="22">
        <f>IF(COUNTA(A12:F12)=0,"",IF(OR(A12="",B12="",C12="",D12="",E12=""),"Missing setup",IF(COUNTIFS($A$2:$A$151,A12,$B$2:$B$151,B12,$C$2:$C$151,C12)&gt;1,"Duplicate plan line",IF(H12&gt;G12,"Over capacity",IF(K12&gt;0,"Unmet demand",IF(AND(G12&gt;0,I12=0),"Full","OK"))))))</f>
        <v/>
      </c>
    </row>
    <row r="13">
      <c r="A13" s="38" t="n"/>
      <c r="B13" s="19" t="n"/>
      <c r="C13" s="19" t="n"/>
      <c r="D13" s="20" t="n"/>
      <c r="E13" s="20" t="n"/>
      <c r="F13" s="20" t="n"/>
      <c r="G13" s="21">
        <f>IF(OR(A13="",B13="",C13="",D13="",E13=""),"",MAX(0,MIN(D13,E13+IF(F13="",0,F13))))</f>
        <v/>
      </c>
      <c r="H13" s="21">
        <f>IF(OR(A13="",B13="",C13=""),"",COUNTIFS('Request Log'!$C$2:$C$301,A13,'Request Log'!$D$2:$D$301,B13,'Request Log'!$E$2:$E$301,C13,'Request Log'!$H$2:$H$301,"Yes",'Request Log'!$I$2:$I$301,"Yes"))</f>
        <v/>
      </c>
      <c r="I13" s="21">
        <f>IF(OR(G13="",H13=""),"",MAX(0,G13-H13))</f>
        <v/>
      </c>
      <c r="J13" s="21">
        <f>IF(OR(A13="",B13="",C13=""),"",COUNTIFS('Request Log'!$C$2:$C$301,A13,'Request Log'!$D$2:$D$301,B13,'Request Log'!$E$2:$E$301,C13,'Request Log'!$H$2:$H$301,"Yes"))</f>
        <v/>
      </c>
      <c r="K13" s="21">
        <f>IF(OR(A13="",B13="",C13=""),"",COUNTIFS('Request Log'!$C$2:$C$301,A13,'Request Log'!$D$2:$D$301,B13,'Request Log'!$E$2:$E$301,C13,'Request Log'!$H$2:$H$301,"Yes",'Request Log'!$G$2:$G$301,"Waitlisted")+COUNTIFS('Request Log'!$C$2:$C$301,A13,'Request Log'!$D$2:$D$301,B13,'Request Log'!$E$2:$E$301,C13,'Request Log'!$H$2:$H$301,"Yes",'Request Log'!$G$2:$G$301,"Declined"))</f>
        <v/>
      </c>
      <c r="L13" s="22">
        <f>IF(COUNTA(A13:F13)=0,"",IF(OR(A13="",B13="",C13="",D13="",E13=""),"Missing setup",IF(COUNTIFS($A$2:$A$151,A13,$B$2:$B$151,B13,$C$2:$C$151,C13)&gt;1,"Duplicate plan line",IF(H13&gt;G13,"Over capacity",IF(K13&gt;0,"Unmet demand",IF(AND(G13&gt;0,I13=0),"Full","OK"))))))</f>
        <v/>
      </c>
    </row>
    <row r="14">
      <c r="A14" s="38" t="n"/>
      <c r="B14" s="19" t="n"/>
      <c r="C14" s="19" t="n"/>
      <c r="D14" s="20" t="n"/>
      <c r="E14" s="20" t="n"/>
      <c r="F14" s="20" t="n"/>
      <c r="G14" s="21">
        <f>IF(OR(A14="",B14="",C14="",D14="",E14=""),"",MAX(0,MIN(D14,E14+IF(F14="",0,F14))))</f>
        <v/>
      </c>
      <c r="H14" s="21">
        <f>IF(OR(A14="",B14="",C14=""),"",COUNTIFS('Request Log'!$C$2:$C$301,A14,'Request Log'!$D$2:$D$301,B14,'Request Log'!$E$2:$E$301,C14,'Request Log'!$H$2:$H$301,"Yes",'Request Log'!$I$2:$I$301,"Yes"))</f>
        <v/>
      </c>
      <c r="I14" s="21">
        <f>IF(OR(G14="",H14=""),"",MAX(0,G14-H14))</f>
        <v/>
      </c>
      <c r="J14" s="21">
        <f>IF(OR(A14="",B14="",C14=""),"",COUNTIFS('Request Log'!$C$2:$C$301,A14,'Request Log'!$D$2:$D$301,B14,'Request Log'!$E$2:$E$301,C14,'Request Log'!$H$2:$H$301,"Yes"))</f>
        <v/>
      </c>
      <c r="K14" s="21">
        <f>IF(OR(A14="",B14="",C14=""),"",COUNTIFS('Request Log'!$C$2:$C$301,A14,'Request Log'!$D$2:$D$301,B14,'Request Log'!$E$2:$E$301,C14,'Request Log'!$H$2:$H$301,"Yes",'Request Log'!$G$2:$G$301,"Waitlisted")+COUNTIFS('Request Log'!$C$2:$C$301,A14,'Request Log'!$D$2:$D$301,B14,'Request Log'!$E$2:$E$301,C14,'Request Log'!$H$2:$H$301,"Yes",'Request Log'!$G$2:$G$301,"Declined"))</f>
        <v/>
      </c>
      <c r="L14" s="22">
        <f>IF(COUNTA(A14:F14)=0,"",IF(OR(A14="",B14="",C14="",D14="",E14=""),"Missing setup",IF(COUNTIFS($A$2:$A$151,A14,$B$2:$B$151,B14,$C$2:$C$151,C14)&gt;1,"Duplicate plan line",IF(H14&gt;G14,"Over capacity",IF(K14&gt;0,"Unmet demand",IF(AND(G14&gt;0,I14=0),"Full","OK"))))))</f>
        <v/>
      </c>
    </row>
    <row r="15">
      <c r="A15" s="38" t="n"/>
      <c r="B15" s="19" t="n"/>
      <c r="C15" s="19" t="n"/>
      <c r="D15" s="20" t="n"/>
      <c r="E15" s="20" t="n"/>
      <c r="F15" s="20" t="n"/>
      <c r="G15" s="21">
        <f>IF(OR(A15="",B15="",C15="",D15="",E15=""),"",MAX(0,MIN(D15,E15+IF(F15="",0,F15))))</f>
        <v/>
      </c>
      <c r="H15" s="21">
        <f>IF(OR(A15="",B15="",C15=""),"",COUNTIFS('Request Log'!$C$2:$C$301,A15,'Request Log'!$D$2:$D$301,B15,'Request Log'!$E$2:$E$301,C15,'Request Log'!$H$2:$H$301,"Yes",'Request Log'!$I$2:$I$301,"Yes"))</f>
        <v/>
      </c>
      <c r="I15" s="21">
        <f>IF(OR(G15="",H15=""),"",MAX(0,G15-H15))</f>
        <v/>
      </c>
      <c r="J15" s="21">
        <f>IF(OR(A15="",B15="",C15=""),"",COUNTIFS('Request Log'!$C$2:$C$301,A15,'Request Log'!$D$2:$D$301,B15,'Request Log'!$E$2:$E$301,C15,'Request Log'!$H$2:$H$301,"Yes"))</f>
        <v/>
      </c>
      <c r="K15" s="21">
        <f>IF(OR(A15="",B15="",C15=""),"",COUNTIFS('Request Log'!$C$2:$C$301,A15,'Request Log'!$D$2:$D$301,B15,'Request Log'!$E$2:$E$301,C15,'Request Log'!$H$2:$H$301,"Yes",'Request Log'!$G$2:$G$301,"Waitlisted")+COUNTIFS('Request Log'!$C$2:$C$301,A15,'Request Log'!$D$2:$D$301,B15,'Request Log'!$E$2:$E$301,C15,'Request Log'!$H$2:$H$301,"Yes",'Request Log'!$G$2:$G$301,"Declined"))</f>
        <v/>
      </c>
      <c r="L15" s="22">
        <f>IF(COUNTA(A15:F15)=0,"",IF(OR(A15="",B15="",C15="",D15="",E15=""),"Missing setup",IF(COUNTIFS($A$2:$A$151,A15,$B$2:$B$151,B15,$C$2:$C$151,C15)&gt;1,"Duplicate plan line",IF(H15&gt;G15,"Over capacity",IF(K15&gt;0,"Unmet demand",IF(AND(G15&gt;0,I15=0),"Full","OK"))))))</f>
        <v/>
      </c>
    </row>
    <row r="16">
      <c r="A16" s="38" t="n"/>
      <c r="B16" s="19" t="n"/>
      <c r="C16" s="19" t="n"/>
      <c r="D16" s="20" t="n"/>
      <c r="E16" s="20" t="n"/>
      <c r="F16" s="20" t="n"/>
      <c r="G16" s="21">
        <f>IF(OR(A16="",B16="",C16="",D16="",E16=""),"",MAX(0,MIN(D16,E16+IF(F16="",0,F16))))</f>
        <v/>
      </c>
      <c r="H16" s="21">
        <f>IF(OR(A16="",B16="",C16=""),"",COUNTIFS('Request Log'!$C$2:$C$301,A16,'Request Log'!$D$2:$D$301,B16,'Request Log'!$E$2:$E$301,C16,'Request Log'!$H$2:$H$301,"Yes",'Request Log'!$I$2:$I$301,"Yes"))</f>
        <v/>
      </c>
      <c r="I16" s="21">
        <f>IF(OR(G16="",H16=""),"",MAX(0,G16-H16))</f>
        <v/>
      </c>
      <c r="J16" s="21">
        <f>IF(OR(A16="",B16="",C16=""),"",COUNTIFS('Request Log'!$C$2:$C$301,A16,'Request Log'!$D$2:$D$301,B16,'Request Log'!$E$2:$E$301,C16,'Request Log'!$H$2:$H$301,"Yes"))</f>
        <v/>
      </c>
      <c r="K16" s="21">
        <f>IF(OR(A16="",B16="",C16=""),"",COUNTIFS('Request Log'!$C$2:$C$301,A16,'Request Log'!$D$2:$D$301,B16,'Request Log'!$E$2:$E$301,C16,'Request Log'!$H$2:$H$301,"Yes",'Request Log'!$G$2:$G$301,"Waitlisted")+COUNTIFS('Request Log'!$C$2:$C$301,A16,'Request Log'!$D$2:$D$301,B16,'Request Log'!$E$2:$E$301,C16,'Request Log'!$H$2:$H$301,"Yes",'Request Log'!$G$2:$G$301,"Declined"))</f>
        <v/>
      </c>
      <c r="L16" s="22">
        <f>IF(COUNTA(A16:F16)=0,"",IF(OR(A16="",B16="",C16="",D16="",E16=""),"Missing setup",IF(COUNTIFS($A$2:$A$151,A16,$B$2:$B$151,B16,$C$2:$C$151,C16)&gt;1,"Duplicate plan line",IF(H16&gt;G16,"Over capacity",IF(K16&gt;0,"Unmet demand",IF(AND(G16&gt;0,I16=0),"Full","OK"))))))</f>
        <v/>
      </c>
    </row>
    <row r="17">
      <c r="A17" s="38" t="n"/>
      <c r="B17" s="19" t="n"/>
      <c r="C17" s="19" t="n"/>
      <c r="D17" s="20" t="n"/>
      <c r="E17" s="20" t="n"/>
      <c r="F17" s="20" t="n"/>
      <c r="G17" s="21">
        <f>IF(OR(A17="",B17="",C17="",D17="",E17=""),"",MAX(0,MIN(D17,E17+IF(F17="",0,F17))))</f>
        <v/>
      </c>
      <c r="H17" s="21">
        <f>IF(OR(A17="",B17="",C17=""),"",COUNTIFS('Request Log'!$C$2:$C$301,A17,'Request Log'!$D$2:$D$301,B17,'Request Log'!$E$2:$E$301,C17,'Request Log'!$H$2:$H$301,"Yes",'Request Log'!$I$2:$I$301,"Yes"))</f>
        <v/>
      </c>
      <c r="I17" s="21">
        <f>IF(OR(G17="",H17=""),"",MAX(0,G17-H17))</f>
        <v/>
      </c>
      <c r="J17" s="21">
        <f>IF(OR(A17="",B17="",C17=""),"",COUNTIFS('Request Log'!$C$2:$C$301,A17,'Request Log'!$D$2:$D$301,B17,'Request Log'!$E$2:$E$301,C17,'Request Log'!$H$2:$H$301,"Yes"))</f>
        <v/>
      </c>
      <c r="K17" s="21">
        <f>IF(OR(A17="",B17="",C17=""),"",COUNTIFS('Request Log'!$C$2:$C$301,A17,'Request Log'!$D$2:$D$301,B17,'Request Log'!$E$2:$E$301,C17,'Request Log'!$H$2:$H$301,"Yes",'Request Log'!$G$2:$G$301,"Waitlisted")+COUNTIFS('Request Log'!$C$2:$C$301,A17,'Request Log'!$D$2:$D$301,B17,'Request Log'!$E$2:$E$301,C17,'Request Log'!$H$2:$H$301,"Yes",'Request Log'!$G$2:$G$301,"Declined"))</f>
        <v/>
      </c>
      <c r="L17" s="22">
        <f>IF(COUNTA(A17:F17)=0,"",IF(OR(A17="",B17="",C17="",D17="",E17=""),"Missing setup",IF(COUNTIFS($A$2:$A$151,A17,$B$2:$B$151,B17,$C$2:$C$151,C17)&gt;1,"Duplicate plan line",IF(H17&gt;G17,"Over capacity",IF(K17&gt;0,"Unmet demand",IF(AND(G17&gt;0,I17=0),"Full","OK"))))))</f>
        <v/>
      </c>
    </row>
    <row r="18">
      <c r="A18" s="38" t="n"/>
      <c r="B18" s="19" t="n"/>
      <c r="C18" s="19" t="n"/>
      <c r="D18" s="20" t="n"/>
      <c r="E18" s="20" t="n"/>
      <c r="F18" s="20" t="n"/>
      <c r="G18" s="21">
        <f>IF(OR(A18="",B18="",C18="",D18="",E18=""),"",MAX(0,MIN(D18,E18+IF(F18="",0,F18))))</f>
        <v/>
      </c>
      <c r="H18" s="21">
        <f>IF(OR(A18="",B18="",C18=""),"",COUNTIFS('Request Log'!$C$2:$C$301,A18,'Request Log'!$D$2:$D$301,B18,'Request Log'!$E$2:$E$301,C18,'Request Log'!$H$2:$H$301,"Yes",'Request Log'!$I$2:$I$301,"Yes"))</f>
        <v/>
      </c>
      <c r="I18" s="21">
        <f>IF(OR(G18="",H18=""),"",MAX(0,G18-H18))</f>
        <v/>
      </c>
      <c r="J18" s="21">
        <f>IF(OR(A18="",B18="",C18=""),"",COUNTIFS('Request Log'!$C$2:$C$301,A18,'Request Log'!$D$2:$D$301,B18,'Request Log'!$E$2:$E$301,C18,'Request Log'!$H$2:$H$301,"Yes"))</f>
        <v/>
      </c>
      <c r="K18" s="21">
        <f>IF(OR(A18="",B18="",C18=""),"",COUNTIFS('Request Log'!$C$2:$C$301,A18,'Request Log'!$D$2:$D$301,B18,'Request Log'!$E$2:$E$301,C18,'Request Log'!$H$2:$H$301,"Yes",'Request Log'!$G$2:$G$301,"Waitlisted")+COUNTIFS('Request Log'!$C$2:$C$301,A18,'Request Log'!$D$2:$D$301,B18,'Request Log'!$E$2:$E$301,C18,'Request Log'!$H$2:$H$301,"Yes",'Request Log'!$G$2:$G$301,"Declined"))</f>
        <v/>
      </c>
      <c r="L18" s="22">
        <f>IF(COUNTA(A18:F18)=0,"",IF(OR(A18="",B18="",C18="",D18="",E18=""),"Missing setup",IF(COUNTIFS($A$2:$A$151,A18,$B$2:$B$151,B18,$C$2:$C$151,C18)&gt;1,"Duplicate plan line",IF(H18&gt;G18,"Over capacity",IF(K18&gt;0,"Unmet demand",IF(AND(G18&gt;0,I18=0),"Full","OK"))))))</f>
        <v/>
      </c>
    </row>
    <row r="19">
      <c r="A19" s="38" t="n"/>
      <c r="B19" s="19" t="n"/>
      <c r="C19" s="19" t="n"/>
      <c r="D19" s="20" t="n"/>
      <c r="E19" s="20" t="n"/>
      <c r="F19" s="20" t="n"/>
      <c r="G19" s="21">
        <f>IF(OR(A19="",B19="",C19="",D19="",E19=""),"",MAX(0,MIN(D19,E19+IF(F19="",0,F19))))</f>
        <v/>
      </c>
      <c r="H19" s="21">
        <f>IF(OR(A19="",B19="",C19=""),"",COUNTIFS('Request Log'!$C$2:$C$301,A19,'Request Log'!$D$2:$D$301,B19,'Request Log'!$E$2:$E$301,C19,'Request Log'!$H$2:$H$301,"Yes",'Request Log'!$I$2:$I$301,"Yes"))</f>
        <v/>
      </c>
      <c r="I19" s="21">
        <f>IF(OR(G19="",H19=""),"",MAX(0,G19-H19))</f>
        <v/>
      </c>
      <c r="J19" s="21">
        <f>IF(OR(A19="",B19="",C19=""),"",COUNTIFS('Request Log'!$C$2:$C$301,A19,'Request Log'!$D$2:$D$301,B19,'Request Log'!$E$2:$E$301,C19,'Request Log'!$H$2:$H$301,"Yes"))</f>
        <v/>
      </c>
      <c r="K19" s="21">
        <f>IF(OR(A19="",B19="",C19=""),"",COUNTIFS('Request Log'!$C$2:$C$301,A19,'Request Log'!$D$2:$D$301,B19,'Request Log'!$E$2:$E$301,C19,'Request Log'!$H$2:$H$301,"Yes",'Request Log'!$G$2:$G$301,"Waitlisted")+COUNTIFS('Request Log'!$C$2:$C$301,A19,'Request Log'!$D$2:$D$301,B19,'Request Log'!$E$2:$E$301,C19,'Request Log'!$H$2:$H$301,"Yes",'Request Log'!$G$2:$G$301,"Declined"))</f>
        <v/>
      </c>
      <c r="L19" s="22">
        <f>IF(COUNTA(A19:F19)=0,"",IF(OR(A19="",B19="",C19="",D19="",E19=""),"Missing setup",IF(COUNTIFS($A$2:$A$151,A19,$B$2:$B$151,B19,$C$2:$C$151,C19)&gt;1,"Duplicate plan line",IF(H19&gt;G19,"Over capacity",IF(K19&gt;0,"Unmet demand",IF(AND(G19&gt;0,I19=0),"Full","OK"))))))</f>
        <v/>
      </c>
    </row>
    <row r="20">
      <c r="A20" s="38" t="n"/>
      <c r="B20" s="19" t="n"/>
      <c r="C20" s="19" t="n"/>
      <c r="D20" s="20" t="n"/>
      <c r="E20" s="20" t="n"/>
      <c r="F20" s="20" t="n"/>
      <c r="G20" s="21">
        <f>IF(OR(A20="",B20="",C20="",D20="",E20=""),"",MAX(0,MIN(D20,E20+IF(F20="",0,F20))))</f>
        <v/>
      </c>
      <c r="H20" s="21">
        <f>IF(OR(A20="",B20="",C20=""),"",COUNTIFS('Request Log'!$C$2:$C$301,A20,'Request Log'!$D$2:$D$301,B20,'Request Log'!$E$2:$E$301,C20,'Request Log'!$H$2:$H$301,"Yes",'Request Log'!$I$2:$I$301,"Yes"))</f>
        <v/>
      </c>
      <c r="I20" s="21">
        <f>IF(OR(G20="",H20=""),"",MAX(0,G20-H20))</f>
        <v/>
      </c>
      <c r="J20" s="21">
        <f>IF(OR(A20="",B20="",C20=""),"",COUNTIFS('Request Log'!$C$2:$C$301,A20,'Request Log'!$D$2:$D$301,B20,'Request Log'!$E$2:$E$301,C20,'Request Log'!$H$2:$H$301,"Yes"))</f>
        <v/>
      </c>
      <c r="K20" s="21">
        <f>IF(OR(A20="",B20="",C20=""),"",COUNTIFS('Request Log'!$C$2:$C$301,A20,'Request Log'!$D$2:$D$301,B20,'Request Log'!$E$2:$E$301,C20,'Request Log'!$H$2:$H$301,"Yes",'Request Log'!$G$2:$G$301,"Waitlisted")+COUNTIFS('Request Log'!$C$2:$C$301,A20,'Request Log'!$D$2:$D$301,B20,'Request Log'!$E$2:$E$301,C20,'Request Log'!$H$2:$H$301,"Yes",'Request Log'!$G$2:$G$301,"Declined"))</f>
        <v/>
      </c>
      <c r="L20" s="22">
        <f>IF(COUNTA(A20:F20)=0,"",IF(OR(A20="",B20="",C20="",D20="",E20=""),"Missing setup",IF(COUNTIFS($A$2:$A$151,A20,$B$2:$B$151,B20,$C$2:$C$151,C20)&gt;1,"Duplicate plan line",IF(H20&gt;G20,"Over capacity",IF(K20&gt;0,"Unmet demand",IF(AND(G20&gt;0,I20=0),"Full","OK"))))))</f>
        <v/>
      </c>
    </row>
    <row r="21">
      <c r="A21" s="38" t="n"/>
      <c r="B21" s="19" t="n"/>
      <c r="C21" s="19" t="n"/>
      <c r="D21" s="20" t="n"/>
      <c r="E21" s="20" t="n"/>
      <c r="F21" s="20" t="n"/>
      <c r="G21" s="21">
        <f>IF(OR(A21="",B21="",C21="",D21="",E21=""),"",MAX(0,MIN(D21,E21+IF(F21="",0,F21))))</f>
        <v/>
      </c>
      <c r="H21" s="21">
        <f>IF(OR(A21="",B21="",C21=""),"",COUNTIFS('Request Log'!$C$2:$C$301,A21,'Request Log'!$D$2:$D$301,B21,'Request Log'!$E$2:$E$301,C21,'Request Log'!$H$2:$H$301,"Yes",'Request Log'!$I$2:$I$301,"Yes"))</f>
        <v/>
      </c>
      <c r="I21" s="21">
        <f>IF(OR(G21="",H21=""),"",MAX(0,G21-H21))</f>
        <v/>
      </c>
      <c r="J21" s="21">
        <f>IF(OR(A21="",B21="",C21=""),"",COUNTIFS('Request Log'!$C$2:$C$301,A21,'Request Log'!$D$2:$D$301,B21,'Request Log'!$E$2:$E$301,C21,'Request Log'!$H$2:$H$301,"Yes"))</f>
        <v/>
      </c>
      <c r="K21" s="21">
        <f>IF(OR(A21="",B21="",C21=""),"",COUNTIFS('Request Log'!$C$2:$C$301,A21,'Request Log'!$D$2:$D$301,B21,'Request Log'!$E$2:$E$301,C21,'Request Log'!$H$2:$H$301,"Yes",'Request Log'!$G$2:$G$301,"Waitlisted")+COUNTIFS('Request Log'!$C$2:$C$301,A21,'Request Log'!$D$2:$D$301,B21,'Request Log'!$E$2:$E$301,C21,'Request Log'!$H$2:$H$301,"Yes",'Request Log'!$G$2:$G$301,"Declined"))</f>
        <v/>
      </c>
      <c r="L21" s="22">
        <f>IF(COUNTA(A21:F21)=0,"",IF(OR(A21="",B21="",C21="",D21="",E21=""),"Missing setup",IF(COUNTIFS($A$2:$A$151,A21,$B$2:$B$151,B21,$C$2:$C$151,C21)&gt;1,"Duplicate plan line",IF(H21&gt;G21,"Over capacity",IF(K21&gt;0,"Unmet demand",IF(AND(G21&gt;0,I21=0),"Full","OK"))))))</f>
        <v/>
      </c>
    </row>
    <row r="22">
      <c r="A22" s="38" t="n"/>
      <c r="B22" s="19" t="n"/>
      <c r="C22" s="19" t="n"/>
      <c r="D22" s="20" t="n"/>
      <c r="E22" s="20" t="n"/>
      <c r="F22" s="20" t="n"/>
      <c r="G22" s="21">
        <f>IF(OR(A22="",B22="",C22="",D22="",E22=""),"",MAX(0,MIN(D22,E22+IF(F22="",0,F22))))</f>
        <v/>
      </c>
      <c r="H22" s="21">
        <f>IF(OR(A22="",B22="",C22=""),"",COUNTIFS('Request Log'!$C$2:$C$301,A22,'Request Log'!$D$2:$D$301,B22,'Request Log'!$E$2:$E$301,C22,'Request Log'!$H$2:$H$301,"Yes",'Request Log'!$I$2:$I$301,"Yes"))</f>
        <v/>
      </c>
      <c r="I22" s="21">
        <f>IF(OR(G22="",H22=""),"",MAX(0,G22-H22))</f>
        <v/>
      </c>
      <c r="J22" s="21">
        <f>IF(OR(A22="",B22="",C22=""),"",COUNTIFS('Request Log'!$C$2:$C$301,A22,'Request Log'!$D$2:$D$301,B22,'Request Log'!$E$2:$E$301,C22,'Request Log'!$H$2:$H$301,"Yes"))</f>
        <v/>
      </c>
      <c r="K22" s="21">
        <f>IF(OR(A22="",B22="",C22=""),"",COUNTIFS('Request Log'!$C$2:$C$301,A22,'Request Log'!$D$2:$D$301,B22,'Request Log'!$E$2:$E$301,C22,'Request Log'!$H$2:$H$301,"Yes",'Request Log'!$G$2:$G$301,"Waitlisted")+COUNTIFS('Request Log'!$C$2:$C$301,A22,'Request Log'!$D$2:$D$301,B22,'Request Log'!$E$2:$E$301,C22,'Request Log'!$H$2:$H$301,"Yes",'Request Log'!$G$2:$G$301,"Declined"))</f>
        <v/>
      </c>
      <c r="L22" s="22">
        <f>IF(COUNTA(A22:F22)=0,"",IF(OR(A22="",B22="",C22="",D22="",E22=""),"Missing setup",IF(COUNTIFS($A$2:$A$151,A22,$B$2:$B$151,B22,$C$2:$C$151,C22)&gt;1,"Duplicate plan line",IF(H22&gt;G22,"Over capacity",IF(K22&gt;0,"Unmet demand",IF(AND(G22&gt;0,I22=0),"Full","OK"))))))</f>
        <v/>
      </c>
    </row>
    <row r="23">
      <c r="A23" s="38" t="n"/>
      <c r="B23" s="19" t="n"/>
      <c r="C23" s="19" t="n"/>
      <c r="D23" s="20" t="n"/>
      <c r="E23" s="20" t="n"/>
      <c r="F23" s="20" t="n"/>
      <c r="G23" s="21">
        <f>IF(OR(A23="",B23="",C23="",D23="",E23=""),"",MAX(0,MIN(D23,E23+IF(F23="",0,F23))))</f>
        <v/>
      </c>
      <c r="H23" s="21">
        <f>IF(OR(A23="",B23="",C23=""),"",COUNTIFS('Request Log'!$C$2:$C$301,A23,'Request Log'!$D$2:$D$301,B23,'Request Log'!$E$2:$E$301,C23,'Request Log'!$H$2:$H$301,"Yes",'Request Log'!$I$2:$I$301,"Yes"))</f>
        <v/>
      </c>
      <c r="I23" s="21">
        <f>IF(OR(G23="",H23=""),"",MAX(0,G23-H23))</f>
        <v/>
      </c>
      <c r="J23" s="21">
        <f>IF(OR(A23="",B23="",C23=""),"",COUNTIFS('Request Log'!$C$2:$C$301,A23,'Request Log'!$D$2:$D$301,B23,'Request Log'!$E$2:$E$301,C23,'Request Log'!$H$2:$H$301,"Yes"))</f>
        <v/>
      </c>
      <c r="K23" s="21">
        <f>IF(OR(A23="",B23="",C23=""),"",COUNTIFS('Request Log'!$C$2:$C$301,A23,'Request Log'!$D$2:$D$301,B23,'Request Log'!$E$2:$E$301,C23,'Request Log'!$H$2:$H$301,"Yes",'Request Log'!$G$2:$G$301,"Waitlisted")+COUNTIFS('Request Log'!$C$2:$C$301,A23,'Request Log'!$D$2:$D$301,B23,'Request Log'!$E$2:$E$301,C23,'Request Log'!$H$2:$H$301,"Yes",'Request Log'!$G$2:$G$301,"Declined"))</f>
        <v/>
      </c>
      <c r="L23" s="22">
        <f>IF(COUNTA(A23:F23)=0,"",IF(OR(A23="",B23="",C23="",D23="",E23=""),"Missing setup",IF(COUNTIFS($A$2:$A$151,A23,$B$2:$B$151,B23,$C$2:$C$151,C23)&gt;1,"Duplicate plan line",IF(H23&gt;G23,"Over capacity",IF(K23&gt;0,"Unmet demand",IF(AND(G23&gt;0,I23=0),"Full","OK"))))))</f>
        <v/>
      </c>
    </row>
    <row r="24">
      <c r="A24" s="38" t="n"/>
      <c r="B24" s="19" t="n"/>
      <c r="C24" s="19" t="n"/>
      <c r="D24" s="20" t="n"/>
      <c r="E24" s="20" t="n"/>
      <c r="F24" s="20" t="n"/>
      <c r="G24" s="21">
        <f>IF(OR(A24="",B24="",C24="",D24="",E24=""),"",MAX(0,MIN(D24,E24+IF(F24="",0,F24))))</f>
        <v/>
      </c>
      <c r="H24" s="21">
        <f>IF(OR(A24="",B24="",C24=""),"",COUNTIFS('Request Log'!$C$2:$C$301,A24,'Request Log'!$D$2:$D$301,B24,'Request Log'!$E$2:$E$301,C24,'Request Log'!$H$2:$H$301,"Yes",'Request Log'!$I$2:$I$301,"Yes"))</f>
        <v/>
      </c>
      <c r="I24" s="21">
        <f>IF(OR(G24="",H24=""),"",MAX(0,G24-H24))</f>
        <v/>
      </c>
      <c r="J24" s="21">
        <f>IF(OR(A24="",B24="",C24=""),"",COUNTIFS('Request Log'!$C$2:$C$301,A24,'Request Log'!$D$2:$D$301,B24,'Request Log'!$E$2:$E$301,C24,'Request Log'!$H$2:$H$301,"Yes"))</f>
        <v/>
      </c>
      <c r="K24" s="21">
        <f>IF(OR(A24="",B24="",C24=""),"",COUNTIFS('Request Log'!$C$2:$C$301,A24,'Request Log'!$D$2:$D$301,B24,'Request Log'!$E$2:$E$301,C24,'Request Log'!$H$2:$H$301,"Yes",'Request Log'!$G$2:$G$301,"Waitlisted")+COUNTIFS('Request Log'!$C$2:$C$301,A24,'Request Log'!$D$2:$D$301,B24,'Request Log'!$E$2:$E$301,C24,'Request Log'!$H$2:$H$301,"Yes",'Request Log'!$G$2:$G$301,"Declined"))</f>
        <v/>
      </c>
      <c r="L24" s="22">
        <f>IF(COUNTA(A24:F24)=0,"",IF(OR(A24="",B24="",C24="",D24="",E24=""),"Missing setup",IF(COUNTIFS($A$2:$A$151,A24,$B$2:$B$151,B24,$C$2:$C$151,C24)&gt;1,"Duplicate plan line",IF(H24&gt;G24,"Over capacity",IF(K24&gt;0,"Unmet demand",IF(AND(G24&gt;0,I24=0),"Full","OK"))))))</f>
        <v/>
      </c>
    </row>
    <row r="25">
      <c r="A25" s="38" t="n"/>
      <c r="B25" s="19" t="n"/>
      <c r="C25" s="19" t="n"/>
      <c r="D25" s="20" t="n"/>
      <c r="E25" s="20" t="n"/>
      <c r="F25" s="20" t="n"/>
      <c r="G25" s="21">
        <f>IF(OR(A25="",B25="",C25="",D25="",E25=""),"",MAX(0,MIN(D25,E25+IF(F25="",0,F25))))</f>
        <v/>
      </c>
      <c r="H25" s="21">
        <f>IF(OR(A25="",B25="",C25=""),"",COUNTIFS('Request Log'!$C$2:$C$301,A25,'Request Log'!$D$2:$D$301,B25,'Request Log'!$E$2:$E$301,C25,'Request Log'!$H$2:$H$301,"Yes",'Request Log'!$I$2:$I$301,"Yes"))</f>
        <v/>
      </c>
      <c r="I25" s="21">
        <f>IF(OR(G25="",H25=""),"",MAX(0,G25-H25))</f>
        <v/>
      </c>
      <c r="J25" s="21">
        <f>IF(OR(A25="",B25="",C25=""),"",COUNTIFS('Request Log'!$C$2:$C$301,A25,'Request Log'!$D$2:$D$301,B25,'Request Log'!$E$2:$E$301,C25,'Request Log'!$H$2:$H$301,"Yes"))</f>
        <v/>
      </c>
      <c r="K25" s="21">
        <f>IF(OR(A25="",B25="",C25=""),"",COUNTIFS('Request Log'!$C$2:$C$301,A25,'Request Log'!$D$2:$D$301,B25,'Request Log'!$E$2:$E$301,C25,'Request Log'!$H$2:$H$301,"Yes",'Request Log'!$G$2:$G$301,"Waitlisted")+COUNTIFS('Request Log'!$C$2:$C$301,A25,'Request Log'!$D$2:$D$301,B25,'Request Log'!$E$2:$E$301,C25,'Request Log'!$H$2:$H$301,"Yes",'Request Log'!$G$2:$G$301,"Declined"))</f>
        <v/>
      </c>
      <c r="L25" s="22">
        <f>IF(COUNTA(A25:F25)=0,"",IF(OR(A25="",B25="",C25="",D25="",E25=""),"Missing setup",IF(COUNTIFS($A$2:$A$151,A25,$B$2:$B$151,B25,$C$2:$C$151,C25)&gt;1,"Duplicate plan line",IF(H25&gt;G25,"Over capacity",IF(K25&gt;0,"Unmet demand",IF(AND(G25&gt;0,I25=0),"Full","OK"))))))</f>
        <v/>
      </c>
    </row>
    <row r="26">
      <c r="A26" s="38" t="n"/>
      <c r="B26" s="19" t="n"/>
      <c r="C26" s="19" t="n"/>
      <c r="D26" s="20" t="n"/>
      <c r="E26" s="20" t="n"/>
      <c r="F26" s="20" t="n"/>
      <c r="G26" s="21">
        <f>IF(OR(A26="",B26="",C26="",D26="",E26=""),"",MAX(0,MIN(D26,E26+IF(F26="",0,F26))))</f>
        <v/>
      </c>
      <c r="H26" s="21">
        <f>IF(OR(A26="",B26="",C26=""),"",COUNTIFS('Request Log'!$C$2:$C$301,A26,'Request Log'!$D$2:$D$301,B26,'Request Log'!$E$2:$E$301,C26,'Request Log'!$H$2:$H$301,"Yes",'Request Log'!$I$2:$I$301,"Yes"))</f>
        <v/>
      </c>
      <c r="I26" s="21">
        <f>IF(OR(G26="",H26=""),"",MAX(0,G26-H26))</f>
        <v/>
      </c>
      <c r="J26" s="21">
        <f>IF(OR(A26="",B26="",C26=""),"",COUNTIFS('Request Log'!$C$2:$C$301,A26,'Request Log'!$D$2:$D$301,B26,'Request Log'!$E$2:$E$301,C26,'Request Log'!$H$2:$H$301,"Yes"))</f>
        <v/>
      </c>
      <c r="K26" s="21">
        <f>IF(OR(A26="",B26="",C26=""),"",COUNTIFS('Request Log'!$C$2:$C$301,A26,'Request Log'!$D$2:$D$301,B26,'Request Log'!$E$2:$E$301,C26,'Request Log'!$H$2:$H$301,"Yes",'Request Log'!$G$2:$G$301,"Waitlisted")+COUNTIFS('Request Log'!$C$2:$C$301,A26,'Request Log'!$D$2:$D$301,B26,'Request Log'!$E$2:$E$301,C26,'Request Log'!$H$2:$H$301,"Yes",'Request Log'!$G$2:$G$301,"Declined"))</f>
        <v/>
      </c>
      <c r="L26" s="22">
        <f>IF(COUNTA(A26:F26)=0,"",IF(OR(A26="",B26="",C26="",D26="",E26=""),"Missing setup",IF(COUNTIFS($A$2:$A$151,A26,$B$2:$B$151,B26,$C$2:$C$151,C26)&gt;1,"Duplicate plan line",IF(H26&gt;G26,"Over capacity",IF(K26&gt;0,"Unmet demand",IF(AND(G26&gt;0,I26=0),"Full","OK"))))))</f>
        <v/>
      </c>
    </row>
    <row r="27">
      <c r="A27" s="38" t="n"/>
      <c r="B27" s="19" t="n"/>
      <c r="C27" s="19" t="n"/>
      <c r="D27" s="20" t="n"/>
      <c r="E27" s="20" t="n"/>
      <c r="F27" s="20" t="n"/>
      <c r="G27" s="21">
        <f>IF(OR(A27="",B27="",C27="",D27="",E27=""),"",MAX(0,MIN(D27,E27+IF(F27="",0,F27))))</f>
        <v/>
      </c>
      <c r="H27" s="21">
        <f>IF(OR(A27="",B27="",C27=""),"",COUNTIFS('Request Log'!$C$2:$C$301,A27,'Request Log'!$D$2:$D$301,B27,'Request Log'!$E$2:$E$301,C27,'Request Log'!$H$2:$H$301,"Yes",'Request Log'!$I$2:$I$301,"Yes"))</f>
        <v/>
      </c>
      <c r="I27" s="21">
        <f>IF(OR(G27="",H27=""),"",MAX(0,G27-H27))</f>
        <v/>
      </c>
      <c r="J27" s="21">
        <f>IF(OR(A27="",B27="",C27=""),"",COUNTIFS('Request Log'!$C$2:$C$301,A27,'Request Log'!$D$2:$D$301,B27,'Request Log'!$E$2:$E$301,C27,'Request Log'!$H$2:$H$301,"Yes"))</f>
        <v/>
      </c>
      <c r="K27" s="21">
        <f>IF(OR(A27="",B27="",C27=""),"",COUNTIFS('Request Log'!$C$2:$C$301,A27,'Request Log'!$D$2:$D$301,B27,'Request Log'!$E$2:$E$301,C27,'Request Log'!$H$2:$H$301,"Yes",'Request Log'!$G$2:$G$301,"Waitlisted")+COUNTIFS('Request Log'!$C$2:$C$301,A27,'Request Log'!$D$2:$D$301,B27,'Request Log'!$E$2:$E$301,C27,'Request Log'!$H$2:$H$301,"Yes",'Request Log'!$G$2:$G$301,"Declined"))</f>
        <v/>
      </c>
      <c r="L27" s="22">
        <f>IF(COUNTA(A27:F27)=0,"",IF(OR(A27="",B27="",C27="",D27="",E27=""),"Missing setup",IF(COUNTIFS($A$2:$A$151,A27,$B$2:$B$151,B27,$C$2:$C$151,C27)&gt;1,"Duplicate plan line",IF(H27&gt;G27,"Over capacity",IF(K27&gt;0,"Unmet demand",IF(AND(G27&gt;0,I27=0),"Full","OK"))))))</f>
        <v/>
      </c>
    </row>
    <row r="28">
      <c r="A28" s="38" t="n"/>
      <c r="B28" s="19" t="n"/>
      <c r="C28" s="19" t="n"/>
      <c r="D28" s="20" t="n"/>
      <c r="E28" s="20" t="n"/>
      <c r="F28" s="20" t="n"/>
      <c r="G28" s="21">
        <f>IF(OR(A28="",B28="",C28="",D28="",E28=""),"",MAX(0,MIN(D28,E28+IF(F28="",0,F28))))</f>
        <v/>
      </c>
      <c r="H28" s="21">
        <f>IF(OR(A28="",B28="",C28=""),"",COUNTIFS('Request Log'!$C$2:$C$301,A28,'Request Log'!$D$2:$D$301,B28,'Request Log'!$E$2:$E$301,C28,'Request Log'!$H$2:$H$301,"Yes",'Request Log'!$I$2:$I$301,"Yes"))</f>
        <v/>
      </c>
      <c r="I28" s="21">
        <f>IF(OR(G28="",H28=""),"",MAX(0,G28-H28))</f>
        <v/>
      </c>
      <c r="J28" s="21">
        <f>IF(OR(A28="",B28="",C28=""),"",COUNTIFS('Request Log'!$C$2:$C$301,A28,'Request Log'!$D$2:$D$301,B28,'Request Log'!$E$2:$E$301,C28,'Request Log'!$H$2:$H$301,"Yes"))</f>
        <v/>
      </c>
      <c r="K28" s="21">
        <f>IF(OR(A28="",B28="",C28=""),"",COUNTIFS('Request Log'!$C$2:$C$301,A28,'Request Log'!$D$2:$D$301,B28,'Request Log'!$E$2:$E$301,C28,'Request Log'!$H$2:$H$301,"Yes",'Request Log'!$G$2:$G$301,"Waitlisted")+COUNTIFS('Request Log'!$C$2:$C$301,A28,'Request Log'!$D$2:$D$301,B28,'Request Log'!$E$2:$E$301,C28,'Request Log'!$H$2:$H$301,"Yes",'Request Log'!$G$2:$G$301,"Declined"))</f>
        <v/>
      </c>
      <c r="L28" s="22">
        <f>IF(COUNTA(A28:F28)=0,"",IF(OR(A28="",B28="",C28="",D28="",E28=""),"Missing setup",IF(COUNTIFS($A$2:$A$151,A28,$B$2:$B$151,B28,$C$2:$C$151,C28)&gt;1,"Duplicate plan line",IF(H28&gt;G28,"Over capacity",IF(K28&gt;0,"Unmet demand",IF(AND(G28&gt;0,I28=0),"Full","OK"))))))</f>
        <v/>
      </c>
    </row>
    <row r="29">
      <c r="A29" s="38" t="n"/>
      <c r="B29" s="19" t="n"/>
      <c r="C29" s="19" t="n"/>
      <c r="D29" s="20" t="n"/>
      <c r="E29" s="20" t="n"/>
      <c r="F29" s="20" t="n"/>
      <c r="G29" s="21">
        <f>IF(OR(A29="",B29="",C29="",D29="",E29=""),"",MAX(0,MIN(D29,E29+IF(F29="",0,F29))))</f>
        <v/>
      </c>
      <c r="H29" s="21">
        <f>IF(OR(A29="",B29="",C29=""),"",COUNTIFS('Request Log'!$C$2:$C$301,A29,'Request Log'!$D$2:$D$301,B29,'Request Log'!$E$2:$E$301,C29,'Request Log'!$H$2:$H$301,"Yes",'Request Log'!$I$2:$I$301,"Yes"))</f>
        <v/>
      </c>
      <c r="I29" s="21">
        <f>IF(OR(G29="",H29=""),"",MAX(0,G29-H29))</f>
        <v/>
      </c>
      <c r="J29" s="21">
        <f>IF(OR(A29="",B29="",C29=""),"",COUNTIFS('Request Log'!$C$2:$C$301,A29,'Request Log'!$D$2:$D$301,B29,'Request Log'!$E$2:$E$301,C29,'Request Log'!$H$2:$H$301,"Yes"))</f>
        <v/>
      </c>
      <c r="K29" s="21">
        <f>IF(OR(A29="",B29="",C29=""),"",COUNTIFS('Request Log'!$C$2:$C$301,A29,'Request Log'!$D$2:$D$301,B29,'Request Log'!$E$2:$E$301,C29,'Request Log'!$H$2:$H$301,"Yes",'Request Log'!$G$2:$G$301,"Waitlisted")+COUNTIFS('Request Log'!$C$2:$C$301,A29,'Request Log'!$D$2:$D$301,B29,'Request Log'!$E$2:$E$301,C29,'Request Log'!$H$2:$H$301,"Yes",'Request Log'!$G$2:$G$301,"Declined"))</f>
        <v/>
      </c>
      <c r="L29" s="22">
        <f>IF(COUNTA(A29:F29)=0,"",IF(OR(A29="",B29="",C29="",D29="",E29=""),"Missing setup",IF(COUNTIFS($A$2:$A$151,A29,$B$2:$B$151,B29,$C$2:$C$151,C29)&gt;1,"Duplicate plan line",IF(H29&gt;G29,"Over capacity",IF(K29&gt;0,"Unmet demand",IF(AND(G29&gt;0,I29=0),"Full","OK"))))))</f>
        <v/>
      </c>
    </row>
    <row r="30">
      <c r="A30" s="38" t="n"/>
      <c r="B30" s="19" t="n"/>
      <c r="C30" s="19" t="n"/>
      <c r="D30" s="20" t="n"/>
      <c r="E30" s="20" t="n"/>
      <c r="F30" s="20" t="n"/>
      <c r="G30" s="21">
        <f>IF(OR(A30="",B30="",C30="",D30="",E30=""),"",MAX(0,MIN(D30,E30+IF(F30="",0,F30))))</f>
        <v/>
      </c>
      <c r="H30" s="21">
        <f>IF(OR(A30="",B30="",C30=""),"",COUNTIFS('Request Log'!$C$2:$C$301,A30,'Request Log'!$D$2:$D$301,B30,'Request Log'!$E$2:$E$301,C30,'Request Log'!$H$2:$H$301,"Yes",'Request Log'!$I$2:$I$301,"Yes"))</f>
        <v/>
      </c>
      <c r="I30" s="21">
        <f>IF(OR(G30="",H30=""),"",MAX(0,G30-H30))</f>
        <v/>
      </c>
      <c r="J30" s="21">
        <f>IF(OR(A30="",B30="",C30=""),"",COUNTIFS('Request Log'!$C$2:$C$301,A30,'Request Log'!$D$2:$D$301,B30,'Request Log'!$E$2:$E$301,C30,'Request Log'!$H$2:$H$301,"Yes"))</f>
        <v/>
      </c>
      <c r="K30" s="21">
        <f>IF(OR(A30="",B30="",C30=""),"",COUNTIFS('Request Log'!$C$2:$C$301,A30,'Request Log'!$D$2:$D$301,B30,'Request Log'!$E$2:$E$301,C30,'Request Log'!$H$2:$H$301,"Yes",'Request Log'!$G$2:$G$301,"Waitlisted")+COUNTIFS('Request Log'!$C$2:$C$301,A30,'Request Log'!$D$2:$D$301,B30,'Request Log'!$E$2:$E$301,C30,'Request Log'!$H$2:$H$301,"Yes",'Request Log'!$G$2:$G$301,"Declined"))</f>
        <v/>
      </c>
      <c r="L30" s="22">
        <f>IF(COUNTA(A30:F30)=0,"",IF(OR(A30="",B30="",C30="",D30="",E30=""),"Missing setup",IF(COUNTIFS($A$2:$A$151,A30,$B$2:$B$151,B30,$C$2:$C$151,C30)&gt;1,"Duplicate plan line",IF(H30&gt;G30,"Over capacity",IF(K30&gt;0,"Unmet demand",IF(AND(G30&gt;0,I30=0),"Full","OK"))))))</f>
        <v/>
      </c>
    </row>
    <row r="31">
      <c r="A31" s="38" t="n"/>
      <c r="B31" s="19" t="n"/>
      <c r="C31" s="19" t="n"/>
      <c r="D31" s="20" t="n"/>
      <c r="E31" s="20" t="n"/>
      <c r="F31" s="20" t="n"/>
      <c r="G31" s="21">
        <f>IF(OR(A31="",B31="",C31="",D31="",E31=""),"",MAX(0,MIN(D31,E31+IF(F31="",0,F31))))</f>
        <v/>
      </c>
      <c r="H31" s="21">
        <f>IF(OR(A31="",B31="",C31=""),"",COUNTIFS('Request Log'!$C$2:$C$301,A31,'Request Log'!$D$2:$D$301,B31,'Request Log'!$E$2:$E$301,C31,'Request Log'!$H$2:$H$301,"Yes",'Request Log'!$I$2:$I$301,"Yes"))</f>
        <v/>
      </c>
      <c r="I31" s="21">
        <f>IF(OR(G31="",H31=""),"",MAX(0,G31-H31))</f>
        <v/>
      </c>
      <c r="J31" s="21">
        <f>IF(OR(A31="",B31="",C31=""),"",COUNTIFS('Request Log'!$C$2:$C$301,A31,'Request Log'!$D$2:$D$301,B31,'Request Log'!$E$2:$E$301,C31,'Request Log'!$H$2:$H$301,"Yes"))</f>
        <v/>
      </c>
      <c r="K31" s="21">
        <f>IF(OR(A31="",B31="",C31=""),"",COUNTIFS('Request Log'!$C$2:$C$301,A31,'Request Log'!$D$2:$D$301,B31,'Request Log'!$E$2:$E$301,C31,'Request Log'!$H$2:$H$301,"Yes",'Request Log'!$G$2:$G$301,"Waitlisted")+COUNTIFS('Request Log'!$C$2:$C$301,A31,'Request Log'!$D$2:$D$301,B31,'Request Log'!$E$2:$E$301,C31,'Request Log'!$H$2:$H$301,"Yes",'Request Log'!$G$2:$G$301,"Declined"))</f>
        <v/>
      </c>
      <c r="L31" s="22">
        <f>IF(COUNTA(A31:F31)=0,"",IF(OR(A31="",B31="",C31="",D31="",E31=""),"Missing setup",IF(COUNTIFS($A$2:$A$151,A31,$B$2:$B$151,B31,$C$2:$C$151,C31)&gt;1,"Duplicate plan line",IF(H31&gt;G31,"Over capacity",IF(K31&gt;0,"Unmet demand",IF(AND(G31&gt;0,I31=0),"Full","OK"))))))</f>
        <v/>
      </c>
    </row>
    <row r="32">
      <c r="A32" s="38" t="n"/>
      <c r="B32" s="19" t="n"/>
      <c r="C32" s="19" t="n"/>
      <c r="D32" s="20" t="n"/>
      <c r="E32" s="20" t="n"/>
      <c r="F32" s="20" t="n"/>
      <c r="G32" s="21">
        <f>IF(OR(A32="",B32="",C32="",D32="",E32=""),"",MAX(0,MIN(D32,E32+IF(F32="",0,F32))))</f>
        <v/>
      </c>
      <c r="H32" s="21">
        <f>IF(OR(A32="",B32="",C32=""),"",COUNTIFS('Request Log'!$C$2:$C$301,A32,'Request Log'!$D$2:$D$301,B32,'Request Log'!$E$2:$E$301,C32,'Request Log'!$H$2:$H$301,"Yes",'Request Log'!$I$2:$I$301,"Yes"))</f>
        <v/>
      </c>
      <c r="I32" s="21">
        <f>IF(OR(G32="",H32=""),"",MAX(0,G32-H32))</f>
        <v/>
      </c>
      <c r="J32" s="21">
        <f>IF(OR(A32="",B32="",C32=""),"",COUNTIFS('Request Log'!$C$2:$C$301,A32,'Request Log'!$D$2:$D$301,B32,'Request Log'!$E$2:$E$301,C32,'Request Log'!$H$2:$H$301,"Yes"))</f>
        <v/>
      </c>
      <c r="K32" s="21">
        <f>IF(OR(A32="",B32="",C32=""),"",COUNTIFS('Request Log'!$C$2:$C$301,A32,'Request Log'!$D$2:$D$301,B32,'Request Log'!$E$2:$E$301,C32,'Request Log'!$H$2:$H$301,"Yes",'Request Log'!$G$2:$G$301,"Waitlisted")+COUNTIFS('Request Log'!$C$2:$C$301,A32,'Request Log'!$D$2:$D$301,B32,'Request Log'!$E$2:$E$301,C32,'Request Log'!$H$2:$H$301,"Yes",'Request Log'!$G$2:$G$301,"Declined"))</f>
        <v/>
      </c>
      <c r="L32" s="22">
        <f>IF(COUNTA(A32:F32)=0,"",IF(OR(A32="",B32="",C32="",D32="",E32=""),"Missing setup",IF(COUNTIFS($A$2:$A$151,A32,$B$2:$B$151,B32,$C$2:$C$151,C32)&gt;1,"Duplicate plan line",IF(H32&gt;G32,"Over capacity",IF(K32&gt;0,"Unmet demand",IF(AND(G32&gt;0,I32=0),"Full","OK"))))))</f>
        <v/>
      </c>
    </row>
    <row r="33">
      <c r="A33" s="38" t="n"/>
      <c r="B33" s="19" t="n"/>
      <c r="C33" s="19" t="n"/>
      <c r="D33" s="20" t="n"/>
      <c r="E33" s="20" t="n"/>
      <c r="F33" s="20" t="n"/>
      <c r="G33" s="21">
        <f>IF(OR(A33="",B33="",C33="",D33="",E33=""),"",MAX(0,MIN(D33,E33+IF(F33="",0,F33))))</f>
        <v/>
      </c>
      <c r="H33" s="21">
        <f>IF(OR(A33="",B33="",C33=""),"",COUNTIFS('Request Log'!$C$2:$C$301,A33,'Request Log'!$D$2:$D$301,B33,'Request Log'!$E$2:$E$301,C33,'Request Log'!$H$2:$H$301,"Yes",'Request Log'!$I$2:$I$301,"Yes"))</f>
        <v/>
      </c>
      <c r="I33" s="21">
        <f>IF(OR(G33="",H33=""),"",MAX(0,G33-H33))</f>
        <v/>
      </c>
      <c r="J33" s="21">
        <f>IF(OR(A33="",B33="",C33=""),"",COUNTIFS('Request Log'!$C$2:$C$301,A33,'Request Log'!$D$2:$D$301,B33,'Request Log'!$E$2:$E$301,C33,'Request Log'!$H$2:$H$301,"Yes"))</f>
        <v/>
      </c>
      <c r="K33" s="21">
        <f>IF(OR(A33="",B33="",C33=""),"",COUNTIFS('Request Log'!$C$2:$C$301,A33,'Request Log'!$D$2:$D$301,B33,'Request Log'!$E$2:$E$301,C33,'Request Log'!$H$2:$H$301,"Yes",'Request Log'!$G$2:$G$301,"Waitlisted")+COUNTIFS('Request Log'!$C$2:$C$301,A33,'Request Log'!$D$2:$D$301,B33,'Request Log'!$E$2:$E$301,C33,'Request Log'!$H$2:$H$301,"Yes",'Request Log'!$G$2:$G$301,"Declined"))</f>
        <v/>
      </c>
      <c r="L33" s="22">
        <f>IF(COUNTA(A33:F33)=0,"",IF(OR(A33="",B33="",C33="",D33="",E33=""),"Missing setup",IF(COUNTIFS($A$2:$A$151,A33,$B$2:$B$151,B33,$C$2:$C$151,C33)&gt;1,"Duplicate plan line",IF(H33&gt;G33,"Over capacity",IF(K33&gt;0,"Unmet demand",IF(AND(G33&gt;0,I33=0),"Full","OK"))))))</f>
        <v/>
      </c>
    </row>
    <row r="34">
      <c r="A34" s="38" t="n"/>
      <c r="B34" s="19" t="n"/>
      <c r="C34" s="19" t="n"/>
      <c r="D34" s="20" t="n"/>
      <c r="E34" s="20" t="n"/>
      <c r="F34" s="20" t="n"/>
      <c r="G34" s="21">
        <f>IF(OR(A34="",B34="",C34="",D34="",E34=""),"",MAX(0,MIN(D34,E34+IF(F34="",0,F34))))</f>
        <v/>
      </c>
      <c r="H34" s="21">
        <f>IF(OR(A34="",B34="",C34=""),"",COUNTIFS('Request Log'!$C$2:$C$301,A34,'Request Log'!$D$2:$D$301,B34,'Request Log'!$E$2:$E$301,C34,'Request Log'!$H$2:$H$301,"Yes",'Request Log'!$I$2:$I$301,"Yes"))</f>
        <v/>
      </c>
      <c r="I34" s="21">
        <f>IF(OR(G34="",H34=""),"",MAX(0,G34-H34))</f>
        <v/>
      </c>
      <c r="J34" s="21">
        <f>IF(OR(A34="",B34="",C34=""),"",COUNTIFS('Request Log'!$C$2:$C$301,A34,'Request Log'!$D$2:$D$301,B34,'Request Log'!$E$2:$E$301,C34,'Request Log'!$H$2:$H$301,"Yes"))</f>
        <v/>
      </c>
      <c r="K34" s="21">
        <f>IF(OR(A34="",B34="",C34=""),"",COUNTIFS('Request Log'!$C$2:$C$301,A34,'Request Log'!$D$2:$D$301,B34,'Request Log'!$E$2:$E$301,C34,'Request Log'!$H$2:$H$301,"Yes",'Request Log'!$G$2:$G$301,"Waitlisted")+COUNTIFS('Request Log'!$C$2:$C$301,A34,'Request Log'!$D$2:$D$301,B34,'Request Log'!$E$2:$E$301,C34,'Request Log'!$H$2:$H$301,"Yes",'Request Log'!$G$2:$G$301,"Declined"))</f>
        <v/>
      </c>
      <c r="L34" s="22">
        <f>IF(COUNTA(A34:F34)=0,"",IF(OR(A34="",B34="",C34="",D34="",E34=""),"Missing setup",IF(COUNTIFS($A$2:$A$151,A34,$B$2:$B$151,B34,$C$2:$C$151,C34)&gt;1,"Duplicate plan line",IF(H34&gt;G34,"Over capacity",IF(K34&gt;0,"Unmet demand",IF(AND(G34&gt;0,I34=0),"Full","OK"))))))</f>
        <v/>
      </c>
    </row>
    <row r="35">
      <c r="A35" s="38" t="n"/>
      <c r="B35" s="19" t="n"/>
      <c r="C35" s="19" t="n"/>
      <c r="D35" s="20" t="n"/>
      <c r="E35" s="20" t="n"/>
      <c r="F35" s="20" t="n"/>
      <c r="G35" s="21">
        <f>IF(OR(A35="",B35="",C35="",D35="",E35=""),"",MAX(0,MIN(D35,E35+IF(F35="",0,F35))))</f>
        <v/>
      </c>
      <c r="H35" s="21">
        <f>IF(OR(A35="",B35="",C35=""),"",COUNTIFS('Request Log'!$C$2:$C$301,A35,'Request Log'!$D$2:$D$301,B35,'Request Log'!$E$2:$E$301,C35,'Request Log'!$H$2:$H$301,"Yes",'Request Log'!$I$2:$I$301,"Yes"))</f>
        <v/>
      </c>
      <c r="I35" s="21">
        <f>IF(OR(G35="",H35=""),"",MAX(0,G35-H35))</f>
        <v/>
      </c>
      <c r="J35" s="21">
        <f>IF(OR(A35="",B35="",C35=""),"",COUNTIFS('Request Log'!$C$2:$C$301,A35,'Request Log'!$D$2:$D$301,B35,'Request Log'!$E$2:$E$301,C35,'Request Log'!$H$2:$H$301,"Yes"))</f>
        <v/>
      </c>
      <c r="K35" s="21">
        <f>IF(OR(A35="",B35="",C35=""),"",COUNTIFS('Request Log'!$C$2:$C$301,A35,'Request Log'!$D$2:$D$301,B35,'Request Log'!$E$2:$E$301,C35,'Request Log'!$H$2:$H$301,"Yes",'Request Log'!$G$2:$G$301,"Waitlisted")+COUNTIFS('Request Log'!$C$2:$C$301,A35,'Request Log'!$D$2:$D$301,B35,'Request Log'!$E$2:$E$301,C35,'Request Log'!$H$2:$H$301,"Yes",'Request Log'!$G$2:$G$301,"Declined"))</f>
        <v/>
      </c>
      <c r="L35" s="22">
        <f>IF(COUNTA(A35:F35)=0,"",IF(OR(A35="",B35="",C35="",D35="",E35=""),"Missing setup",IF(COUNTIFS($A$2:$A$151,A35,$B$2:$B$151,B35,$C$2:$C$151,C35)&gt;1,"Duplicate plan line",IF(H35&gt;G35,"Over capacity",IF(K35&gt;0,"Unmet demand",IF(AND(G35&gt;0,I35=0),"Full","OK"))))))</f>
        <v/>
      </c>
    </row>
    <row r="36">
      <c r="A36" s="38" t="n"/>
      <c r="B36" s="19" t="n"/>
      <c r="C36" s="19" t="n"/>
      <c r="D36" s="20" t="n"/>
      <c r="E36" s="20" t="n"/>
      <c r="F36" s="20" t="n"/>
      <c r="G36" s="21">
        <f>IF(OR(A36="",B36="",C36="",D36="",E36=""),"",MAX(0,MIN(D36,E36+IF(F36="",0,F36))))</f>
        <v/>
      </c>
      <c r="H36" s="21">
        <f>IF(OR(A36="",B36="",C36=""),"",COUNTIFS('Request Log'!$C$2:$C$301,A36,'Request Log'!$D$2:$D$301,B36,'Request Log'!$E$2:$E$301,C36,'Request Log'!$H$2:$H$301,"Yes",'Request Log'!$I$2:$I$301,"Yes"))</f>
        <v/>
      </c>
      <c r="I36" s="21">
        <f>IF(OR(G36="",H36=""),"",MAX(0,G36-H36))</f>
        <v/>
      </c>
      <c r="J36" s="21">
        <f>IF(OR(A36="",B36="",C36=""),"",COUNTIFS('Request Log'!$C$2:$C$301,A36,'Request Log'!$D$2:$D$301,B36,'Request Log'!$E$2:$E$301,C36,'Request Log'!$H$2:$H$301,"Yes"))</f>
        <v/>
      </c>
      <c r="K36" s="21">
        <f>IF(OR(A36="",B36="",C36=""),"",COUNTIFS('Request Log'!$C$2:$C$301,A36,'Request Log'!$D$2:$D$301,B36,'Request Log'!$E$2:$E$301,C36,'Request Log'!$H$2:$H$301,"Yes",'Request Log'!$G$2:$G$301,"Waitlisted")+COUNTIFS('Request Log'!$C$2:$C$301,A36,'Request Log'!$D$2:$D$301,B36,'Request Log'!$E$2:$E$301,C36,'Request Log'!$H$2:$H$301,"Yes",'Request Log'!$G$2:$G$301,"Declined"))</f>
        <v/>
      </c>
      <c r="L36" s="22">
        <f>IF(COUNTA(A36:F36)=0,"",IF(OR(A36="",B36="",C36="",D36="",E36=""),"Missing setup",IF(COUNTIFS($A$2:$A$151,A36,$B$2:$B$151,B36,$C$2:$C$151,C36)&gt;1,"Duplicate plan line",IF(H36&gt;G36,"Over capacity",IF(K36&gt;0,"Unmet demand",IF(AND(G36&gt;0,I36=0),"Full","OK"))))))</f>
        <v/>
      </c>
    </row>
    <row r="37">
      <c r="A37" s="38" t="n"/>
      <c r="B37" s="19" t="n"/>
      <c r="C37" s="19" t="n"/>
      <c r="D37" s="20" t="n"/>
      <c r="E37" s="20" t="n"/>
      <c r="F37" s="20" t="n"/>
      <c r="G37" s="21">
        <f>IF(OR(A37="",B37="",C37="",D37="",E37=""),"",MAX(0,MIN(D37,E37+IF(F37="",0,F37))))</f>
        <v/>
      </c>
      <c r="H37" s="21">
        <f>IF(OR(A37="",B37="",C37=""),"",COUNTIFS('Request Log'!$C$2:$C$301,A37,'Request Log'!$D$2:$D$301,B37,'Request Log'!$E$2:$E$301,C37,'Request Log'!$H$2:$H$301,"Yes",'Request Log'!$I$2:$I$301,"Yes"))</f>
        <v/>
      </c>
      <c r="I37" s="21">
        <f>IF(OR(G37="",H37=""),"",MAX(0,G37-H37))</f>
        <v/>
      </c>
      <c r="J37" s="21">
        <f>IF(OR(A37="",B37="",C37=""),"",COUNTIFS('Request Log'!$C$2:$C$301,A37,'Request Log'!$D$2:$D$301,B37,'Request Log'!$E$2:$E$301,C37,'Request Log'!$H$2:$H$301,"Yes"))</f>
        <v/>
      </c>
      <c r="K37" s="21">
        <f>IF(OR(A37="",B37="",C37=""),"",COUNTIFS('Request Log'!$C$2:$C$301,A37,'Request Log'!$D$2:$D$301,B37,'Request Log'!$E$2:$E$301,C37,'Request Log'!$H$2:$H$301,"Yes",'Request Log'!$G$2:$G$301,"Waitlisted")+COUNTIFS('Request Log'!$C$2:$C$301,A37,'Request Log'!$D$2:$D$301,B37,'Request Log'!$E$2:$E$301,C37,'Request Log'!$H$2:$H$301,"Yes",'Request Log'!$G$2:$G$301,"Declined"))</f>
        <v/>
      </c>
      <c r="L37" s="22">
        <f>IF(COUNTA(A37:F37)=0,"",IF(OR(A37="",B37="",C37="",D37="",E37=""),"Missing setup",IF(COUNTIFS($A$2:$A$151,A37,$B$2:$B$151,B37,$C$2:$C$151,C37)&gt;1,"Duplicate plan line",IF(H37&gt;G37,"Over capacity",IF(K37&gt;0,"Unmet demand",IF(AND(G37&gt;0,I37=0),"Full","OK"))))))</f>
        <v/>
      </c>
    </row>
    <row r="38">
      <c r="A38" s="38" t="n"/>
      <c r="B38" s="19" t="n"/>
      <c r="C38" s="19" t="n"/>
      <c r="D38" s="20" t="n"/>
      <c r="E38" s="20" t="n"/>
      <c r="F38" s="20" t="n"/>
      <c r="G38" s="21">
        <f>IF(OR(A38="",B38="",C38="",D38="",E38=""),"",MAX(0,MIN(D38,E38+IF(F38="",0,F38))))</f>
        <v/>
      </c>
      <c r="H38" s="21">
        <f>IF(OR(A38="",B38="",C38=""),"",COUNTIFS('Request Log'!$C$2:$C$301,A38,'Request Log'!$D$2:$D$301,B38,'Request Log'!$E$2:$E$301,C38,'Request Log'!$H$2:$H$301,"Yes",'Request Log'!$I$2:$I$301,"Yes"))</f>
        <v/>
      </c>
      <c r="I38" s="21">
        <f>IF(OR(G38="",H38=""),"",MAX(0,G38-H38))</f>
        <v/>
      </c>
      <c r="J38" s="21">
        <f>IF(OR(A38="",B38="",C38=""),"",COUNTIFS('Request Log'!$C$2:$C$301,A38,'Request Log'!$D$2:$D$301,B38,'Request Log'!$E$2:$E$301,C38,'Request Log'!$H$2:$H$301,"Yes"))</f>
        <v/>
      </c>
      <c r="K38" s="21">
        <f>IF(OR(A38="",B38="",C38=""),"",COUNTIFS('Request Log'!$C$2:$C$301,A38,'Request Log'!$D$2:$D$301,B38,'Request Log'!$E$2:$E$301,C38,'Request Log'!$H$2:$H$301,"Yes",'Request Log'!$G$2:$G$301,"Waitlisted")+COUNTIFS('Request Log'!$C$2:$C$301,A38,'Request Log'!$D$2:$D$301,B38,'Request Log'!$E$2:$E$301,C38,'Request Log'!$H$2:$H$301,"Yes",'Request Log'!$G$2:$G$301,"Declined"))</f>
        <v/>
      </c>
      <c r="L38" s="22">
        <f>IF(COUNTA(A38:F38)=0,"",IF(OR(A38="",B38="",C38="",D38="",E38=""),"Missing setup",IF(COUNTIFS($A$2:$A$151,A38,$B$2:$B$151,B38,$C$2:$C$151,C38)&gt;1,"Duplicate plan line",IF(H38&gt;G38,"Over capacity",IF(K38&gt;0,"Unmet demand",IF(AND(G38&gt;0,I38=0),"Full","OK"))))))</f>
        <v/>
      </c>
    </row>
    <row r="39">
      <c r="A39" s="38" t="n"/>
      <c r="B39" s="19" t="n"/>
      <c r="C39" s="19" t="n"/>
      <c r="D39" s="20" t="n"/>
      <c r="E39" s="20" t="n"/>
      <c r="F39" s="20" t="n"/>
      <c r="G39" s="21">
        <f>IF(OR(A39="",B39="",C39="",D39="",E39=""),"",MAX(0,MIN(D39,E39+IF(F39="",0,F39))))</f>
        <v/>
      </c>
      <c r="H39" s="21">
        <f>IF(OR(A39="",B39="",C39=""),"",COUNTIFS('Request Log'!$C$2:$C$301,A39,'Request Log'!$D$2:$D$301,B39,'Request Log'!$E$2:$E$301,C39,'Request Log'!$H$2:$H$301,"Yes",'Request Log'!$I$2:$I$301,"Yes"))</f>
        <v/>
      </c>
      <c r="I39" s="21">
        <f>IF(OR(G39="",H39=""),"",MAX(0,G39-H39))</f>
        <v/>
      </c>
      <c r="J39" s="21">
        <f>IF(OR(A39="",B39="",C39=""),"",COUNTIFS('Request Log'!$C$2:$C$301,A39,'Request Log'!$D$2:$D$301,B39,'Request Log'!$E$2:$E$301,C39,'Request Log'!$H$2:$H$301,"Yes"))</f>
        <v/>
      </c>
      <c r="K39" s="21">
        <f>IF(OR(A39="",B39="",C39=""),"",COUNTIFS('Request Log'!$C$2:$C$301,A39,'Request Log'!$D$2:$D$301,B39,'Request Log'!$E$2:$E$301,C39,'Request Log'!$H$2:$H$301,"Yes",'Request Log'!$G$2:$G$301,"Waitlisted")+COUNTIFS('Request Log'!$C$2:$C$301,A39,'Request Log'!$D$2:$D$301,B39,'Request Log'!$E$2:$E$301,C39,'Request Log'!$H$2:$H$301,"Yes",'Request Log'!$G$2:$G$301,"Declined"))</f>
        <v/>
      </c>
      <c r="L39" s="22">
        <f>IF(COUNTA(A39:F39)=0,"",IF(OR(A39="",B39="",C39="",D39="",E39=""),"Missing setup",IF(COUNTIFS($A$2:$A$151,A39,$B$2:$B$151,B39,$C$2:$C$151,C39)&gt;1,"Duplicate plan line",IF(H39&gt;G39,"Over capacity",IF(K39&gt;0,"Unmet demand",IF(AND(G39&gt;0,I39=0),"Full","OK"))))))</f>
        <v/>
      </c>
    </row>
    <row r="40">
      <c r="A40" s="38" t="n"/>
      <c r="B40" s="19" t="n"/>
      <c r="C40" s="19" t="n"/>
      <c r="D40" s="20" t="n"/>
      <c r="E40" s="20" t="n"/>
      <c r="F40" s="20" t="n"/>
      <c r="G40" s="21">
        <f>IF(OR(A40="",B40="",C40="",D40="",E40=""),"",MAX(0,MIN(D40,E40+IF(F40="",0,F40))))</f>
        <v/>
      </c>
      <c r="H40" s="21">
        <f>IF(OR(A40="",B40="",C40=""),"",COUNTIFS('Request Log'!$C$2:$C$301,A40,'Request Log'!$D$2:$D$301,B40,'Request Log'!$E$2:$E$301,C40,'Request Log'!$H$2:$H$301,"Yes",'Request Log'!$I$2:$I$301,"Yes"))</f>
        <v/>
      </c>
      <c r="I40" s="21">
        <f>IF(OR(G40="",H40=""),"",MAX(0,G40-H40))</f>
        <v/>
      </c>
      <c r="J40" s="21">
        <f>IF(OR(A40="",B40="",C40=""),"",COUNTIFS('Request Log'!$C$2:$C$301,A40,'Request Log'!$D$2:$D$301,B40,'Request Log'!$E$2:$E$301,C40,'Request Log'!$H$2:$H$301,"Yes"))</f>
        <v/>
      </c>
      <c r="K40" s="21">
        <f>IF(OR(A40="",B40="",C40=""),"",COUNTIFS('Request Log'!$C$2:$C$301,A40,'Request Log'!$D$2:$D$301,B40,'Request Log'!$E$2:$E$301,C40,'Request Log'!$H$2:$H$301,"Yes",'Request Log'!$G$2:$G$301,"Waitlisted")+COUNTIFS('Request Log'!$C$2:$C$301,A40,'Request Log'!$D$2:$D$301,B40,'Request Log'!$E$2:$E$301,C40,'Request Log'!$H$2:$H$301,"Yes",'Request Log'!$G$2:$G$301,"Declined"))</f>
        <v/>
      </c>
      <c r="L40" s="22">
        <f>IF(COUNTA(A40:F40)=0,"",IF(OR(A40="",B40="",C40="",D40="",E40=""),"Missing setup",IF(COUNTIFS($A$2:$A$151,A40,$B$2:$B$151,B40,$C$2:$C$151,C40)&gt;1,"Duplicate plan line",IF(H40&gt;G40,"Over capacity",IF(K40&gt;0,"Unmet demand",IF(AND(G40&gt;0,I40=0),"Full","OK"))))))</f>
        <v/>
      </c>
    </row>
    <row r="41">
      <c r="A41" s="38" t="n"/>
      <c r="B41" s="19" t="n"/>
      <c r="C41" s="19" t="n"/>
      <c r="D41" s="20" t="n"/>
      <c r="E41" s="20" t="n"/>
      <c r="F41" s="20" t="n"/>
      <c r="G41" s="21">
        <f>IF(OR(A41="",B41="",C41="",D41="",E41=""),"",MAX(0,MIN(D41,E41+IF(F41="",0,F41))))</f>
        <v/>
      </c>
      <c r="H41" s="21">
        <f>IF(OR(A41="",B41="",C41=""),"",COUNTIFS('Request Log'!$C$2:$C$301,A41,'Request Log'!$D$2:$D$301,B41,'Request Log'!$E$2:$E$301,C41,'Request Log'!$H$2:$H$301,"Yes",'Request Log'!$I$2:$I$301,"Yes"))</f>
        <v/>
      </c>
      <c r="I41" s="21">
        <f>IF(OR(G41="",H41=""),"",MAX(0,G41-H41))</f>
        <v/>
      </c>
      <c r="J41" s="21">
        <f>IF(OR(A41="",B41="",C41=""),"",COUNTIFS('Request Log'!$C$2:$C$301,A41,'Request Log'!$D$2:$D$301,B41,'Request Log'!$E$2:$E$301,C41,'Request Log'!$H$2:$H$301,"Yes"))</f>
        <v/>
      </c>
      <c r="K41" s="21">
        <f>IF(OR(A41="",B41="",C41=""),"",COUNTIFS('Request Log'!$C$2:$C$301,A41,'Request Log'!$D$2:$D$301,B41,'Request Log'!$E$2:$E$301,C41,'Request Log'!$H$2:$H$301,"Yes",'Request Log'!$G$2:$G$301,"Waitlisted")+COUNTIFS('Request Log'!$C$2:$C$301,A41,'Request Log'!$D$2:$D$301,B41,'Request Log'!$E$2:$E$301,C41,'Request Log'!$H$2:$H$301,"Yes",'Request Log'!$G$2:$G$301,"Declined"))</f>
        <v/>
      </c>
      <c r="L41" s="22">
        <f>IF(COUNTA(A41:F41)=0,"",IF(OR(A41="",B41="",C41="",D41="",E41=""),"Missing setup",IF(COUNTIFS($A$2:$A$151,A41,$B$2:$B$151,B41,$C$2:$C$151,C41)&gt;1,"Duplicate plan line",IF(H41&gt;G41,"Over capacity",IF(K41&gt;0,"Unmet demand",IF(AND(G41&gt;0,I41=0),"Full","OK"))))))</f>
        <v/>
      </c>
    </row>
    <row r="42">
      <c r="A42" s="38" t="n"/>
      <c r="B42" s="19" t="n"/>
      <c r="C42" s="19" t="n"/>
      <c r="D42" s="20" t="n"/>
      <c r="E42" s="20" t="n"/>
      <c r="F42" s="20" t="n"/>
      <c r="G42" s="21">
        <f>IF(OR(A42="",B42="",C42="",D42="",E42=""),"",MAX(0,MIN(D42,E42+IF(F42="",0,F42))))</f>
        <v/>
      </c>
      <c r="H42" s="21">
        <f>IF(OR(A42="",B42="",C42=""),"",COUNTIFS('Request Log'!$C$2:$C$301,A42,'Request Log'!$D$2:$D$301,B42,'Request Log'!$E$2:$E$301,C42,'Request Log'!$H$2:$H$301,"Yes",'Request Log'!$I$2:$I$301,"Yes"))</f>
        <v/>
      </c>
      <c r="I42" s="21">
        <f>IF(OR(G42="",H42=""),"",MAX(0,G42-H42))</f>
        <v/>
      </c>
      <c r="J42" s="21">
        <f>IF(OR(A42="",B42="",C42=""),"",COUNTIFS('Request Log'!$C$2:$C$301,A42,'Request Log'!$D$2:$D$301,B42,'Request Log'!$E$2:$E$301,C42,'Request Log'!$H$2:$H$301,"Yes"))</f>
        <v/>
      </c>
      <c r="K42" s="21">
        <f>IF(OR(A42="",B42="",C42=""),"",COUNTIFS('Request Log'!$C$2:$C$301,A42,'Request Log'!$D$2:$D$301,B42,'Request Log'!$E$2:$E$301,C42,'Request Log'!$H$2:$H$301,"Yes",'Request Log'!$G$2:$G$301,"Waitlisted")+COUNTIFS('Request Log'!$C$2:$C$301,A42,'Request Log'!$D$2:$D$301,B42,'Request Log'!$E$2:$E$301,C42,'Request Log'!$H$2:$H$301,"Yes",'Request Log'!$G$2:$G$301,"Declined"))</f>
        <v/>
      </c>
      <c r="L42" s="22">
        <f>IF(COUNTA(A42:F42)=0,"",IF(OR(A42="",B42="",C42="",D42="",E42=""),"Missing setup",IF(COUNTIFS($A$2:$A$151,A42,$B$2:$B$151,B42,$C$2:$C$151,C42)&gt;1,"Duplicate plan line",IF(H42&gt;G42,"Over capacity",IF(K42&gt;0,"Unmet demand",IF(AND(G42&gt;0,I42=0),"Full","OK"))))))</f>
        <v/>
      </c>
    </row>
    <row r="43">
      <c r="A43" s="38" t="n"/>
      <c r="B43" s="19" t="n"/>
      <c r="C43" s="19" t="n"/>
      <c r="D43" s="20" t="n"/>
      <c r="E43" s="20" t="n"/>
      <c r="F43" s="20" t="n"/>
      <c r="G43" s="21">
        <f>IF(OR(A43="",B43="",C43="",D43="",E43=""),"",MAX(0,MIN(D43,E43+IF(F43="",0,F43))))</f>
        <v/>
      </c>
      <c r="H43" s="21">
        <f>IF(OR(A43="",B43="",C43=""),"",COUNTIFS('Request Log'!$C$2:$C$301,A43,'Request Log'!$D$2:$D$301,B43,'Request Log'!$E$2:$E$301,C43,'Request Log'!$H$2:$H$301,"Yes",'Request Log'!$I$2:$I$301,"Yes"))</f>
        <v/>
      </c>
      <c r="I43" s="21">
        <f>IF(OR(G43="",H43=""),"",MAX(0,G43-H43))</f>
        <v/>
      </c>
      <c r="J43" s="21">
        <f>IF(OR(A43="",B43="",C43=""),"",COUNTIFS('Request Log'!$C$2:$C$301,A43,'Request Log'!$D$2:$D$301,B43,'Request Log'!$E$2:$E$301,C43,'Request Log'!$H$2:$H$301,"Yes"))</f>
        <v/>
      </c>
      <c r="K43" s="21">
        <f>IF(OR(A43="",B43="",C43=""),"",COUNTIFS('Request Log'!$C$2:$C$301,A43,'Request Log'!$D$2:$D$301,B43,'Request Log'!$E$2:$E$301,C43,'Request Log'!$H$2:$H$301,"Yes",'Request Log'!$G$2:$G$301,"Waitlisted")+COUNTIFS('Request Log'!$C$2:$C$301,A43,'Request Log'!$D$2:$D$301,B43,'Request Log'!$E$2:$E$301,C43,'Request Log'!$H$2:$H$301,"Yes",'Request Log'!$G$2:$G$301,"Declined"))</f>
        <v/>
      </c>
      <c r="L43" s="22">
        <f>IF(COUNTA(A43:F43)=0,"",IF(OR(A43="",B43="",C43="",D43="",E43=""),"Missing setup",IF(COUNTIFS($A$2:$A$151,A43,$B$2:$B$151,B43,$C$2:$C$151,C43)&gt;1,"Duplicate plan line",IF(H43&gt;G43,"Over capacity",IF(K43&gt;0,"Unmet demand",IF(AND(G43&gt;0,I43=0),"Full","OK"))))))</f>
        <v/>
      </c>
    </row>
    <row r="44">
      <c r="A44" s="38" t="n"/>
      <c r="B44" s="19" t="n"/>
      <c r="C44" s="19" t="n"/>
      <c r="D44" s="20" t="n"/>
      <c r="E44" s="20" t="n"/>
      <c r="F44" s="20" t="n"/>
      <c r="G44" s="21">
        <f>IF(OR(A44="",B44="",C44="",D44="",E44=""),"",MAX(0,MIN(D44,E44+IF(F44="",0,F44))))</f>
        <v/>
      </c>
      <c r="H44" s="21">
        <f>IF(OR(A44="",B44="",C44=""),"",COUNTIFS('Request Log'!$C$2:$C$301,A44,'Request Log'!$D$2:$D$301,B44,'Request Log'!$E$2:$E$301,C44,'Request Log'!$H$2:$H$301,"Yes",'Request Log'!$I$2:$I$301,"Yes"))</f>
        <v/>
      </c>
      <c r="I44" s="21">
        <f>IF(OR(G44="",H44=""),"",MAX(0,G44-H44))</f>
        <v/>
      </c>
      <c r="J44" s="21">
        <f>IF(OR(A44="",B44="",C44=""),"",COUNTIFS('Request Log'!$C$2:$C$301,A44,'Request Log'!$D$2:$D$301,B44,'Request Log'!$E$2:$E$301,C44,'Request Log'!$H$2:$H$301,"Yes"))</f>
        <v/>
      </c>
      <c r="K44" s="21">
        <f>IF(OR(A44="",B44="",C44=""),"",COUNTIFS('Request Log'!$C$2:$C$301,A44,'Request Log'!$D$2:$D$301,B44,'Request Log'!$E$2:$E$301,C44,'Request Log'!$H$2:$H$301,"Yes",'Request Log'!$G$2:$G$301,"Waitlisted")+COUNTIFS('Request Log'!$C$2:$C$301,A44,'Request Log'!$D$2:$D$301,B44,'Request Log'!$E$2:$E$301,C44,'Request Log'!$H$2:$H$301,"Yes",'Request Log'!$G$2:$G$301,"Declined"))</f>
        <v/>
      </c>
      <c r="L44" s="22">
        <f>IF(COUNTA(A44:F44)=0,"",IF(OR(A44="",B44="",C44="",D44="",E44=""),"Missing setup",IF(COUNTIFS($A$2:$A$151,A44,$B$2:$B$151,B44,$C$2:$C$151,C44)&gt;1,"Duplicate plan line",IF(H44&gt;G44,"Over capacity",IF(K44&gt;0,"Unmet demand",IF(AND(G44&gt;0,I44=0),"Full","OK"))))))</f>
        <v/>
      </c>
    </row>
    <row r="45">
      <c r="A45" s="38" t="n"/>
      <c r="B45" s="19" t="n"/>
      <c r="C45" s="19" t="n"/>
      <c r="D45" s="20" t="n"/>
      <c r="E45" s="20" t="n"/>
      <c r="F45" s="20" t="n"/>
      <c r="G45" s="21">
        <f>IF(OR(A45="",B45="",C45="",D45="",E45=""),"",MAX(0,MIN(D45,E45+IF(F45="",0,F45))))</f>
        <v/>
      </c>
      <c r="H45" s="21">
        <f>IF(OR(A45="",B45="",C45=""),"",COUNTIFS('Request Log'!$C$2:$C$301,A45,'Request Log'!$D$2:$D$301,B45,'Request Log'!$E$2:$E$301,C45,'Request Log'!$H$2:$H$301,"Yes",'Request Log'!$I$2:$I$301,"Yes"))</f>
        <v/>
      </c>
      <c r="I45" s="21">
        <f>IF(OR(G45="",H45=""),"",MAX(0,G45-H45))</f>
        <v/>
      </c>
      <c r="J45" s="21">
        <f>IF(OR(A45="",B45="",C45=""),"",COUNTIFS('Request Log'!$C$2:$C$301,A45,'Request Log'!$D$2:$D$301,B45,'Request Log'!$E$2:$E$301,C45,'Request Log'!$H$2:$H$301,"Yes"))</f>
        <v/>
      </c>
      <c r="K45" s="21">
        <f>IF(OR(A45="",B45="",C45=""),"",COUNTIFS('Request Log'!$C$2:$C$301,A45,'Request Log'!$D$2:$D$301,B45,'Request Log'!$E$2:$E$301,C45,'Request Log'!$H$2:$H$301,"Yes",'Request Log'!$G$2:$G$301,"Waitlisted")+COUNTIFS('Request Log'!$C$2:$C$301,A45,'Request Log'!$D$2:$D$301,B45,'Request Log'!$E$2:$E$301,C45,'Request Log'!$H$2:$H$301,"Yes",'Request Log'!$G$2:$G$301,"Declined"))</f>
        <v/>
      </c>
      <c r="L45" s="22">
        <f>IF(COUNTA(A45:F45)=0,"",IF(OR(A45="",B45="",C45="",D45="",E45=""),"Missing setup",IF(COUNTIFS($A$2:$A$151,A45,$B$2:$B$151,B45,$C$2:$C$151,C45)&gt;1,"Duplicate plan line",IF(H45&gt;G45,"Over capacity",IF(K45&gt;0,"Unmet demand",IF(AND(G45&gt;0,I45=0),"Full","OK"))))))</f>
        <v/>
      </c>
    </row>
    <row r="46">
      <c r="A46" s="38" t="n"/>
      <c r="B46" s="19" t="n"/>
      <c r="C46" s="19" t="n"/>
      <c r="D46" s="20" t="n"/>
      <c r="E46" s="20" t="n"/>
      <c r="F46" s="20" t="n"/>
      <c r="G46" s="21">
        <f>IF(OR(A46="",B46="",C46="",D46="",E46=""),"",MAX(0,MIN(D46,E46+IF(F46="",0,F46))))</f>
        <v/>
      </c>
      <c r="H46" s="21">
        <f>IF(OR(A46="",B46="",C46=""),"",COUNTIFS('Request Log'!$C$2:$C$301,A46,'Request Log'!$D$2:$D$301,B46,'Request Log'!$E$2:$E$301,C46,'Request Log'!$H$2:$H$301,"Yes",'Request Log'!$I$2:$I$301,"Yes"))</f>
        <v/>
      </c>
      <c r="I46" s="21">
        <f>IF(OR(G46="",H46=""),"",MAX(0,G46-H46))</f>
        <v/>
      </c>
      <c r="J46" s="21">
        <f>IF(OR(A46="",B46="",C46=""),"",COUNTIFS('Request Log'!$C$2:$C$301,A46,'Request Log'!$D$2:$D$301,B46,'Request Log'!$E$2:$E$301,C46,'Request Log'!$H$2:$H$301,"Yes"))</f>
        <v/>
      </c>
      <c r="K46" s="21">
        <f>IF(OR(A46="",B46="",C46=""),"",COUNTIFS('Request Log'!$C$2:$C$301,A46,'Request Log'!$D$2:$D$301,B46,'Request Log'!$E$2:$E$301,C46,'Request Log'!$H$2:$H$301,"Yes",'Request Log'!$G$2:$G$301,"Waitlisted")+COUNTIFS('Request Log'!$C$2:$C$301,A46,'Request Log'!$D$2:$D$301,B46,'Request Log'!$E$2:$E$301,C46,'Request Log'!$H$2:$H$301,"Yes",'Request Log'!$G$2:$G$301,"Declined"))</f>
        <v/>
      </c>
      <c r="L46" s="22">
        <f>IF(COUNTA(A46:F46)=0,"",IF(OR(A46="",B46="",C46="",D46="",E46=""),"Missing setup",IF(COUNTIFS($A$2:$A$151,A46,$B$2:$B$151,B46,$C$2:$C$151,C46)&gt;1,"Duplicate plan line",IF(H46&gt;G46,"Over capacity",IF(K46&gt;0,"Unmet demand",IF(AND(G46&gt;0,I46=0),"Full","OK"))))))</f>
        <v/>
      </c>
    </row>
    <row r="47">
      <c r="A47" s="38" t="n"/>
      <c r="B47" s="19" t="n"/>
      <c r="C47" s="19" t="n"/>
      <c r="D47" s="20" t="n"/>
      <c r="E47" s="20" t="n"/>
      <c r="F47" s="20" t="n"/>
      <c r="G47" s="21">
        <f>IF(OR(A47="",B47="",C47="",D47="",E47=""),"",MAX(0,MIN(D47,E47+IF(F47="",0,F47))))</f>
        <v/>
      </c>
      <c r="H47" s="21">
        <f>IF(OR(A47="",B47="",C47=""),"",COUNTIFS('Request Log'!$C$2:$C$301,A47,'Request Log'!$D$2:$D$301,B47,'Request Log'!$E$2:$E$301,C47,'Request Log'!$H$2:$H$301,"Yes",'Request Log'!$I$2:$I$301,"Yes"))</f>
        <v/>
      </c>
      <c r="I47" s="21">
        <f>IF(OR(G47="",H47=""),"",MAX(0,G47-H47))</f>
        <v/>
      </c>
      <c r="J47" s="21">
        <f>IF(OR(A47="",B47="",C47=""),"",COUNTIFS('Request Log'!$C$2:$C$301,A47,'Request Log'!$D$2:$D$301,B47,'Request Log'!$E$2:$E$301,C47,'Request Log'!$H$2:$H$301,"Yes"))</f>
        <v/>
      </c>
      <c r="K47" s="21">
        <f>IF(OR(A47="",B47="",C47=""),"",COUNTIFS('Request Log'!$C$2:$C$301,A47,'Request Log'!$D$2:$D$301,B47,'Request Log'!$E$2:$E$301,C47,'Request Log'!$H$2:$H$301,"Yes",'Request Log'!$G$2:$G$301,"Waitlisted")+COUNTIFS('Request Log'!$C$2:$C$301,A47,'Request Log'!$D$2:$D$301,B47,'Request Log'!$E$2:$E$301,C47,'Request Log'!$H$2:$H$301,"Yes",'Request Log'!$G$2:$G$301,"Declined"))</f>
        <v/>
      </c>
      <c r="L47" s="22">
        <f>IF(COUNTA(A47:F47)=0,"",IF(OR(A47="",B47="",C47="",D47="",E47=""),"Missing setup",IF(COUNTIFS($A$2:$A$151,A47,$B$2:$B$151,B47,$C$2:$C$151,C47)&gt;1,"Duplicate plan line",IF(H47&gt;G47,"Over capacity",IF(K47&gt;0,"Unmet demand",IF(AND(G47&gt;0,I47=0),"Full","OK"))))))</f>
        <v/>
      </c>
    </row>
    <row r="48">
      <c r="A48" s="38" t="n"/>
      <c r="B48" s="19" t="n"/>
      <c r="C48" s="19" t="n"/>
      <c r="D48" s="20" t="n"/>
      <c r="E48" s="20" t="n"/>
      <c r="F48" s="20" t="n"/>
      <c r="G48" s="21">
        <f>IF(OR(A48="",B48="",C48="",D48="",E48=""),"",MAX(0,MIN(D48,E48+IF(F48="",0,F48))))</f>
        <v/>
      </c>
      <c r="H48" s="21">
        <f>IF(OR(A48="",B48="",C48=""),"",COUNTIFS('Request Log'!$C$2:$C$301,A48,'Request Log'!$D$2:$D$301,B48,'Request Log'!$E$2:$E$301,C48,'Request Log'!$H$2:$H$301,"Yes",'Request Log'!$I$2:$I$301,"Yes"))</f>
        <v/>
      </c>
      <c r="I48" s="21">
        <f>IF(OR(G48="",H48=""),"",MAX(0,G48-H48))</f>
        <v/>
      </c>
      <c r="J48" s="21">
        <f>IF(OR(A48="",B48="",C48=""),"",COUNTIFS('Request Log'!$C$2:$C$301,A48,'Request Log'!$D$2:$D$301,B48,'Request Log'!$E$2:$E$301,C48,'Request Log'!$H$2:$H$301,"Yes"))</f>
        <v/>
      </c>
      <c r="K48" s="21">
        <f>IF(OR(A48="",B48="",C48=""),"",COUNTIFS('Request Log'!$C$2:$C$301,A48,'Request Log'!$D$2:$D$301,B48,'Request Log'!$E$2:$E$301,C48,'Request Log'!$H$2:$H$301,"Yes",'Request Log'!$G$2:$G$301,"Waitlisted")+COUNTIFS('Request Log'!$C$2:$C$301,A48,'Request Log'!$D$2:$D$301,B48,'Request Log'!$E$2:$E$301,C48,'Request Log'!$H$2:$H$301,"Yes",'Request Log'!$G$2:$G$301,"Declined"))</f>
        <v/>
      </c>
      <c r="L48" s="22">
        <f>IF(COUNTA(A48:F48)=0,"",IF(OR(A48="",B48="",C48="",D48="",E48=""),"Missing setup",IF(COUNTIFS($A$2:$A$151,A48,$B$2:$B$151,B48,$C$2:$C$151,C48)&gt;1,"Duplicate plan line",IF(H48&gt;G48,"Over capacity",IF(K48&gt;0,"Unmet demand",IF(AND(G48&gt;0,I48=0),"Full","OK"))))))</f>
        <v/>
      </c>
    </row>
    <row r="49">
      <c r="A49" s="38" t="n"/>
      <c r="B49" s="19" t="n"/>
      <c r="C49" s="19" t="n"/>
      <c r="D49" s="20" t="n"/>
      <c r="E49" s="20" t="n"/>
      <c r="F49" s="20" t="n"/>
      <c r="G49" s="21">
        <f>IF(OR(A49="",B49="",C49="",D49="",E49=""),"",MAX(0,MIN(D49,E49+IF(F49="",0,F49))))</f>
        <v/>
      </c>
      <c r="H49" s="21">
        <f>IF(OR(A49="",B49="",C49=""),"",COUNTIFS('Request Log'!$C$2:$C$301,A49,'Request Log'!$D$2:$D$301,B49,'Request Log'!$E$2:$E$301,C49,'Request Log'!$H$2:$H$301,"Yes",'Request Log'!$I$2:$I$301,"Yes"))</f>
        <v/>
      </c>
      <c r="I49" s="21">
        <f>IF(OR(G49="",H49=""),"",MAX(0,G49-H49))</f>
        <v/>
      </c>
      <c r="J49" s="21">
        <f>IF(OR(A49="",B49="",C49=""),"",COUNTIFS('Request Log'!$C$2:$C$301,A49,'Request Log'!$D$2:$D$301,B49,'Request Log'!$E$2:$E$301,C49,'Request Log'!$H$2:$H$301,"Yes"))</f>
        <v/>
      </c>
      <c r="K49" s="21">
        <f>IF(OR(A49="",B49="",C49=""),"",COUNTIFS('Request Log'!$C$2:$C$301,A49,'Request Log'!$D$2:$D$301,B49,'Request Log'!$E$2:$E$301,C49,'Request Log'!$H$2:$H$301,"Yes",'Request Log'!$G$2:$G$301,"Waitlisted")+COUNTIFS('Request Log'!$C$2:$C$301,A49,'Request Log'!$D$2:$D$301,B49,'Request Log'!$E$2:$E$301,C49,'Request Log'!$H$2:$H$301,"Yes",'Request Log'!$G$2:$G$301,"Declined"))</f>
        <v/>
      </c>
      <c r="L49" s="22">
        <f>IF(COUNTA(A49:F49)=0,"",IF(OR(A49="",B49="",C49="",D49="",E49=""),"Missing setup",IF(COUNTIFS($A$2:$A$151,A49,$B$2:$B$151,B49,$C$2:$C$151,C49)&gt;1,"Duplicate plan line",IF(H49&gt;G49,"Over capacity",IF(K49&gt;0,"Unmet demand",IF(AND(G49&gt;0,I49=0),"Full","OK"))))))</f>
        <v/>
      </c>
    </row>
    <row r="50">
      <c r="A50" s="38" t="n"/>
      <c r="B50" s="19" t="n"/>
      <c r="C50" s="19" t="n"/>
      <c r="D50" s="20" t="n"/>
      <c r="E50" s="20" t="n"/>
      <c r="F50" s="20" t="n"/>
      <c r="G50" s="21">
        <f>IF(OR(A50="",B50="",C50="",D50="",E50=""),"",MAX(0,MIN(D50,E50+IF(F50="",0,F50))))</f>
        <v/>
      </c>
      <c r="H50" s="21">
        <f>IF(OR(A50="",B50="",C50=""),"",COUNTIFS('Request Log'!$C$2:$C$301,A50,'Request Log'!$D$2:$D$301,B50,'Request Log'!$E$2:$E$301,C50,'Request Log'!$H$2:$H$301,"Yes",'Request Log'!$I$2:$I$301,"Yes"))</f>
        <v/>
      </c>
      <c r="I50" s="21">
        <f>IF(OR(G50="",H50=""),"",MAX(0,G50-H50))</f>
        <v/>
      </c>
      <c r="J50" s="21">
        <f>IF(OR(A50="",B50="",C50=""),"",COUNTIFS('Request Log'!$C$2:$C$301,A50,'Request Log'!$D$2:$D$301,B50,'Request Log'!$E$2:$E$301,C50,'Request Log'!$H$2:$H$301,"Yes"))</f>
        <v/>
      </c>
      <c r="K50" s="21">
        <f>IF(OR(A50="",B50="",C50=""),"",COUNTIFS('Request Log'!$C$2:$C$301,A50,'Request Log'!$D$2:$D$301,B50,'Request Log'!$E$2:$E$301,C50,'Request Log'!$H$2:$H$301,"Yes",'Request Log'!$G$2:$G$301,"Waitlisted")+COUNTIFS('Request Log'!$C$2:$C$301,A50,'Request Log'!$D$2:$D$301,B50,'Request Log'!$E$2:$E$301,C50,'Request Log'!$H$2:$H$301,"Yes",'Request Log'!$G$2:$G$301,"Declined"))</f>
        <v/>
      </c>
      <c r="L50" s="22">
        <f>IF(COUNTA(A50:F50)=0,"",IF(OR(A50="",B50="",C50="",D50="",E50=""),"Missing setup",IF(COUNTIFS($A$2:$A$151,A50,$B$2:$B$151,B50,$C$2:$C$151,C50)&gt;1,"Duplicate plan line",IF(H50&gt;G50,"Over capacity",IF(K50&gt;0,"Unmet demand",IF(AND(G50&gt;0,I50=0),"Full","OK"))))))</f>
        <v/>
      </c>
    </row>
    <row r="51">
      <c r="A51" s="38" t="n"/>
      <c r="B51" s="19" t="n"/>
      <c r="C51" s="19" t="n"/>
      <c r="D51" s="20" t="n"/>
      <c r="E51" s="20" t="n"/>
      <c r="F51" s="20" t="n"/>
      <c r="G51" s="21">
        <f>IF(OR(A51="",B51="",C51="",D51="",E51=""),"",MAX(0,MIN(D51,E51+IF(F51="",0,F51))))</f>
        <v/>
      </c>
      <c r="H51" s="21">
        <f>IF(OR(A51="",B51="",C51=""),"",COUNTIFS('Request Log'!$C$2:$C$301,A51,'Request Log'!$D$2:$D$301,B51,'Request Log'!$E$2:$E$301,C51,'Request Log'!$H$2:$H$301,"Yes",'Request Log'!$I$2:$I$301,"Yes"))</f>
        <v/>
      </c>
      <c r="I51" s="21">
        <f>IF(OR(G51="",H51=""),"",MAX(0,G51-H51))</f>
        <v/>
      </c>
      <c r="J51" s="21">
        <f>IF(OR(A51="",B51="",C51=""),"",COUNTIFS('Request Log'!$C$2:$C$301,A51,'Request Log'!$D$2:$D$301,B51,'Request Log'!$E$2:$E$301,C51,'Request Log'!$H$2:$H$301,"Yes"))</f>
        <v/>
      </c>
      <c r="K51" s="21">
        <f>IF(OR(A51="",B51="",C51=""),"",COUNTIFS('Request Log'!$C$2:$C$301,A51,'Request Log'!$D$2:$D$301,B51,'Request Log'!$E$2:$E$301,C51,'Request Log'!$H$2:$H$301,"Yes",'Request Log'!$G$2:$G$301,"Waitlisted")+COUNTIFS('Request Log'!$C$2:$C$301,A51,'Request Log'!$D$2:$D$301,B51,'Request Log'!$E$2:$E$301,C51,'Request Log'!$H$2:$H$301,"Yes",'Request Log'!$G$2:$G$301,"Declined"))</f>
        <v/>
      </c>
      <c r="L51" s="22">
        <f>IF(COUNTA(A51:F51)=0,"",IF(OR(A51="",B51="",C51="",D51="",E51=""),"Missing setup",IF(COUNTIFS($A$2:$A$151,A51,$B$2:$B$151,B51,$C$2:$C$151,C51)&gt;1,"Duplicate plan line",IF(H51&gt;G51,"Over capacity",IF(K51&gt;0,"Unmet demand",IF(AND(G51&gt;0,I51=0),"Full","OK"))))))</f>
        <v/>
      </c>
    </row>
    <row r="52">
      <c r="A52" s="38" t="n"/>
      <c r="B52" s="19" t="n"/>
      <c r="C52" s="19" t="n"/>
      <c r="D52" s="20" t="n"/>
      <c r="E52" s="20" t="n"/>
      <c r="F52" s="20" t="n"/>
      <c r="G52" s="21">
        <f>IF(OR(A52="",B52="",C52="",D52="",E52=""),"",MAX(0,MIN(D52,E52+IF(F52="",0,F52))))</f>
        <v/>
      </c>
      <c r="H52" s="21">
        <f>IF(OR(A52="",B52="",C52=""),"",COUNTIFS('Request Log'!$C$2:$C$301,A52,'Request Log'!$D$2:$D$301,B52,'Request Log'!$E$2:$E$301,C52,'Request Log'!$H$2:$H$301,"Yes",'Request Log'!$I$2:$I$301,"Yes"))</f>
        <v/>
      </c>
      <c r="I52" s="21">
        <f>IF(OR(G52="",H52=""),"",MAX(0,G52-H52))</f>
        <v/>
      </c>
      <c r="J52" s="21">
        <f>IF(OR(A52="",B52="",C52=""),"",COUNTIFS('Request Log'!$C$2:$C$301,A52,'Request Log'!$D$2:$D$301,B52,'Request Log'!$E$2:$E$301,C52,'Request Log'!$H$2:$H$301,"Yes"))</f>
        <v/>
      </c>
      <c r="K52" s="21">
        <f>IF(OR(A52="",B52="",C52=""),"",COUNTIFS('Request Log'!$C$2:$C$301,A52,'Request Log'!$D$2:$D$301,B52,'Request Log'!$E$2:$E$301,C52,'Request Log'!$H$2:$H$301,"Yes",'Request Log'!$G$2:$G$301,"Waitlisted")+COUNTIFS('Request Log'!$C$2:$C$301,A52,'Request Log'!$D$2:$D$301,B52,'Request Log'!$E$2:$E$301,C52,'Request Log'!$H$2:$H$301,"Yes",'Request Log'!$G$2:$G$301,"Declined"))</f>
        <v/>
      </c>
      <c r="L52" s="22">
        <f>IF(COUNTA(A52:F52)=0,"",IF(OR(A52="",B52="",C52="",D52="",E52=""),"Missing setup",IF(COUNTIFS($A$2:$A$151,A52,$B$2:$B$151,B52,$C$2:$C$151,C52)&gt;1,"Duplicate plan line",IF(H52&gt;G52,"Over capacity",IF(K52&gt;0,"Unmet demand",IF(AND(G52&gt;0,I52=0),"Full","OK"))))))</f>
        <v/>
      </c>
    </row>
    <row r="53">
      <c r="A53" s="38" t="n"/>
      <c r="B53" s="19" t="n"/>
      <c r="C53" s="19" t="n"/>
      <c r="D53" s="20" t="n"/>
      <c r="E53" s="20" t="n"/>
      <c r="F53" s="20" t="n"/>
      <c r="G53" s="21">
        <f>IF(OR(A53="",B53="",C53="",D53="",E53=""),"",MAX(0,MIN(D53,E53+IF(F53="",0,F53))))</f>
        <v/>
      </c>
      <c r="H53" s="21">
        <f>IF(OR(A53="",B53="",C53=""),"",COUNTIFS('Request Log'!$C$2:$C$301,A53,'Request Log'!$D$2:$D$301,B53,'Request Log'!$E$2:$E$301,C53,'Request Log'!$H$2:$H$301,"Yes",'Request Log'!$I$2:$I$301,"Yes"))</f>
        <v/>
      </c>
      <c r="I53" s="21">
        <f>IF(OR(G53="",H53=""),"",MAX(0,G53-H53))</f>
        <v/>
      </c>
      <c r="J53" s="21">
        <f>IF(OR(A53="",B53="",C53=""),"",COUNTIFS('Request Log'!$C$2:$C$301,A53,'Request Log'!$D$2:$D$301,B53,'Request Log'!$E$2:$E$301,C53,'Request Log'!$H$2:$H$301,"Yes"))</f>
        <v/>
      </c>
      <c r="K53" s="21">
        <f>IF(OR(A53="",B53="",C53=""),"",COUNTIFS('Request Log'!$C$2:$C$301,A53,'Request Log'!$D$2:$D$301,B53,'Request Log'!$E$2:$E$301,C53,'Request Log'!$H$2:$H$301,"Yes",'Request Log'!$G$2:$G$301,"Waitlisted")+COUNTIFS('Request Log'!$C$2:$C$301,A53,'Request Log'!$D$2:$D$301,B53,'Request Log'!$E$2:$E$301,C53,'Request Log'!$H$2:$H$301,"Yes",'Request Log'!$G$2:$G$301,"Declined"))</f>
        <v/>
      </c>
      <c r="L53" s="22">
        <f>IF(COUNTA(A53:F53)=0,"",IF(OR(A53="",B53="",C53="",D53="",E53=""),"Missing setup",IF(COUNTIFS($A$2:$A$151,A53,$B$2:$B$151,B53,$C$2:$C$151,C53)&gt;1,"Duplicate plan line",IF(H53&gt;G53,"Over capacity",IF(K53&gt;0,"Unmet demand",IF(AND(G53&gt;0,I53=0),"Full","OK"))))))</f>
        <v/>
      </c>
    </row>
    <row r="54">
      <c r="A54" s="38" t="n"/>
      <c r="B54" s="19" t="n"/>
      <c r="C54" s="19" t="n"/>
      <c r="D54" s="20" t="n"/>
      <c r="E54" s="20" t="n"/>
      <c r="F54" s="20" t="n"/>
      <c r="G54" s="21">
        <f>IF(OR(A54="",B54="",C54="",D54="",E54=""),"",MAX(0,MIN(D54,E54+IF(F54="",0,F54))))</f>
        <v/>
      </c>
      <c r="H54" s="21">
        <f>IF(OR(A54="",B54="",C54=""),"",COUNTIFS('Request Log'!$C$2:$C$301,A54,'Request Log'!$D$2:$D$301,B54,'Request Log'!$E$2:$E$301,C54,'Request Log'!$H$2:$H$301,"Yes",'Request Log'!$I$2:$I$301,"Yes"))</f>
        <v/>
      </c>
      <c r="I54" s="21">
        <f>IF(OR(G54="",H54=""),"",MAX(0,G54-H54))</f>
        <v/>
      </c>
      <c r="J54" s="21">
        <f>IF(OR(A54="",B54="",C54=""),"",COUNTIFS('Request Log'!$C$2:$C$301,A54,'Request Log'!$D$2:$D$301,B54,'Request Log'!$E$2:$E$301,C54,'Request Log'!$H$2:$H$301,"Yes"))</f>
        <v/>
      </c>
      <c r="K54" s="21">
        <f>IF(OR(A54="",B54="",C54=""),"",COUNTIFS('Request Log'!$C$2:$C$301,A54,'Request Log'!$D$2:$D$301,B54,'Request Log'!$E$2:$E$301,C54,'Request Log'!$H$2:$H$301,"Yes",'Request Log'!$G$2:$G$301,"Waitlisted")+COUNTIFS('Request Log'!$C$2:$C$301,A54,'Request Log'!$D$2:$D$301,B54,'Request Log'!$E$2:$E$301,C54,'Request Log'!$H$2:$H$301,"Yes",'Request Log'!$G$2:$G$301,"Declined"))</f>
        <v/>
      </c>
      <c r="L54" s="22">
        <f>IF(COUNTA(A54:F54)=0,"",IF(OR(A54="",B54="",C54="",D54="",E54=""),"Missing setup",IF(COUNTIFS($A$2:$A$151,A54,$B$2:$B$151,B54,$C$2:$C$151,C54)&gt;1,"Duplicate plan line",IF(H54&gt;G54,"Over capacity",IF(K54&gt;0,"Unmet demand",IF(AND(G54&gt;0,I54=0),"Full","OK"))))))</f>
        <v/>
      </c>
    </row>
    <row r="55">
      <c r="A55" s="38" t="n"/>
      <c r="B55" s="19" t="n"/>
      <c r="C55" s="19" t="n"/>
      <c r="D55" s="20" t="n"/>
      <c r="E55" s="20" t="n"/>
      <c r="F55" s="20" t="n"/>
      <c r="G55" s="21">
        <f>IF(OR(A55="",B55="",C55="",D55="",E55=""),"",MAX(0,MIN(D55,E55+IF(F55="",0,F55))))</f>
        <v/>
      </c>
      <c r="H55" s="21">
        <f>IF(OR(A55="",B55="",C55=""),"",COUNTIFS('Request Log'!$C$2:$C$301,A55,'Request Log'!$D$2:$D$301,B55,'Request Log'!$E$2:$E$301,C55,'Request Log'!$H$2:$H$301,"Yes",'Request Log'!$I$2:$I$301,"Yes"))</f>
        <v/>
      </c>
      <c r="I55" s="21">
        <f>IF(OR(G55="",H55=""),"",MAX(0,G55-H55))</f>
        <v/>
      </c>
      <c r="J55" s="21">
        <f>IF(OR(A55="",B55="",C55=""),"",COUNTIFS('Request Log'!$C$2:$C$301,A55,'Request Log'!$D$2:$D$301,B55,'Request Log'!$E$2:$E$301,C55,'Request Log'!$H$2:$H$301,"Yes"))</f>
        <v/>
      </c>
      <c r="K55" s="21">
        <f>IF(OR(A55="",B55="",C55=""),"",COUNTIFS('Request Log'!$C$2:$C$301,A55,'Request Log'!$D$2:$D$301,B55,'Request Log'!$E$2:$E$301,C55,'Request Log'!$H$2:$H$301,"Yes",'Request Log'!$G$2:$G$301,"Waitlisted")+COUNTIFS('Request Log'!$C$2:$C$301,A55,'Request Log'!$D$2:$D$301,B55,'Request Log'!$E$2:$E$301,C55,'Request Log'!$H$2:$H$301,"Yes",'Request Log'!$G$2:$G$301,"Declined"))</f>
        <v/>
      </c>
      <c r="L55" s="22">
        <f>IF(COUNTA(A55:F55)=0,"",IF(OR(A55="",B55="",C55="",D55="",E55=""),"Missing setup",IF(COUNTIFS($A$2:$A$151,A55,$B$2:$B$151,B55,$C$2:$C$151,C55)&gt;1,"Duplicate plan line",IF(H55&gt;G55,"Over capacity",IF(K55&gt;0,"Unmet demand",IF(AND(G55&gt;0,I55=0),"Full","OK"))))))</f>
        <v/>
      </c>
    </row>
    <row r="56">
      <c r="A56" s="38" t="n"/>
      <c r="B56" s="19" t="n"/>
      <c r="C56" s="19" t="n"/>
      <c r="D56" s="20" t="n"/>
      <c r="E56" s="20" t="n"/>
      <c r="F56" s="20" t="n"/>
      <c r="G56" s="21">
        <f>IF(OR(A56="",B56="",C56="",D56="",E56=""),"",MAX(0,MIN(D56,E56+IF(F56="",0,F56))))</f>
        <v/>
      </c>
      <c r="H56" s="21">
        <f>IF(OR(A56="",B56="",C56=""),"",COUNTIFS('Request Log'!$C$2:$C$301,A56,'Request Log'!$D$2:$D$301,B56,'Request Log'!$E$2:$E$301,C56,'Request Log'!$H$2:$H$301,"Yes",'Request Log'!$I$2:$I$301,"Yes"))</f>
        <v/>
      </c>
      <c r="I56" s="21">
        <f>IF(OR(G56="",H56=""),"",MAX(0,G56-H56))</f>
        <v/>
      </c>
      <c r="J56" s="21">
        <f>IF(OR(A56="",B56="",C56=""),"",COUNTIFS('Request Log'!$C$2:$C$301,A56,'Request Log'!$D$2:$D$301,B56,'Request Log'!$E$2:$E$301,C56,'Request Log'!$H$2:$H$301,"Yes"))</f>
        <v/>
      </c>
      <c r="K56" s="21">
        <f>IF(OR(A56="",B56="",C56=""),"",COUNTIFS('Request Log'!$C$2:$C$301,A56,'Request Log'!$D$2:$D$301,B56,'Request Log'!$E$2:$E$301,C56,'Request Log'!$H$2:$H$301,"Yes",'Request Log'!$G$2:$G$301,"Waitlisted")+COUNTIFS('Request Log'!$C$2:$C$301,A56,'Request Log'!$D$2:$D$301,B56,'Request Log'!$E$2:$E$301,C56,'Request Log'!$H$2:$H$301,"Yes",'Request Log'!$G$2:$G$301,"Declined"))</f>
        <v/>
      </c>
      <c r="L56" s="22">
        <f>IF(COUNTA(A56:F56)=0,"",IF(OR(A56="",B56="",C56="",D56="",E56=""),"Missing setup",IF(COUNTIFS($A$2:$A$151,A56,$B$2:$B$151,B56,$C$2:$C$151,C56)&gt;1,"Duplicate plan line",IF(H56&gt;G56,"Over capacity",IF(K56&gt;0,"Unmet demand",IF(AND(G56&gt;0,I56=0),"Full","OK"))))))</f>
        <v/>
      </c>
    </row>
    <row r="57">
      <c r="A57" s="38" t="n"/>
      <c r="B57" s="19" t="n"/>
      <c r="C57" s="19" t="n"/>
      <c r="D57" s="20" t="n"/>
      <c r="E57" s="20" t="n"/>
      <c r="F57" s="20" t="n"/>
      <c r="G57" s="21">
        <f>IF(OR(A57="",B57="",C57="",D57="",E57=""),"",MAX(0,MIN(D57,E57+IF(F57="",0,F57))))</f>
        <v/>
      </c>
      <c r="H57" s="21">
        <f>IF(OR(A57="",B57="",C57=""),"",COUNTIFS('Request Log'!$C$2:$C$301,A57,'Request Log'!$D$2:$D$301,B57,'Request Log'!$E$2:$E$301,C57,'Request Log'!$H$2:$H$301,"Yes",'Request Log'!$I$2:$I$301,"Yes"))</f>
        <v/>
      </c>
      <c r="I57" s="21">
        <f>IF(OR(G57="",H57=""),"",MAX(0,G57-H57))</f>
        <v/>
      </c>
      <c r="J57" s="21">
        <f>IF(OR(A57="",B57="",C57=""),"",COUNTIFS('Request Log'!$C$2:$C$301,A57,'Request Log'!$D$2:$D$301,B57,'Request Log'!$E$2:$E$301,C57,'Request Log'!$H$2:$H$301,"Yes"))</f>
        <v/>
      </c>
      <c r="K57" s="21">
        <f>IF(OR(A57="",B57="",C57=""),"",COUNTIFS('Request Log'!$C$2:$C$301,A57,'Request Log'!$D$2:$D$301,B57,'Request Log'!$E$2:$E$301,C57,'Request Log'!$H$2:$H$301,"Yes",'Request Log'!$G$2:$G$301,"Waitlisted")+COUNTIFS('Request Log'!$C$2:$C$301,A57,'Request Log'!$D$2:$D$301,B57,'Request Log'!$E$2:$E$301,C57,'Request Log'!$H$2:$H$301,"Yes",'Request Log'!$G$2:$G$301,"Declined"))</f>
        <v/>
      </c>
      <c r="L57" s="22">
        <f>IF(COUNTA(A57:F57)=0,"",IF(OR(A57="",B57="",C57="",D57="",E57=""),"Missing setup",IF(COUNTIFS($A$2:$A$151,A57,$B$2:$B$151,B57,$C$2:$C$151,C57)&gt;1,"Duplicate plan line",IF(H57&gt;G57,"Over capacity",IF(K57&gt;0,"Unmet demand",IF(AND(G57&gt;0,I57=0),"Full","OK"))))))</f>
        <v/>
      </c>
    </row>
    <row r="58">
      <c r="A58" s="38" t="n"/>
      <c r="B58" s="19" t="n"/>
      <c r="C58" s="19" t="n"/>
      <c r="D58" s="20" t="n"/>
      <c r="E58" s="20" t="n"/>
      <c r="F58" s="20" t="n"/>
      <c r="G58" s="21">
        <f>IF(OR(A58="",B58="",C58="",D58="",E58=""),"",MAX(0,MIN(D58,E58+IF(F58="",0,F58))))</f>
        <v/>
      </c>
      <c r="H58" s="21">
        <f>IF(OR(A58="",B58="",C58=""),"",COUNTIFS('Request Log'!$C$2:$C$301,A58,'Request Log'!$D$2:$D$301,B58,'Request Log'!$E$2:$E$301,C58,'Request Log'!$H$2:$H$301,"Yes",'Request Log'!$I$2:$I$301,"Yes"))</f>
        <v/>
      </c>
      <c r="I58" s="21">
        <f>IF(OR(G58="",H58=""),"",MAX(0,G58-H58))</f>
        <v/>
      </c>
      <c r="J58" s="21">
        <f>IF(OR(A58="",B58="",C58=""),"",COUNTIFS('Request Log'!$C$2:$C$301,A58,'Request Log'!$D$2:$D$301,B58,'Request Log'!$E$2:$E$301,C58,'Request Log'!$H$2:$H$301,"Yes"))</f>
        <v/>
      </c>
      <c r="K58" s="21">
        <f>IF(OR(A58="",B58="",C58=""),"",COUNTIFS('Request Log'!$C$2:$C$301,A58,'Request Log'!$D$2:$D$301,B58,'Request Log'!$E$2:$E$301,C58,'Request Log'!$H$2:$H$301,"Yes",'Request Log'!$G$2:$G$301,"Waitlisted")+COUNTIFS('Request Log'!$C$2:$C$301,A58,'Request Log'!$D$2:$D$301,B58,'Request Log'!$E$2:$E$301,C58,'Request Log'!$H$2:$H$301,"Yes",'Request Log'!$G$2:$G$301,"Declined"))</f>
        <v/>
      </c>
      <c r="L58" s="22">
        <f>IF(COUNTA(A58:F58)=0,"",IF(OR(A58="",B58="",C58="",D58="",E58=""),"Missing setup",IF(COUNTIFS($A$2:$A$151,A58,$B$2:$B$151,B58,$C$2:$C$151,C58)&gt;1,"Duplicate plan line",IF(H58&gt;G58,"Over capacity",IF(K58&gt;0,"Unmet demand",IF(AND(G58&gt;0,I58=0),"Full","OK"))))))</f>
        <v/>
      </c>
    </row>
    <row r="59">
      <c r="A59" s="38" t="n"/>
      <c r="B59" s="19" t="n"/>
      <c r="C59" s="19" t="n"/>
      <c r="D59" s="20" t="n"/>
      <c r="E59" s="20" t="n"/>
      <c r="F59" s="20" t="n"/>
      <c r="G59" s="21">
        <f>IF(OR(A59="",B59="",C59="",D59="",E59=""),"",MAX(0,MIN(D59,E59+IF(F59="",0,F59))))</f>
        <v/>
      </c>
      <c r="H59" s="21">
        <f>IF(OR(A59="",B59="",C59=""),"",COUNTIFS('Request Log'!$C$2:$C$301,A59,'Request Log'!$D$2:$D$301,B59,'Request Log'!$E$2:$E$301,C59,'Request Log'!$H$2:$H$301,"Yes",'Request Log'!$I$2:$I$301,"Yes"))</f>
        <v/>
      </c>
      <c r="I59" s="21">
        <f>IF(OR(G59="",H59=""),"",MAX(0,G59-H59))</f>
        <v/>
      </c>
      <c r="J59" s="21">
        <f>IF(OR(A59="",B59="",C59=""),"",COUNTIFS('Request Log'!$C$2:$C$301,A59,'Request Log'!$D$2:$D$301,B59,'Request Log'!$E$2:$E$301,C59,'Request Log'!$H$2:$H$301,"Yes"))</f>
        <v/>
      </c>
      <c r="K59" s="21">
        <f>IF(OR(A59="",B59="",C59=""),"",COUNTIFS('Request Log'!$C$2:$C$301,A59,'Request Log'!$D$2:$D$301,B59,'Request Log'!$E$2:$E$301,C59,'Request Log'!$H$2:$H$301,"Yes",'Request Log'!$G$2:$G$301,"Waitlisted")+COUNTIFS('Request Log'!$C$2:$C$301,A59,'Request Log'!$D$2:$D$301,B59,'Request Log'!$E$2:$E$301,C59,'Request Log'!$H$2:$H$301,"Yes",'Request Log'!$G$2:$G$301,"Declined"))</f>
        <v/>
      </c>
      <c r="L59" s="22">
        <f>IF(COUNTA(A59:F59)=0,"",IF(OR(A59="",B59="",C59="",D59="",E59=""),"Missing setup",IF(COUNTIFS($A$2:$A$151,A59,$B$2:$B$151,B59,$C$2:$C$151,C59)&gt;1,"Duplicate plan line",IF(H59&gt;G59,"Over capacity",IF(K59&gt;0,"Unmet demand",IF(AND(G59&gt;0,I59=0),"Full","OK"))))))</f>
        <v/>
      </c>
    </row>
    <row r="60">
      <c r="A60" s="38" t="n"/>
      <c r="B60" s="19" t="n"/>
      <c r="C60" s="19" t="n"/>
      <c r="D60" s="20" t="n"/>
      <c r="E60" s="20" t="n"/>
      <c r="F60" s="20" t="n"/>
      <c r="G60" s="21">
        <f>IF(OR(A60="",B60="",C60="",D60="",E60=""),"",MAX(0,MIN(D60,E60+IF(F60="",0,F60))))</f>
        <v/>
      </c>
      <c r="H60" s="21">
        <f>IF(OR(A60="",B60="",C60=""),"",COUNTIFS('Request Log'!$C$2:$C$301,A60,'Request Log'!$D$2:$D$301,B60,'Request Log'!$E$2:$E$301,C60,'Request Log'!$H$2:$H$301,"Yes",'Request Log'!$I$2:$I$301,"Yes"))</f>
        <v/>
      </c>
      <c r="I60" s="21">
        <f>IF(OR(G60="",H60=""),"",MAX(0,G60-H60))</f>
        <v/>
      </c>
      <c r="J60" s="21">
        <f>IF(OR(A60="",B60="",C60=""),"",COUNTIFS('Request Log'!$C$2:$C$301,A60,'Request Log'!$D$2:$D$301,B60,'Request Log'!$E$2:$E$301,C60,'Request Log'!$H$2:$H$301,"Yes"))</f>
        <v/>
      </c>
      <c r="K60" s="21">
        <f>IF(OR(A60="",B60="",C60=""),"",COUNTIFS('Request Log'!$C$2:$C$301,A60,'Request Log'!$D$2:$D$301,B60,'Request Log'!$E$2:$E$301,C60,'Request Log'!$H$2:$H$301,"Yes",'Request Log'!$G$2:$G$301,"Waitlisted")+COUNTIFS('Request Log'!$C$2:$C$301,A60,'Request Log'!$D$2:$D$301,B60,'Request Log'!$E$2:$E$301,C60,'Request Log'!$H$2:$H$301,"Yes",'Request Log'!$G$2:$G$301,"Declined"))</f>
        <v/>
      </c>
      <c r="L60" s="22">
        <f>IF(COUNTA(A60:F60)=0,"",IF(OR(A60="",B60="",C60="",D60="",E60=""),"Missing setup",IF(COUNTIFS($A$2:$A$151,A60,$B$2:$B$151,B60,$C$2:$C$151,C60)&gt;1,"Duplicate plan line",IF(H60&gt;G60,"Over capacity",IF(K60&gt;0,"Unmet demand",IF(AND(G60&gt;0,I60=0),"Full","OK"))))))</f>
        <v/>
      </c>
    </row>
    <row r="61">
      <c r="A61" s="38" t="n"/>
      <c r="B61" s="19" t="n"/>
      <c r="C61" s="19" t="n"/>
      <c r="D61" s="20" t="n"/>
      <c r="E61" s="20" t="n"/>
      <c r="F61" s="20" t="n"/>
      <c r="G61" s="21">
        <f>IF(OR(A61="",B61="",C61="",D61="",E61=""),"",MAX(0,MIN(D61,E61+IF(F61="",0,F61))))</f>
        <v/>
      </c>
      <c r="H61" s="21">
        <f>IF(OR(A61="",B61="",C61=""),"",COUNTIFS('Request Log'!$C$2:$C$301,A61,'Request Log'!$D$2:$D$301,B61,'Request Log'!$E$2:$E$301,C61,'Request Log'!$H$2:$H$301,"Yes",'Request Log'!$I$2:$I$301,"Yes"))</f>
        <v/>
      </c>
      <c r="I61" s="21">
        <f>IF(OR(G61="",H61=""),"",MAX(0,G61-H61))</f>
        <v/>
      </c>
      <c r="J61" s="21">
        <f>IF(OR(A61="",B61="",C61=""),"",COUNTIFS('Request Log'!$C$2:$C$301,A61,'Request Log'!$D$2:$D$301,B61,'Request Log'!$E$2:$E$301,C61,'Request Log'!$H$2:$H$301,"Yes"))</f>
        <v/>
      </c>
      <c r="K61" s="21">
        <f>IF(OR(A61="",B61="",C61=""),"",COUNTIFS('Request Log'!$C$2:$C$301,A61,'Request Log'!$D$2:$D$301,B61,'Request Log'!$E$2:$E$301,C61,'Request Log'!$H$2:$H$301,"Yes",'Request Log'!$G$2:$G$301,"Waitlisted")+COUNTIFS('Request Log'!$C$2:$C$301,A61,'Request Log'!$D$2:$D$301,B61,'Request Log'!$E$2:$E$301,C61,'Request Log'!$H$2:$H$301,"Yes",'Request Log'!$G$2:$G$301,"Declined"))</f>
        <v/>
      </c>
      <c r="L61" s="22">
        <f>IF(COUNTA(A61:F61)=0,"",IF(OR(A61="",B61="",C61="",D61="",E61=""),"Missing setup",IF(COUNTIFS($A$2:$A$151,A61,$B$2:$B$151,B61,$C$2:$C$151,C61)&gt;1,"Duplicate plan line",IF(H61&gt;G61,"Over capacity",IF(K61&gt;0,"Unmet demand",IF(AND(G61&gt;0,I61=0),"Full","OK"))))))</f>
        <v/>
      </c>
    </row>
    <row r="62">
      <c r="A62" s="38" t="n"/>
      <c r="B62" s="19" t="n"/>
      <c r="C62" s="19" t="n"/>
      <c r="D62" s="20" t="n"/>
      <c r="E62" s="20" t="n"/>
      <c r="F62" s="20" t="n"/>
      <c r="G62" s="21">
        <f>IF(OR(A62="",B62="",C62="",D62="",E62=""),"",MAX(0,MIN(D62,E62+IF(F62="",0,F62))))</f>
        <v/>
      </c>
      <c r="H62" s="21">
        <f>IF(OR(A62="",B62="",C62=""),"",COUNTIFS('Request Log'!$C$2:$C$301,A62,'Request Log'!$D$2:$D$301,B62,'Request Log'!$E$2:$E$301,C62,'Request Log'!$H$2:$H$301,"Yes",'Request Log'!$I$2:$I$301,"Yes"))</f>
        <v/>
      </c>
      <c r="I62" s="21">
        <f>IF(OR(G62="",H62=""),"",MAX(0,G62-H62))</f>
        <v/>
      </c>
      <c r="J62" s="21">
        <f>IF(OR(A62="",B62="",C62=""),"",COUNTIFS('Request Log'!$C$2:$C$301,A62,'Request Log'!$D$2:$D$301,B62,'Request Log'!$E$2:$E$301,C62,'Request Log'!$H$2:$H$301,"Yes"))</f>
        <v/>
      </c>
      <c r="K62" s="21">
        <f>IF(OR(A62="",B62="",C62=""),"",COUNTIFS('Request Log'!$C$2:$C$301,A62,'Request Log'!$D$2:$D$301,B62,'Request Log'!$E$2:$E$301,C62,'Request Log'!$H$2:$H$301,"Yes",'Request Log'!$G$2:$G$301,"Waitlisted")+COUNTIFS('Request Log'!$C$2:$C$301,A62,'Request Log'!$D$2:$D$301,B62,'Request Log'!$E$2:$E$301,C62,'Request Log'!$H$2:$H$301,"Yes",'Request Log'!$G$2:$G$301,"Declined"))</f>
        <v/>
      </c>
      <c r="L62" s="22">
        <f>IF(COUNTA(A62:F62)=0,"",IF(OR(A62="",B62="",C62="",D62="",E62=""),"Missing setup",IF(COUNTIFS($A$2:$A$151,A62,$B$2:$B$151,B62,$C$2:$C$151,C62)&gt;1,"Duplicate plan line",IF(H62&gt;G62,"Over capacity",IF(K62&gt;0,"Unmet demand",IF(AND(G62&gt;0,I62=0),"Full","OK"))))))</f>
        <v/>
      </c>
    </row>
    <row r="63">
      <c r="A63" s="38" t="n"/>
      <c r="B63" s="19" t="n"/>
      <c r="C63" s="19" t="n"/>
      <c r="D63" s="20" t="n"/>
      <c r="E63" s="20" t="n"/>
      <c r="F63" s="20" t="n"/>
      <c r="G63" s="21">
        <f>IF(OR(A63="",B63="",C63="",D63="",E63=""),"",MAX(0,MIN(D63,E63+IF(F63="",0,F63))))</f>
        <v/>
      </c>
      <c r="H63" s="21">
        <f>IF(OR(A63="",B63="",C63=""),"",COUNTIFS('Request Log'!$C$2:$C$301,A63,'Request Log'!$D$2:$D$301,B63,'Request Log'!$E$2:$E$301,C63,'Request Log'!$H$2:$H$301,"Yes",'Request Log'!$I$2:$I$301,"Yes"))</f>
        <v/>
      </c>
      <c r="I63" s="21">
        <f>IF(OR(G63="",H63=""),"",MAX(0,G63-H63))</f>
        <v/>
      </c>
      <c r="J63" s="21">
        <f>IF(OR(A63="",B63="",C63=""),"",COUNTIFS('Request Log'!$C$2:$C$301,A63,'Request Log'!$D$2:$D$301,B63,'Request Log'!$E$2:$E$301,C63,'Request Log'!$H$2:$H$301,"Yes"))</f>
        <v/>
      </c>
      <c r="K63" s="21">
        <f>IF(OR(A63="",B63="",C63=""),"",COUNTIFS('Request Log'!$C$2:$C$301,A63,'Request Log'!$D$2:$D$301,B63,'Request Log'!$E$2:$E$301,C63,'Request Log'!$H$2:$H$301,"Yes",'Request Log'!$G$2:$G$301,"Waitlisted")+COUNTIFS('Request Log'!$C$2:$C$301,A63,'Request Log'!$D$2:$D$301,B63,'Request Log'!$E$2:$E$301,C63,'Request Log'!$H$2:$H$301,"Yes",'Request Log'!$G$2:$G$301,"Declined"))</f>
        <v/>
      </c>
      <c r="L63" s="22">
        <f>IF(COUNTA(A63:F63)=0,"",IF(OR(A63="",B63="",C63="",D63="",E63=""),"Missing setup",IF(COUNTIFS($A$2:$A$151,A63,$B$2:$B$151,B63,$C$2:$C$151,C63)&gt;1,"Duplicate plan line",IF(H63&gt;G63,"Over capacity",IF(K63&gt;0,"Unmet demand",IF(AND(G63&gt;0,I63=0),"Full","OK"))))))</f>
        <v/>
      </c>
    </row>
    <row r="64">
      <c r="A64" s="38" t="n"/>
      <c r="B64" s="19" t="n"/>
      <c r="C64" s="19" t="n"/>
      <c r="D64" s="20" t="n"/>
      <c r="E64" s="20" t="n"/>
      <c r="F64" s="20" t="n"/>
      <c r="G64" s="21">
        <f>IF(OR(A64="",B64="",C64="",D64="",E64=""),"",MAX(0,MIN(D64,E64+IF(F64="",0,F64))))</f>
        <v/>
      </c>
      <c r="H64" s="21">
        <f>IF(OR(A64="",B64="",C64=""),"",COUNTIFS('Request Log'!$C$2:$C$301,A64,'Request Log'!$D$2:$D$301,B64,'Request Log'!$E$2:$E$301,C64,'Request Log'!$H$2:$H$301,"Yes",'Request Log'!$I$2:$I$301,"Yes"))</f>
        <v/>
      </c>
      <c r="I64" s="21">
        <f>IF(OR(G64="",H64=""),"",MAX(0,G64-H64))</f>
        <v/>
      </c>
      <c r="J64" s="21">
        <f>IF(OR(A64="",B64="",C64=""),"",COUNTIFS('Request Log'!$C$2:$C$301,A64,'Request Log'!$D$2:$D$301,B64,'Request Log'!$E$2:$E$301,C64,'Request Log'!$H$2:$H$301,"Yes"))</f>
        <v/>
      </c>
      <c r="K64" s="21">
        <f>IF(OR(A64="",B64="",C64=""),"",COUNTIFS('Request Log'!$C$2:$C$301,A64,'Request Log'!$D$2:$D$301,B64,'Request Log'!$E$2:$E$301,C64,'Request Log'!$H$2:$H$301,"Yes",'Request Log'!$G$2:$G$301,"Waitlisted")+COUNTIFS('Request Log'!$C$2:$C$301,A64,'Request Log'!$D$2:$D$301,B64,'Request Log'!$E$2:$E$301,C64,'Request Log'!$H$2:$H$301,"Yes",'Request Log'!$G$2:$G$301,"Declined"))</f>
        <v/>
      </c>
      <c r="L64" s="22">
        <f>IF(COUNTA(A64:F64)=0,"",IF(OR(A64="",B64="",C64="",D64="",E64=""),"Missing setup",IF(COUNTIFS($A$2:$A$151,A64,$B$2:$B$151,B64,$C$2:$C$151,C64)&gt;1,"Duplicate plan line",IF(H64&gt;G64,"Over capacity",IF(K64&gt;0,"Unmet demand",IF(AND(G64&gt;0,I64=0),"Full","OK"))))))</f>
        <v/>
      </c>
    </row>
    <row r="65">
      <c r="A65" s="38" t="n"/>
      <c r="B65" s="19" t="n"/>
      <c r="C65" s="19" t="n"/>
      <c r="D65" s="20" t="n"/>
      <c r="E65" s="20" t="n"/>
      <c r="F65" s="20" t="n"/>
      <c r="G65" s="21">
        <f>IF(OR(A65="",B65="",C65="",D65="",E65=""),"",MAX(0,MIN(D65,E65+IF(F65="",0,F65))))</f>
        <v/>
      </c>
      <c r="H65" s="21">
        <f>IF(OR(A65="",B65="",C65=""),"",COUNTIFS('Request Log'!$C$2:$C$301,A65,'Request Log'!$D$2:$D$301,B65,'Request Log'!$E$2:$E$301,C65,'Request Log'!$H$2:$H$301,"Yes",'Request Log'!$I$2:$I$301,"Yes"))</f>
        <v/>
      </c>
      <c r="I65" s="21">
        <f>IF(OR(G65="",H65=""),"",MAX(0,G65-H65))</f>
        <v/>
      </c>
      <c r="J65" s="21">
        <f>IF(OR(A65="",B65="",C65=""),"",COUNTIFS('Request Log'!$C$2:$C$301,A65,'Request Log'!$D$2:$D$301,B65,'Request Log'!$E$2:$E$301,C65,'Request Log'!$H$2:$H$301,"Yes"))</f>
        <v/>
      </c>
      <c r="K65" s="21">
        <f>IF(OR(A65="",B65="",C65=""),"",COUNTIFS('Request Log'!$C$2:$C$301,A65,'Request Log'!$D$2:$D$301,B65,'Request Log'!$E$2:$E$301,C65,'Request Log'!$H$2:$H$301,"Yes",'Request Log'!$G$2:$G$301,"Waitlisted")+COUNTIFS('Request Log'!$C$2:$C$301,A65,'Request Log'!$D$2:$D$301,B65,'Request Log'!$E$2:$E$301,C65,'Request Log'!$H$2:$H$301,"Yes",'Request Log'!$G$2:$G$301,"Declined"))</f>
        <v/>
      </c>
      <c r="L65" s="22">
        <f>IF(COUNTA(A65:F65)=0,"",IF(OR(A65="",B65="",C65="",D65="",E65=""),"Missing setup",IF(COUNTIFS($A$2:$A$151,A65,$B$2:$B$151,B65,$C$2:$C$151,C65)&gt;1,"Duplicate plan line",IF(H65&gt;G65,"Over capacity",IF(K65&gt;0,"Unmet demand",IF(AND(G65&gt;0,I65=0),"Full","OK"))))))</f>
        <v/>
      </c>
    </row>
    <row r="66">
      <c r="A66" s="38" t="n"/>
      <c r="B66" s="19" t="n"/>
      <c r="C66" s="19" t="n"/>
      <c r="D66" s="20" t="n"/>
      <c r="E66" s="20" t="n"/>
      <c r="F66" s="20" t="n"/>
      <c r="G66" s="21">
        <f>IF(OR(A66="",B66="",C66="",D66="",E66=""),"",MAX(0,MIN(D66,E66+IF(F66="",0,F66))))</f>
        <v/>
      </c>
      <c r="H66" s="21">
        <f>IF(OR(A66="",B66="",C66=""),"",COUNTIFS('Request Log'!$C$2:$C$301,A66,'Request Log'!$D$2:$D$301,B66,'Request Log'!$E$2:$E$301,C66,'Request Log'!$H$2:$H$301,"Yes",'Request Log'!$I$2:$I$301,"Yes"))</f>
        <v/>
      </c>
      <c r="I66" s="21">
        <f>IF(OR(G66="",H66=""),"",MAX(0,G66-H66))</f>
        <v/>
      </c>
      <c r="J66" s="21">
        <f>IF(OR(A66="",B66="",C66=""),"",COUNTIFS('Request Log'!$C$2:$C$301,A66,'Request Log'!$D$2:$D$301,B66,'Request Log'!$E$2:$E$301,C66,'Request Log'!$H$2:$H$301,"Yes"))</f>
        <v/>
      </c>
      <c r="K66" s="21">
        <f>IF(OR(A66="",B66="",C66=""),"",COUNTIFS('Request Log'!$C$2:$C$301,A66,'Request Log'!$D$2:$D$301,B66,'Request Log'!$E$2:$E$301,C66,'Request Log'!$H$2:$H$301,"Yes",'Request Log'!$G$2:$G$301,"Waitlisted")+COUNTIFS('Request Log'!$C$2:$C$301,A66,'Request Log'!$D$2:$D$301,B66,'Request Log'!$E$2:$E$301,C66,'Request Log'!$H$2:$H$301,"Yes",'Request Log'!$G$2:$G$301,"Declined"))</f>
        <v/>
      </c>
      <c r="L66" s="22">
        <f>IF(COUNTA(A66:F66)=0,"",IF(OR(A66="",B66="",C66="",D66="",E66=""),"Missing setup",IF(COUNTIFS($A$2:$A$151,A66,$B$2:$B$151,B66,$C$2:$C$151,C66)&gt;1,"Duplicate plan line",IF(H66&gt;G66,"Over capacity",IF(K66&gt;0,"Unmet demand",IF(AND(G66&gt;0,I66=0),"Full","OK"))))))</f>
        <v/>
      </c>
    </row>
    <row r="67">
      <c r="A67" s="38" t="n"/>
      <c r="B67" s="19" t="n"/>
      <c r="C67" s="19" t="n"/>
      <c r="D67" s="20" t="n"/>
      <c r="E67" s="20" t="n"/>
      <c r="F67" s="20" t="n"/>
      <c r="G67" s="21">
        <f>IF(OR(A67="",B67="",C67="",D67="",E67=""),"",MAX(0,MIN(D67,E67+IF(F67="",0,F67))))</f>
        <v/>
      </c>
      <c r="H67" s="21">
        <f>IF(OR(A67="",B67="",C67=""),"",COUNTIFS('Request Log'!$C$2:$C$301,A67,'Request Log'!$D$2:$D$301,B67,'Request Log'!$E$2:$E$301,C67,'Request Log'!$H$2:$H$301,"Yes",'Request Log'!$I$2:$I$301,"Yes"))</f>
        <v/>
      </c>
      <c r="I67" s="21">
        <f>IF(OR(G67="",H67=""),"",MAX(0,G67-H67))</f>
        <v/>
      </c>
      <c r="J67" s="21">
        <f>IF(OR(A67="",B67="",C67=""),"",COUNTIFS('Request Log'!$C$2:$C$301,A67,'Request Log'!$D$2:$D$301,B67,'Request Log'!$E$2:$E$301,C67,'Request Log'!$H$2:$H$301,"Yes"))</f>
        <v/>
      </c>
      <c r="K67" s="21">
        <f>IF(OR(A67="",B67="",C67=""),"",COUNTIFS('Request Log'!$C$2:$C$301,A67,'Request Log'!$D$2:$D$301,B67,'Request Log'!$E$2:$E$301,C67,'Request Log'!$H$2:$H$301,"Yes",'Request Log'!$G$2:$G$301,"Waitlisted")+COUNTIFS('Request Log'!$C$2:$C$301,A67,'Request Log'!$D$2:$D$301,B67,'Request Log'!$E$2:$E$301,C67,'Request Log'!$H$2:$H$301,"Yes",'Request Log'!$G$2:$G$301,"Declined"))</f>
        <v/>
      </c>
      <c r="L67" s="22">
        <f>IF(COUNTA(A67:F67)=0,"",IF(OR(A67="",B67="",C67="",D67="",E67=""),"Missing setup",IF(COUNTIFS($A$2:$A$151,A67,$B$2:$B$151,B67,$C$2:$C$151,C67)&gt;1,"Duplicate plan line",IF(H67&gt;G67,"Over capacity",IF(K67&gt;0,"Unmet demand",IF(AND(G67&gt;0,I67=0),"Full","OK"))))))</f>
        <v/>
      </c>
    </row>
    <row r="68">
      <c r="A68" s="38" t="n"/>
      <c r="B68" s="19" t="n"/>
      <c r="C68" s="19" t="n"/>
      <c r="D68" s="20" t="n"/>
      <c r="E68" s="20" t="n"/>
      <c r="F68" s="20" t="n"/>
      <c r="G68" s="21">
        <f>IF(OR(A68="",B68="",C68="",D68="",E68=""),"",MAX(0,MIN(D68,E68+IF(F68="",0,F68))))</f>
        <v/>
      </c>
      <c r="H68" s="21">
        <f>IF(OR(A68="",B68="",C68=""),"",COUNTIFS('Request Log'!$C$2:$C$301,A68,'Request Log'!$D$2:$D$301,B68,'Request Log'!$E$2:$E$301,C68,'Request Log'!$H$2:$H$301,"Yes",'Request Log'!$I$2:$I$301,"Yes"))</f>
        <v/>
      </c>
      <c r="I68" s="21">
        <f>IF(OR(G68="",H68=""),"",MAX(0,G68-H68))</f>
        <v/>
      </c>
      <c r="J68" s="21">
        <f>IF(OR(A68="",B68="",C68=""),"",COUNTIFS('Request Log'!$C$2:$C$301,A68,'Request Log'!$D$2:$D$301,B68,'Request Log'!$E$2:$E$301,C68,'Request Log'!$H$2:$H$301,"Yes"))</f>
        <v/>
      </c>
      <c r="K68" s="21">
        <f>IF(OR(A68="",B68="",C68=""),"",COUNTIFS('Request Log'!$C$2:$C$301,A68,'Request Log'!$D$2:$D$301,B68,'Request Log'!$E$2:$E$301,C68,'Request Log'!$H$2:$H$301,"Yes",'Request Log'!$G$2:$G$301,"Waitlisted")+COUNTIFS('Request Log'!$C$2:$C$301,A68,'Request Log'!$D$2:$D$301,B68,'Request Log'!$E$2:$E$301,C68,'Request Log'!$H$2:$H$301,"Yes",'Request Log'!$G$2:$G$301,"Declined"))</f>
        <v/>
      </c>
      <c r="L68" s="22">
        <f>IF(COUNTA(A68:F68)=0,"",IF(OR(A68="",B68="",C68="",D68="",E68=""),"Missing setup",IF(COUNTIFS($A$2:$A$151,A68,$B$2:$B$151,B68,$C$2:$C$151,C68)&gt;1,"Duplicate plan line",IF(H68&gt;G68,"Over capacity",IF(K68&gt;0,"Unmet demand",IF(AND(G68&gt;0,I68=0),"Full","OK"))))))</f>
        <v/>
      </c>
    </row>
    <row r="69">
      <c r="A69" s="38" t="n"/>
      <c r="B69" s="19" t="n"/>
      <c r="C69" s="19" t="n"/>
      <c r="D69" s="20" t="n"/>
      <c r="E69" s="20" t="n"/>
      <c r="F69" s="20" t="n"/>
      <c r="G69" s="21">
        <f>IF(OR(A69="",B69="",C69="",D69="",E69=""),"",MAX(0,MIN(D69,E69+IF(F69="",0,F69))))</f>
        <v/>
      </c>
      <c r="H69" s="21">
        <f>IF(OR(A69="",B69="",C69=""),"",COUNTIFS('Request Log'!$C$2:$C$301,A69,'Request Log'!$D$2:$D$301,B69,'Request Log'!$E$2:$E$301,C69,'Request Log'!$H$2:$H$301,"Yes",'Request Log'!$I$2:$I$301,"Yes"))</f>
        <v/>
      </c>
      <c r="I69" s="21">
        <f>IF(OR(G69="",H69=""),"",MAX(0,G69-H69))</f>
        <v/>
      </c>
      <c r="J69" s="21">
        <f>IF(OR(A69="",B69="",C69=""),"",COUNTIFS('Request Log'!$C$2:$C$301,A69,'Request Log'!$D$2:$D$301,B69,'Request Log'!$E$2:$E$301,C69,'Request Log'!$H$2:$H$301,"Yes"))</f>
        <v/>
      </c>
      <c r="K69" s="21">
        <f>IF(OR(A69="",B69="",C69=""),"",COUNTIFS('Request Log'!$C$2:$C$301,A69,'Request Log'!$D$2:$D$301,B69,'Request Log'!$E$2:$E$301,C69,'Request Log'!$H$2:$H$301,"Yes",'Request Log'!$G$2:$G$301,"Waitlisted")+COUNTIFS('Request Log'!$C$2:$C$301,A69,'Request Log'!$D$2:$D$301,B69,'Request Log'!$E$2:$E$301,C69,'Request Log'!$H$2:$H$301,"Yes",'Request Log'!$G$2:$G$301,"Declined"))</f>
        <v/>
      </c>
      <c r="L69" s="22">
        <f>IF(COUNTA(A69:F69)=0,"",IF(OR(A69="",B69="",C69="",D69="",E69=""),"Missing setup",IF(COUNTIFS($A$2:$A$151,A69,$B$2:$B$151,B69,$C$2:$C$151,C69)&gt;1,"Duplicate plan line",IF(H69&gt;G69,"Over capacity",IF(K69&gt;0,"Unmet demand",IF(AND(G69&gt;0,I69=0),"Full","OK"))))))</f>
        <v/>
      </c>
    </row>
    <row r="70">
      <c r="A70" s="38" t="n"/>
      <c r="B70" s="19" t="n"/>
      <c r="C70" s="19" t="n"/>
      <c r="D70" s="20" t="n"/>
      <c r="E70" s="20" t="n"/>
      <c r="F70" s="20" t="n"/>
      <c r="G70" s="21">
        <f>IF(OR(A70="",B70="",C70="",D70="",E70=""),"",MAX(0,MIN(D70,E70+IF(F70="",0,F70))))</f>
        <v/>
      </c>
      <c r="H70" s="21">
        <f>IF(OR(A70="",B70="",C70=""),"",COUNTIFS('Request Log'!$C$2:$C$301,A70,'Request Log'!$D$2:$D$301,B70,'Request Log'!$E$2:$E$301,C70,'Request Log'!$H$2:$H$301,"Yes",'Request Log'!$I$2:$I$301,"Yes"))</f>
        <v/>
      </c>
      <c r="I70" s="21">
        <f>IF(OR(G70="",H70=""),"",MAX(0,G70-H70))</f>
        <v/>
      </c>
      <c r="J70" s="21">
        <f>IF(OR(A70="",B70="",C70=""),"",COUNTIFS('Request Log'!$C$2:$C$301,A70,'Request Log'!$D$2:$D$301,B70,'Request Log'!$E$2:$E$301,C70,'Request Log'!$H$2:$H$301,"Yes"))</f>
        <v/>
      </c>
      <c r="K70" s="21">
        <f>IF(OR(A70="",B70="",C70=""),"",COUNTIFS('Request Log'!$C$2:$C$301,A70,'Request Log'!$D$2:$D$301,B70,'Request Log'!$E$2:$E$301,C70,'Request Log'!$H$2:$H$301,"Yes",'Request Log'!$G$2:$G$301,"Waitlisted")+COUNTIFS('Request Log'!$C$2:$C$301,A70,'Request Log'!$D$2:$D$301,B70,'Request Log'!$E$2:$E$301,C70,'Request Log'!$H$2:$H$301,"Yes",'Request Log'!$G$2:$G$301,"Declined"))</f>
        <v/>
      </c>
      <c r="L70" s="22">
        <f>IF(COUNTA(A70:F70)=0,"",IF(OR(A70="",B70="",C70="",D70="",E70=""),"Missing setup",IF(COUNTIFS($A$2:$A$151,A70,$B$2:$B$151,B70,$C$2:$C$151,C70)&gt;1,"Duplicate plan line",IF(H70&gt;G70,"Over capacity",IF(K70&gt;0,"Unmet demand",IF(AND(G70&gt;0,I70=0),"Full","OK"))))))</f>
        <v/>
      </c>
    </row>
    <row r="71">
      <c r="A71" s="38" t="n"/>
      <c r="B71" s="19" t="n"/>
      <c r="C71" s="19" t="n"/>
      <c r="D71" s="20" t="n"/>
      <c r="E71" s="20" t="n"/>
      <c r="F71" s="20" t="n"/>
      <c r="G71" s="21">
        <f>IF(OR(A71="",B71="",C71="",D71="",E71=""),"",MAX(0,MIN(D71,E71+IF(F71="",0,F71))))</f>
        <v/>
      </c>
      <c r="H71" s="21">
        <f>IF(OR(A71="",B71="",C71=""),"",COUNTIFS('Request Log'!$C$2:$C$301,A71,'Request Log'!$D$2:$D$301,B71,'Request Log'!$E$2:$E$301,C71,'Request Log'!$H$2:$H$301,"Yes",'Request Log'!$I$2:$I$301,"Yes"))</f>
        <v/>
      </c>
      <c r="I71" s="21">
        <f>IF(OR(G71="",H71=""),"",MAX(0,G71-H71))</f>
        <v/>
      </c>
      <c r="J71" s="21">
        <f>IF(OR(A71="",B71="",C71=""),"",COUNTIFS('Request Log'!$C$2:$C$301,A71,'Request Log'!$D$2:$D$301,B71,'Request Log'!$E$2:$E$301,C71,'Request Log'!$H$2:$H$301,"Yes"))</f>
        <v/>
      </c>
      <c r="K71" s="21">
        <f>IF(OR(A71="",B71="",C71=""),"",COUNTIFS('Request Log'!$C$2:$C$301,A71,'Request Log'!$D$2:$D$301,B71,'Request Log'!$E$2:$E$301,C71,'Request Log'!$H$2:$H$301,"Yes",'Request Log'!$G$2:$G$301,"Waitlisted")+COUNTIFS('Request Log'!$C$2:$C$301,A71,'Request Log'!$D$2:$D$301,B71,'Request Log'!$E$2:$E$301,C71,'Request Log'!$H$2:$H$301,"Yes",'Request Log'!$G$2:$G$301,"Declined"))</f>
        <v/>
      </c>
      <c r="L71" s="22">
        <f>IF(COUNTA(A71:F71)=0,"",IF(OR(A71="",B71="",C71="",D71="",E71=""),"Missing setup",IF(COUNTIFS($A$2:$A$151,A71,$B$2:$B$151,B71,$C$2:$C$151,C71)&gt;1,"Duplicate plan line",IF(H71&gt;G71,"Over capacity",IF(K71&gt;0,"Unmet demand",IF(AND(G71&gt;0,I71=0),"Full","OK"))))))</f>
        <v/>
      </c>
    </row>
    <row r="72">
      <c r="A72" s="38" t="n"/>
      <c r="B72" s="19" t="n"/>
      <c r="C72" s="19" t="n"/>
      <c r="D72" s="20" t="n"/>
      <c r="E72" s="20" t="n"/>
      <c r="F72" s="20" t="n"/>
      <c r="G72" s="21">
        <f>IF(OR(A72="",B72="",C72="",D72="",E72=""),"",MAX(0,MIN(D72,E72+IF(F72="",0,F72))))</f>
        <v/>
      </c>
      <c r="H72" s="21">
        <f>IF(OR(A72="",B72="",C72=""),"",COUNTIFS('Request Log'!$C$2:$C$301,A72,'Request Log'!$D$2:$D$301,B72,'Request Log'!$E$2:$E$301,C72,'Request Log'!$H$2:$H$301,"Yes",'Request Log'!$I$2:$I$301,"Yes"))</f>
        <v/>
      </c>
      <c r="I72" s="21">
        <f>IF(OR(G72="",H72=""),"",MAX(0,G72-H72))</f>
        <v/>
      </c>
      <c r="J72" s="21">
        <f>IF(OR(A72="",B72="",C72=""),"",COUNTIFS('Request Log'!$C$2:$C$301,A72,'Request Log'!$D$2:$D$301,B72,'Request Log'!$E$2:$E$301,C72,'Request Log'!$H$2:$H$301,"Yes"))</f>
        <v/>
      </c>
      <c r="K72" s="21">
        <f>IF(OR(A72="",B72="",C72=""),"",COUNTIFS('Request Log'!$C$2:$C$301,A72,'Request Log'!$D$2:$D$301,B72,'Request Log'!$E$2:$E$301,C72,'Request Log'!$H$2:$H$301,"Yes",'Request Log'!$G$2:$G$301,"Waitlisted")+COUNTIFS('Request Log'!$C$2:$C$301,A72,'Request Log'!$D$2:$D$301,B72,'Request Log'!$E$2:$E$301,C72,'Request Log'!$H$2:$H$301,"Yes",'Request Log'!$G$2:$G$301,"Declined"))</f>
        <v/>
      </c>
      <c r="L72" s="22">
        <f>IF(COUNTA(A72:F72)=0,"",IF(OR(A72="",B72="",C72="",D72="",E72=""),"Missing setup",IF(COUNTIFS($A$2:$A$151,A72,$B$2:$B$151,B72,$C$2:$C$151,C72)&gt;1,"Duplicate plan line",IF(H72&gt;G72,"Over capacity",IF(K72&gt;0,"Unmet demand",IF(AND(G72&gt;0,I72=0),"Full","OK"))))))</f>
        <v/>
      </c>
    </row>
    <row r="73">
      <c r="A73" s="38" t="n"/>
      <c r="B73" s="19" t="n"/>
      <c r="C73" s="19" t="n"/>
      <c r="D73" s="20" t="n"/>
      <c r="E73" s="20" t="n"/>
      <c r="F73" s="20" t="n"/>
      <c r="G73" s="21">
        <f>IF(OR(A73="",B73="",C73="",D73="",E73=""),"",MAX(0,MIN(D73,E73+IF(F73="",0,F73))))</f>
        <v/>
      </c>
      <c r="H73" s="21">
        <f>IF(OR(A73="",B73="",C73=""),"",COUNTIFS('Request Log'!$C$2:$C$301,A73,'Request Log'!$D$2:$D$301,B73,'Request Log'!$E$2:$E$301,C73,'Request Log'!$H$2:$H$301,"Yes",'Request Log'!$I$2:$I$301,"Yes"))</f>
        <v/>
      </c>
      <c r="I73" s="21">
        <f>IF(OR(G73="",H73=""),"",MAX(0,G73-H73))</f>
        <v/>
      </c>
      <c r="J73" s="21">
        <f>IF(OR(A73="",B73="",C73=""),"",COUNTIFS('Request Log'!$C$2:$C$301,A73,'Request Log'!$D$2:$D$301,B73,'Request Log'!$E$2:$E$301,C73,'Request Log'!$H$2:$H$301,"Yes"))</f>
        <v/>
      </c>
      <c r="K73" s="21">
        <f>IF(OR(A73="",B73="",C73=""),"",COUNTIFS('Request Log'!$C$2:$C$301,A73,'Request Log'!$D$2:$D$301,B73,'Request Log'!$E$2:$E$301,C73,'Request Log'!$H$2:$H$301,"Yes",'Request Log'!$G$2:$G$301,"Waitlisted")+COUNTIFS('Request Log'!$C$2:$C$301,A73,'Request Log'!$D$2:$D$301,B73,'Request Log'!$E$2:$E$301,C73,'Request Log'!$H$2:$H$301,"Yes",'Request Log'!$G$2:$G$301,"Declined"))</f>
        <v/>
      </c>
      <c r="L73" s="22">
        <f>IF(COUNTA(A73:F73)=0,"",IF(OR(A73="",B73="",C73="",D73="",E73=""),"Missing setup",IF(COUNTIFS($A$2:$A$151,A73,$B$2:$B$151,B73,$C$2:$C$151,C73)&gt;1,"Duplicate plan line",IF(H73&gt;G73,"Over capacity",IF(K73&gt;0,"Unmet demand",IF(AND(G73&gt;0,I73=0),"Full","OK"))))))</f>
        <v/>
      </c>
    </row>
    <row r="74">
      <c r="A74" s="38" t="n"/>
      <c r="B74" s="19" t="n"/>
      <c r="C74" s="19" t="n"/>
      <c r="D74" s="20" t="n"/>
      <c r="E74" s="20" t="n"/>
      <c r="F74" s="20" t="n"/>
      <c r="G74" s="21">
        <f>IF(OR(A74="",B74="",C74="",D74="",E74=""),"",MAX(0,MIN(D74,E74+IF(F74="",0,F74))))</f>
        <v/>
      </c>
      <c r="H74" s="21">
        <f>IF(OR(A74="",B74="",C74=""),"",COUNTIFS('Request Log'!$C$2:$C$301,A74,'Request Log'!$D$2:$D$301,B74,'Request Log'!$E$2:$E$301,C74,'Request Log'!$H$2:$H$301,"Yes",'Request Log'!$I$2:$I$301,"Yes"))</f>
        <v/>
      </c>
      <c r="I74" s="21">
        <f>IF(OR(G74="",H74=""),"",MAX(0,G74-H74))</f>
        <v/>
      </c>
      <c r="J74" s="21">
        <f>IF(OR(A74="",B74="",C74=""),"",COUNTIFS('Request Log'!$C$2:$C$301,A74,'Request Log'!$D$2:$D$301,B74,'Request Log'!$E$2:$E$301,C74,'Request Log'!$H$2:$H$301,"Yes"))</f>
        <v/>
      </c>
      <c r="K74" s="21">
        <f>IF(OR(A74="",B74="",C74=""),"",COUNTIFS('Request Log'!$C$2:$C$301,A74,'Request Log'!$D$2:$D$301,B74,'Request Log'!$E$2:$E$301,C74,'Request Log'!$H$2:$H$301,"Yes",'Request Log'!$G$2:$G$301,"Waitlisted")+COUNTIFS('Request Log'!$C$2:$C$301,A74,'Request Log'!$D$2:$D$301,B74,'Request Log'!$E$2:$E$301,C74,'Request Log'!$H$2:$H$301,"Yes",'Request Log'!$G$2:$G$301,"Declined"))</f>
        <v/>
      </c>
      <c r="L74" s="22">
        <f>IF(COUNTA(A74:F74)=0,"",IF(OR(A74="",B74="",C74="",D74="",E74=""),"Missing setup",IF(COUNTIFS($A$2:$A$151,A74,$B$2:$B$151,B74,$C$2:$C$151,C74)&gt;1,"Duplicate plan line",IF(H74&gt;G74,"Over capacity",IF(K74&gt;0,"Unmet demand",IF(AND(G74&gt;0,I74=0),"Full","OK"))))))</f>
        <v/>
      </c>
    </row>
    <row r="75">
      <c r="A75" s="38" t="n"/>
      <c r="B75" s="19" t="n"/>
      <c r="C75" s="19" t="n"/>
      <c r="D75" s="20" t="n"/>
      <c r="E75" s="20" t="n"/>
      <c r="F75" s="20" t="n"/>
      <c r="G75" s="21">
        <f>IF(OR(A75="",B75="",C75="",D75="",E75=""),"",MAX(0,MIN(D75,E75+IF(F75="",0,F75))))</f>
        <v/>
      </c>
      <c r="H75" s="21">
        <f>IF(OR(A75="",B75="",C75=""),"",COUNTIFS('Request Log'!$C$2:$C$301,A75,'Request Log'!$D$2:$D$301,B75,'Request Log'!$E$2:$E$301,C75,'Request Log'!$H$2:$H$301,"Yes",'Request Log'!$I$2:$I$301,"Yes"))</f>
        <v/>
      </c>
      <c r="I75" s="21">
        <f>IF(OR(G75="",H75=""),"",MAX(0,G75-H75))</f>
        <v/>
      </c>
      <c r="J75" s="21">
        <f>IF(OR(A75="",B75="",C75=""),"",COUNTIFS('Request Log'!$C$2:$C$301,A75,'Request Log'!$D$2:$D$301,B75,'Request Log'!$E$2:$E$301,C75,'Request Log'!$H$2:$H$301,"Yes"))</f>
        <v/>
      </c>
      <c r="K75" s="21">
        <f>IF(OR(A75="",B75="",C75=""),"",COUNTIFS('Request Log'!$C$2:$C$301,A75,'Request Log'!$D$2:$D$301,B75,'Request Log'!$E$2:$E$301,C75,'Request Log'!$H$2:$H$301,"Yes",'Request Log'!$G$2:$G$301,"Waitlisted")+COUNTIFS('Request Log'!$C$2:$C$301,A75,'Request Log'!$D$2:$D$301,B75,'Request Log'!$E$2:$E$301,C75,'Request Log'!$H$2:$H$301,"Yes",'Request Log'!$G$2:$G$301,"Declined"))</f>
        <v/>
      </c>
      <c r="L75" s="22">
        <f>IF(COUNTA(A75:F75)=0,"",IF(OR(A75="",B75="",C75="",D75="",E75=""),"Missing setup",IF(COUNTIFS($A$2:$A$151,A75,$B$2:$B$151,B75,$C$2:$C$151,C75)&gt;1,"Duplicate plan line",IF(H75&gt;G75,"Over capacity",IF(K75&gt;0,"Unmet demand",IF(AND(G75&gt;0,I75=0),"Full","OK"))))))</f>
        <v/>
      </c>
    </row>
    <row r="76">
      <c r="A76" s="38" t="n"/>
      <c r="B76" s="19" t="n"/>
      <c r="C76" s="19" t="n"/>
      <c r="D76" s="20" t="n"/>
      <c r="E76" s="20" t="n"/>
      <c r="F76" s="20" t="n"/>
      <c r="G76" s="21">
        <f>IF(OR(A76="",B76="",C76="",D76="",E76=""),"",MAX(0,MIN(D76,E76+IF(F76="",0,F76))))</f>
        <v/>
      </c>
      <c r="H76" s="21">
        <f>IF(OR(A76="",B76="",C76=""),"",COUNTIFS('Request Log'!$C$2:$C$301,A76,'Request Log'!$D$2:$D$301,B76,'Request Log'!$E$2:$E$301,C76,'Request Log'!$H$2:$H$301,"Yes",'Request Log'!$I$2:$I$301,"Yes"))</f>
        <v/>
      </c>
      <c r="I76" s="21">
        <f>IF(OR(G76="",H76=""),"",MAX(0,G76-H76))</f>
        <v/>
      </c>
      <c r="J76" s="21">
        <f>IF(OR(A76="",B76="",C76=""),"",COUNTIFS('Request Log'!$C$2:$C$301,A76,'Request Log'!$D$2:$D$301,B76,'Request Log'!$E$2:$E$301,C76,'Request Log'!$H$2:$H$301,"Yes"))</f>
        <v/>
      </c>
      <c r="K76" s="21">
        <f>IF(OR(A76="",B76="",C76=""),"",COUNTIFS('Request Log'!$C$2:$C$301,A76,'Request Log'!$D$2:$D$301,B76,'Request Log'!$E$2:$E$301,C76,'Request Log'!$H$2:$H$301,"Yes",'Request Log'!$G$2:$G$301,"Waitlisted")+COUNTIFS('Request Log'!$C$2:$C$301,A76,'Request Log'!$D$2:$D$301,B76,'Request Log'!$E$2:$E$301,C76,'Request Log'!$H$2:$H$301,"Yes",'Request Log'!$G$2:$G$301,"Declined"))</f>
        <v/>
      </c>
      <c r="L76" s="22">
        <f>IF(COUNTA(A76:F76)=0,"",IF(OR(A76="",B76="",C76="",D76="",E76=""),"Missing setup",IF(COUNTIFS($A$2:$A$151,A76,$B$2:$B$151,B76,$C$2:$C$151,C76)&gt;1,"Duplicate plan line",IF(H76&gt;G76,"Over capacity",IF(K76&gt;0,"Unmet demand",IF(AND(G76&gt;0,I76=0),"Full","OK"))))))</f>
        <v/>
      </c>
    </row>
    <row r="77">
      <c r="A77" s="38" t="n"/>
      <c r="B77" s="19" t="n"/>
      <c r="C77" s="19" t="n"/>
      <c r="D77" s="20" t="n"/>
      <c r="E77" s="20" t="n"/>
      <c r="F77" s="20" t="n"/>
      <c r="G77" s="21">
        <f>IF(OR(A77="",B77="",C77="",D77="",E77=""),"",MAX(0,MIN(D77,E77+IF(F77="",0,F77))))</f>
        <v/>
      </c>
      <c r="H77" s="21">
        <f>IF(OR(A77="",B77="",C77=""),"",COUNTIFS('Request Log'!$C$2:$C$301,A77,'Request Log'!$D$2:$D$301,B77,'Request Log'!$E$2:$E$301,C77,'Request Log'!$H$2:$H$301,"Yes",'Request Log'!$I$2:$I$301,"Yes"))</f>
        <v/>
      </c>
      <c r="I77" s="21">
        <f>IF(OR(G77="",H77=""),"",MAX(0,G77-H77))</f>
        <v/>
      </c>
      <c r="J77" s="21">
        <f>IF(OR(A77="",B77="",C77=""),"",COUNTIFS('Request Log'!$C$2:$C$301,A77,'Request Log'!$D$2:$D$301,B77,'Request Log'!$E$2:$E$301,C77,'Request Log'!$H$2:$H$301,"Yes"))</f>
        <v/>
      </c>
      <c r="K77" s="21">
        <f>IF(OR(A77="",B77="",C77=""),"",COUNTIFS('Request Log'!$C$2:$C$301,A77,'Request Log'!$D$2:$D$301,B77,'Request Log'!$E$2:$E$301,C77,'Request Log'!$H$2:$H$301,"Yes",'Request Log'!$G$2:$G$301,"Waitlisted")+COUNTIFS('Request Log'!$C$2:$C$301,A77,'Request Log'!$D$2:$D$301,B77,'Request Log'!$E$2:$E$301,C77,'Request Log'!$H$2:$H$301,"Yes",'Request Log'!$G$2:$G$301,"Declined"))</f>
        <v/>
      </c>
      <c r="L77" s="22">
        <f>IF(COUNTA(A77:F77)=0,"",IF(OR(A77="",B77="",C77="",D77="",E77=""),"Missing setup",IF(COUNTIFS($A$2:$A$151,A77,$B$2:$B$151,B77,$C$2:$C$151,C77)&gt;1,"Duplicate plan line",IF(H77&gt;G77,"Over capacity",IF(K77&gt;0,"Unmet demand",IF(AND(G77&gt;0,I77=0),"Full","OK"))))))</f>
        <v/>
      </c>
    </row>
    <row r="78">
      <c r="A78" s="38" t="n"/>
      <c r="B78" s="19" t="n"/>
      <c r="C78" s="19" t="n"/>
      <c r="D78" s="20" t="n"/>
      <c r="E78" s="20" t="n"/>
      <c r="F78" s="20" t="n"/>
      <c r="G78" s="21">
        <f>IF(OR(A78="",B78="",C78="",D78="",E78=""),"",MAX(0,MIN(D78,E78+IF(F78="",0,F78))))</f>
        <v/>
      </c>
      <c r="H78" s="21">
        <f>IF(OR(A78="",B78="",C78=""),"",COUNTIFS('Request Log'!$C$2:$C$301,A78,'Request Log'!$D$2:$D$301,B78,'Request Log'!$E$2:$E$301,C78,'Request Log'!$H$2:$H$301,"Yes",'Request Log'!$I$2:$I$301,"Yes"))</f>
        <v/>
      </c>
      <c r="I78" s="21">
        <f>IF(OR(G78="",H78=""),"",MAX(0,G78-H78))</f>
        <v/>
      </c>
      <c r="J78" s="21">
        <f>IF(OR(A78="",B78="",C78=""),"",COUNTIFS('Request Log'!$C$2:$C$301,A78,'Request Log'!$D$2:$D$301,B78,'Request Log'!$E$2:$E$301,C78,'Request Log'!$H$2:$H$301,"Yes"))</f>
        <v/>
      </c>
      <c r="K78" s="21">
        <f>IF(OR(A78="",B78="",C78=""),"",COUNTIFS('Request Log'!$C$2:$C$301,A78,'Request Log'!$D$2:$D$301,B78,'Request Log'!$E$2:$E$301,C78,'Request Log'!$H$2:$H$301,"Yes",'Request Log'!$G$2:$G$301,"Waitlisted")+COUNTIFS('Request Log'!$C$2:$C$301,A78,'Request Log'!$D$2:$D$301,B78,'Request Log'!$E$2:$E$301,C78,'Request Log'!$H$2:$H$301,"Yes",'Request Log'!$G$2:$G$301,"Declined"))</f>
        <v/>
      </c>
      <c r="L78" s="22">
        <f>IF(COUNTA(A78:F78)=0,"",IF(OR(A78="",B78="",C78="",D78="",E78=""),"Missing setup",IF(COUNTIFS($A$2:$A$151,A78,$B$2:$B$151,B78,$C$2:$C$151,C78)&gt;1,"Duplicate plan line",IF(H78&gt;G78,"Over capacity",IF(K78&gt;0,"Unmet demand",IF(AND(G78&gt;0,I78=0),"Full","OK"))))))</f>
        <v/>
      </c>
    </row>
    <row r="79">
      <c r="A79" s="38" t="n"/>
      <c r="B79" s="19" t="n"/>
      <c r="C79" s="19" t="n"/>
      <c r="D79" s="20" t="n"/>
      <c r="E79" s="20" t="n"/>
      <c r="F79" s="20" t="n"/>
      <c r="G79" s="21">
        <f>IF(OR(A79="",B79="",C79="",D79="",E79=""),"",MAX(0,MIN(D79,E79+IF(F79="",0,F79))))</f>
        <v/>
      </c>
      <c r="H79" s="21">
        <f>IF(OR(A79="",B79="",C79=""),"",COUNTIFS('Request Log'!$C$2:$C$301,A79,'Request Log'!$D$2:$D$301,B79,'Request Log'!$E$2:$E$301,C79,'Request Log'!$H$2:$H$301,"Yes",'Request Log'!$I$2:$I$301,"Yes"))</f>
        <v/>
      </c>
      <c r="I79" s="21">
        <f>IF(OR(G79="",H79=""),"",MAX(0,G79-H79))</f>
        <v/>
      </c>
      <c r="J79" s="21">
        <f>IF(OR(A79="",B79="",C79=""),"",COUNTIFS('Request Log'!$C$2:$C$301,A79,'Request Log'!$D$2:$D$301,B79,'Request Log'!$E$2:$E$301,C79,'Request Log'!$H$2:$H$301,"Yes"))</f>
        <v/>
      </c>
      <c r="K79" s="21">
        <f>IF(OR(A79="",B79="",C79=""),"",COUNTIFS('Request Log'!$C$2:$C$301,A79,'Request Log'!$D$2:$D$301,B79,'Request Log'!$E$2:$E$301,C79,'Request Log'!$H$2:$H$301,"Yes",'Request Log'!$G$2:$G$301,"Waitlisted")+COUNTIFS('Request Log'!$C$2:$C$301,A79,'Request Log'!$D$2:$D$301,B79,'Request Log'!$E$2:$E$301,C79,'Request Log'!$H$2:$H$301,"Yes",'Request Log'!$G$2:$G$301,"Declined"))</f>
        <v/>
      </c>
      <c r="L79" s="22">
        <f>IF(COUNTA(A79:F79)=0,"",IF(OR(A79="",B79="",C79="",D79="",E79=""),"Missing setup",IF(COUNTIFS($A$2:$A$151,A79,$B$2:$B$151,B79,$C$2:$C$151,C79)&gt;1,"Duplicate plan line",IF(H79&gt;G79,"Over capacity",IF(K79&gt;0,"Unmet demand",IF(AND(G79&gt;0,I79=0),"Full","OK"))))))</f>
        <v/>
      </c>
    </row>
    <row r="80">
      <c r="A80" s="38" t="n"/>
      <c r="B80" s="19" t="n"/>
      <c r="C80" s="19" t="n"/>
      <c r="D80" s="20" t="n"/>
      <c r="E80" s="20" t="n"/>
      <c r="F80" s="20" t="n"/>
      <c r="G80" s="21">
        <f>IF(OR(A80="",B80="",C80="",D80="",E80=""),"",MAX(0,MIN(D80,E80+IF(F80="",0,F80))))</f>
        <v/>
      </c>
      <c r="H80" s="21">
        <f>IF(OR(A80="",B80="",C80=""),"",COUNTIFS('Request Log'!$C$2:$C$301,A80,'Request Log'!$D$2:$D$301,B80,'Request Log'!$E$2:$E$301,C80,'Request Log'!$H$2:$H$301,"Yes",'Request Log'!$I$2:$I$301,"Yes"))</f>
        <v/>
      </c>
      <c r="I80" s="21">
        <f>IF(OR(G80="",H80=""),"",MAX(0,G80-H80))</f>
        <v/>
      </c>
      <c r="J80" s="21">
        <f>IF(OR(A80="",B80="",C80=""),"",COUNTIFS('Request Log'!$C$2:$C$301,A80,'Request Log'!$D$2:$D$301,B80,'Request Log'!$E$2:$E$301,C80,'Request Log'!$H$2:$H$301,"Yes"))</f>
        <v/>
      </c>
      <c r="K80" s="21">
        <f>IF(OR(A80="",B80="",C80=""),"",COUNTIFS('Request Log'!$C$2:$C$301,A80,'Request Log'!$D$2:$D$301,B80,'Request Log'!$E$2:$E$301,C80,'Request Log'!$H$2:$H$301,"Yes",'Request Log'!$G$2:$G$301,"Waitlisted")+COUNTIFS('Request Log'!$C$2:$C$301,A80,'Request Log'!$D$2:$D$301,B80,'Request Log'!$E$2:$E$301,C80,'Request Log'!$H$2:$H$301,"Yes",'Request Log'!$G$2:$G$301,"Declined"))</f>
        <v/>
      </c>
      <c r="L80" s="22">
        <f>IF(COUNTA(A80:F80)=0,"",IF(OR(A80="",B80="",C80="",D80="",E80=""),"Missing setup",IF(COUNTIFS($A$2:$A$151,A80,$B$2:$B$151,B80,$C$2:$C$151,C80)&gt;1,"Duplicate plan line",IF(H80&gt;G80,"Over capacity",IF(K80&gt;0,"Unmet demand",IF(AND(G80&gt;0,I80=0),"Full","OK"))))))</f>
        <v/>
      </c>
    </row>
    <row r="81">
      <c r="A81" s="38" t="n"/>
      <c r="B81" s="19" t="n"/>
      <c r="C81" s="19" t="n"/>
      <c r="D81" s="20" t="n"/>
      <c r="E81" s="20" t="n"/>
      <c r="F81" s="20" t="n"/>
      <c r="G81" s="21">
        <f>IF(OR(A81="",B81="",C81="",D81="",E81=""),"",MAX(0,MIN(D81,E81+IF(F81="",0,F81))))</f>
        <v/>
      </c>
      <c r="H81" s="21">
        <f>IF(OR(A81="",B81="",C81=""),"",COUNTIFS('Request Log'!$C$2:$C$301,A81,'Request Log'!$D$2:$D$301,B81,'Request Log'!$E$2:$E$301,C81,'Request Log'!$H$2:$H$301,"Yes",'Request Log'!$I$2:$I$301,"Yes"))</f>
        <v/>
      </c>
      <c r="I81" s="21">
        <f>IF(OR(G81="",H81=""),"",MAX(0,G81-H81))</f>
        <v/>
      </c>
      <c r="J81" s="21">
        <f>IF(OR(A81="",B81="",C81=""),"",COUNTIFS('Request Log'!$C$2:$C$301,A81,'Request Log'!$D$2:$D$301,B81,'Request Log'!$E$2:$E$301,C81,'Request Log'!$H$2:$H$301,"Yes"))</f>
        <v/>
      </c>
      <c r="K81" s="21">
        <f>IF(OR(A81="",B81="",C81=""),"",COUNTIFS('Request Log'!$C$2:$C$301,A81,'Request Log'!$D$2:$D$301,B81,'Request Log'!$E$2:$E$301,C81,'Request Log'!$H$2:$H$301,"Yes",'Request Log'!$G$2:$G$301,"Waitlisted")+COUNTIFS('Request Log'!$C$2:$C$301,A81,'Request Log'!$D$2:$D$301,B81,'Request Log'!$E$2:$E$301,C81,'Request Log'!$H$2:$H$301,"Yes",'Request Log'!$G$2:$G$301,"Declined"))</f>
        <v/>
      </c>
      <c r="L81" s="22">
        <f>IF(COUNTA(A81:F81)=0,"",IF(OR(A81="",B81="",C81="",D81="",E81=""),"Missing setup",IF(COUNTIFS($A$2:$A$151,A81,$B$2:$B$151,B81,$C$2:$C$151,C81)&gt;1,"Duplicate plan line",IF(H81&gt;G81,"Over capacity",IF(K81&gt;0,"Unmet demand",IF(AND(G81&gt;0,I81=0),"Full","OK"))))))</f>
        <v/>
      </c>
    </row>
    <row r="82">
      <c r="A82" s="38" t="n"/>
      <c r="B82" s="19" t="n"/>
      <c r="C82" s="19" t="n"/>
      <c r="D82" s="20" t="n"/>
      <c r="E82" s="20" t="n"/>
      <c r="F82" s="20" t="n"/>
      <c r="G82" s="21">
        <f>IF(OR(A82="",B82="",C82="",D82="",E82=""),"",MAX(0,MIN(D82,E82+IF(F82="",0,F82))))</f>
        <v/>
      </c>
      <c r="H82" s="21">
        <f>IF(OR(A82="",B82="",C82=""),"",COUNTIFS('Request Log'!$C$2:$C$301,A82,'Request Log'!$D$2:$D$301,B82,'Request Log'!$E$2:$E$301,C82,'Request Log'!$H$2:$H$301,"Yes",'Request Log'!$I$2:$I$301,"Yes"))</f>
        <v/>
      </c>
      <c r="I82" s="21">
        <f>IF(OR(G82="",H82=""),"",MAX(0,G82-H82))</f>
        <v/>
      </c>
      <c r="J82" s="21">
        <f>IF(OR(A82="",B82="",C82=""),"",COUNTIFS('Request Log'!$C$2:$C$301,A82,'Request Log'!$D$2:$D$301,B82,'Request Log'!$E$2:$E$301,C82,'Request Log'!$H$2:$H$301,"Yes"))</f>
        <v/>
      </c>
      <c r="K82" s="21">
        <f>IF(OR(A82="",B82="",C82=""),"",COUNTIFS('Request Log'!$C$2:$C$301,A82,'Request Log'!$D$2:$D$301,B82,'Request Log'!$E$2:$E$301,C82,'Request Log'!$H$2:$H$301,"Yes",'Request Log'!$G$2:$G$301,"Waitlisted")+COUNTIFS('Request Log'!$C$2:$C$301,A82,'Request Log'!$D$2:$D$301,B82,'Request Log'!$E$2:$E$301,C82,'Request Log'!$H$2:$H$301,"Yes",'Request Log'!$G$2:$G$301,"Declined"))</f>
        <v/>
      </c>
      <c r="L82" s="22">
        <f>IF(COUNTA(A82:F82)=0,"",IF(OR(A82="",B82="",C82="",D82="",E82=""),"Missing setup",IF(COUNTIFS($A$2:$A$151,A82,$B$2:$B$151,B82,$C$2:$C$151,C82)&gt;1,"Duplicate plan line",IF(H82&gt;G82,"Over capacity",IF(K82&gt;0,"Unmet demand",IF(AND(G82&gt;0,I82=0),"Full","OK"))))))</f>
        <v/>
      </c>
    </row>
    <row r="83">
      <c r="A83" s="38" t="n"/>
      <c r="B83" s="19" t="n"/>
      <c r="C83" s="19" t="n"/>
      <c r="D83" s="20" t="n"/>
      <c r="E83" s="20" t="n"/>
      <c r="F83" s="20" t="n"/>
      <c r="G83" s="21">
        <f>IF(OR(A83="",B83="",C83="",D83="",E83=""),"",MAX(0,MIN(D83,E83+IF(F83="",0,F83))))</f>
        <v/>
      </c>
      <c r="H83" s="21">
        <f>IF(OR(A83="",B83="",C83=""),"",COUNTIFS('Request Log'!$C$2:$C$301,A83,'Request Log'!$D$2:$D$301,B83,'Request Log'!$E$2:$E$301,C83,'Request Log'!$H$2:$H$301,"Yes",'Request Log'!$I$2:$I$301,"Yes"))</f>
        <v/>
      </c>
      <c r="I83" s="21">
        <f>IF(OR(G83="",H83=""),"",MAX(0,G83-H83))</f>
        <v/>
      </c>
      <c r="J83" s="21">
        <f>IF(OR(A83="",B83="",C83=""),"",COUNTIFS('Request Log'!$C$2:$C$301,A83,'Request Log'!$D$2:$D$301,B83,'Request Log'!$E$2:$E$301,C83,'Request Log'!$H$2:$H$301,"Yes"))</f>
        <v/>
      </c>
      <c r="K83" s="21">
        <f>IF(OR(A83="",B83="",C83=""),"",COUNTIFS('Request Log'!$C$2:$C$301,A83,'Request Log'!$D$2:$D$301,B83,'Request Log'!$E$2:$E$301,C83,'Request Log'!$H$2:$H$301,"Yes",'Request Log'!$G$2:$G$301,"Waitlisted")+COUNTIFS('Request Log'!$C$2:$C$301,A83,'Request Log'!$D$2:$D$301,B83,'Request Log'!$E$2:$E$301,C83,'Request Log'!$H$2:$H$301,"Yes",'Request Log'!$G$2:$G$301,"Declined"))</f>
        <v/>
      </c>
      <c r="L83" s="22">
        <f>IF(COUNTA(A83:F83)=0,"",IF(OR(A83="",B83="",C83="",D83="",E83=""),"Missing setup",IF(COUNTIFS($A$2:$A$151,A83,$B$2:$B$151,B83,$C$2:$C$151,C83)&gt;1,"Duplicate plan line",IF(H83&gt;G83,"Over capacity",IF(K83&gt;0,"Unmet demand",IF(AND(G83&gt;0,I83=0),"Full","OK"))))))</f>
        <v/>
      </c>
    </row>
    <row r="84">
      <c r="A84" s="38" t="n"/>
      <c r="B84" s="19" t="n"/>
      <c r="C84" s="19" t="n"/>
      <c r="D84" s="20" t="n"/>
      <c r="E84" s="20" t="n"/>
      <c r="F84" s="20" t="n"/>
      <c r="G84" s="21">
        <f>IF(OR(A84="",B84="",C84="",D84="",E84=""),"",MAX(0,MIN(D84,E84+IF(F84="",0,F84))))</f>
        <v/>
      </c>
      <c r="H84" s="21">
        <f>IF(OR(A84="",B84="",C84=""),"",COUNTIFS('Request Log'!$C$2:$C$301,A84,'Request Log'!$D$2:$D$301,B84,'Request Log'!$E$2:$E$301,C84,'Request Log'!$H$2:$H$301,"Yes",'Request Log'!$I$2:$I$301,"Yes"))</f>
        <v/>
      </c>
      <c r="I84" s="21">
        <f>IF(OR(G84="",H84=""),"",MAX(0,G84-H84))</f>
        <v/>
      </c>
      <c r="J84" s="21">
        <f>IF(OR(A84="",B84="",C84=""),"",COUNTIFS('Request Log'!$C$2:$C$301,A84,'Request Log'!$D$2:$D$301,B84,'Request Log'!$E$2:$E$301,C84,'Request Log'!$H$2:$H$301,"Yes"))</f>
        <v/>
      </c>
      <c r="K84" s="21">
        <f>IF(OR(A84="",B84="",C84=""),"",COUNTIFS('Request Log'!$C$2:$C$301,A84,'Request Log'!$D$2:$D$301,B84,'Request Log'!$E$2:$E$301,C84,'Request Log'!$H$2:$H$301,"Yes",'Request Log'!$G$2:$G$301,"Waitlisted")+COUNTIFS('Request Log'!$C$2:$C$301,A84,'Request Log'!$D$2:$D$301,B84,'Request Log'!$E$2:$E$301,C84,'Request Log'!$H$2:$H$301,"Yes",'Request Log'!$G$2:$G$301,"Declined"))</f>
        <v/>
      </c>
      <c r="L84" s="22">
        <f>IF(COUNTA(A84:F84)=0,"",IF(OR(A84="",B84="",C84="",D84="",E84=""),"Missing setup",IF(COUNTIFS($A$2:$A$151,A84,$B$2:$B$151,B84,$C$2:$C$151,C84)&gt;1,"Duplicate plan line",IF(H84&gt;G84,"Over capacity",IF(K84&gt;0,"Unmet demand",IF(AND(G84&gt;0,I84=0),"Full","OK"))))))</f>
        <v/>
      </c>
    </row>
    <row r="85">
      <c r="A85" s="38" t="n"/>
      <c r="B85" s="19" t="n"/>
      <c r="C85" s="19" t="n"/>
      <c r="D85" s="20" t="n"/>
      <c r="E85" s="20" t="n"/>
      <c r="F85" s="20" t="n"/>
      <c r="G85" s="21">
        <f>IF(OR(A85="",B85="",C85="",D85="",E85=""),"",MAX(0,MIN(D85,E85+IF(F85="",0,F85))))</f>
        <v/>
      </c>
      <c r="H85" s="21">
        <f>IF(OR(A85="",B85="",C85=""),"",COUNTIFS('Request Log'!$C$2:$C$301,A85,'Request Log'!$D$2:$D$301,B85,'Request Log'!$E$2:$E$301,C85,'Request Log'!$H$2:$H$301,"Yes",'Request Log'!$I$2:$I$301,"Yes"))</f>
        <v/>
      </c>
      <c r="I85" s="21">
        <f>IF(OR(G85="",H85=""),"",MAX(0,G85-H85))</f>
        <v/>
      </c>
      <c r="J85" s="21">
        <f>IF(OR(A85="",B85="",C85=""),"",COUNTIFS('Request Log'!$C$2:$C$301,A85,'Request Log'!$D$2:$D$301,B85,'Request Log'!$E$2:$E$301,C85,'Request Log'!$H$2:$H$301,"Yes"))</f>
        <v/>
      </c>
      <c r="K85" s="21">
        <f>IF(OR(A85="",B85="",C85=""),"",COUNTIFS('Request Log'!$C$2:$C$301,A85,'Request Log'!$D$2:$D$301,B85,'Request Log'!$E$2:$E$301,C85,'Request Log'!$H$2:$H$301,"Yes",'Request Log'!$G$2:$G$301,"Waitlisted")+COUNTIFS('Request Log'!$C$2:$C$301,A85,'Request Log'!$D$2:$D$301,B85,'Request Log'!$E$2:$E$301,C85,'Request Log'!$H$2:$H$301,"Yes",'Request Log'!$G$2:$G$301,"Declined"))</f>
        <v/>
      </c>
      <c r="L85" s="22">
        <f>IF(COUNTA(A85:F85)=0,"",IF(OR(A85="",B85="",C85="",D85="",E85=""),"Missing setup",IF(COUNTIFS($A$2:$A$151,A85,$B$2:$B$151,B85,$C$2:$C$151,C85)&gt;1,"Duplicate plan line",IF(H85&gt;G85,"Over capacity",IF(K85&gt;0,"Unmet demand",IF(AND(G85&gt;0,I85=0),"Full","OK"))))))</f>
        <v/>
      </c>
    </row>
    <row r="86">
      <c r="A86" s="38" t="n"/>
      <c r="B86" s="19" t="n"/>
      <c r="C86" s="19" t="n"/>
      <c r="D86" s="20" t="n"/>
      <c r="E86" s="20" t="n"/>
      <c r="F86" s="20" t="n"/>
      <c r="G86" s="21">
        <f>IF(OR(A86="",B86="",C86="",D86="",E86=""),"",MAX(0,MIN(D86,E86+IF(F86="",0,F86))))</f>
        <v/>
      </c>
      <c r="H86" s="21">
        <f>IF(OR(A86="",B86="",C86=""),"",COUNTIFS('Request Log'!$C$2:$C$301,A86,'Request Log'!$D$2:$D$301,B86,'Request Log'!$E$2:$E$301,C86,'Request Log'!$H$2:$H$301,"Yes",'Request Log'!$I$2:$I$301,"Yes"))</f>
        <v/>
      </c>
      <c r="I86" s="21">
        <f>IF(OR(G86="",H86=""),"",MAX(0,G86-H86))</f>
        <v/>
      </c>
      <c r="J86" s="21">
        <f>IF(OR(A86="",B86="",C86=""),"",COUNTIFS('Request Log'!$C$2:$C$301,A86,'Request Log'!$D$2:$D$301,B86,'Request Log'!$E$2:$E$301,C86,'Request Log'!$H$2:$H$301,"Yes"))</f>
        <v/>
      </c>
      <c r="K86" s="21">
        <f>IF(OR(A86="",B86="",C86=""),"",COUNTIFS('Request Log'!$C$2:$C$301,A86,'Request Log'!$D$2:$D$301,B86,'Request Log'!$E$2:$E$301,C86,'Request Log'!$H$2:$H$301,"Yes",'Request Log'!$G$2:$G$301,"Waitlisted")+COUNTIFS('Request Log'!$C$2:$C$301,A86,'Request Log'!$D$2:$D$301,B86,'Request Log'!$E$2:$E$301,C86,'Request Log'!$H$2:$H$301,"Yes",'Request Log'!$G$2:$G$301,"Declined"))</f>
        <v/>
      </c>
      <c r="L86" s="22">
        <f>IF(COUNTA(A86:F86)=0,"",IF(OR(A86="",B86="",C86="",D86="",E86=""),"Missing setup",IF(COUNTIFS($A$2:$A$151,A86,$B$2:$B$151,B86,$C$2:$C$151,C86)&gt;1,"Duplicate plan line",IF(H86&gt;G86,"Over capacity",IF(K86&gt;0,"Unmet demand",IF(AND(G86&gt;0,I86=0),"Full","OK"))))))</f>
        <v/>
      </c>
    </row>
    <row r="87">
      <c r="A87" s="38" t="n"/>
      <c r="B87" s="19" t="n"/>
      <c r="C87" s="19" t="n"/>
      <c r="D87" s="20" t="n"/>
      <c r="E87" s="20" t="n"/>
      <c r="F87" s="20" t="n"/>
      <c r="G87" s="21">
        <f>IF(OR(A87="",B87="",C87="",D87="",E87=""),"",MAX(0,MIN(D87,E87+IF(F87="",0,F87))))</f>
        <v/>
      </c>
      <c r="H87" s="21">
        <f>IF(OR(A87="",B87="",C87=""),"",COUNTIFS('Request Log'!$C$2:$C$301,A87,'Request Log'!$D$2:$D$301,B87,'Request Log'!$E$2:$E$301,C87,'Request Log'!$H$2:$H$301,"Yes",'Request Log'!$I$2:$I$301,"Yes"))</f>
        <v/>
      </c>
      <c r="I87" s="21">
        <f>IF(OR(G87="",H87=""),"",MAX(0,G87-H87))</f>
        <v/>
      </c>
      <c r="J87" s="21">
        <f>IF(OR(A87="",B87="",C87=""),"",COUNTIFS('Request Log'!$C$2:$C$301,A87,'Request Log'!$D$2:$D$301,B87,'Request Log'!$E$2:$E$301,C87,'Request Log'!$H$2:$H$301,"Yes"))</f>
        <v/>
      </c>
      <c r="K87" s="21">
        <f>IF(OR(A87="",B87="",C87=""),"",COUNTIFS('Request Log'!$C$2:$C$301,A87,'Request Log'!$D$2:$D$301,B87,'Request Log'!$E$2:$E$301,C87,'Request Log'!$H$2:$H$301,"Yes",'Request Log'!$G$2:$G$301,"Waitlisted")+COUNTIFS('Request Log'!$C$2:$C$301,A87,'Request Log'!$D$2:$D$301,B87,'Request Log'!$E$2:$E$301,C87,'Request Log'!$H$2:$H$301,"Yes",'Request Log'!$G$2:$G$301,"Declined"))</f>
        <v/>
      </c>
      <c r="L87" s="22">
        <f>IF(COUNTA(A87:F87)=0,"",IF(OR(A87="",B87="",C87="",D87="",E87=""),"Missing setup",IF(COUNTIFS($A$2:$A$151,A87,$B$2:$B$151,B87,$C$2:$C$151,C87)&gt;1,"Duplicate plan line",IF(H87&gt;G87,"Over capacity",IF(K87&gt;0,"Unmet demand",IF(AND(G87&gt;0,I87=0),"Full","OK"))))))</f>
        <v/>
      </c>
    </row>
    <row r="88">
      <c r="A88" s="38" t="n"/>
      <c r="B88" s="19" t="n"/>
      <c r="C88" s="19" t="n"/>
      <c r="D88" s="20" t="n"/>
      <c r="E88" s="20" t="n"/>
      <c r="F88" s="20" t="n"/>
      <c r="G88" s="21">
        <f>IF(OR(A88="",B88="",C88="",D88="",E88=""),"",MAX(0,MIN(D88,E88+IF(F88="",0,F88))))</f>
        <v/>
      </c>
      <c r="H88" s="21">
        <f>IF(OR(A88="",B88="",C88=""),"",COUNTIFS('Request Log'!$C$2:$C$301,A88,'Request Log'!$D$2:$D$301,B88,'Request Log'!$E$2:$E$301,C88,'Request Log'!$H$2:$H$301,"Yes",'Request Log'!$I$2:$I$301,"Yes"))</f>
        <v/>
      </c>
      <c r="I88" s="21">
        <f>IF(OR(G88="",H88=""),"",MAX(0,G88-H88))</f>
        <v/>
      </c>
      <c r="J88" s="21">
        <f>IF(OR(A88="",B88="",C88=""),"",COUNTIFS('Request Log'!$C$2:$C$301,A88,'Request Log'!$D$2:$D$301,B88,'Request Log'!$E$2:$E$301,C88,'Request Log'!$H$2:$H$301,"Yes"))</f>
        <v/>
      </c>
      <c r="K88" s="21">
        <f>IF(OR(A88="",B88="",C88=""),"",COUNTIFS('Request Log'!$C$2:$C$301,A88,'Request Log'!$D$2:$D$301,B88,'Request Log'!$E$2:$E$301,C88,'Request Log'!$H$2:$H$301,"Yes",'Request Log'!$G$2:$G$301,"Waitlisted")+COUNTIFS('Request Log'!$C$2:$C$301,A88,'Request Log'!$D$2:$D$301,B88,'Request Log'!$E$2:$E$301,C88,'Request Log'!$H$2:$H$301,"Yes",'Request Log'!$G$2:$G$301,"Declined"))</f>
        <v/>
      </c>
      <c r="L88" s="22">
        <f>IF(COUNTA(A88:F88)=0,"",IF(OR(A88="",B88="",C88="",D88="",E88=""),"Missing setup",IF(COUNTIFS($A$2:$A$151,A88,$B$2:$B$151,B88,$C$2:$C$151,C88)&gt;1,"Duplicate plan line",IF(H88&gt;G88,"Over capacity",IF(K88&gt;0,"Unmet demand",IF(AND(G88&gt;0,I88=0),"Full","OK"))))))</f>
        <v/>
      </c>
    </row>
    <row r="89">
      <c r="A89" s="38" t="n"/>
      <c r="B89" s="19" t="n"/>
      <c r="C89" s="19" t="n"/>
      <c r="D89" s="20" t="n"/>
      <c r="E89" s="20" t="n"/>
      <c r="F89" s="20" t="n"/>
      <c r="G89" s="21">
        <f>IF(OR(A89="",B89="",C89="",D89="",E89=""),"",MAX(0,MIN(D89,E89+IF(F89="",0,F89))))</f>
        <v/>
      </c>
      <c r="H89" s="21">
        <f>IF(OR(A89="",B89="",C89=""),"",COUNTIFS('Request Log'!$C$2:$C$301,A89,'Request Log'!$D$2:$D$301,B89,'Request Log'!$E$2:$E$301,C89,'Request Log'!$H$2:$H$301,"Yes",'Request Log'!$I$2:$I$301,"Yes"))</f>
        <v/>
      </c>
      <c r="I89" s="21">
        <f>IF(OR(G89="",H89=""),"",MAX(0,G89-H89))</f>
        <v/>
      </c>
      <c r="J89" s="21">
        <f>IF(OR(A89="",B89="",C89=""),"",COUNTIFS('Request Log'!$C$2:$C$301,A89,'Request Log'!$D$2:$D$301,B89,'Request Log'!$E$2:$E$301,C89,'Request Log'!$H$2:$H$301,"Yes"))</f>
        <v/>
      </c>
      <c r="K89" s="21">
        <f>IF(OR(A89="",B89="",C89=""),"",COUNTIFS('Request Log'!$C$2:$C$301,A89,'Request Log'!$D$2:$D$301,B89,'Request Log'!$E$2:$E$301,C89,'Request Log'!$H$2:$H$301,"Yes",'Request Log'!$G$2:$G$301,"Waitlisted")+COUNTIFS('Request Log'!$C$2:$C$301,A89,'Request Log'!$D$2:$D$301,B89,'Request Log'!$E$2:$E$301,C89,'Request Log'!$H$2:$H$301,"Yes",'Request Log'!$G$2:$G$301,"Declined"))</f>
        <v/>
      </c>
      <c r="L89" s="22">
        <f>IF(COUNTA(A89:F89)=0,"",IF(OR(A89="",B89="",C89="",D89="",E89=""),"Missing setup",IF(COUNTIFS($A$2:$A$151,A89,$B$2:$B$151,B89,$C$2:$C$151,C89)&gt;1,"Duplicate plan line",IF(H89&gt;G89,"Over capacity",IF(K89&gt;0,"Unmet demand",IF(AND(G89&gt;0,I89=0),"Full","OK"))))))</f>
        <v/>
      </c>
    </row>
    <row r="90">
      <c r="A90" s="38" t="n"/>
      <c r="B90" s="19" t="n"/>
      <c r="C90" s="19" t="n"/>
      <c r="D90" s="20" t="n"/>
      <c r="E90" s="20" t="n"/>
      <c r="F90" s="20" t="n"/>
      <c r="G90" s="21">
        <f>IF(OR(A90="",B90="",C90="",D90="",E90=""),"",MAX(0,MIN(D90,E90+IF(F90="",0,F90))))</f>
        <v/>
      </c>
      <c r="H90" s="21">
        <f>IF(OR(A90="",B90="",C90=""),"",COUNTIFS('Request Log'!$C$2:$C$301,A90,'Request Log'!$D$2:$D$301,B90,'Request Log'!$E$2:$E$301,C90,'Request Log'!$H$2:$H$301,"Yes",'Request Log'!$I$2:$I$301,"Yes"))</f>
        <v/>
      </c>
      <c r="I90" s="21">
        <f>IF(OR(G90="",H90=""),"",MAX(0,G90-H90))</f>
        <v/>
      </c>
      <c r="J90" s="21">
        <f>IF(OR(A90="",B90="",C90=""),"",COUNTIFS('Request Log'!$C$2:$C$301,A90,'Request Log'!$D$2:$D$301,B90,'Request Log'!$E$2:$E$301,C90,'Request Log'!$H$2:$H$301,"Yes"))</f>
        <v/>
      </c>
      <c r="K90" s="21">
        <f>IF(OR(A90="",B90="",C90=""),"",COUNTIFS('Request Log'!$C$2:$C$301,A90,'Request Log'!$D$2:$D$301,B90,'Request Log'!$E$2:$E$301,C90,'Request Log'!$H$2:$H$301,"Yes",'Request Log'!$G$2:$G$301,"Waitlisted")+COUNTIFS('Request Log'!$C$2:$C$301,A90,'Request Log'!$D$2:$D$301,B90,'Request Log'!$E$2:$E$301,C90,'Request Log'!$H$2:$H$301,"Yes",'Request Log'!$G$2:$G$301,"Declined"))</f>
        <v/>
      </c>
      <c r="L90" s="22">
        <f>IF(COUNTA(A90:F90)=0,"",IF(OR(A90="",B90="",C90="",D90="",E90=""),"Missing setup",IF(COUNTIFS($A$2:$A$151,A90,$B$2:$B$151,B90,$C$2:$C$151,C90)&gt;1,"Duplicate plan line",IF(H90&gt;G90,"Over capacity",IF(K90&gt;0,"Unmet demand",IF(AND(G90&gt;0,I90=0),"Full","OK"))))))</f>
        <v/>
      </c>
    </row>
    <row r="91">
      <c r="A91" s="38" t="n"/>
      <c r="B91" s="19" t="n"/>
      <c r="C91" s="19" t="n"/>
      <c r="D91" s="20" t="n"/>
      <c r="E91" s="20" t="n"/>
      <c r="F91" s="20" t="n"/>
      <c r="G91" s="21">
        <f>IF(OR(A91="",B91="",C91="",D91="",E91=""),"",MAX(0,MIN(D91,E91+IF(F91="",0,F91))))</f>
        <v/>
      </c>
      <c r="H91" s="21">
        <f>IF(OR(A91="",B91="",C91=""),"",COUNTIFS('Request Log'!$C$2:$C$301,A91,'Request Log'!$D$2:$D$301,B91,'Request Log'!$E$2:$E$301,C91,'Request Log'!$H$2:$H$301,"Yes",'Request Log'!$I$2:$I$301,"Yes"))</f>
        <v/>
      </c>
      <c r="I91" s="21">
        <f>IF(OR(G91="",H91=""),"",MAX(0,G91-H91))</f>
        <v/>
      </c>
      <c r="J91" s="21">
        <f>IF(OR(A91="",B91="",C91=""),"",COUNTIFS('Request Log'!$C$2:$C$301,A91,'Request Log'!$D$2:$D$301,B91,'Request Log'!$E$2:$E$301,C91,'Request Log'!$H$2:$H$301,"Yes"))</f>
        <v/>
      </c>
      <c r="K91" s="21">
        <f>IF(OR(A91="",B91="",C91=""),"",COUNTIFS('Request Log'!$C$2:$C$301,A91,'Request Log'!$D$2:$D$301,B91,'Request Log'!$E$2:$E$301,C91,'Request Log'!$H$2:$H$301,"Yes",'Request Log'!$G$2:$G$301,"Waitlisted")+COUNTIFS('Request Log'!$C$2:$C$301,A91,'Request Log'!$D$2:$D$301,B91,'Request Log'!$E$2:$E$301,C91,'Request Log'!$H$2:$H$301,"Yes",'Request Log'!$G$2:$G$301,"Declined"))</f>
        <v/>
      </c>
      <c r="L91" s="22">
        <f>IF(COUNTA(A91:F91)=0,"",IF(OR(A91="",B91="",C91="",D91="",E91=""),"Missing setup",IF(COUNTIFS($A$2:$A$151,A91,$B$2:$B$151,B91,$C$2:$C$151,C91)&gt;1,"Duplicate plan line",IF(H91&gt;G91,"Over capacity",IF(K91&gt;0,"Unmet demand",IF(AND(G91&gt;0,I91=0),"Full","OK"))))))</f>
        <v/>
      </c>
    </row>
    <row r="92">
      <c r="A92" s="38" t="n"/>
      <c r="B92" s="19" t="n"/>
      <c r="C92" s="19" t="n"/>
      <c r="D92" s="20" t="n"/>
      <c r="E92" s="20" t="n"/>
      <c r="F92" s="20" t="n"/>
      <c r="G92" s="21">
        <f>IF(OR(A92="",B92="",C92="",D92="",E92=""),"",MAX(0,MIN(D92,E92+IF(F92="",0,F92))))</f>
        <v/>
      </c>
      <c r="H92" s="21">
        <f>IF(OR(A92="",B92="",C92=""),"",COUNTIFS('Request Log'!$C$2:$C$301,A92,'Request Log'!$D$2:$D$301,B92,'Request Log'!$E$2:$E$301,C92,'Request Log'!$H$2:$H$301,"Yes",'Request Log'!$I$2:$I$301,"Yes"))</f>
        <v/>
      </c>
      <c r="I92" s="21">
        <f>IF(OR(G92="",H92=""),"",MAX(0,G92-H92))</f>
        <v/>
      </c>
      <c r="J92" s="21">
        <f>IF(OR(A92="",B92="",C92=""),"",COUNTIFS('Request Log'!$C$2:$C$301,A92,'Request Log'!$D$2:$D$301,B92,'Request Log'!$E$2:$E$301,C92,'Request Log'!$H$2:$H$301,"Yes"))</f>
        <v/>
      </c>
      <c r="K92" s="21">
        <f>IF(OR(A92="",B92="",C92=""),"",COUNTIFS('Request Log'!$C$2:$C$301,A92,'Request Log'!$D$2:$D$301,B92,'Request Log'!$E$2:$E$301,C92,'Request Log'!$H$2:$H$301,"Yes",'Request Log'!$G$2:$G$301,"Waitlisted")+COUNTIFS('Request Log'!$C$2:$C$301,A92,'Request Log'!$D$2:$D$301,B92,'Request Log'!$E$2:$E$301,C92,'Request Log'!$H$2:$H$301,"Yes",'Request Log'!$G$2:$G$301,"Declined"))</f>
        <v/>
      </c>
      <c r="L92" s="22">
        <f>IF(COUNTA(A92:F92)=0,"",IF(OR(A92="",B92="",C92="",D92="",E92=""),"Missing setup",IF(COUNTIFS($A$2:$A$151,A92,$B$2:$B$151,B92,$C$2:$C$151,C92)&gt;1,"Duplicate plan line",IF(H92&gt;G92,"Over capacity",IF(K92&gt;0,"Unmet demand",IF(AND(G92&gt;0,I92=0),"Full","OK"))))))</f>
        <v/>
      </c>
    </row>
    <row r="93">
      <c r="A93" s="38" t="n"/>
      <c r="B93" s="19" t="n"/>
      <c r="C93" s="19" t="n"/>
      <c r="D93" s="20" t="n"/>
      <c r="E93" s="20" t="n"/>
      <c r="F93" s="20" t="n"/>
      <c r="G93" s="21">
        <f>IF(OR(A93="",B93="",C93="",D93="",E93=""),"",MAX(0,MIN(D93,E93+IF(F93="",0,F93))))</f>
        <v/>
      </c>
      <c r="H93" s="21">
        <f>IF(OR(A93="",B93="",C93=""),"",COUNTIFS('Request Log'!$C$2:$C$301,A93,'Request Log'!$D$2:$D$301,B93,'Request Log'!$E$2:$E$301,C93,'Request Log'!$H$2:$H$301,"Yes",'Request Log'!$I$2:$I$301,"Yes"))</f>
        <v/>
      </c>
      <c r="I93" s="21">
        <f>IF(OR(G93="",H93=""),"",MAX(0,G93-H93))</f>
        <v/>
      </c>
      <c r="J93" s="21">
        <f>IF(OR(A93="",B93="",C93=""),"",COUNTIFS('Request Log'!$C$2:$C$301,A93,'Request Log'!$D$2:$D$301,B93,'Request Log'!$E$2:$E$301,C93,'Request Log'!$H$2:$H$301,"Yes"))</f>
        <v/>
      </c>
      <c r="K93" s="21">
        <f>IF(OR(A93="",B93="",C93=""),"",COUNTIFS('Request Log'!$C$2:$C$301,A93,'Request Log'!$D$2:$D$301,B93,'Request Log'!$E$2:$E$301,C93,'Request Log'!$H$2:$H$301,"Yes",'Request Log'!$G$2:$G$301,"Waitlisted")+COUNTIFS('Request Log'!$C$2:$C$301,A93,'Request Log'!$D$2:$D$301,B93,'Request Log'!$E$2:$E$301,C93,'Request Log'!$H$2:$H$301,"Yes",'Request Log'!$G$2:$G$301,"Declined"))</f>
        <v/>
      </c>
      <c r="L93" s="22">
        <f>IF(COUNTA(A93:F93)=0,"",IF(OR(A93="",B93="",C93="",D93="",E93=""),"Missing setup",IF(COUNTIFS($A$2:$A$151,A93,$B$2:$B$151,B93,$C$2:$C$151,C93)&gt;1,"Duplicate plan line",IF(H93&gt;G93,"Over capacity",IF(K93&gt;0,"Unmet demand",IF(AND(G93&gt;0,I93=0),"Full","OK"))))))</f>
        <v/>
      </c>
    </row>
    <row r="94">
      <c r="A94" s="38" t="n"/>
      <c r="B94" s="19" t="n"/>
      <c r="C94" s="19" t="n"/>
      <c r="D94" s="20" t="n"/>
      <c r="E94" s="20" t="n"/>
      <c r="F94" s="20" t="n"/>
      <c r="G94" s="21">
        <f>IF(OR(A94="",B94="",C94="",D94="",E94=""),"",MAX(0,MIN(D94,E94+IF(F94="",0,F94))))</f>
        <v/>
      </c>
      <c r="H94" s="21">
        <f>IF(OR(A94="",B94="",C94=""),"",COUNTIFS('Request Log'!$C$2:$C$301,A94,'Request Log'!$D$2:$D$301,B94,'Request Log'!$E$2:$E$301,C94,'Request Log'!$H$2:$H$301,"Yes",'Request Log'!$I$2:$I$301,"Yes"))</f>
        <v/>
      </c>
      <c r="I94" s="21">
        <f>IF(OR(G94="",H94=""),"",MAX(0,G94-H94))</f>
        <v/>
      </c>
      <c r="J94" s="21">
        <f>IF(OR(A94="",B94="",C94=""),"",COUNTIFS('Request Log'!$C$2:$C$301,A94,'Request Log'!$D$2:$D$301,B94,'Request Log'!$E$2:$E$301,C94,'Request Log'!$H$2:$H$301,"Yes"))</f>
        <v/>
      </c>
      <c r="K94" s="21">
        <f>IF(OR(A94="",B94="",C94=""),"",COUNTIFS('Request Log'!$C$2:$C$301,A94,'Request Log'!$D$2:$D$301,B94,'Request Log'!$E$2:$E$301,C94,'Request Log'!$H$2:$H$301,"Yes",'Request Log'!$G$2:$G$301,"Waitlisted")+COUNTIFS('Request Log'!$C$2:$C$301,A94,'Request Log'!$D$2:$D$301,B94,'Request Log'!$E$2:$E$301,C94,'Request Log'!$H$2:$H$301,"Yes",'Request Log'!$G$2:$G$301,"Declined"))</f>
        <v/>
      </c>
      <c r="L94" s="22">
        <f>IF(COUNTA(A94:F94)=0,"",IF(OR(A94="",B94="",C94="",D94="",E94=""),"Missing setup",IF(COUNTIFS($A$2:$A$151,A94,$B$2:$B$151,B94,$C$2:$C$151,C94)&gt;1,"Duplicate plan line",IF(H94&gt;G94,"Over capacity",IF(K94&gt;0,"Unmet demand",IF(AND(G94&gt;0,I94=0),"Full","OK"))))))</f>
        <v/>
      </c>
    </row>
    <row r="95">
      <c r="A95" s="38" t="n"/>
      <c r="B95" s="19" t="n"/>
      <c r="C95" s="19" t="n"/>
      <c r="D95" s="20" t="n"/>
      <c r="E95" s="20" t="n"/>
      <c r="F95" s="20" t="n"/>
      <c r="G95" s="21">
        <f>IF(OR(A95="",B95="",C95="",D95="",E95=""),"",MAX(0,MIN(D95,E95+IF(F95="",0,F95))))</f>
        <v/>
      </c>
      <c r="H95" s="21">
        <f>IF(OR(A95="",B95="",C95=""),"",COUNTIFS('Request Log'!$C$2:$C$301,A95,'Request Log'!$D$2:$D$301,B95,'Request Log'!$E$2:$E$301,C95,'Request Log'!$H$2:$H$301,"Yes",'Request Log'!$I$2:$I$301,"Yes"))</f>
        <v/>
      </c>
      <c r="I95" s="21">
        <f>IF(OR(G95="",H95=""),"",MAX(0,G95-H95))</f>
        <v/>
      </c>
      <c r="J95" s="21">
        <f>IF(OR(A95="",B95="",C95=""),"",COUNTIFS('Request Log'!$C$2:$C$301,A95,'Request Log'!$D$2:$D$301,B95,'Request Log'!$E$2:$E$301,C95,'Request Log'!$H$2:$H$301,"Yes"))</f>
        <v/>
      </c>
      <c r="K95" s="21">
        <f>IF(OR(A95="",B95="",C95=""),"",COUNTIFS('Request Log'!$C$2:$C$301,A95,'Request Log'!$D$2:$D$301,B95,'Request Log'!$E$2:$E$301,C95,'Request Log'!$H$2:$H$301,"Yes",'Request Log'!$G$2:$G$301,"Waitlisted")+COUNTIFS('Request Log'!$C$2:$C$301,A95,'Request Log'!$D$2:$D$301,B95,'Request Log'!$E$2:$E$301,C95,'Request Log'!$H$2:$H$301,"Yes",'Request Log'!$G$2:$G$301,"Declined"))</f>
        <v/>
      </c>
      <c r="L95" s="22">
        <f>IF(COUNTA(A95:F95)=0,"",IF(OR(A95="",B95="",C95="",D95="",E95=""),"Missing setup",IF(COUNTIFS($A$2:$A$151,A95,$B$2:$B$151,B95,$C$2:$C$151,C95)&gt;1,"Duplicate plan line",IF(H95&gt;G95,"Over capacity",IF(K95&gt;0,"Unmet demand",IF(AND(G95&gt;0,I95=0),"Full","OK"))))))</f>
        <v/>
      </c>
    </row>
    <row r="96">
      <c r="A96" s="38" t="n"/>
      <c r="B96" s="19" t="n"/>
      <c r="C96" s="19" t="n"/>
      <c r="D96" s="20" t="n"/>
      <c r="E96" s="20" t="n"/>
      <c r="F96" s="20" t="n"/>
      <c r="G96" s="21">
        <f>IF(OR(A96="",B96="",C96="",D96="",E96=""),"",MAX(0,MIN(D96,E96+IF(F96="",0,F96))))</f>
        <v/>
      </c>
      <c r="H96" s="21">
        <f>IF(OR(A96="",B96="",C96=""),"",COUNTIFS('Request Log'!$C$2:$C$301,A96,'Request Log'!$D$2:$D$301,B96,'Request Log'!$E$2:$E$301,C96,'Request Log'!$H$2:$H$301,"Yes",'Request Log'!$I$2:$I$301,"Yes"))</f>
        <v/>
      </c>
      <c r="I96" s="21">
        <f>IF(OR(G96="",H96=""),"",MAX(0,G96-H96))</f>
        <v/>
      </c>
      <c r="J96" s="21">
        <f>IF(OR(A96="",B96="",C96=""),"",COUNTIFS('Request Log'!$C$2:$C$301,A96,'Request Log'!$D$2:$D$301,B96,'Request Log'!$E$2:$E$301,C96,'Request Log'!$H$2:$H$301,"Yes"))</f>
        <v/>
      </c>
      <c r="K96" s="21">
        <f>IF(OR(A96="",B96="",C96=""),"",COUNTIFS('Request Log'!$C$2:$C$301,A96,'Request Log'!$D$2:$D$301,B96,'Request Log'!$E$2:$E$301,C96,'Request Log'!$H$2:$H$301,"Yes",'Request Log'!$G$2:$G$301,"Waitlisted")+COUNTIFS('Request Log'!$C$2:$C$301,A96,'Request Log'!$D$2:$D$301,B96,'Request Log'!$E$2:$E$301,C96,'Request Log'!$H$2:$H$301,"Yes",'Request Log'!$G$2:$G$301,"Declined"))</f>
        <v/>
      </c>
      <c r="L96" s="22">
        <f>IF(COUNTA(A96:F96)=0,"",IF(OR(A96="",B96="",C96="",D96="",E96=""),"Missing setup",IF(COUNTIFS($A$2:$A$151,A96,$B$2:$B$151,B96,$C$2:$C$151,C96)&gt;1,"Duplicate plan line",IF(H96&gt;G96,"Over capacity",IF(K96&gt;0,"Unmet demand",IF(AND(G96&gt;0,I96=0),"Full","OK"))))))</f>
        <v/>
      </c>
    </row>
    <row r="97">
      <c r="A97" s="38" t="n"/>
      <c r="B97" s="19" t="n"/>
      <c r="C97" s="19" t="n"/>
      <c r="D97" s="20" t="n"/>
      <c r="E97" s="20" t="n"/>
      <c r="F97" s="20" t="n"/>
      <c r="G97" s="21">
        <f>IF(OR(A97="",B97="",C97="",D97="",E97=""),"",MAX(0,MIN(D97,E97+IF(F97="",0,F97))))</f>
        <v/>
      </c>
      <c r="H97" s="21">
        <f>IF(OR(A97="",B97="",C97=""),"",COUNTIFS('Request Log'!$C$2:$C$301,A97,'Request Log'!$D$2:$D$301,B97,'Request Log'!$E$2:$E$301,C97,'Request Log'!$H$2:$H$301,"Yes",'Request Log'!$I$2:$I$301,"Yes"))</f>
        <v/>
      </c>
      <c r="I97" s="21">
        <f>IF(OR(G97="",H97=""),"",MAX(0,G97-H97))</f>
        <v/>
      </c>
      <c r="J97" s="21">
        <f>IF(OR(A97="",B97="",C97=""),"",COUNTIFS('Request Log'!$C$2:$C$301,A97,'Request Log'!$D$2:$D$301,B97,'Request Log'!$E$2:$E$301,C97,'Request Log'!$H$2:$H$301,"Yes"))</f>
        <v/>
      </c>
      <c r="K97" s="21">
        <f>IF(OR(A97="",B97="",C97=""),"",COUNTIFS('Request Log'!$C$2:$C$301,A97,'Request Log'!$D$2:$D$301,B97,'Request Log'!$E$2:$E$301,C97,'Request Log'!$H$2:$H$301,"Yes",'Request Log'!$G$2:$G$301,"Waitlisted")+COUNTIFS('Request Log'!$C$2:$C$301,A97,'Request Log'!$D$2:$D$301,B97,'Request Log'!$E$2:$E$301,C97,'Request Log'!$H$2:$H$301,"Yes",'Request Log'!$G$2:$G$301,"Declined"))</f>
        <v/>
      </c>
      <c r="L97" s="22">
        <f>IF(COUNTA(A97:F97)=0,"",IF(OR(A97="",B97="",C97="",D97="",E97=""),"Missing setup",IF(COUNTIFS($A$2:$A$151,A97,$B$2:$B$151,B97,$C$2:$C$151,C97)&gt;1,"Duplicate plan line",IF(H97&gt;G97,"Over capacity",IF(K97&gt;0,"Unmet demand",IF(AND(G97&gt;0,I97=0),"Full","OK"))))))</f>
        <v/>
      </c>
    </row>
    <row r="98">
      <c r="A98" s="38" t="n"/>
      <c r="B98" s="19" t="n"/>
      <c r="C98" s="19" t="n"/>
      <c r="D98" s="20" t="n"/>
      <c r="E98" s="20" t="n"/>
      <c r="F98" s="20" t="n"/>
      <c r="G98" s="21">
        <f>IF(OR(A98="",B98="",C98="",D98="",E98=""),"",MAX(0,MIN(D98,E98+IF(F98="",0,F98))))</f>
        <v/>
      </c>
      <c r="H98" s="21">
        <f>IF(OR(A98="",B98="",C98=""),"",COUNTIFS('Request Log'!$C$2:$C$301,A98,'Request Log'!$D$2:$D$301,B98,'Request Log'!$E$2:$E$301,C98,'Request Log'!$H$2:$H$301,"Yes",'Request Log'!$I$2:$I$301,"Yes"))</f>
        <v/>
      </c>
      <c r="I98" s="21">
        <f>IF(OR(G98="",H98=""),"",MAX(0,G98-H98))</f>
        <v/>
      </c>
      <c r="J98" s="21">
        <f>IF(OR(A98="",B98="",C98=""),"",COUNTIFS('Request Log'!$C$2:$C$301,A98,'Request Log'!$D$2:$D$301,B98,'Request Log'!$E$2:$E$301,C98,'Request Log'!$H$2:$H$301,"Yes"))</f>
        <v/>
      </c>
      <c r="K98" s="21">
        <f>IF(OR(A98="",B98="",C98=""),"",COUNTIFS('Request Log'!$C$2:$C$301,A98,'Request Log'!$D$2:$D$301,B98,'Request Log'!$E$2:$E$301,C98,'Request Log'!$H$2:$H$301,"Yes",'Request Log'!$G$2:$G$301,"Waitlisted")+COUNTIFS('Request Log'!$C$2:$C$301,A98,'Request Log'!$D$2:$D$301,B98,'Request Log'!$E$2:$E$301,C98,'Request Log'!$H$2:$H$301,"Yes",'Request Log'!$G$2:$G$301,"Declined"))</f>
        <v/>
      </c>
      <c r="L98" s="22">
        <f>IF(COUNTA(A98:F98)=0,"",IF(OR(A98="",B98="",C98="",D98="",E98=""),"Missing setup",IF(COUNTIFS($A$2:$A$151,A98,$B$2:$B$151,B98,$C$2:$C$151,C98)&gt;1,"Duplicate plan line",IF(H98&gt;G98,"Over capacity",IF(K98&gt;0,"Unmet demand",IF(AND(G98&gt;0,I98=0),"Full","OK"))))))</f>
        <v/>
      </c>
    </row>
    <row r="99">
      <c r="A99" s="38" t="n"/>
      <c r="B99" s="19" t="n"/>
      <c r="C99" s="19" t="n"/>
      <c r="D99" s="20" t="n"/>
      <c r="E99" s="20" t="n"/>
      <c r="F99" s="20" t="n"/>
      <c r="G99" s="21">
        <f>IF(OR(A99="",B99="",C99="",D99="",E99=""),"",MAX(0,MIN(D99,E99+IF(F99="",0,F99))))</f>
        <v/>
      </c>
      <c r="H99" s="21">
        <f>IF(OR(A99="",B99="",C99=""),"",COUNTIFS('Request Log'!$C$2:$C$301,A99,'Request Log'!$D$2:$D$301,B99,'Request Log'!$E$2:$E$301,C99,'Request Log'!$H$2:$H$301,"Yes",'Request Log'!$I$2:$I$301,"Yes"))</f>
        <v/>
      </c>
      <c r="I99" s="21">
        <f>IF(OR(G99="",H99=""),"",MAX(0,G99-H99))</f>
        <v/>
      </c>
      <c r="J99" s="21">
        <f>IF(OR(A99="",B99="",C99=""),"",COUNTIFS('Request Log'!$C$2:$C$301,A99,'Request Log'!$D$2:$D$301,B99,'Request Log'!$E$2:$E$301,C99,'Request Log'!$H$2:$H$301,"Yes"))</f>
        <v/>
      </c>
      <c r="K99" s="21">
        <f>IF(OR(A99="",B99="",C99=""),"",COUNTIFS('Request Log'!$C$2:$C$301,A99,'Request Log'!$D$2:$D$301,B99,'Request Log'!$E$2:$E$301,C99,'Request Log'!$H$2:$H$301,"Yes",'Request Log'!$G$2:$G$301,"Waitlisted")+COUNTIFS('Request Log'!$C$2:$C$301,A99,'Request Log'!$D$2:$D$301,B99,'Request Log'!$E$2:$E$301,C99,'Request Log'!$H$2:$H$301,"Yes",'Request Log'!$G$2:$G$301,"Declined"))</f>
        <v/>
      </c>
      <c r="L99" s="22">
        <f>IF(COUNTA(A99:F99)=0,"",IF(OR(A99="",B99="",C99="",D99="",E99=""),"Missing setup",IF(COUNTIFS($A$2:$A$151,A99,$B$2:$B$151,B99,$C$2:$C$151,C99)&gt;1,"Duplicate plan line",IF(H99&gt;G99,"Over capacity",IF(K99&gt;0,"Unmet demand",IF(AND(G99&gt;0,I99=0),"Full","OK"))))))</f>
        <v/>
      </c>
    </row>
    <row r="100">
      <c r="A100" s="38" t="n"/>
      <c r="B100" s="19" t="n"/>
      <c r="C100" s="19" t="n"/>
      <c r="D100" s="20" t="n"/>
      <c r="E100" s="20" t="n"/>
      <c r="F100" s="20" t="n"/>
      <c r="G100" s="21">
        <f>IF(OR(A100="",B100="",C100="",D100="",E100=""),"",MAX(0,MIN(D100,E100+IF(F100="",0,F100))))</f>
        <v/>
      </c>
      <c r="H100" s="21">
        <f>IF(OR(A100="",B100="",C100=""),"",COUNTIFS('Request Log'!$C$2:$C$301,A100,'Request Log'!$D$2:$D$301,B100,'Request Log'!$E$2:$E$301,C100,'Request Log'!$H$2:$H$301,"Yes",'Request Log'!$I$2:$I$301,"Yes"))</f>
        <v/>
      </c>
      <c r="I100" s="21">
        <f>IF(OR(G100="",H100=""),"",MAX(0,G100-H100))</f>
        <v/>
      </c>
      <c r="J100" s="21">
        <f>IF(OR(A100="",B100="",C100=""),"",COUNTIFS('Request Log'!$C$2:$C$301,A100,'Request Log'!$D$2:$D$301,B100,'Request Log'!$E$2:$E$301,C100,'Request Log'!$H$2:$H$301,"Yes"))</f>
        <v/>
      </c>
      <c r="K100" s="21">
        <f>IF(OR(A100="",B100="",C100=""),"",COUNTIFS('Request Log'!$C$2:$C$301,A100,'Request Log'!$D$2:$D$301,B100,'Request Log'!$E$2:$E$301,C100,'Request Log'!$H$2:$H$301,"Yes",'Request Log'!$G$2:$G$301,"Waitlisted")+COUNTIFS('Request Log'!$C$2:$C$301,A100,'Request Log'!$D$2:$D$301,B100,'Request Log'!$E$2:$E$301,C100,'Request Log'!$H$2:$H$301,"Yes",'Request Log'!$G$2:$G$301,"Declined"))</f>
        <v/>
      </c>
      <c r="L100" s="22">
        <f>IF(COUNTA(A100:F100)=0,"",IF(OR(A100="",B100="",C100="",D100="",E100=""),"Missing setup",IF(COUNTIFS($A$2:$A$151,A100,$B$2:$B$151,B100,$C$2:$C$151,C100)&gt;1,"Duplicate plan line",IF(H100&gt;G100,"Over capacity",IF(K100&gt;0,"Unmet demand",IF(AND(G100&gt;0,I100=0),"Full","OK"))))))</f>
        <v/>
      </c>
    </row>
    <row r="101">
      <c r="A101" s="38" t="n"/>
      <c r="B101" s="19" t="n"/>
      <c r="C101" s="19" t="n"/>
      <c r="D101" s="20" t="n"/>
      <c r="E101" s="20" t="n"/>
      <c r="F101" s="20" t="n"/>
      <c r="G101" s="21">
        <f>IF(OR(A101="",B101="",C101="",D101="",E101=""),"",MAX(0,MIN(D101,E101+IF(F101="",0,F101))))</f>
        <v/>
      </c>
      <c r="H101" s="21">
        <f>IF(OR(A101="",B101="",C101=""),"",COUNTIFS('Request Log'!$C$2:$C$301,A101,'Request Log'!$D$2:$D$301,B101,'Request Log'!$E$2:$E$301,C101,'Request Log'!$H$2:$H$301,"Yes",'Request Log'!$I$2:$I$301,"Yes"))</f>
        <v/>
      </c>
      <c r="I101" s="21">
        <f>IF(OR(G101="",H101=""),"",MAX(0,G101-H101))</f>
        <v/>
      </c>
      <c r="J101" s="21">
        <f>IF(OR(A101="",B101="",C101=""),"",COUNTIFS('Request Log'!$C$2:$C$301,A101,'Request Log'!$D$2:$D$301,B101,'Request Log'!$E$2:$E$301,C101,'Request Log'!$H$2:$H$301,"Yes"))</f>
        <v/>
      </c>
      <c r="K101" s="21">
        <f>IF(OR(A101="",B101="",C101=""),"",COUNTIFS('Request Log'!$C$2:$C$301,A101,'Request Log'!$D$2:$D$301,B101,'Request Log'!$E$2:$E$301,C101,'Request Log'!$H$2:$H$301,"Yes",'Request Log'!$G$2:$G$301,"Waitlisted")+COUNTIFS('Request Log'!$C$2:$C$301,A101,'Request Log'!$D$2:$D$301,B101,'Request Log'!$E$2:$E$301,C101,'Request Log'!$H$2:$H$301,"Yes",'Request Log'!$G$2:$G$301,"Declined"))</f>
        <v/>
      </c>
      <c r="L101" s="22">
        <f>IF(COUNTA(A101:F101)=0,"",IF(OR(A101="",B101="",C101="",D101="",E101=""),"Missing setup",IF(COUNTIFS($A$2:$A$151,A101,$B$2:$B$151,B101,$C$2:$C$151,C101)&gt;1,"Duplicate plan line",IF(H101&gt;G101,"Over capacity",IF(K101&gt;0,"Unmet demand",IF(AND(G101&gt;0,I101=0),"Full","OK"))))))</f>
        <v/>
      </c>
    </row>
    <row r="102">
      <c r="A102" s="38" t="n"/>
      <c r="B102" s="19" t="n"/>
      <c r="C102" s="19" t="n"/>
      <c r="D102" s="20" t="n"/>
      <c r="E102" s="20" t="n"/>
      <c r="F102" s="20" t="n"/>
      <c r="G102" s="21">
        <f>IF(OR(A102="",B102="",C102="",D102="",E102=""),"",MAX(0,MIN(D102,E102+IF(F102="",0,F102))))</f>
        <v/>
      </c>
      <c r="H102" s="21">
        <f>IF(OR(A102="",B102="",C102=""),"",COUNTIFS('Request Log'!$C$2:$C$301,A102,'Request Log'!$D$2:$D$301,B102,'Request Log'!$E$2:$E$301,C102,'Request Log'!$H$2:$H$301,"Yes",'Request Log'!$I$2:$I$301,"Yes"))</f>
        <v/>
      </c>
      <c r="I102" s="21">
        <f>IF(OR(G102="",H102=""),"",MAX(0,G102-H102))</f>
        <v/>
      </c>
      <c r="J102" s="21">
        <f>IF(OR(A102="",B102="",C102=""),"",COUNTIFS('Request Log'!$C$2:$C$301,A102,'Request Log'!$D$2:$D$301,B102,'Request Log'!$E$2:$E$301,C102,'Request Log'!$H$2:$H$301,"Yes"))</f>
        <v/>
      </c>
      <c r="K102" s="21">
        <f>IF(OR(A102="",B102="",C102=""),"",COUNTIFS('Request Log'!$C$2:$C$301,A102,'Request Log'!$D$2:$D$301,B102,'Request Log'!$E$2:$E$301,C102,'Request Log'!$H$2:$H$301,"Yes",'Request Log'!$G$2:$G$301,"Waitlisted")+COUNTIFS('Request Log'!$C$2:$C$301,A102,'Request Log'!$D$2:$D$301,B102,'Request Log'!$E$2:$E$301,C102,'Request Log'!$H$2:$H$301,"Yes",'Request Log'!$G$2:$G$301,"Declined"))</f>
        <v/>
      </c>
      <c r="L102" s="22">
        <f>IF(COUNTA(A102:F102)=0,"",IF(OR(A102="",B102="",C102="",D102="",E102=""),"Missing setup",IF(COUNTIFS($A$2:$A$151,A102,$B$2:$B$151,B102,$C$2:$C$151,C102)&gt;1,"Duplicate plan line",IF(H102&gt;G102,"Over capacity",IF(K102&gt;0,"Unmet demand",IF(AND(G102&gt;0,I102=0),"Full","OK"))))))</f>
        <v/>
      </c>
    </row>
    <row r="103">
      <c r="A103" s="38" t="n"/>
      <c r="B103" s="19" t="n"/>
      <c r="C103" s="19" t="n"/>
      <c r="D103" s="20" t="n"/>
      <c r="E103" s="20" t="n"/>
      <c r="F103" s="20" t="n"/>
      <c r="G103" s="21">
        <f>IF(OR(A103="",B103="",C103="",D103="",E103=""),"",MAX(0,MIN(D103,E103+IF(F103="",0,F103))))</f>
        <v/>
      </c>
      <c r="H103" s="21">
        <f>IF(OR(A103="",B103="",C103=""),"",COUNTIFS('Request Log'!$C$2:$C$301,A103,'Request Log'!$D$2:$D$301,B103,'Request Log'!$E$2:$E$301,C103,'Request Log'!$H$2:$H$301,"Yes",'Request Log'!$I$2:$I$301,"Yes"))</f>
        <v/>
      </c>
      <c r="I103" s="21">
        <f>IF(OR(G103="",H103=""),"",MAX(0,G103-H103))</f>
        <v/>
      </c>
      <c r="J103" s="21">
        <f>IF(OR(A103="",B103="",C103=""),"",COUNTIFS('Request Log'!$C$2:$C$301,A103,'Request Log'!$D$2:$D$301,B103,'Request Log'!$E$2:$E$301,C103,'Request Log'!$H$2:$H$301,"Yes"))</f>
        <v/>
      </c>
      <c r="K103" s="21">
        <f>IF(OR(A103="",B103="",C103=""),"",COUNTIFS('Request Log'!$C$2:$C$301,A103,'Request Log'!$D$2:$D$301,B103,'Request Log'!$E$2:$E$301,C103,'Request Log'!$H$2:$H$301,"Yes",'Request Log'!$G$2:$G$301,"Waitlisted")+COUNTIFS('Request Log'!$C$2:$C$301,A103,'Request Log'!$D$2:$D$301,B103,'Request Log'!$E$2:$E$301,C103,'Request Log'!$H$2:$H$301,"Yes",'Request Log'!$G$2:$G$301,"Declined"))</f>
        <v/>
      </c>
      <c r="L103" s="22">
        <f>IF(COUNTA(A103:F103)=0,"",IF(OR(A103="",B103="",C103="",D103="",E103=""),"Missing setup",IF(COUNTIFS($A$2:$A$151,A103,$B$2:$B$151,B103,$C$2:$C$151,C103)&gt;1,"Duplicate plan line",IF(H103&gt;G103,"Over capacity",IF(K103&gt;0,"Unmet demand",IF(AND(G103&gt;0,I103=0),"Full","OK"))))))</f>
        <v/>
      </c>
    </row>
    <row r="104">
      <c r="A104" s="38" t="n"/>
      <c r="B104" s="19" t="n"/>
      <c r="C104" s="19" t="n"/>
      <c r="D104" s="20" t="n"/>
      <c r="E104" s="20" t="n"/>
      <c r="F104" s="20" t="n"/>
      <c r="G104" s="21">
        <f>IF(OR(A104="",B104="",C104="",D104="",E104=""),"",MAX(0,MIN(D104,E104+IF(F104="",0,F104))))</f>
        <v/>
      </c>
      <c r="H104" s="21">
        <f>IF(OR(A104="",B104="",C104=""),"",COUNTIFS('Request Log'!$C$2:$C$301,A104,'Request Log'!$D$2:$D$301,B104,'Request Log'!$E$2:$E$301,C104,'Request Log'!$H$2:$H$301,"Yes",'Request Log'!$I$2:$I$301,"Yes"))</f>
        <v/>
      </c>
      <c r="I104" s="21">
        <f>IF(OR(G104="",H104=""),"",MAX(0,G104-H104))</f>
        <v/>
      </c>
      <c r="J104" s="21">
        <f>IF(OR(A104="",B104="",C104=""),"",COUNTIFS('Request Log'!$C$2:$C$301,A104,'Request Log'!$D$2:$D$301,B104,'Request Log'!$E$2:$E$301,C104,'Request Log'!$H$2:$H$301,"Yes"))</f>
        <v/>
      </c>
      <c r="K104" s="21">
        <f>IF(OR(A104="",B104="",C104=""),"",COUNTIFS('Request Log'!$C$2:$C$301,A104,'Request Log'!$D$2:$D$301,B104,'Request Log'!$E$2:$E$301,C104,'Request Log'!$H$2:$H$301,"Yes",'Request Log'!$G$2:$G$301,"Waitlisted")+COUNTIFS('Request Log'!$C$2:$C$301,A104,'Request Log'!$D$2:$D$301,B104,'Request Log'!$E$2:$E$301,C104,'Request Log'!$H$2:$H$301,"Yes",'Request Log'!$G$2:$G$301,"Declined"))</f>
        <v/>
      </c>
      <c r="L104" s="22">
        <f>IF(COUNTA(A104:F104)=0,"",IF(OR(A104="",B104="",C104="",D104="",E104=""),"Missing setup",IF(COUNTIFS($A$2:$A$151,A104,$B$2:$B$151,B104,$C$2:$C$151,C104)&gt;1,"Duplicate plan line",IF(H104&gt;G104,"Over capacity",IF(K104&gt;0,"Unmet demand",IF(AND(G104&gt;0,I104=0),"Full","OK"))))))</f>
        <v/>
      </c>
    </row>
    <row r="105">
      <c r="A105" s="38" t="n"/>
      <c r="B105" s="19" t="n"/>
      <c r="C105" s="19" t="n"/>
      <c r="D105" s="20" t="n"/>
      <c r="E105" s="20" t="n"/>
      <c r="F105" s="20" t="n"/>
      <c r="G105" s="21">
        <f>IF(OR(A105="",B105="",C105="",D105="",E105=""),"",MAX(0,MIN(D105,E105+IF(F105="",0,F105))))</f>
        <v/>
      </c>
      <c r="H105" s="21">
        <f>IF(OR(A105="",B105="",C105=""),"",COUNTIFS('Request Log'!$C$2:$C$301,A105,'Request Log'!$D$2:$D$301,B105,'Request Log'!$E$2:$E$301,C105,'Request Log'!$H$2:$H$301,"Yes",'Request Log'!$I$2:$I$301,"Yes"))</f>
        <v/>
      </c>
      <c r="I105" s="21">
        <f>IF(OR(G105="",H105=""),"",MAX(0,G105-H105))</f>
        <v/>
      </c>
      <c r="J105" s="21">
        <f>IF(OR(A105="",B105="",C105=""),"",COUNTIFS('Request Log'!$C$2:$C$301,A105,'Request Log'!$D$2:$D$301,B105,'Request Log'!$E$2:$E$301,C105,'Request Log'!$H$2:$H$301,"Yes"))</f>
        <v/>
      </c>
      <c r="K105" s="21">
        <f>IF(OR(A105="",B105="",C105=""),"",COUNTIFS('Request Log'!$C$2:$C$301,A105,'Request Log'!$D$2:$D$301,B105,'Request Log'!$E$2:$E$301,C105,'Request Log'!$H$2:$H$301,"Yes",'Request Log'!$G$2:$G$301,"Waitlisted")+COUNTIFS('Request Log'!$C$2:$C$301,A105,'Request Log'!$D$2:$D$301,B105,'Request Log'!$E$2:$E$301,C105,'Request Log'!$H$2:$H$301,"Yes",'Request Log'!$G$2:$G$301,"Declined"))</f>
        <v/>
      </c>
      <c r="L105" s="22">
        <f>IF(COUNTA(A105:F105)=0,"",IF(OR(A105="",B105="",C105="",D105="",E105=""),"Missing setup",IF(COUNTIFS($A$2:$A$151,A105,$B$2:$B$151,B105,$C$2:$C$151,C105)&gt;1,"Duplicate plan line",IF(H105&gt;G105,"Over capacity",IF(K105&gt;0,"Unmet demand",IF(AND(G105&gt;0,I105=0),"Full","OK"))))))</f>
        <v/>
      </c>
    </row>
    <row r="106">
      <c r="A106" s="38" t="n"/>
      <c r="B106" s="19" t="n"/>
      <c r="C106" s="19" t="n"/>
      <c r="D106" s="20" t="n"/>
      <c r="E106" s="20" t="n"/>
      <c r="F106" s="20" t="n"/>
      <c r="G106" s="21">
        <f>IF(OR(A106="",B106="",C106="",D106="",E106=""),"",MAX(0,MIN(D106,E106+IF(F106="",0,F106))))</f>
        <v/>
      </c>
      <c r="H106" s="21">
        <f>IF(OR(A106="",B106="",C106=""),"",COUNTIFS('Request Log'!$C$2:$C$301,A106,'Request Log'!$D$2:$D$301,B106,'Request Log'!$E$2:$E$301,C106,'Request Log'!$H$2:$H$301,"Yes",'Request Log'!$I$2:$I$301,"Yes"))</f>
        <v/>
      </c>
      <c r="I106" s="21">
        <f>IF(OR(G106="",H106=""),"",MAX(0,G106-H106))</f>
        <v/>
      </c>
      <c r="J106" s="21">
        <f>IF(OR(A106="",B106="",C106=""),"",COUNTIFS('Request Log'!$C$2:$C$301,A106,'Request Log'!$D$2:$D$301,B106,'Request Log'!$E$2:$E$301,C106,'Request Log'!$H$2:$H$301,"Yes"))</f>
        <v/>
      </c>
      <c r="K106" s="21">
        <f>IF(OR(A106="",B106="",C106=""),"",COUNTIFS('Request Log'!$C$2:$C$301,A106,'Request Log'!$D$2:$D$301,B106,'Request Log'!$E$2:$E$301,C106,'Request Log'!$H$2:$H$301,"Yes",'Request Log'!$G$2:$G$301,"Waitlisted")+COUNTIFS('Request Log'!$C$2:$C$301,A106,'Request Log'!$D$2:$D$301,B106,'Request Log'!$E$2:$E$301,C106,'Request Log'!$H$2:$H$301,"Yes",'Request Log'!$G$2:$G$301,"Declined"))</f>
        <v/>
      </c>
      <c r="L106" s="22">
        <f>IF(COUNTA(A106:F106)=0,"",IF(OR(A106="",B106="",C106="",D106="",E106=""),"Missing setup",IF(COUNTIFS($A$2:$A$151,A106,$B$2:$B$151,B106,$C$2:$C$151,C106)&gt;1,"Duplicate plan line",IF(H106&gt;G106,"Over capacity",IF(K106&gt;0,"Unmet demand",IF(AND(G106&gt;0,I106=0),"Full","OK"))))))</f>
        <v/>
      </c>
    </row>
    <row r="107">
      <c r="A107" s="38" t="n"/>
      <c r="B107" s="19" t="n"/>
      <c r="C107" s="19" t="n"/>
      <c r="D107" s="20" t="n"/>
      <c r="E107" s="20" t="n"/>
      <c r="F107" s="20" t="n"/>
      <c r="G107" s="21">
        <f>IF(OR(A107="",B107="",C107="",D107="",E107=""),"",MAX(0,MIN(D107,E107+IF(F107="",0,F107))))</f>
        <v/>
      </c>
      <c r="H107" s="21">
        <f>IF(OR(A107="",B107="",C107=""),"",COUNTIFS('Request Log'!$C$2:$C$301,A107,'Request Log'!$D$2:$D$301,B107,'Request Log'!$E$2:$E$301,C107,'Request Log'!$H$2:$H$301,"Yes",'Request Log'!$I$2:$I$301,"Yes"))</f>
        <v/>
      </c>
      <c r="I107" s="21">
        <f>IF(OR(G107="",H107=""),"",MAX(0,G107-H107))</f>
        <v/>
      </c>
      <c r="J107" s="21">
        <f>IF(OR(A107="",B107="",C107=""),"",COUNTIFS('Request Log'!$C$2:$C$301,A107,'Request Log'!$D$2:$D$301,B107,'Request Log'!$E$2:$E$301,C107,'Request Log'!$H$2:$H$301,"Yes"))</f>
        <v/>
      </c>
      <c r="K107" s="21">
        <f>IF(OR(A107="",B107="",C107=""),"",COUNTIFS('Request Log'!$C$2:$C$301,A107,'Request Log'!$D$2:$D$301,B107,'Request Log'!$E$2:$E$301,C107,'Request Log'!$H$2:$H$301,"Yes",'Request Log'!$G$2:$G$301,"Waitlisted")+COUNTIFS('Request Log'!$C$2:$C$301,A107,'Request Log'!$D$2:$D$301,B107,'Request Log'!$E$2:$E$301,C107,'Request Log'!$H$2:$H$301,"Yes",'Request Log'!$G$2:$G$301,"Declined"))</f>
        <v/>
      </c>
      <c r="L107" s="22">
        <f>IF(COUNTA(A107:F107)=0,"",IF(OR(A107="",B107="",C107="",D107="",E107=""),"Missing setup",IF(COUNTIFS($A$2:$A$151,A107,$B$2:$B$151,B107,$C$2:$C$151,C107)&gt;1,"Duplicate plan line",IF(H107&gt;G107,"Over capacity",IF(K107&gt;0,"Unmet demand",IF(AND(G107&gt;0,I107=0),"Full","OK"))))))</f>
        <v/>
      </c>
    </row>
    <row r="108">
      <c r="A108" s="38" t="n"/>
      <c r="B108" s="19" t="n"/>
      <c r="C108" s="19" t="n"/>
      <c r="D108" s="20" t="n"/>
      <c r="E108" s="20" t="n"/>
      <c r="F108" s="20" t="n"/>
      <c r="G108" s="21">
        <f>IF(OR(A108="",B108="",C108="",D108="",E108=""),"",MAX(0,MIN(D108,E108+IF(F108="",0,F108))))</f>
        <v/>
      </c>
      <c r="H108" s="21">
        <f>IF(OR(A108="",B108="",C108=""),"",COUNTIFS('Request Log'!$C$2:$C$301,A108,'Request Log'!$D$2:$D$301,B108,'Request Log'!$E$2:$E$301,C108,'Request Log'!$H$2:$H$301,"Yes",'Request Log'!$I$2:$I$301,"Yes"))</f>
        <v/>
      </c>
      <c r="I108" s="21">
        <f>IF(OR(G108="",H108=""),"",MAX(0,G108-H108))</f>
        <v/>
      </c>
      <c r="J108" s="21">
        <f>IF(OR(A108="",B108="",C108=""),"",COUNTIFS('Request Log'!$C$2:$C$301,A108,'Request Log'!$D$2:$D$301,B108,'Request Log'!$E$2:$E$301,C108,'Request Log'!$H$2:$H$301,"Yes"))</f>
        <v/>
      </c>
      <c r="K108" s="21">
        <f>IF(OR(A108="",B108="",C108=""),"",COUNTIFS('Request Log'!$C$2:$C$301,A108,'Request Log'!$D$2:$D$301,B108,'Request Log'!$E$2:$E$301,C108,'Request Log'!$H$2:$H$301,"Yes",'Request Log'!$G$2:$G$301,"Waitlisted")+COUNTIFS('Request Log'!$C$2:$C$301,A108,'Request Log'!$D$2:$D$301,B108,'Request Log'!$E$2:$E$301,C108,'Request Log'!$H$2:$H$301,"Yes",'Request Log'!$G$2:$G$301,"Declined"))</f>
        <v/>
      </c>
      <c r="L108" s="22">
        <f>IF(COUNTA(A108:F108)=0,"",IF(OR(A108="",B108="",C108="",D108="",E108=""),"Missing setup",IF(COUNTIFS($A$2:$A$151,A108,$B$2:$B$151,B108,$C$2:$C$151,C108)&gt;1,"Duplicate plan line",IF(H108&gt;G108,"Over capacity",IF(K108&gt;0,"Unmet demand",IF(AND(G108&gt;0,I108=0),"Full","OK"))))))</f>
        <v/>
      </c>
    </row>
    <row r="109">
      <c r="A109" s="38" t="n"/>
      <c r="B109" s="19" t="n"/>
      <c r="C109" s="19" t="n"/>
      <c r="D109" s="20" t="n"/>
      <c r="E109" s="20" t="n"/>
      <c r="F109" s="20" t="n"/>
      <c r="G109" s="21">
        <f>IF(OR(A109="",B109="",C109="",D109="",E109=""),"",MAX(0,MIN(D109,E109+IF(F109="",0,F109))))</f>
        <v/>
      </c>
      <c r="H109" s="21">
        <f>IF(OR(A109="",B109="",C109=""),"",COUNTIFS('Request Log'!$C$2:$C$301,A109,'Request Log'!$D$2:$D$301,B109,'Request Log'!$E$2:$E$301,C109,'Request Log'!$H$2:$H$301,"Yes",'Request Log'!$I$2:$I$301,"Yes"))</f>
        <v/>
      </c>
      <c r="I109" s="21">
        <f>IF(OR(G109="",H109=""),"",MAX(0,G109-H109))</f>
        <v/>
      </c>
      <c r="J109" s="21">
        <f>IF(OR(A109="",B109="",C109=""),"",COUNTIFS('Request Log'!$C$2:$C$301,A109,'Request Log'!$D$2:$D$301,B109,'Request Log'!$E$2:$E$301,C109,'Request Log'!$H$2:$H$301,"Yes"))</f>
        <v/>
      </c>
      <c r="K109" s="21">
        <f>IF(OR(A109="",B109="",C109=""),"",COUNTIFS('Request Log'!$C$2:$C$301,A109,'Request Log'!$D$2:$D$301,B109,'Request Log'!$E$2:$E$301,C109,'Request Log'!$H$2:$H$301,"Yes",'Request Log'!$G$2:$G$301,"Waitlisted")+COUNTIFS('Request Log'!$C$2:$C$301,A109,'Request Log'!$D$2:$D$301,B109,'Request Log'!$E$2:$E$301,C109,'Request Log'!$H$2:$H$301,"Yes",'Request Log'!$G$2:$G$301,"Declined"))</f>
        <v/>
      </c>
      <c r="L109" s="22">
        <f>IF(COUNTA(A109:F109)=0,"",IF(OR(A109="",B109="",C109="",D109="",E109=""),"Missing setup",IF(COUNTIFS($A$2:$A$151,A109,$B$2:$B$151,B109,$C$2:$C$151,C109)&gt;1,"Duplicate plan line",IF(H109&gt;G109,"Over capacity",IF(K109&gt;0,"Unmet demand",IF(AND(G109&gt;0,I109=0),"Full","OK"))))))</f>
        <v/>
      </c>
    </row>
    <row r="110">
      <c r="A110" s="38" t="n"/>
      <c r="B110" s="19" t="n"/>
      <c r="C110" s="19" t="n"/>
      <c r="D110" s="20" t="n"/>
      <c r="E110" s="20" t="n"/>
      <c r="F110" s="20" t="n"/>
      <c r="G110" s="21">
        <f>IF(OR(A110="",B110="",C110="",D110="",E110=""),"",MAX(0,MIN(D110,E110+IF(F110="",0,F110))))</f>
        <v/>
      </c>
      <c r="H110" s="21">
        <f>IF(OR(A110="",B110="",C110=""),"",COUNTIFS('Request Log'!$C$2:$C$301,A110,'Request Log'!$D$2:$D$301,B110,'Request Log'!$E$2:$E$301,C110,'Request Log'!$H$2:$H$301,"Yes",'Request Log'!$I$2:$I$301,"Yes"))</f>
        <v/>
      </c>
      <c r="I110" s="21">
        <f>IF(OR(G110="",H110=""),"",MAX(0,G110-H110))</f>
        <v/>
      </c>
      <c r="J110" s="21">
        <f>IF(OR(A110="",B110="",C110=""),"",COUNTIFS('Request Log'!$C$2:$C$301,A110,'Request Log'!$D$2:$D$301,B110,'Request Log'!$E$2:$E$301,C110,'Request Log'!$H$2:$H$301,"Yes"))</f>
        <v/>
      </c>
      <c r="K110" s="21">
        <f>IF(OR(A110="",B110="",C110=""),"",COUNTIFS('Request Log'!$C$2:$C$301,A110,'Request Log'!$D$2:$D$301,B110,'Request Log'!$E$2:$E$301,C110,'Request Log'!$H$2:$H$301,"Yes",'Request Log'!$G$2:$G$301,"Waitlisted")+COUNTIFS('Request Log'!$C$2:$C$301,A110,'Request Log'!$D$2:$D$301,B110,'Request Log'!$E$2:$E$301,C110,'Request Log'!$H$2:$H$301,"Yes",'Request Log'!$G$2:$G$301,"Declined"))</f>
        <v/>
      </c>
      <c r="L110" s="22">
        <f>IF(COUNTA(A110:F110)=0,"",IF(OR(A110="",B110="",C110="",D110="",E110=""),"Missing setup",IF(COUNTIFS($A$2:$A$151,A110,$B$2:$B$151,B110,$C$2:$C$151,C110)&gt;1,"Duplicate plan line",IF(H110&gt;G110,"Over capacity",IF(K110&gt;0,"Unmet demand",IF(AND(G110&gt;0,I110=0),"Full","OK"))))))</f>
        <v/>
      </c>
    </row>
    <row r="111">
      <c r="A111" s="38" t="n"/>
      <c r="B111" s="19" t="n"/>
      <c r="C111" s="19" t="n"/>
      <c r="D111" s="20" t="n"/>
      <c r="E111" s="20" t="n"/>
      <c r="F111" s="20" t="n"/>
      <c r="G111" s="21">
        <f>IF(OR(A111="",B111="",C111="",D111="",E111=""),"",MAX(0,MIN(D111,E111+IF(F111="",0,F111))))</f>
        <v/>
      </c>
      <c r="H111" s="21">
        <f>IF(OR(A111="",B111="",C111=""),"",COUNTIFS('Request Log'!$C$2:$C$301,A111,'Request Log'!$D$2:$D$301,B111,'Request Log'!$E$2:$E$301,C111,'Request Log'!$H$2:$H$301,"Yes",'Request Log'!$I$2:$I$301,"Yes"))</f>
        <v/>
      </c>
      <c r="I111" s="21">
        <f>IF(OR(G111="",H111=""),"",MAX(0,G111-H111))</f>
        <v/>
      </c>
      <c r="J111" s="21">
        <f>IF(OR(A111="",B111="",C111=""),"",COUNTIFS('Request Log'!$C$2:$C$301,A111,'Request Log'!$D$2:$D$301,B111,'Request Log'!$E$2:$E$301,C111,'Request Log'!$H$2:$H$301,"Yes"))</f>
        <v/>
      </c>
      <c r="K111" s="21">
        <f>IF(OR(A111="",B111="",C111=""),"",COUNTIFS('Request Log'!$C$2:$C$301,A111,'Request Log'!$D$2:$D$301,B111,'Request Log'!$E$2:$E$301,C111,'Request Log'!$H$2:$H$301,"Yes",'Request Log'!$G$2:$G$301,"Waitlisted")+COUNTIFS('Request Log'!$C$2:$C$301,A111,'Request Log'!$D$2:$D$301,B111,'Request Log'!$E$2:$E$301,C111,'Request Log'!$H$2:$H$301,"Yes",'Request Log'!$G$2:$G$301,"Declined"))</f>
        <v/>
      </c>
      <c r="L111" s="22">
        <f>IF(COUNTA(A111:F111)=0,"",IF(OR(A111="",B111="",C111="",D111="",E111=""),"Missing setup",IF(COUNTIFS($A$2:$A$151,A111,$B$2:$B$151,B111,$C$2:$C$151,C111)&gt;1,"Duplicate plan line",IF(H111&gt;G111,"Over capacity",IF(K111&gt;0,"Unmet demand",IF(AND(G111&gt;0,I111=0),"Full","OK"))))))</f>
        <v/>
      </c>
    </row>
    <row r="112">
      <c r="A112" s="38" t="n"/>
      <c r="B112" s="19" t="n"/>
      <c r="C112" s="19" t="n"/>
      <c r="D112" s="20" t="n"/>
      <c r="E112" s="20" t="n"/>
      <c r="F112" s="20" t="n"/>
      <c r="G112" s="21">
        <f>IF(OR(A112="",B112="",C112="",D112="",E112=""),"",MAX(0,MIN(D112,E112+IF(F112="",0,F112))))</f>
        <v/>
      </c>
      <c r="H112" s="21">
        <f>IF(OR(A112="",B112="",C112=""),"",COUNTIFS('Request Log'!$C$2:$C$301,A112,'Request Log'!$D$2:$D$301,B112,'Request Log'!$E$2:$E$301,C112,'Request Log'!$H$2:$H$301,"Yes",'Request Log'!$I$2:$I$301,"Yes"))</f>
        <v/>
      </c>
      <c r="I112" s="21">
        <f>IF(OR(G112="",H112=""),"",MAX(0,G112-H112))</f>
        <v/>
      </c>
      <c r="J112" s="21">
        <f>IF(OR(A112="",B112="",C112=""),"",COUNTIFS('Request Log'!$C$2:$C$301,A112,'Request Log'!$D$2:$D$301,B112,'Request Log'!$E$2:$E$301,C112,'Request Log'!$H$2:$H$301,"Yes"))</f>
        <v/>
      </c>
      <c r="K112" s="21">
        <f>IF(OR(A112="",B112="",C112=""),"",COUNTIFS('Request Log'!$C$2:$C$301,A112,'Request Log'!$D$2:$D$301,B112,'Request Log'!$E$2:$E$301,C112,'Request Log'!$H$2:$H$301,"Yes",'Request Log'!$G$2:$G$301,"Waitlisted")+COUNTIFS('Request Log'!$C$2:$C$301,A112,'Request Log'!$D$2:$D$301,B112,'Request Log'!$E$2:$E$301,C112,'Request Log'!$H$2:$H$301,"Yes",'Request Log'!$G$2:$G$301,"Declined"))</f>
        <v/>
      </c>
      <c r="L112" s="22">
        <f>IF(COUNTA(A112:F112)=0,"",IF(OR(A112="",B112="",C112="",D112="",E112=""),"Missing setup",IF(COUNTIFS($A$2:$A$151,A112,$B$2:$B$151,B112,$C$2:$C$151,C112)&gt;1,"Duplicate plan line",IF(H112&gt;G112,"Over capacity",IF(K112&gt;0,"Unmet demand",IF(AND(G112&gt;0,I112=0),"Full","OK"))))))</f>
        <v/>
      </c>
    </row>
    <row r="113">
      <c r="A113" s="38" t="n"/>
      <c r="B113" s="19" t="n"/>
      <c r="C113" s="19" t="n"/>
      <c r="D113" s="20" t="n"/>
      <c r="E113" s="20" t="n"/>
      <c r="F113" s="20" t="n"/>
      <c r="G113" s="21">
        <f>IF(OR(A113="",B113="",C113="",D113="",E113=""),"",MAX(0,MIN(D113,E113+IF(F113="",0,F113))))</f>
        <v/>
      </c>
      <c r="H113" s="21">
        <f>IF(OR(A113="",B113="",C113=""),"",COUNTIFS('Request Log'!$C$2:$C$301,A113,'Request Log'!$D$2:$D$301,B113,'Request Log'!$E$2:$E$301,C113,'Request Log'!$H$2:$H$301,"Yes",'Request Log'!$I$2:$I$301,"Yes"))</f>
        <v/>
      </c>
      <c r="I113" s="21">
        <f>IF(OR(G113="",H113=""),"",MAX(0,G113-H113))</f>
        <v/>
      </c>
      <c r="J113" s="21">
        <f>IF(OR(A113="",B113="",C113=""),"",COUNTIFS('Request Log'!$C$2:$C$301,A113,'Request Log'!$D$2:$D$301,B113,'Request Log'!$E$2:$E$301,C113,'Request Log'!$H$2:$H$301,"Yes"))</f>
        <v/>
      </c>
      <c r="K113" s="21">
        <f>IF(OR(A113="",B113="",C113=""),"",COUNTIFS('Request Log'!$C$2:$C$301,A113,'Request Log'!$D$2:$D$301,B113,'Request Log'!$E$2:$E$301,C113,'Request Log'!$H$2:$H$301,"Yes",'Request Log'!$G$2:$G$301,"Waitlisted")+COUNTIFS('Request Log'!$C$2:$C$301,A113,'Request Log'!$D$2:$D$301,B113,'Request Log'!$E$2:$E$301,C113,'Request Log'!$H$2:$H$301,"Yes",'Request Log'!$G$2:$G$301,"Declined"))</f>
        <v/>
      </c>
      <c r="L113" s="22">
        <f>IF(COUNTA(A113:F113)=0,"",IF(OR(A113="",B113="",C113="",D113="",E113=""),"Missing setup",IF(COUNTIFS($A$2:$A$151,A113,$B$2:$B$151,B113,$C$2:$C$151,C113)&gt;1,"Duplicate plan line",IF(H113&gt;G113,"Over capacity",IF(K113&gt;0,"Unmet demand",IF(AND(G113&gt;0,I113=0),"Full","OK"))))))</f>
        <v/>
      </c>
    </row>
    <row r="114">
      <c r="A114" s="38" t="n"/>
      <c r="B114" s="19" t="n"/>
      <c r="C114" s="19" t="n"/>
      <c r="D114" s="20" t="n"/>
      <c r="E114" s="20" t="n"/>
      <c r="F114" s="20" t="n"/>
      <c r="G114" s="21">
        <f>IF(OR(A114="",B114="",C114="",D114="",E114=""),"",MAX(0,MIN(D114,E114+IF(F114="",0,F114))))</f>
        <v/>
      </c>
      <c r="H114" s="21">
        <f>IF(OR(A114="",B114="",C114=""),"",COUNTIFS('Request Log'!$C$2:$C$301,A114,'Request Log'!$D$2:$D$301,B114,'Request Log'!$E$2:$E$301,C114,'Request Log'!$H$2:$H$301,"Yes",'Request Log'!$I$2:$I$301,"Yes"))</f>
        <v/>
      </c>
      <c r="I114" s="21">
        <f>IF(OR(G114="",H114=""),"",MAX(0,G114-H114))</f>
        <v/>
      </c>
      <c r="J114" s="21">
        <f>IF(OR(A114="",B114="",C114=""),"",COUNTIFS('Request Log'!$C$2:$C$301,A114,'Request Log'!$D$2:$D$301,B114,'Request Log'!$E$2:$E$301,C114,'Request Log'!$H$2:$H$301,"Yes"))</f>
        <v/>
      </c>
      <c r="K114" s="21">
        <f>IF(OR(A114="",B114="",C114=""),"",COUNTIFS('Request Log'!$C$2:$C$301,A114,'Request Log'!$D$2:$D$301,B114,'Request Log'!$E$2:$E$301,C114,'Request Log'!$H$2:$H$301,"Yes",'Request Log'!$G$2:$G$301,"Waitlisted")+COUNTIFS('Request Log'!$C$2:$C$301,A114,'Request Log'!$D$2:$D$301,B114,'Request Log'!$E$2:$E$301,C114,'Request Log'!$H$2:$H$301,"Yes",'Request Log'!$G$2:$G$301,"Declined"))</f>
        <v/>
      </c>
      <c r="L114" s="22">
        <f>IF(COUNTA(A114:F114)=0,"",IF(OR(A114="",B114="",C114="",D114="",E114=""),"Missing setup",IF(COUNTIFS($A$2:$A$151,A114,$B$2:$B$151,B114,$C$2:$C$151,C114)&gt;1,"Duplicate plan line",IF(H114&gt;G114,"Over capacity",IF(K114&gt;0,"Unmet demand",IF(AND(G114&gt;0,I114=0),"Full","OK"))))))</f>
        <v/>
      </c>
    </row>
    <row r="115">
      <c r="A115" s="38" t="n"/>
      <c r="B115" s="19" t="n"/>
      <c r="C115" s="19" t="n"/>
      <c r="D115" s="20" t="n"/>
      <c r="E115" s="20" t="n"/>
      <c r="F115" s="20" t="n"/>
      <c r="G115" s="21">
        <f>IF(OR(A115="",B115="",C115="",D115="",E115=""),"",MAX(0,MIN(D115,E115+IF(F115="",0,F115))))</f>
        <v/>
      </c>
      <c r="H115" s="21">
        <f>IF(OR(A115="",B115="",C115=""),"",COUNTIFS('Request Log'!$C$2:$C$301,A115,'Request Log'!$D$2:$D$301,B115,'Request Log'!$E$2:$E$301,C115,'Request Log'!$H$2:$H$301,"Yes",'Request Log'!$I$2:$I$301,"Yes"))</f>
        <v/>
      </c>
      <c r="I115" s="21">
        <f>IF(OR(G115="",H115=""),"",MAX(0,G115-H115))</f>
        <v/>
      </c>
      <c r="J115" s="21">
        <f>IF(OR(A115="",B115="",C115=""),"",COUNTIFS('Request Log'!$C$2:$C$301,A115,'Request Log'!$D$2:$D$301,B115,'Request Log'!$E$2:$E$301,C115,'Request Log'!$H$2:$H$301,"Yes"))</f>
        <v/>
      </c>
      <c r="K115" s="21">
        <f>IF(OR(A115="",B115="",C115=""),"",COUNTIFS('Request Log'!$C$2:$C$301,A115,'Request Log'!$D$2:$D$301,B115,'Request Log'!$E$2:$E$301,C115,'Request Log'!$H$2:$H$301,"Yes",'Request Log'!$G$2:$G$301,"Waitlisted")+COUNTIFS('Request Log'!$C$2:$C$301,A115,'Request Log'!$D$2:$D$301,B115,'Request Log'!$E$2:$E$301,C115,'Request Log'!$H$2:$H$301,"Yes",'Request Log'!$G$2:$G$301,"Declined"))</f>
        <v/>
      </c>
      <c r="L115" s="22">
        <f>IF(COUNTA(A115:F115)=0,"",IF(OR(A115="",B115="",C115="",D115="",E115=""),"Missing setup",IF(COUNTIFS($A$2:$A$151,A115,$B$2:$B$151,B115,$C$2:$C$151,C115)&gt;1,"Duplicate plan line",IF(H115&gt;G115,"Over capacity",IF(K115&gt;0,"Unmet demand",IF(AND(G115&gt;0,I115=0),"Full","OK"))))))</f>
        <v/>
      </c>
    </row>
    <row r="116">
      <c r="A116" s="38" t="n"/>
      <c r="B116" s="19" t="n"/>
      <c r="C116" s="19" t="n"/>
      <c r="D116" s="20" t="n"/>
      <c r="E116" s="20" t="n"/>
      <c r="F116" s="20" t="n"/>
      <c r="G116" s="21">
        <f>IF(OR(A116="",B116="",C116="",D116="",E116=""),"",MAX(0,MIN(D116,E116+IF(F116="",0,F116))))</f>
        <v/>
      </c>
      <c r="H116" s="21">
        <f>IF(OR(A116="",B116="",C116=""),"",COUNTIFS('Request Log'!$C$2:$C$301,A116,'Request Log'!$D$2:$D$301,B116,'Request Log'!$E$2:$E$301,C116,'Request Log'!$H$2:$H$301,"Yes",'Request Log'!$I$2:$I$301,"Yes"))</f>
        <v/>
      </c>
      <c r="I116" s="21">
        <f>IF(OR(G116="",H116=""),"",MAX(0,G116-H116))</f>
        <v/>
      </c>
      <c r="J116" s="21">
        <f>IF(OR(A116="",B116="",C116=""),"",COUNTIFS('Request Log'!$C$2:$C$301,A116,'Request Log'!$D$2:$D$301,B116,'Request Log'!$E$2:$E$301,C116,'Request Log'!$H$2:$H$301,"Yes"))</f>
        <v/>
      </c>
      <c r="K116" s="21">
        <f>IF(OR(A116="",B116="",C116=""),"",COUNTIFS('Request Log'!$C$2:$C$301,A116,'Request Log'!$D$2:$D$301,B116,'Request Log'!$E$2:$E$301,C116,'Request Log'!$H$2:$H$301,"Yes",'Request Log'!$G$2:$G$301,"Waitlisted")+COUNTIFS('Request Log'!$C$2:$C$301,A116,'Request Log'!$D$2:$D$301,B116,'Request Log'!$E$2:$E$301,C116,'Request Log'!$H$2:$H$301,"Yes",'Request Log'!$G$2:$G$301,"Declined"))</f>
        <v/>
      </c>
      <c r="L116" s="22">
        <f>IF(COUNTA(A116:F116)=0,"",IF(OR(A116="",B116="",C116="",D116="",E116=""),"Missing setup",IF(COUNTIFS($A$2:$A$151,A116,$B$2:$B$151,B116,$C$2:$C$151,C116)&gt;1,"Duplicate plan line",IF(H116&gt;G116,"Over capacity",IF(K116&gt;0,"Unmet demand",IF(AND(G116&gt;0,I116=0),"Full","OK"))))))</f>
        <v/>
      </c>
    </row>
    <row r="117">
      <c r="A117" s="38" t="n"/>
      <c r="B117" s="19" t="n"/>
      <c r="C117" s="19" t="n"/>
      <c r="D117" s="20" t="n"/>
      <c r="E117" s="20" t="n"/>
      <c r="F117" s="20" t="n"/>
      <c r="G117" s="21">
        <f>IF(OR(A117="",B117="",C117="",D117="",E117=""),"",MAX(0,MIN(D117,E117+IF(F117="",0,F117))))</f>
        <v/>
      </c>
      <c r="H117" s="21">
        <f>IF(OR(A117="",B117="",C117=""),"",COUNTIFS('Request Log'!$C$2:$C$301,A117,'Request Log'!$D$2:$D$301,B117,'Request Log'!$E$2:$E$301,C117,'Request Log'!$H$2:$H$301,"Yes",'Request Log'!$I$2:$I$301,"Yes"))</f>
        <v/>
      </c>
      <c r="I117" s="21">
        <f>IF(OR(G117="",H117=""),"",MAX(0,G117-H117))</f>
        <v/>
      </c>
      <c r="J117" s="21">
        <f>IF(OR(A117="",B117="",C117=""),"",COUNTIFS('Request Log'!$C$2:$C$301,A117,'Request Log'!$D$2:$D$301,B117,'Request Log'!$E$2:$E$301,C117,'Request Log'!$H$2:$H$301,"Yes"))</f>
        <v/>
      </c>
      <c r="K117" s="21">
        <f>IF(OR(A117="",B117="",C117=""),"",COUNTIFS('Request Log'!$C$2:$C$301,A117,'Request Log'!$D$2:$D$301,B117,'Request Log'!$E$2:$E$301,C117,'Request Log'!$H$2:$H$301,"Yes",'Request Log'!$G$2:$G$301,"Waitlisted")+COUNTIFS('Request Log'!$C$2:$C$301,A117,'Request Log'!$D$2:$D$301,B117,'Request Log'!$E$2:$E$301,C117,'Request Log'!$H$2:$H$301,"Yes",'Request Log'!$G$2:$G$301,"Declined"))</f>
        <v/>
      </c>
      <c r="L117" s="22">
        <f>IF(COUNTA(A117:F117)=0,"",IF(OR(A117="",B117="",C117="",D117="",E117=""),"Missing setup",IF(COUNTIFS($A$2:$A$151,A117,$B$2:$B$151,B117,$C$2:$C$151,C117)&gt;1,"Duplicate plan line",IF(H117&gt;G117,"Over capacity",IF(K117&gt;0,"Unmet demand",IF(AND(G117&gt;0,I117=0),"Full","OK"))))))</f>
        <v/>
      </c>
    </row>
    <row r="118">
      <c r="A118" s="38" t="n"/>
      <c r="B118" s="19" t="n"/>
      <c r="C118" s="19" t="n"/>
      <c r="D118" s="20" t="n"/>
      <c r="E118" s="20" t="n"/>
      <c r="F118" s="20" t="n"/>
      <c r="G118" s="21">
        <f>IF(OR(A118="",B118="",C118="",D118="",E118=""),"",MAX(0,MIN(D118,E118+IF(F118="",0,F118))))</f>
        <v/>
      </c>
      <c r="H118" s="21">
        <f>IF(OR(A118="",B118="",C118=""),"",COUNTIFS('Request Log'!$C$2:$C$301,A118,'Request Log'!$D$2:$D$301,B118,'Request Log'!$E$2:$E$301,C118,'Request Log'!$H$2:$H$301,"Yes",'Request Log'!$I$2:$I$301,"Yes"))</f>
        <v/>
      </c>
      <c r="I118" s="21">
        <f>IF(OR(G118="",H118=""),"",MAX(0,G118-H118))</f>
        <v/>
      </c>
      <c r="J118" s="21">
        <f>IF(OR(A118="",B118="",C118=""),"",COUNTIFS('Request Log'!$C$2:$C$301,A118,'Request Log'!$D$2:$D$301,B118,'Request Log'!$E$2:$E$301,C118,'Request Log'!$H$2:$H$301,"Yes"))</f>
        <v/>
      </c>
      <c r="K118" s="21">
        <f>IF(OR(A118="",B118="",C118=""),"",COUNTIFS('Request Log'!$C$2:$C$301,A118,'Request Log'!$D$2:$D$301,B118,'Request Log'!$E$2:$E$301,C118,'Request Log'!$H$2:$H$301,"Yes",'Request Log'!$G$2:$G$301,"Waitlisted")+COUNTIFS('Request Log'!$C$2:$C$301,A118,'Request Log'!$D$2:$D$301,B118,'Request Log'!$E$2:$E$301,C118,'Request Log'!$H$2:$H$301,"Yes",'Request Log'!$G$2:$G$301,"Declined"))</f>
        <v/>
      </c>
      <c r="L118" s="22">
        <f>IF(COUNTA(A118:F118)=0,"",IF(OR(A118="",B118="",C118="",D118="",E118=""),"Missing setup",IF(COUNTIFS($A$2:$A$151,A118,$B$2:$B$151,B118,$C$2:$C$151,C118)&gt;1,"Duplicate plan line",IF(H118&gt;G118,"Over capacity",IF(K118&gt;0,"Unmet demand",IF(AND(G118&gt;0,I118=0),"Full","OK"))))))</f>
        <v/>
      </c>
    </row>
    <row r="119">
      <c r="A119" s="38" t="n"/>
      <c r="B119" s="19" t="n"/>
      <c r="C119" s="19" t="n"/>
      <c r="D119" s="20" t="n"/>
      <c r="E119" s="20" t="n"/>
      <c r="F119" s="20" t="n"/>
      <c r="G119" s="21">
        <f>IF(OR(A119="",B119="",C119="",D119="",E119=""),"",MAX(0,MIN(D119,E119+IF(F119="",0,F119))))</f>
        <v/>
      </c>
      <c r="H119" s="21">
        <f>IF(OR(A119="",B119="",C119=""),"",COUNTIFS('Request Log'!$C$2:$C$301,A119,'Request Log'!$D$2:$D$301,B119,'Request Log'!$E$2:$E$301,C119,'Request Log'!$H$2:$H$301,"Yes",'Request Log'!$I$2:$I$301,"Yes"))</f>
        <v/>
      </c>
      <c r="I119" s="21">
        <f>IF(OR(G119="",H119=""),"",MAX(0,G119-H119))</f>
        <v/>
      </c>
      <c r="J119" s="21">
        <f>IF(OR(A119="",B119="",C119=""),"",COUNTIFS('Request Log'!$C$2:$C$301,A119,'Request Log'!$D$2:$D$301,B119,'Request Log'!$E$2:$E$301,C119,'Request Log'!$H$2:$H$301,"Yes"))</f>
        <v/>
      </c>
      <c r="K119" s="21">
        <f>IF(OR(A119="",B119="",C119=""),"",COUNTIFS('Request Log'!$C$2:$C$301,A119,'Request Log'!$D$2:$D$301,B119,'Request Log'!$E$2:$E$301,C119,'Request Log'!$H$2:$H$301,"Yes",'Request Log'!$G$2:$G$301,"Waitlisted")+COUNTIFS('Request Log'!$C$2:$C$301,A119,'Request Log'!$D$2:$D$301,B119,'Request Log'!$E$2:$E$301,C119,'Request Log'!$H$2:$H$301,"Yes",'Request Log'!$G$2:$G$301,"Declined"))</f>
        <v/>
      </c>
      <c r="L119" s="22">
        <f>IF(COUNTA(A119:F119)=0,"",IF(OR(A119="",B119="",C119="",D119="",E119=""),"Missing setup",IF(COUNTIFS($A$2:$A$151,A119,$B$2:$B$151,B119,$C$2:$C$151,C119)&gt;1,"Duplicate plan line",IF(H119&gt;G119,"Over capacity",IF(K119&gt;0,"Unmet demand",IF(AND(G119&gt;0,I119=0),"Full","OK"))))))</f>
        <v/>
      </c>
    </row>
    <row r="120">
      <c r="A120" s="38" t="n"/>
      <c r="B120" s="19" t="n"/>
      <c r="C120" s="19" t="n"/>
      <c r="D120" s="20" t="n"/>
      <c r="E120" s="20" t="n"/>
      <c r="F120" s="20" t="n"/>
      <c r="G120" s="21">
        <f>IF(OR(A120="",B120="",C120="",D120="",E120=""),"",MAX(0,MIN(D120,E120+IF(F120="",0,F120))))</f>
        <v/>
      </c>
      <c r="H120" s="21">
        <f>IF(OR(A120="",B120="",C120=""),"",COUNTIFS('Request Log'!$C$2:$C$301,A120,'Request Log'!$D$2:$D$301,B120,'Request Log'!$E$2:$E$301,C120,'Request Log'!$H$2:$H$301,"Yes",'Request Log'!$I$2:$I$301,"Yes"))</f>
        <v/>
      </c>
      <c r="I120" s="21">
        <f>IF(OR(G120="",H120=""),"",MAX(0,G120-H120))</f>
        <v/>
      </c>
      <c r="J120" s="21">
        <f>IF(OR(A120="",B120="",C120=""),"",COUNTIFS('Request Log'!$C$2:$C$301,A120,'Request Log'!$D$2:$D$301,B120,'Request Log'!$E$2:$E$301,C120,'Request Log'!$H$2:$H$301,"Yes"))</f>
        <v/>
      </c>
      <c r="K120" s="21">
        <f>IF(OR(A120="",B120="",C120=""),"",COUNTIFS('Request Log'!$C$2:$C$301,A120,'Request Log'!$D$2:$D$301,B120,'Request Log'!$E$2:$E$301,C120,'Request Log'!$H$2:$H$301,"Yes",'Request Log'!$G$2:$G$301,"Waitlisted")+COUNTIFS('Request Log'!$C$2:$C$301,A120,'Request Log'!$D$2:$D$301,B120,'Request Log'!$E$2:$E$301,C120,'Request Log'!$H$2:$H$301,"Yes",'Request Log'!$G$2:$G$301,"Declined"))</f>
        <v/>
      </c>
      <c r="L120" s="22">
        <f>IF(COUNTA(A120:F120)=0,"",IF(OR(A120="",B120="",C120="",D120="",E120=""),"Missing setup",IF(COUNTIFS($A$2:$A$151,A120,$B$2:$B$151,B120,$C$2:$C$151,C120)&gt;1,"Duplicate plan line",IF(H120&gt;G120,"Over capacity",IF(K120&gt;0,"Unmet demand",IF(AND(G120&gt;0,I120=0),"Full","OK"))))))</f>
        <v/>
      </c>
    </row>
    <row r="121">
      <c r="A121" s="38" t="n"/>
      <c r="B121" s="19" t="n"/>
      <c r="C121" s="19" t="n"/>
      <c r="D121" s="20" t="n"/>
      <c r="E121" s="20" t="n"/>
      <c r="F121" s="20" t="n"/>
      <c r="G121" s="21">
        <f>IF(OR(A121="",B121="",C121="",D121="",E121=""),"",MAX(0,MIN(D121,E121+IF(F121="",0,F121))))</f>
        <v/>
      </c>
      <c r="H121" s="21">
        <f>IF(OR(A121="",B121="",C121=""),"",COUNTIFS('Request Log'!$C$2:$C$301,A121,'Request Log'!$D$2:$D$301,B121,'Request Log'!$E$2:$E$301,C121,'Request Log'!$H$2:$H$301,"Yes",'Request Log'!$I$2:$I$301,"Yes"))</f>
        <v/>
      </c>
      <c r="I121" s="21">
        <f>IF(OR(G121="",H121=""),"",MAX(0,G121-H121))</f>
        <v/>
      </c>
      <c r="J121" s="21">
        <f>IF(OR(A121="",B121="",C121=""),"",COUNTIFS('Request Log'!$C$2:$C$301,A121,'Request Log'!$D$2:$D$301,B121,'Request Log'!$E$2:$E$301,C121,'Request Log'!$H$2:$H$301,"Yes"))</f>
        <v/>
      </c>
      <c r="K121" s="21">
        <f>IF(OR(A121="",B121="",C121=""),"",COUNTIFS('Request Log'!$C$2:$C$301,A121,'Request Log'!$D$2:$D$301,B121,'Request Log'!$E$2:$E$301,C121,'Request Log'!$H$2:$H$301,"Yes",'Request Log'!$G$2:$G$301,"Waitlisted")+COUNTIFS('Request Log'!$C$2:$C$301,A121,'Request Log'!$D$2:$D$301,B121,'Request Log'!$E$2:$E$301,C121,'Request Log'!$H$2:$H$301,"Yes",'Request Log'!$G$2:$G$301,"Declined"))</f>
        <v/>
      </c>
      <c r="L121" s="22">
        <f>IF(COUNTA(A121:F121)=0,"",IF(OR(A121="",B121="",C121="",D121="",E121=""),"Missing setup",IF(COUNTIFS($A$2:$A$151,A121,$B$2:$B$151,B121,$C$2:$C$151,C121)&gt;1,"Duplicate plan line",IF(H121&gt;G121,"Over capacity",IF(K121&gt;0,"Unmet demand",IF(AND(G121&gt;0,I121=0),"Full","OK"))))))</f>
        <v/>
      </c>
    </row>
    <row r="122">
      <c r="A122" s="38" t="n"/>
      <c r="B122" s="19" t="n"/>
      <c r="C122" s="19" t="n"/>
      <c r="D122" s="20" t="n"/>
      <c r="E122" s="20" t="n"/>
      <c r="F122" s="20" t="n"/>
      <c r="G122" s="21">
        <f>IF(OR(A122="",B122="",C122="",D122="",E122=""),"",MAX(0,MIN(D122,E122+IF(F122="",0,F122))))</f>
        <v/>
      </c>
      <c r="H122" s="21">
        <f>IF(OR(A122="",B122="",C122=""),"",COUNTIFS('Request Log'!$C$2:$C$301,A122,'Request Log'!$D$2:$D$301,B122,'Request Log'!$E$2:$E$301,C122,'Request Log'!$H$2:$H$301,"Yes",'Request Log'!$I$2:$I$301,"Yes"))</f>
        <v/>
      </c>
      <c r="I122" s="21">
        <f>IF(OR(G122="",H122=""),"",MAX(0,G122-H122))</f>
        <v/>
      </c>
      <c r="J122" s="21">
        <f>IF(OR(A122="",B122="",C122=""),"",COUNTIFS('Request Log'!$C$2:$C$301,A122,'Request Log'!$D$2:$D$301,B122,'Request Log'!$E$2:$E$301,C122,'Request Log'!$H$2:$H$301,"Yes"))</f>
        <v/>
      </c>
      <c r="K122" s="21">
        <f>IF(OR(A122="",B122="",C122=""),"",COUNTIFS('Request Log'!$C$2:$C$301,A122,'Request Log'!$D$2:$D$301,B122,'Request Log'!$E$2:$E$301,C122,'Request Log'!$H$2:$H$301,"Yes",'Request Log'!$G$2:$G$301,"Waitlisted")+COUNTIFS('Request Log'!$C$2:$C$301,A122,'Request Log'!$D$2:$D$301,B122,'Request Log'!$E$2:$E$301,C122,'Request Log'!$H$2:$H$301,"Yes",'Request Log'!$G$2:$G$301,"Declined"))</f>
        <v/>
      </c>
      <c r="L122" s="22">
        <f>IF(COUNTA(A122:F122)=0,"",IF(OR(A122="",B122="",C122="",D122="",E122=""),"Missing setup",IF(COUNTIFS($A$2:$A$151,A122,$B$2:$B$151,B122,$C$2:$C$151,C122)&gt;1,"Duplicate plan line",IF(H122&gt;G122,"Over capacity",IF(K122&gt;0,"Unmet demand",IF(AND(G122&gt;0,I122=0),"Full","OK"))))))</f>
        <v/>
      </c>
    </row>
    <row r="123">
      <c r="A123" s="38" t="n"/>
      <c r="B123" s="19" t="n"/>
      <c r="C123" s="19" t="n"/>
      <c r="D123" s="20" t="n"/>
      <c r="E123" s="20" t="n"/>
      <c r="F123" s="20" t="n"/>
      <c r="G123" s="21">
        <f>IF(OR(A123="",B123="",C123="",D123="",E123=""),"",MAX(0,MIN(D123,E123+IF(F123="",0,F123))))</f>
        <v/>
      </c>
      <c r="H123" s="21">
        <f>IF(OR(A123="",B123="",C123=""),"",COUNTIFS('Request Log'!$C$2:$C$301,A123,'Request Log'!$D$2:$D$301,B123,'Request Log'!$E$2:$E$301,C123,'Request Log'!$H$2:$H$301,"Yes",'Request Log'!$I$2:$I$301,"Yes"))</f>
        <v/>
      </c>
      <c r="I123" s="21">
        <f>IF(OR(G123="",H123=""),"",MAX(0,G123-H123))</f>
        <v/>
      </c>
      <c r="J123" s="21">
        <f>IF(OR(A123="",B123="",C123=""),"",COUNTIFS('Request Log'!$C$2:$C$301,A123,'Request Log'!$D$2:$D$301,B123,'Request Log'!$E$2:$E$301,C123,'Request Log'!$H$2:$H$301,"Yes"))</f>
        <v/>
      </c>
      <c r="K123" s="21">
        <f>IF(OR(A123="",B123="",C123=""),"",COUNTIFS('Request Log'!$C$2:$C$301,A123,'Request Log'!$D$2:$D$301,B123,'Request Log'!$E$2:$E$301,C123,'Request Log'!$H$2:$H$301,"Yes",'Request Log'!$G$2:$G$301,"Waitlisted")+COUNTIFS('Request Log'!$C$2:$C$301,A123,'Request Log'!$D$2:$D$301,B123,'Request Log'!$E$2:$E$301,C123,'Request Log'!$H$2:$H$301,"Yes",'Request Log'!$G$2:$G$301,"Declined"))</f>
        <v/>
      </c>
      <c r="L123" s="22">
        <f>IF(COUNTA(A123:F123)=0,"",IF(OR(A123="",B123="",C123="",D123="",E123=""),"Missing setup",IF(COUNTIFS($A$2:$A$151,A123,$B$2:$B$151,B123,$C$2:$C$151,C123)&gt;1,"Duplicate plan line",IF(H123&gt;G123,"Over capacity",IF(K123&gt;0,"Unmet demand",IF(AND(G123&gt;0,I123=0),"Full","OK"))))))</f>
        <v/>
      </c>
    </row>
    <row r="124">
      <c r="A124" s="38" t="n"/>
      <c r="B124" s="19" t="n"/>
      <c r="C124" s="19" t="n"/>
      <c r="D124" s="20" t="n"/>
      <c r="E124" s="20" t="n"/>
      <c r="F124" s="20" t="n"/>
      <c r="G124" s="21">
        <f>IF(OR(A124="",B124="",C124="",D124="",E124=""),"",MAX(0,MIN(D124,E124+IF(F124="",0,F124))))</f>
        <v/>
      </c>
      <c r="H124" s="21">
        <f>IF(OR(A124="",B124="",C124=""),"",COUNTIFS('Request Log'!$C$2:$C$301,A124,'Request Log'!$D$2:$D$301,B124,'Request Log'!$E$2:$E$301,C124,'Request Log'!$H$2:$H$301,"Yes",'Request Log'!$I$2:$I$301,"Yes"))</f>
        <v/>
      </c>
      <c r="I124" s="21">
        <f>IF(OR(G124="",H124=""),"",MAX(0,G124-H124))</f>
        <v/>
      </c>
      <c r="J124" s="21">
        <f>IF(OR(A124="",B124="",C124=""),"",COUNTIFS('Request Log'!$C$2:$C$301,A124,'Request Log'!$D$2:$D$301,B124,'Request Log'!$E$2:$E$301,C124,'Request Log'!$H$2:$H$301,"Yes"))</f>
        <v/>
      </c>
      <c r="K124" s="21">
        <f>IF(OR(A124="",B124="",C124=""),"",COUNTIFS('Request Log'!$C$2:$C$301,A124,'Request Log'!$D$2:$D$301,B124,'Request Log'!$E$2:$E$301,C124,'Request Log'!$H$2:$H$301,"Yes",'Request Log'!$G$2:$G$301,"Waitlisted")+COUNTIFS('Request Log'!$C$2:$C$301,A124,'Request Log'!$D$2:$D$301,B124,'Request Log'!$E$2:$E$301,C124,'Request Log'!$H$2:$H$301,"Yes",'Request Log'!$G$2:$G$301,"Declined"))</f>
        <v/>
      </c>
      <c r="L124" s="22">
        <f>IF(COUNTA(A124:F124)=0,"",IF(OR(A124="",B124="",C124="",D124="",E124=""),"Missing setup",IF(COUNTIFS($A$2:$A$151,A124,$B$2:$B$151,B124,$C$2:$C$151,C124)&gt;1,"Duplicate plan line",IF(H124&gt;G124,"Over capacity",IF(K124&gt;0,"Unmet demand",IF(AND(G124&gt;0,I124=0),"Full","OK"))))))</f>
        <v/>
      </c>
    </row>
    <row r="125">
      <c r="A125" s="38" t="n"/>
      <c r="B125" s="19" t="n"/>
      <c r="C125" s="19" t="n"/>
      <c r="D125" s="20" t="n"/>
      <c r="E125" s="20" t="n"/>
      <c r="F125" s="20" t="n"/>
      <c r="G125" s="21">
        <f>IF(OR(A125="",B125="",C125="",D125="",E125=""),"",MAX(0,MIN(D125,E125+IF(F125="",0,F125))))</f>
        <v/>
      </c>
      <c r="H125" s="21">
        <f>IF(OR(A125="",B125="",C125=""),"",COUNTIFS('Request Log'!$C$2:$C$301,A125,'Request Log'!$D$2:$D$301,B125,'Request Log'!$E$2:$E$301,C125,'Request Log'!$H$2:$H$301,"Yes",'Request Log'!$I$2:$I$301,"Yes"))</f>
        <v/>
      </c>
      <c r="I125" s="21">
        <f>IF(OR(G125="",H125=""),"",MAX(0,G125-H125))</f>
        <v/>
      </c>
      <c r="J125" s="21">
        <f>IF(OR(A125="",B125="",C125=""),"",COUNTIFS('Request Log'!$C$2:$C$301,A125,'Request Log'!$D$2:$D$301,B125,'Request Log'!$E$2:$E$301,C125,'Request Log'!$H$2:$H$301,"Yes"))</f>
        <v/>
      </c>
      <c r="K125" s="21">
        <f>IF(OR(A125="",B125="",C125=""),"",COUNTIFS('Request Log'!$C$2:$C$301,A125,'Request Log'!$D$2:$D$301,B125,'Request Log'!$E$2:$E$301,C125,'Request Log'!$H$2:$H$301,"Yes",'Request Log'!$G$2:$G$301,"Waitlisted")+COUNTIFS('Request Log'!$C$2:$C$301,A125,'Request Log'!$D$2:$D$301,B125,'Request Log'!$E$2:$E$301,C125,'Request Log'!$H$2:$H$301,"Yes",'Request Log'!$G$2:$G$301,"Declined"))</f>
        <v/>
      </c>
      <c r="L125" s="22">
        <f>IF(COUNTA(A125:F125)=0,"",IF(OR(A125="",B125="",C125="",D125="",E125=""),"Missing setup",IF(COUNTIFS($A$2:$A$151,A125,$B$2:$B$151,B125,$C$2:$C$151,C125)&gt;1,"Duplicate plan line",IF(H125&gt;G125,"Over capacity",IF(K125&gt;0,"Unmet demand",IF(AND(G125&gt;0,I125=0),"Full","OK"))))))</f>
        <v/>
      </c>
    </row>
    <row r="126">
      <c r="A126" s="38" t="n"/>
      <c r="B126" s="19" t="n"/>
      <c r="C126" s="19" t="n"/>
      <c r="D126" s="20" t="n"/>
      <c r="E126" s="20" t="n"/>
      <c r="F126" s="20" t="n"/>
      <c r="G126" s="21">
        <f>IF(OR(A126="",B126="",C126="",D126="",E126=""),"",MAX(0,MIN(D126,E126+IF(F126="",0,F126))))</f>
        <v/>
      </c>
      <c r="H126" s="21">
        <f>IF(OR(A126="",B126="",C126=""),"",COUNTIFS('Request Log'!$C$2:$C$301,A126,'Request Log'!$D$2:$D$301,B126,'Request Log'!$E$2:$E$301,C126,'Request Log'!$H$2:$H$301,"Yes",'Request Log'!$I$2:$I$301,"Yes"))</f>
        <v/>
      </c>
      <c r="I126" s="21">
        <f>IF(OR(G126="",H126=""),"",MAX(0,G126-H126))</f>
        <v/>
      </c>
      <c r="J126" s="21">
        <f>IF(OR(A126="",B126="",C126=""),"",COUNTIFS('Request Log'!$C$2:$C$301,A126,'Request Log'!$D$2:$D$301,B126,'Request Log'!$E$2:$E$301,C126,'Request Log'!$H$2:$H$301,"Yes"))</f>
        <v/>
      </c>
      <c r="K126" s="21">
        <f>IF(OR(A126="",B126="",C126=""),"",COUNTIFS('Request Log'!$C$2:$C$301,A126,'Request Log'!$D$2:$D$301,B126,'Request Log'!$E$2:$E$301,C126,'Request Log'!$H$2:$H$301,"Yes",'Request Log'!$G$2:$G$301,"Waitlisted")+COUNTIFS('Request Log'!$C$2:$C$301,A126,'Request Log'!$D$2:$D$301,B126,'Request Log'!$E$2:$E$301,C126,'Request Log'!$H$2:$H$301,"Yes",'Request Log'!$G$2:$G$301,"Declined"))</f>
        <v/>
      </c>
      <c r="L126" s="22">
        <f>IF(COUNTA(A126:F126)=0,"",IF(OR(A126="",B126="",C126="",D126="",E126=""),"Missing setup",IF(COUNTIFS($A$2:$A$151,A126,$B$2:$B$151,B126,$C$2:$C$151,C126)&gt;1,"Duplicate plan line",IF(H126&gt;G126,"Over capacity",IF(K126&gt;0,"Unmet demand",IF(AND(G126&gt;0,I126=0),"Full","OK"))))))</f>
        <v/>
      </c>
    </row>
    <row r="127">
      <c r="A127" s="38" t="n"/>
      <c r="B127" s="19" t="n"/>
      <c r="C127" s="19" t="n"/>
      <c r="D127" s="20" t="n"/>
      <c r="E127" s="20" t="n"/>
      <c r="F127" s="20" t="n"/>
      <c r="G127" s="21">
        <f>IF(OR(A127="",B127="",C127="",D127="",E127=""),"",MAX(0,MIN(D127,E127+IF(F127="",0,F127))))</f>
        <v/>
      </c>
      <c r="H127" s="21">
        <f>IF(OR(A127="",B127="",C127=""),"",COUNTIFS('Request Log'!$C$2:$C$301,A127,'Request Log'!$D$2:$D$301,B127,'Request Log'!$E$2:$E$301,C127,'Request Log'!$H$2:$H$301,"Yes",'Request Log'!$I$2:$I$301,"Yes"))</f>
        <v/>
      </c>
      <c r="I127" s="21">
        <f>IF(OR(G127="",H127=""),"",MAX(0,G127-H127))</f>
        <v/>
      </c>
      <c r="J127" s="21">
        <f>IF(OR(A127="",B127="",C127=""),"",COUNTIFS('Request Log'!$C$2:$C$301,A127,'Request Log'!$D$2:$D$301,B127,'Request Log'!$E$2:$E$301,C127,'Request Log'!$H$2:$H$301,"Yes"))</f>
        <v/>
      </c>
      <c r="K127" s="21">
        <f>IF(OR(A127="",B127="",C127=""),"",COUNTIFS('Request Log'!$C$2:$C$301,A127,'Request Log'!$D$2:$D$301,B127,'Request Log'!$E$2:$E$301,C127,'Request Log'!$H$2:$H$301,"Yes",'Request Log'!$G$2:$G$301,"Waitlisted")+COUNTIFS('Request Log'!$C$2:$C$301,A127,'Request Log'!$D$2:$D$301,B127,'Request Log'!$E$2:$E$301,C127,'Request Log'!$H$2:$H$301,"Yes",'Request Log'!$G$2:$G$301,"Declined"))</f>
        <v/>
      </c>
      <c r="L127" s="22">
        <f>IF(COUNTA(A127:F127)=0,"",IF(OR(A127="",B127="",C127="",D127="",E127=""),"Missing setup",IF(COUNTIFS($A$2:$A$151,A127,$B$2:$B$151,B127,$C$2:$C$151,C127)&gt;1,"Duplicate plan line",IF(H127&gt;G127,"Over capacity",IF(K127&gt;0,"Unmet demand",IF(AND(G127&gt;0,I127=0),"Full","OK"))))))</f>
        <v/>
      </c>
    </row>
    <row r="128">
      <c r="A128" s="38" t="n"/>
      <c r="B128" s="19" t="n"/>
      <c r="C128" s="19" t="n"/>
      <c r="D128" s="20" t="n"/>
      <c r="E128" s="20" t="n"/>
      <c r="F128" s="20" t="n"/>
      <c r="G128" s="21">
        <f>IF(OR(A128="",B128="",C128="",D128="",E128=""),"",MAX(0,MIN(D128,E128+IF(F128="",0,F128))))</f>
        <v/>
      </c>
      <c r="H128" s="21">
        <f>IF(OR(A128="",B128="",C128=""),"",COUNTIFS('Request Log'!$C$2:$C$301,A128,'Request Log'!$D$2:$D$301,B128,'Request Log'!$E$2:$E$301,C128,'Request Log'!$H$2:$H$301,"Yes",'Request Log'!$I$2:$I$301,"Yes"))</f>
        <v/>
      </c>
      <c r="I128" s="21">
        <f>IF(OR(G128="",H128=""),"",MAX(0,G128-H128))</f>
        <v/>
      </c>
      <c r="J128" s="21">
        <f>IF(OR(A128="",B128="",C128=""),"",COUNTIFS('Request Log'!$C$2:$C$301,A128,'Request Log'!$D$2:$D$301,B128,'Request Log'!$E$2:$E$301,C128,'Request Log'!$H$2:$H$301,"Yes"))</f>
        <v/>
      </c>
      <c r="K128" s="21">
        <f>IF(OR(A128="",B128="",C128=""),"",COUNTIFS('Request Log'!$C$2:$C$301,A128,'Request Log'!$D$2:$D$301,B128,'Request Log'!$E$2:$E$301,C128,'Request Log'!$H$2:$H$301,"Yes",'Request Log'!$G$2:$G$301,"Waitlisted")+COUNTIFS('Request Log'!$C$2:$C$301,A128,'Request Log'!$D$2:$D$301,B128,'Request Log'!$E$2:$E$301,C128,'Request Log'!$H$2:$H$301,"Yes",'Request Log'!$G$2:$G$301,"Declined"))</f>
        <v/>
      </c>
      <c r="L128" s="22">
        <f>IF(COUNTA(A128:F128)=0,"",IF(OR(A128="",B128="",C128="",D128="",E128=""),"Missing setup",IF(COUNTIFS($A$2:$A$151,A128,$B$2:$B$151,B128,$C$2:$C$151,C128)&gt;1,"Duplicate plan line",IF(H128&gt;G128,"Over capacity",IF(K128&gt;0,"Unmet demand",IF(AND(G128&gt;0,I128=0),"Full","OK"))))))</f>
        <v/>
      </c>
    </row>
    <row r="129">
      <c r="A129" s="38" t="n"/>
      <c r="B129" s="19" t="n"/>
      <c r="C129" s="19" t="n"/>
      <c r="D129" s="20" t="n"/>
      <c r="E129" s="20" t="n"/>
      <c r="F129" s="20" t="n"/>
      <c r="G129" s="21">
        <f>IF(OR(A129="",B129="",C129="",D129="",E129=""),"",MAX(0,MIN(D129,E129+IF(F129="",0,F129))))</f>
        <v/>
      </c>
      <c r="H129" s="21">
        <f>IF(OR(A129="",B129="",C129=""),"",COUNTIFS('Request Log'!$C$2:$C$301,A129,'Request Log'!$D$2:$D$301,B129,'Request Log'!$E$2:$E$301,C129,'Request Log'!$H$2:$H$301,"Yes",'Request Log'!$I$2:$I$301,"Yes"))</f>
        <v/>
      </c>
      <c r="I129" s="21">
        <f>IF(OR(G129="",H129=""),"",MAX(0,G129-H129))</f>
        <v/>
      </c>
      <c r="J129" s="21">
        <f>IF(OR(A129="",B129="",C129=""),"",COUNTIFS('Request Log'!$C$2:$C$301,A129,'Request Log'!$D$2:$D$301,B129,'Request Log'!$E$2:$E$301,C129,'Request Log'!$H$2:$H$301,"Yes"))</f>
        <v/>
      </c>
      <c r="K129" s="21">
        <f>IF(OR(A129="",B129="",C129=""),"",COUNTIFS('Request Log'!$C$2:$C$301,A129,'Request Log'!$D$2:$D$301,B129,'Request Log'!$E$2:$E$301,C129,'Request Log'!$H$2:$H$301,"Yes",'Request Log'!$G$2:$G$301,"Waitlisted")+COUNTIFS('Request Log'!$C$2:$C$301,A129,'Request Log'!$D$2:$D$301,B129,'Request Log'!$E$2:$E$301,C129,'Request Log'!$H$2:$H$301,"Yes",'Request Log'!$G$2:$G$301,"Declined"))</f>
        <v/>
      </c>
      <c r="L129" s="22">
        <f>IF(COUNTA(A129:F129)=0,"",IF(OR(A129="",B129="",C129="",D129="",E129=""),"Missing setup",IF(COUNTIFS($A$2:$A$151,A129,$B$2:$B$151,B129,$C$2:$C$151,C129)&gt;1,"Duplicate plan line",IF(H129&gt;G129,"Over capacity",IF(K129&gt;0,"Unmet demand",IF(AND(G129&gt;0,I129=0),"Full","OK"))))))</f>
        <v/>
      </c>
    </row>
    <row r="130">
      <c r="A130" s="38" t="n"/>
      <c r="B130" s="19" t="n"/>
      <c r="C130" s="19" t="n"/>
      <c r="D130" s="20" t="n"/>
      <c r="E130" s="20" t="n"/>
      <c r="F130" s="20" t="n"/>
      <c r="G130" s="21">
        <f>IF(OR(A130="",B130="",C130="",D130="",E130=""),"",MAX(0,MIN(D130,E130+IF(F130="",0,F130))))</f>
        <v/>
      </c>
      <c r="H130" s="21">
        <f>IF(OR(A130="",B130="",C130=""),"",COUNTIFS('Request Log'!$C$2:$C$301,A130,'Request Log'!$D$2:$D$301,B130,'Request Log'!$E$2:$E$301,C130,'Request Log'!$H$2:$H$301,"Yes",'Request Log'!$I$2:$I$301,"Yes"))</f>
        <v/>
      </c>
      <c r="I130" s="21">
        <f>IF(OR(G130="",H130=""),"",MAX(0,G130-H130))</f>
        <v/>
      </c>
      <c r="J130" s="21">
        <f>IF(OR(A130="",B130="",C130=""),"",COUNTIFS('Request Log'!$C$2:$C$301,A130,'Request Log'!$D$2:$D$301,B130,'Request Log'!$E$2:$E$301,C130,'Request Log'!$H$2:$H$301,"Yes"))</f>
        <v/>
      </c>
      <c r="K130" s="21">
        <f>IF(OR(A130="",B130="",C130=""),"",COUNTIFS('Request Log'!$C$2:$C$301,A130,'Request Log'!$D$2:$D$301,B130,'Request Log'!$E$2:$E$301,C130,'Request Log'!$H$2:$H$301,"Yes",'Request Log'!$G$2:$G$301,"Waitlisted")+COUNTIFS('Request Log'!$C$2:$C$301,A130,'Request Log'!$D$2:$D$301,B130,'Request Log'!$E$2:$E$301,C130,'Request Log'!$H$2:$H$301,"Yes",'Request Log'!$G$2:$G$301,"Declined"))</f>
        <v/>
      </c>
      <c r="L130" s="22">
        <f>IF(COUNTA(A130:F130)=0,"",IF(OR(A130="",B130="",C130="",D130="",E130=""),"Missing setup",IF(COUNTIFS($A$2:$A$151,A130,$B$2:$B$151,B130,$C$2:$C$151,C130)&gt;1,"Duplicate plan line",IF(H130&gt;G130,"Over capacity",IF(K130&gt;0,"Unmet demand",IF(AND(G130&gt;0,I130=0),"Full","OK"))))))</f>
        <v/>
      </c>
    </row>
    <row r="131">
      <c r="A131" s="38" t="n"/>
      <c r="B131" s="19" t="n"/>
      <c r="C131" s="19" t="n"/>
      <c r="D131" s="20" t="n"/>
      <c r="E131" s="20" t="n"/>
      <c r="F131" s="20" t="n"/>
      <c r="G131" s="21">
        <f>IF(OR(A131="",B131="",C131="",D131="",E131=""),"",MAX(0,MIN(D131,E131+IF(F131="",0,F131))))</f>
        <v/>
      </c>
      <c r="H131" s="21">
        <f>IF(OR(A131="",B131="",C131=""),"",COUNTIFS('Request Log'!$C$2:$C$301,A131,'Request Log'!$D$2:$D$301,B131,'Request Log'!$E$2:$E$301,C131,'Request Log'!$H$2:$H$301,"Yes",'Request Log'!$I$2:$I$301,"Yes"))</f>
        <v/>
      </c>
      <c r="I131" s="21">
        <f>IF(OR(G131="",H131=""),"",MAX(0,G131-H131))</f>
        <v/>
      </c>
      <c r="J131" s="21">
        <f>IF(OR(A131="",B131="",C131=""),"",COUNTIFS('Request Log'!$C$2:$C$301,A131,'Request Log'!$D$2:$D$301,B131,'Request Log'!$E$2:$E$301,C131,'Request Log'!$H$2:$H$301,"Yes"))</f>
        <v/>
      </c>
      <c r="K131" s="21">
        <f>IF(OR(A131="",B131="",C131=""),"",COUNTIFS('Request Log'!$C$2:$C$301,A131,'Request Log'!$D$2:$D$301,B131,'Request Log'!$E$2:$E$301,C131,'Request Log'!$H$2:$H$301,"Yes",'Request Log'!$G$2:$G$301,"Waitlisted")+COUNTIFS('Request Log'!$C$2:$C$301,A131,'Request Log'!$D$2:$D$301,B131,'Request Log'!$E$2:$E$301,C131,'Request Log'!$H$2:$H$301,"Yes",'Request Log'!$G$2:$G$301,"Declined"))</f>
        <v/>
      </c>
      <c r="L131" s="22">
        <f>IF(COUNTA(A131:F131)=0,"",IF(OR(A131="",B131="",C131="",D131="",E131=""),"Missing setup",IF(COUNTIFS($A$2:$A$151,A131,$B$2:$B$151,B131,$C$2:$C$151,C131)&gt;1,"Duplicate plan line",IF(H131&gt;G131,"Over capacity",IF(K131&gt;0,"Unmet demand",IF(AND(G131&gt;0,I131=0),"Full","OK"))))))</f>
        <v/>
      </c>
    </row>
    <row r="132">
      <c r="A132" s="38" t="n"/>
      <c r="B132" s="19" t="n"/>
      <c r="C132" s="19" t="n"/>
      <c r="D132" s="20" t="n"/>
      <c r="E132" s="20" t="n"/>
      <c r="F132" s="20" t="n"/>
      <c r="G132" s="21">
        <f>IF(OR(A132="",B132="",C132="",D132="",E132=""),"",MAX(0,MIN(D132,E132+IF(F132="",0,F132))))</f>
        <v/>
      </c>
      <c r="H132" s="21">
        <f>IF(OR(A132="",B132="",C132=""),"",COUNTIFS('Request Log'!$C$2:$C$301,A132,'Request Log'!$D$2:$D$301,B132,'Request Log'!$E$2:$E$301,C132,'Request Log'!$H$2:$H$301,"Yes",'Request Log'!$I$2:$I$301,"Yes"))</f>
        <v/>
      </c>
      <c r="I132" s="21">
        <f>IF(OR(G132="",H132=""),"",MAX(0,G132-H132))</f>
        <v/>
      </c>
      <c r="J132" s="21">
        <f>IF(OR(A132="",B132="",C132=""),"",COUNTIFS('Request Log'!$C$2:$C$301,A132,'Request Log'!$D$2:$D$301,B132,'Request Log'!$E$2:$E$301,C132,'Request Log'!$H$2:$H$301,"Yes"))</f>
        <v/>
      </c>
      <c r="K132" s="21">
        <f>IF(OR(A132="",B132="",C132=""),"",COUNTIFS('Request Log'!$C$2:$C$301,A132,'Request Log'!$D$2:$D$301,B132,'Request Log'!$E$2:$E$301,C132,'Request Log'!$H$2:$H$301,"Yes",'Request Log'!$G$2:$G$301,"Waitlisted")+COUNTIFS('Request Log'!$C$2:$C$301,A132,'Request Log'!$D$2:$D$301,B132,'Request Log'!$E$2:$E$301,C132,'Request Log'!$H$2:$H$301,"Yes",'Request Log'!$G$2:$G$301,"Declined"))</f>
        <v/>
      </c>
      <c r="L132" s="22">
        <f>IF(COUNTA(A132:F132)=0,"",IF(OR(A132="",B132="",C132="",D132="",E132=""),"Missing setup",IF(COUNTIFS($A$2:$A$151,A132,$B$2:$B$151,B132,$C$2:$C$151,C132)&gt;1,"Duplicate plan line",IF(H132&gt;G132,"Over capacity",IF(K132&gt;0,"Unmet demand",IF(AND(G132&gt;0,I132=0),"Full","OK"))))))</f>
        <v/>
      </c>
    </row>
    <row r="133">
      <c r="A133" s="38" t="n"/>
      <c r="B133" s="19" t="n"/>
      <c r="C133" s="19" t="n"/>
      <c r="D133" s="20" t="n"/>
      <c r="E133" s="20" t="n"/>
      <c r="F133" s="20" t="n"/>
      <c r="G133" s="21">
        <f>IF(OR(A133="",B133="",C133="",D133="",E133=""),"",MAX(0,MIN(D133,E133+IF(F133="",0,F133))))</f>
        <v/>
      </c>
      <c r="H133" s="21">
        <f>IF(OR(A133="",B133="",C133=""),"",COUNTIFS('Request Log'!$C$2:$C$301,A133,'Request Log'!$D$2:$D$301,B133,'Request Log'!$E$2:$E$301,C133,'Request Log'!$H$2:$H$301,"Yes",'Request Log'!$I$2:$I$301,"Yes"))</f>
        <v/>
      </c>
      <c r="I133" s="21">
        <f>IF(OR(G133="",H133=""),"",MAX(0,G133-H133))</f>
        <v/>
      </c>
      <c r="J133" s="21">
        <f>IF(OR(A133="",B133="",C133=""),"",COUNTIFS('Request Log'!$C$2:$C$301,A133,'Request Log'!$D$2:$D$301,B133,'Request Log'!$E$2:$E$301,C133,'Request Log'!$H$2:$H$301,"Yes"))</f>
        <v/>
      </c>
      <c r="K133" s="21">
        <f>IF(OR(A133="",B133="",C133=""),"",COUNTIFS('Request Log'!$C$2:$C$301,A133,'Request Log'!$D$2:$D$301,B133,'Request Log'!$E$2:$E$301,C133,'Request Log'!$H$2:$H$301,"Yes",'Request Log'!$G$2:$G$301,"Waitlisted")+COUNTIFS('Request Log'!$C$2:$C$301,A133,'Request Log'!$D$2:$D$301,B133,'Request Log'!$E$2:$E$301,C133,'Request Log'!$H$2:$H$301,"Yes",'Request Log'!$G$2:$G$301,"Declined"))</f>
        <v/>
      </c>
      <c r="L133" s="22">
        <f>IF(COUNTA(A133:F133)=0,"",IF(OR(A133="",B133="",C133="",D133="",E133=""),"Missing setup",IF(COUNTIFS($A$2:$A$151,A133,$B$2:$B$151,B133,$C$2:$C$151,C133)&gt;1,"Duplicate plan line",IF(H133&gt;G133,"Over capacity",IF(K133&gt;0,"Unmet demand",IF(AND(G133&gt;0,I133=0),"Full","OK"))))))</f>
        <v/>
      </c>
    </row>
    <row r="134">
      <c r="A134" s="38" t="n"/>
      <c r="B134" s="19" t="n"/>
      <c r="C134" s="19" t="n"/>
      <c r="D134" s="20" t="n"/>
      <c r="E134" s="20" t="n"/>
      <c r="F134" s="20" t="n"/>
      <c r="G134" s="21">
        <f>IF(OR(A134="",B134="",C134="",D134="",E134=""),"",MAX(0,MIN(D134,E134+IF(F134="",0,F134))))</f>
        <v/>
      </c>
      <c r="H134" s="21">
        <f>IF(OR(A134="",B134="",C134=""),"",COUNTIFS('Request Log'!$C$2:$C$301,A134,'Request Log'!$D$2:$D$301,B134,'Request Log'!$E$2:$E$301,C134,'Request Log'!$H$2:$H$301,"Yes",'Request Log'!$I$2:$I$301,"Yes"))</f>
        <v/>
      </c>
      <c r="I134" s="21">
        <f>IF(OR(G134="",H134=""),"",MAX(0,G134-H134))</f>
        <v/>
      </c>
      <c r="J134" s="21">
        <f>IF(OR(A134="",B134="",C134=""),"",COUNTIFS('Request Log'!$C$2:$C$301,A134,'Request Log'!$D$2:$D$301,B134,'Request Log'!$E$2:$E$301,C134,'Request Log'!$H$2:$H$301,"Yes"))</f>
        <v/>
      </c>
      <c r="K134" s="21">
        <f>IF(OR(A134="",B134="",C134=""),"",COUNTIFS('Request Log'!$C$2:$C$301,A134,'Request Log'!$D$2:$D$301,B134,'Request Log'!$E$2:$E$301,C134,'Request Log'!$H$2:$H$301,"Yes",'Request Log'!$G$2:$G$301,"Waitlisted")+COUNTIFS('Request Log'!$C$2:$C$301,A134,'Request Log'!$D$2:$D$301,B134,'Request Log'!$E$2:$E$301,C134,'Request Log'!$H$2:$H$301,"Yes",'Request Log'!$G$2:$G$301,"Declined"))</f>
        <v/>
      </c>
      <c r="L134" s="22">
        <f>IF(COUNTA(A134:F134)=0,"",IF(OR(A134="",B134="",C134="",D134="",E134=""),"Missing setup",IF(COUNTIFS($A$2:$A$151,A134,$B$2:$B$151,B134,$C$2:$C$151,C134)&gt;1,"Duplicate plan line",IF(H134&gt;G134,"Over capacity",IF(K134&gt;0,"Unmet demand",IF(AND(G134&gt;0,I134=0),"Full","OK"))))))</f>
        <v/>
      </c>
    </row>
    <row r="135">
      <c r="A135" s="38" t="n"/>
      <c r="B135" s="19" t="n"/>
      <c r="C135" s="19" t="n"/>
      <c r="D135" s="20" t="n"/>
      <c r="E135" s="20" t="n"/>
      <c r="F135" s="20" t="n"/>
      <c r="G135" s="21">
        <f>IF(OR(A135="",B135="",C135="",D135="",E135=""),"",MAX(0,MIN(D135,E135+IF(F135="",0,F135))))</f>
        <v/>
      </c>
      <c r="H135" s="21">
        <f>IF(OR(A135="",B135="",C135=""),"",COUNTIFS('Request Log'!$C$2:$C$301,A135,'Request Log'!$D$2:$D$301,B135,'Request Log'!$E$2:$E$301,C135,'Request Log'!$H$2:$H$301,"Yes",'Request Log'!$I$2:$I$301,"Yes"))</f>
        <v/>
      </c>
      <c r="I135" s="21">
        <f>IF(OR(G135="",H135=""),"",MAX(0,G135-H135))</f>
        <v/>
      </c>
      <c r="J135" s="21">
        <f>IF(OR(A135="",B135="",C135=""),"",COUNTIFS('Request Log'!$C$2:$C$301,A135,'Request Log'!$D$2:$D$301,B135,'Request Log'!$E$2:$E$301,C135,'Request Log'!$H$2:$H$301,"Yes"))</f>
        <v/>
      </c>
      <c r="K135" s="21">
        <f>IF(OR(A135="",B135="",C135=""),"",COUNTIFS('Request Log'!$C$2:$C$301,A135,'Request Log'!$D$2:$D$301,B135,'Request Log'!$E$2:$E$301,C135,'Request Log'!$H$2:$H$301,"Yes",'Request Log'!$G$2:$G$301,"Waitlisted")+COUNTIFS('Request Log'!$C$2:$C$301,A135,'Request Log'!$D$2:$D$301,B135,'Request Log'!$E$2:$E$301,C135,'Request Log'!$H$2:$H$301,"Yes",'Request Log'!$G$2:$G$301,"Declined"))</f>
        <v/>
      </c>
      <c r="L135" s="22">
        <f>IF(COUNTA(A135:F135)=0,"",IF(OR(A135="",B135="",C135="",D135="",E135=""),"Missing setup",IF(COUNTIFS($A$2:$A$151,A135,$B$2:$B$151,B135,$C$2:$C$151,C135)&gt;1,"Duplicate plan line",IF(H135&gt;G135,"Over capacity",IF(K135&gt;0,"Unmet demand",IF(AND(G135&gt;0,I135=0),"Full","OK"))))))</f>
        <v/>
      </c>
    </row>
    <row r="136">
      <c r="A136" s="38" t="n"/>
      <c r="B136" s="19" t="n"/>
      <c r="C136" s="19" t="n"/>
      <c r="D136" s="20" t="n"/>
      <c r="E136" s="20" t="n"/>
      <c r="F136" s="20" t="n"/>
      <c r="G136" s="21">
        <f>IF(OR(A136="",B136="",C136="",D136="",E136=""),"",MAX(0,MIN(D136,E136+IF(F136="",0,F136))))</f>
        <v/>
      </c>
      <c r="H136" s="21">
        <f>IF(OR(A136="",B136="",C136=""),"",COUNTIFS('Request Log'!$C$2:$C$301,A136,'Request Log'!$D$2:$D$301,B136,'Request Log'!$E$2:$E$301,C136,'Request Log'!$H$2:$H$301,"Yes",'Request Log'!$I$2:$I$301,"Yes"))</f>
        <v/>
      </c>
      <c r="I136" s="21">
        <f>IF(OR(G136="",H136=""),"",MAX(0,G136-H136))</f>
        <v/>
      </c>
      <c r="J136" s="21">
        <f>IF(OR(A136="",B136="",C136=""),"",COUNTIFS('Request Log'!$C$2:$C$301,A136,'Request Log'!$D$2:$D$301,B136,'Request Log'!$E$2:$E$301,C136,'Request Log'!$H$2:$H$301,"Yes"))</f>
        <v/>
      </c>
      <c r="K136" s="21">
        <f>IF(OR(A136="",B136="",C136=""),"",COUNTIFS('Request Log'!$C$2:$C$301,A136,'Request Log'!$D$2:$D$301,B136,'Request Log'!$E$2:$E$301,C136,'Request Log'!$H$2:$H$301,"Yes",'Request Log'!$G$2:$G$301,"Waitlisted")+COUNTIFS('Request Log'!$C$2:$C$301,A136,'Request Log'!$D$2:$D$301,B136,'Request Log'!$E$2:$E$301,C136,'Request Log'!$H$2:$H$301,"Yes",'Request Log'!$G$2:$G$301,"Declined"))</f>
        <v/>
      </c>
      <c r="L136" s="22">
        <f>IF(COUNTA(A136:F136)=0,"",IF(OR(A136="",B136="",C136="",D136="",E136=""),"Missing setup",IF(COUNTIFS($A$2:$A$151,A136,$B$2:$B$151,B136,$C$2:$C$151,C136)&gt;1,"Duplicate plan line",IF(H136&gt;G136,"Over capacity",IF(K136&gt;0,"Unmet demand",IF(AND(G136&gt;0,I136=0),"Full","OK"))))))</f>
        <v/>
      </c>
    </row>
    <row r="137">
      <c r="A137" s="38" t="n"/>
      <c r="B137" s="19" t="n"/>
      <c r="C137" s="19" t="n"/>
      <c r="D137" s="20" t="n"/>
      <c r="E137" s="20" t="n"/>
      <c r="F137" s="20" t="n"/>
      <c r="G137" s="21">
        <f>IF(OR(A137="",B137="",C137="",D137="",E137=""),"",MAX(0,MIN(D137,E137+IF(F137="",0,F137))))</f>
        <v/>
      </c>
      <c r="H137" s="21">
        <f>IF(OR(A137="",B137="",C137=""),"",COUNTIFS('Request Log'!$C$2:$C$301,A137,'Request Log'!$D$2:$D$301,B137,'Request Log'!$E$2:$E$301,C137,'Request Log'!$H$2:$H$301,"Yes",'Request Log'!$I$2:$I$301,"Yes"))</f>
        <v/>
      </c>
      <c r="I137" s="21">
        <f>IF(OR(G137="",H137=""),"",MAX(0,G137-H137))</f>
        <v/>
      </c>
      <c r="J137" s="21">
        <f>IF(OR(A137="",B137="",C137=""),"",COUNTIFS('Request Log'!$C$2:$C$301,A137,'Request Log'!$D$2:$D$301,B137,'Request Log'!$E$2:$E$301,C137,'Request Log'!$H$2:$H$301,"Yes"))</f>
        <v/>
      </c>
      <c r="K137" s="21">
        <f>IF(OR(A137="",B137="",C137=""),"",COUNTIFS('Request Log'!$C$2:$C$301,A137,'Request Log'!$D$2:$D$301,B137,'Request Log'!$E$2:$E$301,C137,'Request Log'!$H$2:$H$301,"Yes",'Request Log'!$G$2:$G$301,"Waitlisted")+COUNTIFS('Request Log'!$C$2:$C$301,A137,'Request Log'!$D$2:$D$301,B137,'Request Log'!$E$2:$E$301,C137,'Request Log'!$H$2:$H$301,"Yes",'Request Log'!$G$2:$G$301,"Declined"))</f>
        <v/>
      </c>
      <c r="L137" s="22">
        <f>IF(COUNTA(A137:F137)=0,"",IF(OR(A137="",B137="",C137="",D137="",E137=""),"Missing setup",IF(COUNTIFS($A$2:$A$151,A137,$B$2:$B$151,B137,$C$2:$C$151,C137)&gt;1,"Duplicate plan line",IF(H137&gt;G137,"Over capacity",IF(K137&gt;0,"Unmet demand",IF(AND(G137&gt;0,I137=0),"Full","OK"))))))</f>
        <v/>
      </c>
    </row>
    <row r="138">
      <c r="A138" s="38" t="n"/>
      <c r="B138" s="19" t="n"/>
      <c r="C138" s="19" t="n"/>
      <c r="D138" s="20" t="n"/>
      <c r="E138" s="20" t="n"/>
      <c r="F138" s="20" t="n"/>
      <c r="G138" s="21">
        <f>IF(OR(A138="",B138="",C138="",D138="",E138=""),"",MAX(0,MIN(D138,E138+IF(F138="",0,F138))))</f>
        <v/>
      </c>
      <c r="H138" s="21">
        <f>IF(OR(A138="",B138="",C138=""),"",COUNTIFS('Request Log'!$C$2:$C$301,A138,'Request Log'!$D$2:$D$301,B138,'Request Log'!$E$2:$E$301,C138,'Request Log'!$H$2:$H$301,"Yes",'Request Log'!$I$2:$I$301,"Yes"))</f>
        <v/>
      </c>
      <c r="I138" s="21">
        <f>IF(OR(G138="",H138=""),"",MAX(0,G138-H138))</f>
        <v/>
      </c>
      <c r="J138" s="21">
        <f>IF(OR(A138="",B138="",C138=""),"",COUNTIFS('Request Log'!$C$2:$C$301,A138,'Request Log'!$D$2:$D$301,B138,'Request Log'!$E$2:$E$301,C138,'Request Log'!$H$2:$H$301,"Yes"))</f>
        <v/>
      </c>
      <c r="K138" s="21">
        <f>IF(OR(A138="",B138="",C138=""),"",COUNTIFS('Request Log'!$C$2:$C$301,A138,'Request Log'!$D$2:$D$301,B138,'Request Log'!$E$2:$E$301,C138,'Request Log'!$H$2:$H$301,"Yes",'Request Log'!$G$2:$G$301,"Waitlisted")+COUNTIFS('Request Log'!$C$2:$C$301,A138,'Request Log'!$D$2:$D$301,B138,'Request Log'!$E$2:$E$301,C138,'Request Log'!$H$2:$H$301,"Yes",'Request Log'!$G$2:$G$301,"Declined"))</f>
        <v/>
      </c>
      <c r="L138" s="22">
        <f>IF(COUNTA(A138:F138)=0,"",IF(OR(A138="",B138="",C138="",D138="",E138=""),"Missing setup",IF(COUNTIFS($A$2:$A$151,A138,$B$2:$B$151,B138,$C$2:$C$151,C138)&gt;1,"Duplicate plan line",IF(H138&gt;G138,"Over capacity",IF(K138&gt;0,"Unmet demand",IF(AND(G138&gt;0,I138=0),"Full","OK"))))))</f>
        <v/>
      </c>
    </row>
    <row r="139">
      <c r="A139" s="38" t="n"/>
      <c r="B139" s="19" t="n"/>
      <c r="C139" s="19" t="n"/>
      <c r="D139" s="20" t="n"/>
      <c r="E139" s="20" t="n"/>
      <c r="F139" s="20" t="n"/>
      <c r="G139" s="21">
        <f>IF(OR(A139="",B139="",C139="",D139="",E139=""),"",MAX(0,MIN(D139,E139+IF(F139="",0,F139))))</f>
        <v/>
      </c>
      <c r="H139" s="21">
        <f>IF(OR(A139="",B139="",C139=""),"",COUNTIFS('Request Log'!$C$2:$C$301,A139,'Request Log'!$D$2:$D$301,B139,'Request Log'!$E$2:$E$301,C139,'Request Log'!$H$2:$H$301,"Yes",'Request Log'!$I$2:$I$301,"Yes"))</f>
        <v/>
      </c>
      <c r="I139" s="21">
        <f>IF(OR(G139="",H139=""),"",MAX(0,G139-H139))</f>
        <v/>
      </c>
      <c r="J139" s="21">
        <f>IF(OR(A139="",B139="",C139=""),"",COUNTIFS('Request Log'!$C$2:$C$301,A139,'Request Log'!$D$2:$D$301,B139,'Request Log'!$E$2:$E$301,C139,'Request Log'!$H$2:$H$301,"Yes"))</f>
        <v/>
      </c>
      <c r="K139" s="21">
        <f>IF(OR(A139="",B139="",C139=""),"",COUNTIFS('Request Log'!$C$2:$C$301,A139,'Request Log'!$D$2:$D$301,B139,'Request Log'!$E$2:$E$301,C139,'Request Log'!$H$2:$H$301,"Yes",'Request Log'!$G$2:$G$301,"Waitlisted")+COUNTIFS('Request Log'!$C$2:$C$301,A139,'Request Log'!$D$2:$D$301,B139,'Request Log'!$E$2:$E$301,C139,'Request Log'!$H$2:$H$301,"Yes",'Request Log'!$G$2:$G$301,"Declined"))</f>
        <v/>
      </c>
      <c r="L139" s="22">
        <f>IF(COUNTA(A139:F139)=0,"",IF(OR(A139="",B139="",C139="",D139="",E139=""),"Missing setup",IF(COUNTIFS($A$2:$A$151,A139,$B$2:$B$151,B139,$C$2:$C$151,C139)&gt;1,"Duplicate plan line",IF(H139&gt;G139,"Over capacity",IF(K139&gt;0,"Unmet demand",IF(AND(G139&gt;0,I139=0),"Full","OK"))))))</f>
        <v/>
      </c>
    </row>
    <row r="140">
      <c r="A140" s="38" t="n"/>
      <c r="B140" s="19" t="n"/>
      <c r="C140" s="19" t="n"/>
      <c r="D140" s="20" t="n"/>
      <c r="E140" s="20" t="n"/>
      <c r="F140" s="20" t="n"/>
      <c r="G140" s="21">
        <f>IF(OR(A140="",B140="",C140="",D140="",E140=""),"",MAX(0,MIN(D140,E140+IF(F140="",0,F140))))</f>
        <v/>
      </c>
      <c r="H140" s="21">
        <f>IF(OR(A140="",B140="",C140=""),"",COUNTIFS('Request Log'!$C$2:$C$301,A140,'Request Log'!$D$2:$D$301,B140,'Request Log'!$E$2:$E$301,C140,'Request Log'!$H$2:$H$301,"Yes",'Request Log'!$I$2:$I$301,"Yes"))</f>
        <v/>
      </c>
      <c r="I140" s="21">
        <f>IF(OR(G140="",H140=""),"",MAX(0,G140-H140))</f>
        <v/>
      </c>
      <c r="J140" s="21">
        <f>IF(OR(A140="",B140="",C140=""),"",COUNTIFS('Request Log'!$C$2:$C$301,A140,'Request Log'!$D$2:$D$301,B140,'Request Log'!$E$2:$E$301,C140,'Request Log'!$H$2:$H$301,"Yes"))</f>
        <v/>
      </c>
      <c r="K140" s="21">
        <f>IF(OR(A140="",B140="",C140=""),"",COUNTIFS('Request Log'!$C$2:$C$301,A140,'Request Log'!$D$2:$D$301,B140,'Request Log'!$E$2:$E$301,C140,'Request Log'!$H$2:$H$301,"Yes",'Request Log'!$G$2:$G$301,"Waitlisted")+COUNTIFS('Request Log'!$C$2:$C$301,A140,'Request Log'!$D$2:$D$301,B140,'Request Log'!$E$2:$E$301,C140,'Request Log'!$H$2:$H$301,"Yes",'Request Log'!$G$2:$G$301,"Declined"))</f>
        <v/>
      </c>
      <c r="L140" s="22">
        <f>IF(COUNTA(A140:F140)=0,"",IF(OR(A140="",B140="",C140="",D140="",E140=""),"Missing setup",IF(COUNTIFS($A$2:$A$151,A140,$B$2:$B$151,B140,$C$2:$C$151,C140)&gt;1,"Duplicate plan line",IF(H140&gt;G140,"Over capacity",IF(K140&gt;0,"Unmet demand",IF(AND(G140&gt;0,I140=0),"Full","OK"))))))</f>
        <v/>
      </c>
    </row>
    <row r="141">
      <c r="A141" s="38" t="n"/>
      <c r="B141" s="19" t="n"/>
      <c r="C141" s="19" t="n"/>
      <c r="D141" s="20" t="n"/>
      <c r="E141" s="20" t="n"/>
      <c r="F141" s="20" t="n"/>
      <c r="G141" s="21">
        <f>IF(OR(A141="",B141="",C141="",D141="",E141=""),"",MAX(0,MIN(D141,E141+IF(F141="",0,F141))))</f>
        <v/>
      </c>
      <c r="H141" s="21">
        <f>IF(OR(A141="",B141="",C141=""),"",COUNTIFS('Request Log'!$C$2:$C$301,A141,'Request Log'!$D$2:$D$301,B141,'Request Log'!$E$2:$E$301,C141,'Request Log'!$H$2:$H$301,"Yes",'Request Log'!$I$2:$I$301,"Yes"))</f>
        <v/>
      </c>
      <c r="I141" s="21">
        <f>IF(OR(G141="",H141=""),"",MAX(0,G141-H141))</f>
        <v/>
      </c>
      <c r="J141" s="21">
        <f>IF(OR(A141="",B141="",C141=""),"",COUNTIFS('Request Log'!$C$2:$C$301,A141,'Request Log'!$D$2:$D$301,B141,'Request Log'!$E$2:$E$301,C141,'Request Log'!$H$2:$H$301,"Yes"))</f>
        <v/>
      </c>
      <c r="K141" s="21">
        <f>IF(OR(A141="",B141="",C141=""),"",COUNTIFS('Request Log'!$C$2:$C$301,A141,'Request Log'!$D$2:$D$301,B141,'Request Log'!$E$2:$E$301,C141,'Request Log'!$H$2:$H$301,"Yes",'Request Log'!$G$2:$G$301,"Waitlisted")+COUNTIFS('Request Log'!$C$2:$C$301,A141,'Request Log'!$D$2:$D$301,B141,'Request Log'!$E$2:$E$301,C141,'Request Log'!$H$2:$H$301,"Yes",'Request Log'!$G$2:$G$301,"Declined"))</f>
        <v/>
      </c>
      <c r="L141" s="22">
        <f>IF(COUNTA(A141:F141)=0,"",IF(OR(A141="",B141="",C141="",D141="",E141=""),"Missing setup",IF(COUNTIFS($A$2:$A$151,A141,$B$2:$B$151,B141,$C$2:$C$151,C141)&gt;1,"Duplicate plan line",IF(H141&gt;G141,"Over capacity",IF(K141&gt;0,"Unmet demand",IF(AND(G141&gt;0,I141=0),"Full","OK"))))))</f>
        <v/>
      </c>
    </row>
    <row r="142">
      <c r="A142" s="38" t="n"/>
      <c r="B142" s="19" t="n"/>
      <c r="C142" s="19" t="n"/>
      <c r="D142" s="20" t="n"/>
      <c r="E142" s="20" t="n"/>
      <c r="F142" s="20" t="n"/>
      <c r="G142" s="21">
        <f>IF(OR(A142="",B142="",C142="",D142="",E142=""),"",MAX(0,MIN(D142,E142+IF(F142="",0,F142))))</f>
        <v/>
      </c>
      <c r="H142" s="21">
        <f>IF(OR(A142="",B142="",C142=""),"",COUNTIFS('Request Log'!$C$2:$C$301,A142,'Request Log'!$D$2:$D$301,B142,'Request Log'!$E$2:$E$301,C142,'Request Log'!$H$2:$H$301,"Yes",'Request Log'!$I$2:$I$301,"Yes"))</f>
        <v/>
      </c>
      <c r="I142" s="21">
        <f>IF(OR(G142="",H142=""),"",MAX(0,G142-H142))</f>
        <v/>
      </c>
      <c r="J142" s="21">
        <f>IF(OR(A142="",B142="",C142=""),"",COUNTIFS('Request Log'!$C$2:$C$301,A142,'Request Log'!$D$2:$D$301,B142,'Request Log'!$E$2:$E$301,C142,'Request Log'!$H$2:$H$301,"Yes"))</f>
        <v/>
      </c>
      <c r="K142" s="21">
        <f>IF(OR(A142="",B142="",C142=""),"",COUNTIFS('Request Log'!$C$2:$C$301,A142,'Request Log'!$D$2:$D$301,B142,'Request Log'!$E$2:$E$301,C142,'Request Log'!$H$2:$H$301,"Yes",'Request Log'!$G$2:$G$301,"Waitlisted")+COUNTIFS('Request Log'!$C$2:$C$301,A142,'Request Log'!$D$2:$D$301,B142,'Request Log'!$E$2:$E$301,C142,'Request Log'!$H$2:$H$301,"Yes",'Request Log'!$G$2:$G$301,"Declined"))</f>
        <v/>
      </c>
      <c r="L142" s="22">
        <f>IF(COUNTA(A142:F142)=0,"",IF(OR(A142="",B142="",C142="",D142="",E142=""),"Missing setup",IF(COUNTIFS($A$2:$A$151,A142,$B$2:$B$151,B142,$C$2:$C$151,C142)&gt;1,"Duplicate plan line",IF(H142&gt;G142,"Over capacity",IF(K142&gt;0,"Unmet demand",IF(AND(G142&gt;0,I142=0),"Full","OK"))))))</f>
        <v/>
      </c>
    </row>
    <row r="143">
      <c r="A143" s="38" t="n"/>
      <c r="B143" s="19" t="n"/>
      <c r="C143" s="19" t="n"/>
      <c r="D143" s="20" t="n"/>
      <c r="E143" s="20" t="n"/>
      <c r="F143" s="20" t="n"/>
      <c r="G143" s="21">
        <f>IF(OR(A143="",B143="",C143="",D143="",E143=""),"",MAX(0,MIN(D143,E143+IF(F143="",0,F143))))</f>
        <v/>
      </c>
      <c r="H143" s="21">
        <f>IF(OR(A143="",B143="",C143=""),"",COUNTIFS('Request Log'!$C$2:$C$301,A143,'Request Log'!$D$2:$D$301,B143,'Request Log'!$E$2:$E$301,C143,'Request Log'!$H$2:$H$301,"Yes",'Request Log'!$I$2:$I$301,"Yes"))</f>
        <v/>
      </c>
      <c r="I143" s="21">
        <f>IF(OR(G143="",H143=""),"",MAX(0,G143-H143))</f>
        <v/>
      </c>
      <c r="J143" s="21">
        <f>IF(OR(A143="",B143="",C143=""),"",COUNTIFS('Request Log'!$C$2:$C$301,A143,'Request Log'!$D$2:$D$301,B143,'Request Log'!$E$2:$E$301,C143,'Request Log'!$H$2:$H$301,"Yes"))</f>
        <v/>
      </c>
      <c r="K143" s="21">
        <f>IF(OR(A143="",B143="",C143=""),"",COUNTIFS('Request Log'!$C$2:$C$301,A143,'Request Log'!$D$2:$D$301,B143,'Request Log'!$E$2:$E$301,C143,'Request Log'!$H$2:$H$301,"Yes",'Request Log'!$G$2:$G$301,"Waitlisted")+COUNTIFS('Request Log'!$C$2:$C$301,A143,'Request Log'!$D$2:$D$301,B143,'Request Log'!$E$2:$E$301,C143,'Request Log'!$H$2:$H$301,"Yes",'Request Log'!$G$2:$G$301,"Declined"))</f>
        <v/>
      </c>
      <c r="L143" s="22">
        <f>IF(COUNTA(A143:F143)=0,"",IF(OR(A143="",B143="",C143="",D143="",E143=""),"Missing setup",IF(COUNTIFS($A$2:$A$151,A143,$B$2:$B$151,B143,$C$2:$C$151,C143)&gt;1,"Duplicate plan line",IF(H143&gt;G143,"Over capacity",IF(K143&gt;0,"Unmet demand",IF(AND(G143&gt;0,I143=0),"Full","OK"))))))</f>
        <v/>
      </c>
    </row>
    <row r="144">
      <c r="A144" s="38" t="n"/>
      <c r="B144" s="19" t="n"/>
      <c r="C144" s="19" t="n"/>
      <c r="D144" s="20" t="n"/>
      <c r="E144" s="20" t="n"/>
      <c r="F144" s="20" t="n"/>
      <c r="G144" s="21">
        <f>IF(OR(A144="",B144="",C144="",D144="",E144=""),"",MAX(0,MIN(D144,E144+IF(F144="",0,F144))))</f>
        <v/>
      </c>
      <c r="H144" s="21">
        <f>IF(OR(A144="",B144="",C144=""),"",COUNTIFS('Request Log'!$C$2:$C$301,A144,'Request Log'!$D$2:$D$301,B144,'Request Log'!$E$2:$E$301,C144,'Request Log'!$H$2:$H$301,"Yes",'Request Log'!$I$2:$I$301,"Yes"))</f>
        <v/>
      </c>
      <c r="I144" s="21">
        <f>IF(OR(G144="",H144=""),"",MAX(0,G144-H144))</f>
        <v/>
      </c>
      <c r="J144" s="21">
        <f>IF(OR(A144="",B144="",C144=""),"",COUNTIFS('Request Log'!$C$2:$C$301,A144,'Request Log'!$D$2:$D$301,B144,'Request Log'!$E$2:$E$301,C144,'Request Log'!$H$2:$H$301,"Yes"))</f>
        <v/>
      </c>
      <c r="K144" s="21">
        <f>IF(OR(A144="",B144="",C144=""),"",COUNTIFS('Request Log'!$C$2:$C$301,A144,'Request Log'!$D$2:$D$301,B144,'Request Log'!$E$2:$E$301,C144,'Request Log'!$H$2:$H$301,"Yes",'Request Log'!$G$2:$G$301,"Waitlisted")+COUNTIFS('Request Log'!$C$2:$C$301,A144,'Request Log'!$D$2:$D$301,B144,'Request Log'!$E$2:$E$301,C144,'Request Log'!$H$2:$H$301,"Yes",'Request Log'!$G$2:$G$301,"Declined"))</f>
        <v/>
      </c>
      <c r="L144" s="22">
        <f>IF(COUNTA(A144:F144)=0,"",IF(OR(A144="",B144="",C144="",D144="",E144=""),"Missing setup",IF(COUNTIFS($A$2:$A$151,A144,$B$2:$B$151,B144,$C$2:$C$151,C144)&gt;1,"Duplicate plan line",IF(H144&gt;G144,"Over capacity",IF(K144&gt;0,"Unmet demand",IF(AND(G144&gt;0,I144=0),"Full","OK"))))))</f>
        <v/>
      </c>
    </row>
    <row r="145">
      <c r="A145" s="38" t="n"/>
      <c r="B145" s="19" t="n"/>
      <c r="C145" s="19" t="n"/>
      <c r="D145" s="20" t="n"/>
      <c r="E145" s="20" t="n"/>
      <c r="F145" s="20" t="n"/>
      <c r="G145" s="21">
        <f>IF(OR(A145="",B145="",C145="",D145="",E145=""),"",MAX(0,MIN(D145,E145+IF(F145="",0,F145))))</f>
        <v/>
      </c>
      <c r="H145" s="21">
        <f>IF(OR(A145="",B145="",C145=""),"",COUNTIFS('Request Log'!$C$2:$C$301,A145,'Request Log'!$D$2:$D$301,B145,'Request Log'!$E$2:$E$301,C145,'Request Log'!$H$2:$H$301,"Yes",'Request Log'!$I$2:$I$301,"Yes"))</f>
        <v/>
      </c>
      <c r="I145" s="21">
        <f>IF(OR(G145="",H145=""),"",MAX(0,G145-H145))</f>
        <v/>
      </c>
      <c r="J145" s="21">
        <f>IF(OR(A145="",B145="",C145=""),"",COUNTIFS('Request Log'!$C$2:$C$301,A145,'Request Log'!$D$2:$D$301,B145,'Request Log'!$E$2:$E$301,C145,'Request Log'!$H$2:$H$301,"Yes"))</f>
        <v/>
      </c>
      <c r="K145" s="21">
        <f>IF(OR(A145="",B145="",C145=""),"",COUNTIFS('Request Log'!$C$2:$C$301,A145,'Request Log'!$D$2:$D$301,B145,'Request Log'!$E$2:$E$301,C145,'Request Log'!$H$2:$H$301,"Yes",'Request Log'!$G$2:$G$301,"Waitlisted")+COUNTIFS('Request Log'!$C$2:$C$301,A145,'Request Log'!$D$2:$D$301,B145,'Request Log'!$E$2:$E$301,C145,'Request Log'!$H$2:$H$301,"Yes",'Request Log'!$G$2:$G$301,"Declined"))</f>
        <v/>
      </c>
      <c r="L145" s="22">
        <f>IF(COUNTA(A145:F145)=0,"",IF(OR(A145="",B145="",C145="",D145="",E145=""),"Missing setup",IF(COUNTIFS($A$2:$A$151,A145,$B$2:$B$151,B145,$C$2:$C$151,C145)&gt;1,"Duplicate plan line",IF(H145&gt;G145,"Over capacity",IF(K145&gt;0,"Unmet demand",IF(AND(G145&gt;0,I145=0),"Full","OK"))))))</f>
        <v/>
      </c>
    </row>
    <row r="146">
      <c r="A146" s="38" t="n"/>
      <c r="B146" s="19" t="n"/>
      <c r="C146" s="19" t="n"/>
      <c r="D146" s="20" t="n"/>
      <c r="E146" s="20" t="n"/>
      <c r="F146" s="20" t="n"/>
      <c r="G146" s="21">
        <f>IF(OR(A146="",B146="",C146="",D146="",E146=""),"",MAX(0,MIN(D146,E146+IF(F146="",0,F146))))</f>
        <v/>
      </c>
      <c r="H146" s="21">
        <f>IF(OR(A146="",B146="",C146=""),"",COUNTIFS('Request Log'!$C$2:$C$301,A146,'Request Log'!$D$2:$D$301,B146,'Request Log'!$E$2:$E$301,C146,'Request Log'!$H$2:$H$301,"Yes",'Request Log'!$I$2:$I$301,"Yes"))</f>
        <v/>
      </c>
      <c r="I146" s="21">
        <f>IF(OR(G146="",H146=""),"",MAX(0,G146-H146))</f>
        <v/>
      </c>
      <c r="J146" s="21">
        <f>IF(OR(A146="",B146="",C146=""),"",COUNTIFS('Request Log'!$C$2:$C$301,A146,'Request Log'!$D$2:$D$301,B146,'Request Log'!$E$2:$E$301,C146,'Request Log'!$H$2:$H$301,"Yes"))</f>
        <v/>
      </c>
      <c r="K146" s="21">
        <f>IF(OR(A146="",B146="",C146=""),"",COUNTIFS('Request Log'!$C$2:$C$301,A146,'Request Log'!$D$2:$D$301,B146,'Request Log'!$E$2:$E$301,C146,'Request Log'!$H$2:$H$301,"Yes",'Request Log'!$G$2:$G$301,"Waitlisted")+COUNTIFS('Request Log'!$C$2:$C$301,A146,'Request Log'!$D$2:$D$301,B146,'Request Log'!$E$2:$E$301,C146,'Request Log'!$H$2:$H$301,"Yes",'Request Log'!$G$2:$G$301,"Declined"))</f>
        <v/>
      </c>
      <c r="L146" s="22">
        <f>IF(COUNTA(A146:F146)=0,"",IF(OR(A146="",B146="",C146="",D146="",E146=""),"Missing setup",IF(COUNTIFS($A$2:$A$151,A146,$B$2:$B$151,B146,$C$2:$C$151,C146)&gt;1,"Duplicate plan line",IF(H146&gt;G146,"Over capacity",IF(K146&gt;0,"Unmet demand",IF(AND(G146&gt;0,I146=0),"Full","OK"))))))</f>
        <v/>
      </c>
    </row>
    <row r="147">
      <c r="A147" s="38" t="n"/>
      <c r="B147" s="19" t="n"/>
      <c r="C147" s="19" t="n"/>
      <c r="D147" s="20" t="n"/>
      <c r="E147" s="20" t="n"/>
      <c r="F147" s="20" t="n"/>
      <c r="G147" s="21">
        <f>IF(OR(A147="",B147="",C147="",D147="",E147=""),"",MAX(0,MIN(D147,E147+IF(F147="",0,F147))))</f>
        <v/>
      </c>
      <c r="H147" s="21">
        <f>IF(OR(A147="",B147="",C147=""),"",COUNTIFS('Request Log'!$C$2:$C$301,A147,'Request Log'!$D$2:$D$301,B147,'Request Log'!$E$2:$E$301,C147,'Request Log'!$H$2:$H$301,"Yes",'Request Log'!$I$2:$I$301,"Yes"))</f>
        <v/>
      </c>
      <c r="I147" s="21">
        <f>IF(OR(G147="",H147=""),"",MAX(0,G147-H147))</f>
        <v/>
      </c>
      <c r="J147" s="21">
        <f>IF(OR(A147="",B147="",C147=""),"",COUNTIFS('Request Log'!$C$2:$C$301,A147,'Request Log'!$D$2:$D$301,B147,'Request Log'!$E$2:$E$301,C147,'Request Log'!$H$2:$H$301,"Yes"))</f>
        <v/>
      </c>
      <c r="K147" s="21">
        <f>IF(OR(A147="",B147="",C147=""),"",COUNTIFS('Request Log'!$C$2:$C$301,A147,'Request Log'!$D$2:$D$301,B147,'Request Log'!$E$2:$E$301,C147,'Request Log'!$H$2:$H$301,"Yes",'Request Log'!$G$2:$G$301,"Waitlisted")+COUNTIFS('Request Log'!$C$2:$C$301,A147,'Request Log'!$D$2:$D$301,B147,'Request Log'!$E$2:$E$301,C147,'Request Log'!$H$2:$H$301,"Yes",'Request Log'!$G$2:$G$301,"Declined"))</f>
        <v/>
      </c>
      <c r="L147" s="22">
        <f>IF(COUNTA(A147:F147)=0,"",IF(OR(A147="",B147="",C147="",D147="",E147=""),"Missing setup",IF(COUNTIFS($A$2:$A$151,A147,$B$2:$B$151,B147,$C$2:$C$151,C147)&gt;1,"Duplicate plan line",IF(H147&gt;G147,"Over capacity",IF(K147&gt;0,"Unmet demand",IF(AND(G147&gt;0,I147=0),"Full","OK"))))))</f>
        <v/>
      </c>
    </row>
    <row r="148">
      <c r="A148" s="38" t="n"/>
      <c r="B148" s="19" t="n"/>
      <c r="C148" s="19" t="n"/>
      <c r="D148" s="20" t="n"/>
      <c r="E148" s="20" t="n"/>
      <c r="F148" s="20" t="n"/>
      <c r="G148" s="21">
        <f>IF(OR(A148="",B148="",C148="",D148="",E148=""),"",MAX(0,MIN(D148,E148+IF(F148="",0,F148))))</f>
        <v/>
      </c>
      <c r="H148" s="21">
        <f>IF(OR(A148="",B148="",C148=""),"",COUNTIFS('Request Log'!$C$2:$C$301,A148,'Request Log'!$D$2:$D$301,B148,'Request Log'!$E$2:$E$301,C148,'Request Log'!$H$2:$H$301,"Yes",'Request Log'!$I$2:$I$301,"Yes"))</f>
        <v/>
      </c>
      <c r="I148" s="21">
        <f>IF(OR(G148="",H148=""),"",MAX(0,G148-H148))</f>
        <v/>
      </c>
      <c r="J148" s="21">
        <f>IF(OR(A148="",B148="",C148=""),"",COUNTIFS('Request Log'!$C$2:$C$301,A148,'Request Log'!$D$2:$D$301,B148,'Request Log'!$E$2:$E$301,C148,'Request Log'!$H$2:$H$301,"Yes"))</f>
        <v/>
      </c>
      <c r="K148" s="21">
        <f>IF(OR(A148="",B148="",C148=""),"",COUNTIFS('Request Log'!$C$2:$C$301,A148,'Request Log'!$D$2:$D$301,B148,'Request Log'!$E$2:$E$301,C148,'Request Log'!$H$2:$H$301,"Yes",'Request Log'!$G$2:$G$301,"Waitlisted")+COUNTIFS('Request Log'!$C$2:$C$301,A148,'Request Log'!$D$2:$D$301,B148,'Request Log'!$E$2:$E$301,C148,'Request Log'!$H$2:$H$301,"Yes",'Request Log'!$G$2:$G$301,"Declined"))</f>
        <v/>
      </c>
      <c r="L148" s="22">
        <f>IF(COUNTA(A148:F148)=0,"",IF(OR(A148="",B148="",C148="",D148="",E148=""),"Missing setup",IF(COUNTIFS($A$2:$A$151,A148,$B$2:$B$151,B148,$C$2:$C$151,C148)&gt;1,"Duplicate plan line",IF(H148&gt;G148,"Over capacity",IF(K148&gt;0,"Unmet demand",IF(AND(G148&gt;0,I148=0),"Full","OK"))))))</f>
        <v/>
      </c>
    </row>
    <row r="149">
      <c r="A149" s="38" t="n"/>
      <c r="B149" s="19" t="n"/>
      <c r="C149" s="19" t="n"/>
      <c r="D149" s="20" t="n"/>
      <c r="E149" s="20" t="n"/>
      <c r="F149" s="20" t="n"/>
      <c r="G149" s="21">
        <f>IF(OR(A149="",B149="",C149="",D149="",E149=""),"",MAX(0,MIN(D149,E149+IF(F149="",0,F149))))</f>
        <v/>
      </c>
      <c r="H149" s="21">
        <f>IF(OR(A149="",B149="",C149=""),"",COUNTIFS('Request Log'!$C$2:$C$301,A149,'Request Log'!$D$2:$D$301,B149,'Request Log'!$E$2:$E$301,C149,'Request Log'!$H$2:$H$301,"Yes",'Request Log'!$I$2:$I$301,"Yes"))</f>
        <v/>
      </c>
      <c r="I149" s="21">
        <f>IF(OR(G149="",H149=""),"",MAX(0,G149-H149))</f>
        <v/>
      </c>
      <c r="J149" s="21">
        <f>IF(OR(A149="",B149="",C149=""),"",COUNTIFS('Request Log'!$C$2:$C$301,A149,'Request Log'!$D$2:$D$301,B149,'Request Log'!$E$2:$E$301,C149,'Request Log'!$H$2:$H$301,"Yes"))</f>
        <v/>
      </c>
      <c r="K149" s="21">
        <f>IF(OR(A149="",B149="",C149=""),"",COUNTIFS('Request Log'!$C$2:$C$301,A149,'Request Log'!$D$2:$D$301,B149,'Request Log'!$E$2:$E$301,C149,'Request Log'!$H$2:$H$301,"Yes",'Request Log'!$G$2:$G$301,"Waitlisted")+COUNTIFS('Request Log'!$C$2:$C$301,A149,'Request Log'!$D$2:$D$301,B149,'Request Log'!$E$2:$E$301,C149,'Request Log'!$H$2:$H$301,"Yes",'Request Log'!$G$2:$G$301,"Declined"))</f>
        <v/>
      </c>
      <c r="L149" s="22">
        <f>IF(COUNTA(A149:F149)=0,"",IF(OR(A149="",B149="",C149="",D149="",E149=""),"Missing setup",IF(COUNTIFS($A$2:$A$151,A149,$B$2:$B$151,B149,$C$2:$C$151,C149)&gt;1,"Duplicate plan line",IF(H149&gt;G149,"Over capacity",IF(K149&gt;0,"Unmet demand",IF(AND(G149&gt;0,I149=0),"Full","OK"))))))</f>
        <v/>
      </c>
    </row>
    <row r="150">
      <c r="A150" s="38" t="n"/>
      <c r="B150" s="19" t="n"/>
      <c r="C150" s="19" t="n"/>
      <c r="D150" s="20" t="n"/>
      <c r="E150" s="20" t="n"/>
      <c r="F150" s="20" t="n"/>
      <c r="G150" s="21">
        <f>IF(OR(A150="",B150="",C150="",D150="",E150=""),"",MAX(0,MIN(D150,E150+IF(F150="",0,F150))))</f>
        <v/>
      </c>
      <c r="H150" s="21">
        <f>IF(OR(A150="",B150="",C150=""),"",COUNTIFS('Request Log'!$C$2:$C$301,A150,'Request Log'!$D$2:$D$301,B150,'Request Log'!$E$2:$E$301,C150,'Request Log'!$H$2:$H$301,"Yes",'Request Log'!$I$2:$I$301,"Yes"))</f>
        <v/>
      </c>
      <c r="I150" s="21">
        <f>IF(OR(G150="",H150=""),"",MAX(0,G150-H150))</f>
        <v/>
      </c>
      <c r="J150" s="21">
        <f>IF(OR(A150="",B150="",C150=""),"",COUNTIFS('Request Log'!$C$2:$C$301,A150,'Request Log'!$D$2:$D$301,B150,'Request Log'!$E$2:$E$301,C150,'Request Log'!$H$2:$H$301,"Yes"))</f>
        <v/>
      </c>
      <c r="K150" s="21">
        <f>IF(OR(A150="",B150="",C150=""),"",COUNTIFS('Request Log'!$C$2:$C$301,A150,'Request Log'!$D$2:$D$301,B150,'Request Log'!$E$2:$E$301,C150,'Request Log'!$H$2:$H$301,"Yes",'Request Log'!$G$2:$G$301,"Waitlisted")+COUNTIFS('Request Log'!$C$2:$C$301,A150,'Request Log'!$D$2:$D$301,B150,'Request Log'!$E$2:$E$301,C150,'Request Log'!$H$2:$H$301,"Yes",'Request Log'!$G$2:$G$301,"Declined"))</f>
        <v/>
      </c>
      <c r="L150" s="22">
        <f>IF(COUNTA(A150:F150)=0,"",IF(OR(A150="",B150="",C150="",D150="",E150=""),"Missing setup",IF(COUNTIFS($A$2:$A$151,A150,$B$2:$B$151,B150,$C$2:$C$151,C150)&gt;1,"Duplicate plan line",IF(H150&gt;G150,"Over capacity",IF(K150&gt;0,"Unmet demand",IF(AND(G150&gt;0,I150=0),"Full","OK"))))))</f>
        <v/>
      </c>
    </row>
    <row r="151">
      <c r="A151" s="38" t="n"/>
      <c r="B151" s="19" t="n"/>
      <c r="C151" s="19" t="n"/>
      <c r="D151" s="20" t="n"/>
      <c r="E151" s="20" t="n"/>
      <c r="F151" s="20" t="n"/>
      <c r="G151" s="21">
        <f>IF(OR(A151="",B151="",C151="",D151="",E151=""),"",MAX(0,MIN(D151,E151+IF(F151="",0,F151))))</f>
        <v/>
      </c>
      <c r="H151" s="21">
        <f>IF(OR(A151="",B151="",C151=""),"",COUNTIFS('Request Log'!$C$2:$C$301,A151,'Request Log'!$D$2:$D$301,B151,'Request Log'!$E$2:$E$301,C151,'Request Log'!$H$2:$H$301,"Yes",'Request Log'!$I$2:$I$301,"Yes"))</f>
        <v/>
      </c>
      <c r="I151" s="21">
        <f>IF(OR(G151="",H151=""),"",MAX(0,G151-H151))</f>
        <v/>
      </c>
      <c r="J151" s="21">
        <f>IF(OR(A151="",B151="",C151=""),"",COUNTIFS('Request Log'!$C$2:$C$301,A151,'Request Log'!$D$2:$D$301,B151,'Request Log'!$E$2:$E$301,C151,'Request Log'!$H$2:$H$301,"Yes"))</f>
        <v/>
      </c>
      <c r="K151" s="21">
        <f>IF(OR(A151="",B151="",C151=""),"",COUNTIFS('Request Log'!$C$2:$C$301,A151,'Request Log'!$D$2:$D$301,B151,'Request Log'!$E$2:$E$301,C151,'Request Log'!$H$2:$H$301,"Yes",'Request Log'!$G$2:$G$301,"Waitlisted")+COUNTIFS('Request Log'!$C$2:$C$301,A151,'Request Log'!$D$2:$D$301,B151,'Request Log'!$E$2:$E$301,C151,'Request Log'!$H$2:$H$301,"Yes",'Request Log'!$G$2:$G$301,"Declined"))</f>
        <v/>
      </c>
      <c r="L151" s="22">
        <f>IF(COUNTA(A151:F151)=0,"",IF(OR(A151="",B151="",C151="",D151="",E151=""),"Missing setup",IF(COUNTIFS($A$2:$A$151,A151,$B$2:$B$151,B151,$C$2:$C$151,C151)&gt;1,"Duplicate plan line",IF(H151&gt;G151,"Over capacity",IF(K151&gt;0,"Unmet demand",IF(AND(G151&gt;0,I151=0),"Full","OK"))))))</f>
        <v/>
      </c>
    </row>
  </sheetData>
  <autoFilter ref="A1:L151"/>
  <conditionalFormatting sqref="A2:L151">
    <cfRule type="expression" priority="1" dxfId="1">
      <formula>$L2="Missing setup"</formula>
    </cfRule>
    <cfRule type="expression" priority="2" dxfId="3">
      <formula>$L2="Duplicate plan line"</formula>
    </cfRule>
    <cfRule type="expression" priority="3" dxfId="3">
      <formula>$L2="Over capacity"</formula>
    </cfRule>
    <cfRule type="expression" priority="4" dxfId="4">
      <formula>$L2="Unmet demand"</formula>
    </cfRule>
    <cfRule type="expression" priority="5" dxfId="1">
      <formula>$L2="Full"</formula>
    </cfRule>
  </conditionalFormatting>
  <conditionalFormatting sqref="L2:L151">
    <cfRule type="expression" priority="6" dxfId="0">
      <formula>$L2="OK"</formula>
    </cfRule>
  </conditionalFormatting>
  <dataValidations count="6">
    <dataValidation sqref="A2:A151" showDropDown="0" showInputMessage="0" showErrorMessage="1" allowBlank="0" type="date" operator="between">
      <formula1>DATE(2020,1,1)</formula1>
      <formula2>DATE(2100,12,31)</formula2>
    </dataValidation>
    <dataValidation sqref="B2:B151" showDropDown="0" showInputMessage="0" showErrorMessage="1" allowBlank="0" type="list">
      <formula1>'Instructions'!$H$2:$H$4</formula1>
    </dataValidation>
    <dataValidation sqref="C2:C151" showDropDown="0" showInputMessage="0" showErrorMessage="1" allowBlank="0" type="list">
      <formula1>'Instructions'!$I$2:$I$4</formula1>
    </dataValidation>
    <dataValidation sqref="D2:D151" showDropDown="0" showInputMessage="0" showErrorMessage="1" allowBlank="0" type="whole" operator="between">
      <formula1>0</formula1>
      <formula2>500</formula2>
    </dataValidation>
    <dataValidation sqref="E2:E151" showDropDown="0" showInputMessage="0" showErrorMessage="1" allowBlank="0" type="custom">
      <formula1>OR(E2="",D2="",AND(E2&gt;=0,E2&lt;=500,E2&lt;=D2))</formula1>
    </dataValidation>
    <dataValidation sqref="F2:F151" showDropDown="0" showInputMessage="0" showErrorMessage="1" allowBlank="0" type="whole" operator="between">
      <formula1>-500</formula1>
      <formula2>500</formula2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01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9" customWidth="1" min="3" max="3"/>
    <col width="29" customWidth="1" min="4" max="4"/>
    <col width="13" customWidth="1" min="5" max="5"/>
    <col width="18" customWidth="1" min="6" max="6"/>
    <col width="18" customWidth="1" min="7" max="7"/>
    <col width="18" customWidth="1" min="8" max="8"/>
    <col width="19" customWidth="1" min="9" max="9"/>
    <col width="39" customWidth="1" min="10" max="10"/>
  </cols>
  <sheetData>
    <row r="1">
      <c r="A1" s="11" t="inlineStr">
        <is>
          <t>Request ID</t>
        </is>
      </c>
      <c r="B1" s="11" t="inlineStr">
        <is>
          <t>Request Date</t>
        </is>
      </c>
      <c r="C1" s="11" t="inlineStr">
        <is>
          <t>Requested Visit Date</t>
        </is>
      </c>
      <c r="D1" s="11" t="inlineStr">
        <is>
          <t>Clinic</t>
        </is>
      </c>
      <c r="E1" s="11" t="inlineStr">
        <is>
          <t>Session</t>
        </is>
      </c>
      <c r="F1" s="11" t="inlineStr">
        <is>
          <t>Request Channel</t>
        </is>
      </c>
      <c r="G1" s="11" t="inlineStr">
        <is>
          <t>Request Outcome</t>
        </is>
      </c>
      <c r="H1" s="11" t="inlineStr">
        <is>
          <t>Same-Day Request</t>
        </is>
      </c>
      <c r="I1" s="11" t="inlineStr">
        <is>
          <t>Consumes Capacity</t>
        </is>
      </c>
      <c r="J1" s="11" t="inlineStr">
        <is>
          <t>Operational Note</t>
        </is>
      </c>
    </row>
    <row r="2">
      <c r="A2" s="19" t="inlineStr">
        <is>
          <t>SDA-260907-001</t>
        </is>
      </c>
      <c r="B2" s="39" t="n">
        <v>46272</v>
      </c>
      <c r="C2" s="39" t="n">
        <v>46272</v>
      </c>
      <c r="D2" s="19" t="inlineStr">
        <is>
          <t>Northstar Family Clinic</t>
        </is>
      </c>
      <c r="E2" s="19" t="inlineStr">
        <is>
          <t>Morning</t>
        </is>
      </c>
      <c r="F2" s="19" t="inlineStr">
        <is>
          <t>Phone</t>
        </is>
      </c>
      <c r="G2" s="19" t="inlineStr">
        <is>
          <t>Booked</t>
        </is>
      </c>
      <c r="H2" s="22">
        <f>IF(OR(B2="",C2=""),"",IF(B2=C2,"Yes","No"))</f>
        <v/>
      </c>
      <c r="I2" s="22">
        <f>IF(A2="","",IF(H2&lt;&gt;"Yes","No",IF(OR(G2="Booked",G2="Completed",G2="No Show"),"Yes","No")))</f>
        <v/>
      </c>
      <c r="J2" s="24" t="inlineStr">
        <is>
          <t>First available same-day slot</t>
        </is>
      </c>
    </row>
    <row r="3">
      <c r="A3" s="19" t="inlineStr">
        <is>
          <t>SDA-260907-002</t>
        </is>
      </c>
      <c r="B3" s="39" t="n">
        <v>46272</v>
      </c>
      <c r="C3" s="39" t="n">
        <v>46272</v>
      </c>
      <c r="D3" s="19" t="inlineStr">
        <is>
          <t>Northstar Family Clinic</t>
        </is>
      </c>
      <c r="E3" s="19" t="inlineStr">
        <is>
          <t>Morning</t>
        </is>
      </c>
      <c r="F3" s="19" t="inlineStr">
        <is>
          <t>Online</t>
        </is>
      </c>
      <c r="G3" s="19" t="inlineStr">
        <is>
          <t>Completed</t>
        </is>
      </c>
      <c r="H3" s="22">
        <f>IF(OR(B3="",C3=""),"",IF(B3=C3,"Yes","No"))</f>
        <v/>
      </c>
      <c r="I3" s="22">
        <f>IF(A3="","",IF(H3&lt;&gt;"Yes","No",IF(OR(G3="Booked",G3="Completed",G3="No Show"),"Yes","No")))</f>
        <v/>
      </c>
      <c r="J3" s="24" t="inlineStr">
        <is>
          <t>Same-day request completed</t>
        </is>
      </c>
    </row>
    <row r="4">
      <c r="A4" s="19" t="inlineStr">
        <is>
          <t>SDA-260907-003</t>
        </is>
      </c>
      <c r="B4" s="39" t="n">
        <v>46272</v>
      </c>
      <c r="C4" s="39" t="n">
        <v>46272</v>
      </c>
      <c r="D4" s="19" t="inlineStr">
        <is>
          <t>Northstar Family Clinic</t>
        </is>
      </c>
      <c r="E4" s="19" t="inlineStr">
        <is>
          <t>Morning</t>
        </is>
      </c>
      <c r="F4" s="19" t="inlineStr">
        <is>
          <t>Walk-In</t>
        </is>
      </c>
      <c r="G4" s="19" t="inlineStr">
        <is>
          <t>Waitlisted</t>
        </is>
      </c>
      <c r="H4" s="22">
        <f>IF(OR(B4="",C4=""),"",IF(B4=C4,"Yes","No"))</f>
        <v/>
      </c>
      <c r="I4" s="22">
        <f>IF(A4="","",IF(H4&lt;&gt;"Yes","No",IF(OR(G4="Booked",G4="Completed",G4="No Show"),"Yes","No")))</f>
        <v/>
      </c>
      <c r="J4" s="24" t="inlineStr">
        <is>
          <t>No remaining preferred time</t>
        </is>
      </c>
    </row>
    <row r="5">
      <c r="A5" s="19" t="inlineStr">
        <is>
          <t>SDA-260907-004</t>
        </is>
      </c>
      <c r="B5" s="39" t="n">
        <v>46272</v>
      </c>
      <c r="C5" s="39" t="n">
        <v>46272</v>
      </c>
      <c r="D5" s="19" t="inlineStr">
        <is>
          <t>Northstar Family Clinic</t>
        </is>
      </c>
      <c r="E5" s="19" t="inlineStr">
        <is>
          <t>Afternoon</t>
        </is>
      </c>
      <c r="F5" s="19" t="inlineStr">
        <is>
          <t>Phone</t>
        </is>
      </c>
      <c r="G5" s="19" t="inlineStr">
        <is>
          <t>Booked</t>
        </is>
      </c>
      <c r="H5" s="22">
        <f>IF(OR(B5="",C5=""),"",IF(B5=C5,"Yes","No"))</f>
        <v/>
      </c>
      <c r="I5" s="22">
        <f>IF(A5="","",IF(H5&lt;&gt;"Yes","No",IF(OR(G5="Booked",G5="Completed",G5="No Show"),"Yes","No")))</f>
        <v/>
      </c>
      <c r="J5" s="24" t="inlineStr">
        <is>
          <t>Afternoon slot accepted</t>
        </is>
      </c>
    </row>
    <row r="6">
      <c r="A6" s="19" t="inlineStr">
        <is>
          <t>SDA-260907-005</t>
        </is>
      </c>
      <c r="B6" s="39" t="n">
        <v>46272</v>
      </c>
      <c r="C6" s="39" t="n">
        <v>46272</v>
      </c>
      <c r="D6" s="19" t="inlineStr">
        <is>
          <t>Cedar Grove Medical Office</t>
        </is>
      </c>
      <c r="E6" s="19" t="inlineStr">
        <is>
          <t>Morning</t>
        </is>
      </c>
      <c r="F6" s="19" t="inlineStr">
        <is>
          <t>Online</t>
        </is>
      </c>
      <c r="G6" s="19" t="inlineStr">
        <is>
          <t>Declined</t>
        </is>
      </c>
      <c r="H6" s="22">
        <f>IF(OR(B6="",C6=""),"",IF(B6=C6,"Yes","No"))</f>
        <v/>
      </c>
      <c r="I6" s="22">
        <f>IF(A6="","",IF(H6&lt;&gt;"Yes","No",IF(OR(G6="Booked",G6="Completed",G6="No Show"),"Yes","No")))</f>
        <v/>
      </c>
      <c r="J6" s="24" t="inlineStr">
        <is>
          <t>No suitable same-day slot</t>
        </is>
      </c>
    </row>
    <row r="7">
      <c r="A7" s="19" t="inlineStr">
        <is>
          <t>SDA-260907-006</t>
        </is>
      </c>
      <c r="B7" s="39" t="n">
        <v>46272</v>
      </c>
      <c r="C7" s="39" t="n">
        <v>46272</v>
      </c>
      <c r="D7" s="19" t="inlineStr">
        <is>
          <t>Harbor Point Clinic</t>
        </is>
      </c>
      <c r="E7" s="19" t="inlineStr">
        <is>
          <t>Afternoon</t>
        </is>
      </c>
      <c r="F7" s="19" t="inlineStr">
        <is>
          <t>Referral</t>
        </is>
      </c>
      <c r="G7" s="19" t="inlineStr">
        <is>
          <t>Booked</t>
        </is>
      </c>
      <c r="H7" s="22">
        <f>IF(OR(B7="",C7=""),"",IF(B7=C7,"Yes","No"))</f>
        <v/>
      </c>
      <c r="I7" s="22">
        <f>IF(A7="","",IF(H7&lt;&gt;"Yes","No",IF(OR(G7="Booked",G7="Completed",G7="No Show"),"Yes","No")))</f>
        <v/>
      </c>
      <c r="J7" s="24" t="inlineStr">
        <is>
          <t>Referred to available session</t>
        </is>
      </c>
    </row>
    <row r="8">
      <c r="A8" s="19" t="inlineStr">
        <is>
          <t>SDA-260908-001</t>
        </is>
      </c>
      <c r="B8" s="39" t="n">
        <v>46273</v>
      </c>
      <c r="C8" s="39" t="n">
        <v>46273</v>
      </c>
      <c r="D8" s="19" t="inlineStr">
        <is>
          <t>Northstar Family Clinic</t>
        </is>
      </c>
      <c r="E8" s="19" t="inlineStr">
        <is>
          <t>Morning</t>
        </is>
      </c>
      <c r="F8" s="19" t="inlineStr">
        <is>
          <t>Phone</t>
        </is>
      </c>
      <c r="G8" s="19" t="inlineStr">
        <is>
          <t>No Show</t>
        </is>
      </c>
      <c r="H8" s="22">
        <f>IF(OR(B8="",C8=""),"",IF(B8=C8,"Yes","No"))</f>
        <v/>
      </c>
      <c r="I8" s="22">
        <f>IF(A8="","",IF(H8&lt;&gt;"Yes","No",IF(OR(G8="Booked",G8="Completed",G8="No Show"),"Yes","No")))</f>
        <v/>
      </c>
      <c r="J8" s="24" t="inlineStr">
        <is>
          <t>Slot remained assigned</t>
        </is>
      </c>
    </row>
    <row r="9">
      <c r="A9" s="19" t="inlineStr">
        <is>
          <t>SDA-260908-002</t>
        </is>
      </c>
      <c r="B9" s="39" t="n">
        <v>46273</v>
      </c>
      <c r="C9" s="39" t="n">
        <v>46273</v>
      </c>
      <c r="D9" s="19" t="inlineStr">
        <is>
          <t>Cedar Grove Medical Office</t>
        </is>
      </c>
      <c r="E9" s="19" t="inlineStr">
        <is>
          <t>Afternoon</t>
        </is>
      </c>
      <c r="F9" s="19" t="inlineStr">
        <is>
          <t>Online</t>
        </is>
      </c>
      <c r="G9" s="19" t="inlineStr">
        <is>
          <t>Canceled</t>
        </is>
      </c>
      <c r="H9" s="22">
        <f>IF(OR(B9="",C9=""),"",IF(B9=C9,"Yes","No"))</f>
        <v/>
      </c>
      <c r="I9" s="22">
        <f>IF(A9="","",IF(H9&lt;&gt;"Yes","No",IF(OR(G9="Booked",G9="Completed",G9="No Show"),"Yes","No")))</f>
        <v/>
      </c>
      <c r="J9" s="24" t="inlineStr">
        <is>
          <t>Canceled before session</t>
        </is>
      </c>
    </row>
    <row r="10">
      <c r="A10" s="19" t="inlineStr">
        <is>
          <t>SDA-260909-001</t>
        </is>
      </c>
      <c r="B10" s="39" t="n">
        <v>46274</v>
      </c>
      <c r="C10" s="39" t="n">
        <v>46274</v>
      </c>
      <c r="D10" s="19" t="inlineStr">
        <is>
          <t>Harbor Point Clinic</t>
        </is>
      </c>
      <c r="E10" s="19" t="inlineStr">
        <is>
          <t>Morning</t>
        </is>
      </c>
      <c r="F10" s="19" t="inlineStr">
        <is>
          <t>Walk-In</t>
        </is>
      </c>
      <c r="G10" s="19" t="inlineStr">
        <is>
          <t>Booked</t>
        </is>
      </c>
      <c r="H10" s="22">
        <f>IF(OR(B10="",C10=""),"",IF(B10=C10,"Yes","No"))</f>
        <v/>
      </c>
      <c r="I10" s="22">
        <f>IF(A10="","",IF(H10&lt;&gt;"Yes","No",IF(OR(G10="Booked",G10="Completed",G10="No Show"),"Yes","No")))</f>
        <v/>
      </c>
      <c r="J10" s="24" t="inlineStr">
        <is>
          <t>Morning opening used</t>
        </is>
      </c>
    </row>
    <row r="11">
      <c r="A11" s="19" t="inlineStr">
        <is>
          <t>ADV-260907-001</t>
        </is>
      </c>
      <c r="B11" s="39" t="n">
        <v>46272</v>
      </c>
      <c r="C11" s="39" t="n">
        <v>46275</v>
      </c>
      <c r="D11" s="19" t="inlineStr">
        <is>
          <t>Harbor Point Clinic</t>
        </is>
      </c>
      <c r="E11" s="19" t="inlineStr">
        <is>
          <t>Evening</t>
        </is>
      </c>
      <c r="F11" s="19" t="inlineStr">
        <is>
          <t>Phone</t>
        </is>
      </c>
      <c r="G11" s="19" t="inlineStr">
        <is>
          <t>Booked</t>
        </is>
      </c>
      <c r="H11" s="22">
        <f>IF(OR(B11="",C11=""),"",IF(B11=C11,"Yes","No"))</f>
        <v/>
      </c>
      <c r="I11" s="22">
        <f>IF(A11="","",IF(H11&lt;&gt;"Yes","No",IF(OR(G11="Booked",G11="Completed",G11="No Show"),"Yes","No")))</f>
        <v/>
      </c>
      <c r="J11" s="24" t="inlineStr">
        <is>
          <t>Advance request, not same-day</t>
        </is>
      </c>
    </row>
    <row r="12">
      <c r="A12" s="19" t="n"/>
      <c r="B12" s="39" t="n"/>
      <c r="C12" s="39" t="n"/>
      <c r="D12" s="19" t="n"/>
      <c r="E12" s="19" t="n"/>
      <c r="F12" s="19" t="n"/>
      <c r="G12" s="19" t="n"/>
      <c r="H12" s="22">
        <f>IF(OR(B12="",C12=""),"",IF(B12=C12,"Yes","No"))</f>
        <v/>
      </c>
      <c r="I12" s="22">
        <f>IF(A12="","",IF(H12&lt;&gt;"Yes","No",IF(OR(G12="Booked",G12="Completed",G12="No Show"),"Yes","No")))</f>
        <v/>
      </c>
      <c r="J12" s="24" t="n"/>
    </row>
    <row r="13">
      <c r="A13" s="19" t="n"/>
      <c r="B13" s="39" t="n"/>
      <c r="C13" s="39" t="n"/>
      <c r="D13" s="19" t="n"/>
      <c r="E13" s="19" t="n"/>
      <c r="F13" s="19" t="n"/>
      <c r="G13" s="19" t="n"/>
      <c r="H13" s="22">
        <f>IF(OR(B13="",C13=""),"",IF(B13=C13,"Yes","No"))</f>
        <v/>
      </c>
      <c r="I13" s="22">
        <f>IF(A13="","",IF(H13&lt;&gt;"Yes","No",IF(OR(G13="Booked",G13="Completed",G13="No Show"),"Yes","No")))</f>
        <v/>
      </c>
      <c r="J13" s="24" t="n"/>
    </row>
    <row r="14">
      <c r="A14" s="19" t="n"/>
      <c r="B14" s="39" t="n"/>
      <c r="C14" s="39" t="n"/>
      <c r="D14" s="19" t="n"/>
      <c r="E14" s="19" t="n"/>
      <c r="F14" s="19" t="n"/>
      <c r="G14" s="19" t="n"/>
      <c r="H14" s="22">
        <f>IF(OR(B14="",C14=""),"",IF(B14=C14,"Yes","No"))</f>
        <v/>
      </c>
      <c r="I14" s="22">
        <f>IF(A14="","",IF(H14&lt;&gt;"Yes","No",IF(OR(G14="Booked",G14="Completed",G14="No Show"),"Yes","No")))</f>
        <v/>
      </c>
      <c r="J14" s="24" t="n"/>
    </row>
    <row r="15">
      <c r="A15" s="19" t="n"/>
      <c r="B15" s="39" t="n"/>
      <c r="C15" s="39" t="n"/>
      <c r="D15" s="19" t="n"/>
      <c r="E15" s="19" t="n"/>
      <c r="F15" s="19" t="n"/>
      <c r="G15" s="19" t="n"/>
      <c r="H15" s="22">
        <f>IF(OR(B15="",C15=""),"",IF(B15=C15,"Yes","No"))</f>
        <v/>
      </c>
      <c r="I15" s="22">
        <f>IF(A15="","",IF(H15&lt;&gt;"Yes","No",IF(OR(G15="Booked",G15="Completed",G15="No Show"),"Yes","No")))</f>
        <v/>
      </c>
      <c r="J15" s="24" t="n"/>
    </row>
    <row r="16">
      <c r="A16" s="19" t="n"/>
      <c r="B16" s="39" t="n"/>
      <c r="C16" s="39" t="n"/>
      <c r="D16" s="19" t="n"/>
      <c r="E16" s="19" t="n"/>
      <c r="F16" s="19" t="n"/>
      <c r="G16" s="19" t="n"/>
      <c r="H16" s="22">
        <f>IF(OR(B16="",C16=""),"",IF(B16=C16,"Yes","No"))</f>
        <v/>
      </c>
      <c r="I16" s="22">
        <f>IF(A16="","",IF(H16&lt;&gt;"Yes","No",IF(OR(G16="Booked",G16="Completed",G16="No Show"),"Yes","No")))</f>
        <v/>
      </c>
      <c r="J16" s="24" t="n"/>
    </row>
    <row r="17">
      <c r="A17" s="19" t="n"/>
      <c r="B17" s="39" t="n"/>
      <c r="C17" s="39" t="n"/>
      <c r="D17" s="19" t="n"/>
      <c r="E17" s="19" t="n"/>
      <c r="F17" s="19" t="n"/>
      <c r="G17" s="19" t="n"/>
      <c r="H17" s="22">
        <f>IF(OR(B17="",C17=""),"",IF(B17=C17,"Yes","No"))</f>
        <v/>
      </c>
      <c r="I17" s="22">
        <f>IF(A17="","",IF(H17&lt;&gt;"Yes","No",IF(OR(G17="Booked",G17="Completed",G17="No Show"),"Yes","No")))</f>
        <v/>
      </c>
      <c r="J17" s="24" t="n"/>
    </row>
    <row r="18">
      <c r="A18" s="19" t="n"/>
      <c r="B18" s="39" t="n"/>
      <c r="C18" s="39" t="n"/>
      <c r="D18" s="19" t="n"/>
      <c r="E18" s="19" t="n"/>
      <c r="F18" s="19" t="n"/>
      <c r="G18" s="19" t="n"/>
      <c r="H18" s="22">
        <f>IF(OR(B18="",C18=""),"",IF(B18=C18,"Yes","No"))</f>
        <v/>
      </c>
      <c r="I18" s="22">
        <f>IF(A18="","",IF(H18&lt;&gt;"Yes","No",IF(OR(G18="Booked",G18="Completed",G18="No Show"),"Yes","No")))</f>
        <v/>
      </c>
      <c r="J18" s="24" t="n"/>
    </row>
    <row r="19">
      <c r="A19" s="19" t="n"/>
      <c r="B19" s="39" t="n"/>
      <c r="C19" s="39" t="n"/>
      <c r="D19" s="19" t="n"/>
      <c r="E19" s="19" t="n"/>
      <c r="F19" s="19" t="n"/>
      <c r="G19" s="19" t="n"/>
      <c r="H19" s="22">
        <f>IF(OR(B19="",C19=""),"",IF(B19=C19,"Yes","No"))</f>
        <v/>
      </c>
      <c r="I19" s="22">
        <f>IF(A19="","",IF(H19&lt;&gt;"Yes","No",IF(OR(G19="Booked",G19="Completed",G19="No Show"),"Yes","No")))</f>
        <v/>
      </c>
      <c r="J19" s="24" t="n"/>
    </row>
    <row r="20">
      <c r="A20" s="19" t="n"/>
      <c r="B20" s="39" t="n"/>
      <c r="C20" s="39" t="n"/>
      <c r="D20" s="19" t="n"/>
      <c r="E20" s="19" t="n"/>
      <c r="F20" s="19" t="n"/>
      <c r="G20" s="19" t="n"/>
      <c r="H20" s="22">
        <f>IF(OR(B20="",C20=""),"",IF(B20=C20,"Yes","No"))</f>
        <v/>
      </c>
      <c r="I20" s="22">
        <f>IF(A20="","",IF(H20&lt;&gt;"Yes","No",IF(OR(G20="Booked",G20="Completed",G20="No Show"),"Yes","No")))</f>
        <v/>
      </c>
      <c r="J20" s="24" t="n"/>
    </row>
    <row r="21">
      <c r="A21" s="19" t="n"/>
      <c r="B21" s="39" t="n"/>
      <c r="C21" s="39" t="n"/>
      <c r="D21" s="19" t="n"/>
      <c r="E21" s="19" t="n"/>
      <c r="F21" s="19" t="n"/>
      <c r="G21" s="19" t="n"/>
      <c r="H21" s="22">
        <f>IF(OR(B21="",C21=""),"",IF(B21=C21,"Yes","No"))</f>
        <v/>
      </c>
      <c r="I21" s="22">
        <f>IF(A21="","",IF(H21&lt;&gt;"Yes","No",IF(OR(G21="Booked",G21="Completed",G21="No Show"),"Yes","No")))</f>
        <v/>
      </c>
      <c r="J21" s="24" t="n"/>
    </row>
    <row r="22">
      <c r="A22" s="19" t="n"/>
      <c r="B22" s="39" t="n"/>
      <c r="C22" s="39" t="n"/>
      <c r="D22" s="19" t="n"/>
      <c r="E22" s="19" t="n"/>
      <c r="F22" s="19" t="n"/>
      <c r="G22" s="19" t="n"/>
      <c r="H22" s="22">
        <f>IF(OR(B22="",C22=""),"",IF(B22=C22,"Yes","No"))</f>
        <v/>
      </c>
      <c r="I22" s="22">
        <f>IF(A22="","",IF(H22&lt;&gt;"Yes","No",IF(OR(G22="Booked",G22="Completed",G22="No Show"),"Yes","No")))</f>
        <v/>
      </c>
      <c r="J22" s="24" t="n"/>
    </row>
    <row r="23">
      <c r="A23" s="19" t="n"/>
      <c r="B23" s="39" t="n"/>
      <c r="C23" s="39" t="n"/>
      <c r="D23" s="19" t="n"/>
      <c r="E23" s="19" t="n"/>
      <c r="F23" s="19" t="n"/>
      <c r="G23" s="19" t="n"/>
      <c r="H23" s="22">
        <f>IF(OR(B23="",C23=""),"",IF(B23=C23,"Yes","No"))</f>
        <v/>
      </c>
      <c r="I23" s="22">
        <f>IF(A23="","",IF(H23&lt;&gt;"Yes","No",IF(OR(G23="Booked",G23="Completed",G23="No Show"),"Yes","No")))</f>
        <v/>
      </c>
      <c r="J23" s="24" t="n"/>
    </row>
    <row r="24">
      <c r="A24" s="19" t="n"/>
      <c r="B24" s="39" t="n"/>
      <c r="C24" s="39" t="n"/>
      <c r="D24" s="19" t="n"/>
      <c r="E24" s="19" t="n"/>
      <c r="F24" s="19" t="n"/>
      <c r="G24" s="19" t="n"/>
      <c r="H24" s="22">
        <f>IF(OR(B24="",C24=""),"",IF(B24=C24,"Yes","No"))</f>
        <v/>
      </c>
      <c r="I24" s="22">
        <f>IF(A24="","",IF(H24&lt;&gt;"Yes","No",IF(OR(G24="Booked",G24="Completed",G24="No Show"),"Yes","No")))</f>
        <v/>
      </c>
      <c r="J24" s="24" t="n"/>
    </row>
    <row r="25">
      <c r="A25" s="19" t="n"/>
      <c r="B25" s="39" t="n"/>
      <c r="C25" s="39" t="n"/>
      <c r="D25" s="19" t="n"/>
      <c r="E25" s="19" t="n"/>
      <c r="F25" s="19" t="n"/>
      <c r="G25" s="19" t="n"/>
      <c r="H25" s="22">
        <f>IF(OR(B25="",C25=""),"",IF(B25=C25,"Yes","No"))</f>
        <v/>
      </c>
      <c r="I25" s="22">
        <f>IF(A25="","",IF(H25&lt;&gt;"Yes","No",IF(OR(G25="Booked",G25="Completed",G25="No Show"),"Yes","No")))</f>
        <v/>
      </c>
      <c r="J25" s="24" t="n"/>
    </row>
    <row r="26">
      <c r="A26" s="19" t="n"/>
      <c r="B26" s="39" t="n"/>
      <c r="C26" s="39" t="n"/>
      <c r="D26" s="19" t="n"/>
      <c r="E26" s="19" t="n"/>
      <c r="F26" s="19" t="n"/>
      <c r="G26" s="19" t="n"/>
      <c r="H26" s="22">
        <f>IF(OR(B26="",C26=""),"",IF(B26=C26,"Yes","No"))</f>
        <v/>
      </c>
      <c r="I26" s="22">
        <f>IF(A26="","",IF(H26&lt;&gt;"Yes","No",IF(OR(G26="Booked",G26="Completed",G26="No Show"),"Yes","No")))</f>
        <v/>
      </c>
      <c r="J26" s="24" t="n"/>
    </row>
    <row r="27">
      <c r="A27" s="19" t="n"/>
      <c r="B27" s="39" t="n"/>
      <c r="C27" s="39" t="n"/>
      <c r="D27" s="19" t="n"/>
      <c r="E27" s="19" t="n"/>
      <c r="F27" s="19" t="n"/>
      <c r="G27" s="19" t="n"/>
      <c r="H27" s="22">
        <f>IF(OR(B27="",C27=""),"",IF(B27=C27,"Yes","No"))</f>
        <v/>
      </c>
      <c r="I27" s="22">
        <f>IF(A27="","",IF(H27&lt;&gt;"Yes","No",IF(OR(G27="Booked",G27="Completed",G27="No Show"),"Yes","No")))</f>
        <v/>
      </c>
      <c r="J27" s="24" t="n"/>
    </row>
    <row r="28">
      <c r="A28" s="19" t="n"/>
      <c r="B28" s="39" t="n"/>
      <c r="C28" s="39" t="n"/>
      <c r="D28" s="19" t="n"/>
      <c r="E28" s="19" t="n"/>
      <c r="F28" s="19" t="n"/>
      <c r="G28" s="19" t="n"/>
      <c r="H28" s="22">
        <f>IF(OR(B28="",C28=""),"",IF(B28=C28,"Yes","No"))</f>
        <v/>
      </c>
      <c r="I28" s="22">
        <f>IF(A28="","",IF(H28&lt;&gt;"Yes","No",IF(OR(G28="Booked",G28="Completed",G28="No Show"),"Yes","No")))</f>
        <v/>
      </c>
      <c r="J28" s="24" t="n"/>
    </row>
    <row r="29">
      <c r="A29" s="19" t="n"/>
      <c r="B29" s="39" t="n"/>
      <c r="C29" s="39" t="n"/>
      <c r="D29" s="19" t="n"/>
      <c r="E29" s="19" t="n"/>
      <c r="F29" s="19" t="n"/>
      <c r="G29" s="19" t="n"/>
      <c r="H29" s="22">
        <f>IF(OR(B29="",C29=""),"",IF(B29=C29,"Yes","No"))</f>
        <v/>
      </c>
      <c r="I29" s="22">
        <f>IF(A29="","",IF(H29&lt;&gt;"Yes","No",IF(OR(G29="Booked",G29="Completed",G29="No Show"),"Yes","No")))</f>
        <v/>
      </c>
      <c r="J29" s="24" t="n"/>
    </row>
    <row r="30">
      <c r="A30" s="19" t="n"/>
      <c r="B30" s="39" t="n"/>
      <c r="C30" s="39" t="n"/>
      <c r="D30" s="19" t="n"/>
      <c r="E30" s="19" t="n"/>
      <c r="F30" s="19" t="n"/>
      <c r="G30" s="19" t="n"/>
      <c r="H30" s="22">
        <f>IF(OR(B30="",C30=""),"",IF(B30=C30,"Yes","No"))</f>
        <v/>
      </c>
      <c r="I30" s="22">
        <f>IF(A30="","",IF(H30&lt;&gt;"Yes","No",IF(OR(G30="Booked",G30="Completed",G30="No Show"),"Yes","No")))</f>
        <v/>
      </c>
      <c r="J30" s="24" t="n"/>
    </row>
    <row r="31">
      <c r="A31" s="19" t="n"/>
      <c r="B31" s="39" t="n"/>
      <c r="C31" s="39" t="n"/>
      <c r="D31" s="19" t="n"/>
      <c r="E31" s="19" t="n"/>
      <c r="F31" s="19" t="n"/>
      <c r="G31" s="19" t="n"/>
      <c r="H31" s="22">
        <f>IF(OR(B31="",C31=""),"",IF(B31=C31,"Yes","No"))</f>
        <v/>
      </c>
      <c r="I31" s="22">
        <f>IF(A31="","",IF(H31&lt;&gt;"Yes","No",IF(OR(G31="Booked",G31="Completed",G31="No Show"),"Yes","No")))</f>
        <v/>
      </c>
      <c r="J31" s="24" t="n"/>
    </row>
    <row r="32">
      <c r="A32" s="19" t="n"/>
      <c r="B32" s="39" t="n"/>
      <c r="C32" s="39" t="n"/>
      <c r="D32" s="19" t="n"/>
      <c r="E32" s="19" t="n"/>
      <c r="F32" s="19" t="n"/>
      <c r="G32" s="19" t="n"/>
      <c r="H32" s="22">
        <f>IF(OR(B32="",C32=""),"",IF(B32=C32,"Yes","No"))</f>
        <v/>
      </c>
      <c r="I32" s="22">
        <f>IF(A32="","",IF(H32&lt;&gt;"Yes","No",IF(OR(G32="Booked",G32="Completed",G32="No Show"),"Yes","No")))</f>
        <v/>
      </c>
      <c r="J32" s="24" t="n"/>
    </row>
    <row r="33">
      <c r="A33" s="19" t="n"/>
      <c r="B33" s="39" t="n"/>
      <c r="C33" s="39" t="n"/>
      <c r="D33" s="19" t="n"/>
      <c r="E33" s="19" t="n"/>
      <c r="F33" s="19" t="n"/>
      <c r="G33" s="19" t="n"/>
      <c r="H33" s="22">
        <f>IF(OR(B33="",C33=""),"",IF(B33=C33,"Yes","No"))</f>
        <v/>
      </c>
      <c r="I33" s="22">
        <f>IF(A33="","",IF(H33&lt;&gt;"Yes","No",IF(OR(G33="Booked",G33="Completed",G33="No Show"),"Yes","No")))</f>
        <v/>
      </c>
      <c r="J33" s="24" t="n"/>
    </row>
    <row r="34">
      <c r="A34" s="19" t="n"/>
      <c r="B34" s="39" t="n"/>
      <c r="C34" s="39" t="n"/>
      <c r="D34" s="19" t="n"/>
      <c r="E34" s="19" t="n"/>
      <c r="F34" s="19" t="n"/>
      <c r="G34" s="19" t="n"/>
      <c r="H34" s="22">
        <f>IF(OR(B34="",C34=""),"",IF(B34=C34,"Yes","No"))</f>
        <v/>
      </c>
      <c r="I34" s="22">
        <f>IF(A34="","",IF(H34&lt;&gt;"Yes","No",IF(OR(G34="Booked",G34="Completed",G34="No Show"),"Yes","No")))</f>
        <v/>
      </c>
      <c r="J34" s="24" t="n"/>
    </row>
    <row r="35">
      <c r="A35" s="19" t="n"/>
      <c r="B35" s="39" t="n"/>
      <c r="C35" s="39" t="n"/>
      <c r="D35" s="19" t="n"/>
      <c r="E35" s="19" t="n"/>
      <c r="F35" s="19" t="n"/>
      <c r="G35" s="19" t="n"/>
      <c r="H35" s="22">
        <f>IF(OR(B35="",C35=""),"",IF(B35=C35,"Yes","No"))</f>
        <v/>
      </c>
      <c r="I35" s="22">
        <f>IF(A35="","",IF(H35&lt;&gt;"Yes","No",IF(OR(G35="Booked",G35="Completed",G35="No Show"),"Yes","No")))</f>
        <v/>
      </c>
      <c r="J35" s="24" t="n"/>
    </row>
    <row r="36">
      <c r="A36" s="19" t="n"/>
      <c r="B36" s="39" t="n"/>
      <c r="C36" s="39" t="n"/>
      <c r="D36" s="19" t="n"/>
      <c r="E36" s="19" t="n"/>
      <c r="F36" s="19" t="n"/>
      <c r="G36" s="19" t="n"/>
      <c r="H36" s="22">
        <f>IF(OR(B36="",C36=""),"",IF(B36=C36,"Yes","No"))</f>
        <v/>
      </c>
      <c r="I36" s="22">
        <f>IF(A36="","",IF(H36&lt;&gt;"Yes","No",IF(OR(G36="Booked",G36="Completed",G36="No Show"),"Yes","No")))</f>
        <v/>
      </c>
      <c r="J36" s="24" t="n"/>
    </row>
    <row r="37">
      <c r="A37" s="19" t="n"/>
      <c r="B37" s="39" t="n"/>
      <c r="C37" s="39" t="n"/>
      <c r="D37" s="19" t="n"/>
      <c r="E37" s="19" t="n"/>
      <c r="F37" s="19" t="n"/>
      <c r="G37" s="19" t="n"/>
      <c r="H37" s="22">
        <f>IF(OR(B37="",C37=""),"",IF(B37=C37,"Yes","No"))</f>
        <v/>
      </c>
      <c r="I37" s="22">
        <f>IF(A37="","",IF(H37&lt;&gt;"Yes","No",IF(OR(G37="Booked",G37="Completed",G37="No Show"),"Yes","No")))</f>
        <v/>
      </c>
      <c r="J37" s="24" t="n"/>
    </row>
    <row r="38">
      <c r="A38" s="19" t="n"/>
      <c r="B38" s="39" t="n"/>
      <c r="C38" s="39" t="n"/>
      <c r="D38" s="19" t="n"/>
      <c r="E38" s="19" t="n"/>
      <c r="F38" s="19" t="n"/>
      <c r="G38" s="19" t="n"/>
      <c r="H38" s="22">
        <f>IF(OR(B38="",C38=""),"",IF(B38=C38,"Yes","No"))</f>
        <v/>
      </c>
      <c r="I38" s="22">
        <f>IF(A38="","",IF(H38&lt;&gt;"Yes","No",IF(OR(G38="Booked",G38="Completed",G38="No Show"),"Yes","No")))</f>
        <v/>
      </c>
      <c r="J38" s="24" t="n"/>
    </row>
    <row r="39">
      <c r="A39" s="19" t="n"/>
      <c r="B39" s="39" t="n"/>
      <c r="C39" s="39" t="n"/>
      <c r="D39" s="19" t="n"/>
      <c r="E39" s="19" t="n"/>
      <c r="F39" s="19" t="n"/>
      <c r="G39" s="19" t="n"/>
      <c r="H39" s="22">
        <f>IF(OR(B39="",C39=""),"",IF(B39=C39,"Yes","No"))</f>
        <v/>
      </c>
      <c r="I39" s="22">
        <f>IF(A39="","",IF(H39&lt;&gt;"Yes","No",IF(OR(G39="Booked",G39="Completed",G39="No Show"),"Yes","No")))</f>
        <v/>
      </c>
      <c r="J39" s="24" t="n"/>
    </row>
    <row r="40">
      <c r="A40" s="19" t="n"/>
      <c r="B40" s="39" t="n"/>
      <c r="C40" s="39" t="n"/>
      <c r="D40" s="19" t="n"/>
      <c r="E40" s="19" t="n"/>
      <c r="F40" s="19" t="n"/>
      <c r="G40" s="19" t="n"/>
      <c r="H40" s="22">
        <f>IF(OR(B40="",C40=""),"",IF(B40=C40,"Yes","No"))</f>
        <v/>
      </c>
      <c r="I40" s="22">
        <f>IF(A40="","",IF(H40&lt;&gt;"Yes","No",IF(OR(G40="Booked",G40="Completed",G40="No Show"),"Yes","No")))</f>
        <v/>
      </c>
      <c r="J40" s="24" t="n"/>
    </row>
    <row r="41">
      <c r="A41" s="19" t="n"/>
      <c r="B41" s="39" t="n"/>
      <c r="C41" s="39" t="n"/>
      <c r="D41" s="19" t="n"/>
      <c r="E41" s="19" t="n"/>
      <c r="F41" s="19" t="n"/>
      <c r="G41" s="19" t="n"/>
      <c r="H41" s="22">
        <f>IF(OR(B41="",C41=""),"",IF(B41=C41,"Yes","No"))</f>
        <v/>
      </c>
      <c r="I41" s="22">
        <f>IF(A41="","",IF(H41&lt;&gt;"Yes","No",IF(OR(G41="Booked",G41="Completed",G41="No Show"),"Yes","No")))</f>
        <v/>
      </c>
      <c r="J41" s="24" t="n"/>
    </row>
    <row r="42">
      <c r="A42" s="19" t="n"/>
      <c r="B42" s="39" t="n"/>
      <c r="C42" s="39" t="n"/>
      <c r="D42" s="19" t="n"/>
      <c r="E42" s="19" t="n"/>
      <c r="F42" s="19" t="n"/>
      <c r="G42" s="19" t="n"/>
      <c r="H42" s="22">
        <f>IF(OR(B42="",C42=""),"",IF(B42=C42,"Yes","No"))</f>
        <v/>
      </c>
      <c r="I42" s="22">
        <f>IF(A42="","",IF(H42&lt;&gt;"Yes","No",IF(OR(G42="Booked",G42="Completed",G42="No Show"),"Yes","No")))</f>
        <v/>
      </c>
      <c r="J42" s="24" t="n"/>
    </row>
    <row r="43">
      <c r="A43" s="19" t="n"/>
      <c r="B43" s="39" t="n"/>
      <c r="C43" s="39" t="n"/>
      <c r="D43" s="19" t="n"/>
      <c r="E43" s="19" t="n"/>
      <c r="F43" s="19" t="n"/>
      <c r="G43" s="19" t="n"/>
      <c r="H43" s="22">
        <f>IF(OR(B43="",C43=""),"",IF(B43=C43,"Yes","No"))</f>
        <v/>
      </c>
      <c r="I43" s="22">
        <f>IF(A43="","",IF(H43&lt;&gt;"Yes","No",IF(OR(G43="Booked",G43="Completed",G43="No Show"),"Yes","No")))</f>
        <v/>
      </c>
      <c r="J43" s="24" t="n"/>
    </row>
    <row r="44">
      <c r="A44" s="19" t="n"/>
      <c r="B44" s="39" t="n"/>
      <c r="C44" s="39" t="n"/>
      <c r="D44" s="19" t="n"/>
      <c r="E44" s="19" t="n"/>
      <c r="F44" s="19" t="n"/>
      <c r="G44" s="19" t="n"/>
      <c r="H44" s="22">
        <f>IF(OR(B44="",C44=""),"",IF(B44=C44,"Yes","No"))</f>
        <v/>
      </c>
      <c r="I44" s="22">
        <f>IF(A44="","",IF(H44&lt;&gt;"Yes","No",IF(OR(G44="Booked",G44="Completed",G44="No Show"),"Yes","No")))</f>
        <v/>
      </c>
      <c r="J44" s="24" t="n"/>
    </row>
    <row r="45">
      <c r="A45" s="19" t="n"/>
      <c r="B45" s="39" t="n"/>
      <c r="C45" s="39" t="n"/>
      <c r="D45" s="19" t="n"/>
      <c r="E45" s="19" t="n"/>
      <c r="F45" s="19" t="n"/>
      <c r="G45" s="19" t="n"/>
      <c r="H45" s="22">
        <f>IF(OR(B45="",C45=""),"",IF(B45=C45,"Yes","No"))</f>
        <v/>
      </c>
      <c r="I45" s="22">
        <f>IF(A45="","",IF(H45&lt;&gt;"Yes","No",IF(OR(G45="Booked",G45="Completed",G45="No Show"),"Yes","No")))</f>
        <v/>
      </c>
      <c r="J45" s="24" t="n"/>
    </row>
    <row r="46">
      <c r="A46" s="19" t="n"/>
      <c r="B46" s="39" t="n"/>
      <c r="C46" s="39" t="n"/>
      <c r="D46" s="19" t="n"/>
      <c r="E46" s="19" t="n"/>
      <c r="F46" s="19" t="n"/>
      <c r="G46" s="19" t="n"/>
      <c r="H46" s="22">
        <f>IF(OR(B46="",C46=""),"",IF(B46=C46,"Yes","No"))</f>
        <v/>
      </c>
      <c r="I46" s="22">
        <f>IF(A46="","",IF(H46&lt;&gt;"Yes","No",IF(OR(G46="Booked",G46="Completed",G46="No Show"),"Yes","No")))</f>
        <v/>
      </c>
      <c r="J46" s="24" t="n"/>
    </row>
    <row r="47">
      <c r="A47" s="19" t="n"/>
      <c r="B47" s="39" t="n"/>
      <c r="C47" s="39" t="n"/>
      <c r="D47" s="19" t="n"/>
      <c r="E47" s="19" t="n"/>
      <c r="F47" s="19" t="n"/>
      <c r="G47" s="19" t="n"/>
      <c r="H47" s="22">
        <f>IF(OR(B47="",C47=""),"",IF(B47=C47,"Yes","No"))</f>
        <v/>
      </c>
      <c r="I47" s="22">
        <f>IF(A47="","",IF(H47&lt;&gt;"Yes","No",IF(OR(G47="Booked",G47="Completed",G47="No Show"),"Yes","No")))</f>
        <v/>
      </c>
      <c r="J47" s="24" t="n"/>
    </row>
    <row r="48">
      <c r="A48" s="19" t="n"/>
      <c r="B48" s="39" t="n"/>
      <c r="C48" s="39" t="n"/>
      <c r="D48" s="19" t="n"/>
      <c r="E48" s="19" t="n"/>
      <c r="F48" s="19" t="n"/>
      <c r="G48" s="19" t="n"/>
      <c r="H48" s="22">
        <f>IF(OR(B48="",C48=""),"",IF(B48=C48,"Yes","No"))</f>
        <v/>
      </c>
      <c r="I48" s="22">
        <f>IF(A48="","",IF(H48&lt;&gt;"Yes","No",IF(OR(G48="Booked",G48="Completed",G48="No Show"),"Yes","No")))</f>
        <v/>
      </c>
      <c r="J48" s="24" t="n"/>
    </row>
    <row r="49">
      <c r="A49" s="19" t="n"/>
      <c r="B49" s="39" t="n"/>
      <c r="C49" s="39" t="n"/>
      <c r="D49" s="19" t="n"/>
      <c r="E49" s="19" t="n"/>
      <c r="F49" s="19" t="n"/>
      <c r="G49" s="19" t="n"/>
      <c r="H49" s="22">
        <f>IF(OR(B49="",C49=""),"",IF(B49=C49,"Yes","No"))</f>
        <v/>
      </c>
      <c r="I49" s="22">
        <f>IF(A49="","",IF(H49&lt;&gt;"Yes","No",IF(OR(G49="Booked",G49="Completed",G49="No Show"),"Yes","No")))</f>
        <v/>
      </c>
      <c r="J49" s="24" t="n"/>
    </row>
    <row r="50">
      <c r="A50" s="19" t="n"/>
      <c r="B50" s="39" t="n"/>
      <c r="C50" s="39" t="n"/>
      <c r="D50" s="19" t="n"/>
      <c r="E50" s="19" t="n"/>
      <c r="F50" s="19" t="n"/>
      <c r="G50" s="19" t="n"/>
      <c r="H50" s="22">
        <f>IF(OR(B50="",C50=""),"",IF(B50=C50,"Yes","No"))</f>
        <v/>
      </c>
      <c r="I50" s="22">
        <f>IF(A50="","",IF(H50&lt;&gt;"Yes","No",IF(OR(G50="Booked",G50="Completed",G50="No Show"),"Yes","No")))</f>
        <v/>
      </c>
      <c r="J50" s="24" t="n"/>
    </row>
    <row r="51">
      <c r="A51" s="19" t="n"/>
      <c r="B51" s="39" t="n"/>
      <c r="C51" s="39" t="n"/>
      <c r="D51" s="19" t="n"/>
      <c r="E51" s="19" t="n"/>
      <c r="F51" s="19" t="n"/>
      <c r="G51" s="19" t="n"/>
      <c r="H51" s="22">
        <f>IF(OR(B51="",C51=""),"",IF(B51=C51,"Yes","No"))</f>
        <v/>
      </c>
      <c r="I51" s="22">
        <f>IF(A51="","",IF(H51&lt;&gt;"Yes","No",IF(OR(G51="Booked",G51="Completed",G51="No Show"),"Yes","No")))</f>
        <v/>
      </c>
      <c r="J51" s="24" t="n"/>
    </row>
    <row r="52">
      <c r="A52" s="19" t="n"/>
      <c r="B52" s="39" t="n"/>
      <c r="C52" s="39" t="n"/>
      <c r="D52" s="19" t="n"/>
      <c r="E52" s="19" t="n"/>
      <c r="F52" s="19" t="n"/>
      <c r="G52" s="19" t="n"/>
      <c r="H52" s="22">
        <f>IF(OR(B52="",C52=""),"",IF(B52=C52,"Yes","No"))</f>
        <v/>
      </c>
      <c r="I52" s="22">
        <f>IF(A52="","",IF(H52&lt;&gt;"Yes","No",IF(OR(G52="Booked",G52="Completed",G52="No Show"),"Yes","No")))</f>
        <v/>
      </c>
      <c r="J52" s="24" t="n"/>
    </row>
    <row r="53">
      <c r="A53" s="19" t="n"/>
      <c r="B53" s="39" t="n"/>
      <c r="C53" s="39" t="n"/>
      <c r="D53" s="19" t="n"/>
      <c r="E53" s="19" t="n"/>
      <c r="F53" s="19" t="n"/>
      <c r="G53" s="19" t="n"/>
      <c r="H53" s="22">
        <f>IF(OR(B53="",C53=""),"",IF(B53=C53,"Yes","No"))</f>
        <v/>
      </c>
      <c r="I53" s="22">
        <f>IF(A53="","",IF(H53&lt;&gt;"Yes","No",IF(OR(G53="Booked",G53="Completed",G53="No Show"),"Yes","No")))</f>
        <v/>
      </c>
      <c r="J53" s="24" t="n"/>
    </row>
    <row r="54">
      <c r="A54" s="19" t="n"/>
      <c r="B54" s="39" t="n"/>
      <c r="C54" s="39" t="n"/>
      <c r="D54" s="19" t="n"/>
      <c r="E54" s="19" t="n"/>
      <c r="F54" s="19" t="n"/>
      <c r="G54" s="19" t="n"/>
      <c r="H54" s="22">
        <f>IF(OR(B54="",C54=""),"",IF(B54=C54,"Yes","No"))</f>
        <v/>
      </c>
      <c r="I54" s="22">
        <f>IF(A54="","",IF(H54&lt;&gt;"Yes","No",IF(OR(G54="Booked",G54="Completed",G54="No Show"),"Yes","No")))</f>
        <v/>
      </c>
      <c r="J54" s="24" t="n"/>
    </row>
    <row r="55">
      <c r="A55" s="19" t="n"/>
      <c r="B55" s="39" t="n"/>
      <c r="C55" s="39" t="n"/>
      <c r="D55" s="19" t="n"/>
      <c r="E55" s="19" t="n"/>
      <c r="F55" s="19" t="n"/>
      <c r="G55" s="19" t="n"/>
      <c r="H55" s="22">
        <f>IF(OR(B55="",C55=""),"",IF(B55=C55,"Yes","No"))</f>
        <v/>
      </c>
      <c r="I55" s="22">
        <f>IF(A55="","",IF(H55&lt;&gt;"Yes","No",IF(OR(G55="Booked",G55="Completed",G55="No Show"),"Yes","No")))</f>
        <v/>
      </c>
      <c r="J55" s="24" t="n"/>
    </row>
    <row r="56">
      <c r="A56" s="19" t="n"/>
      <c r="B56" s="39" t="n"/>
      <c r="C56" s="39" t="n"/>
      <c r="D56" s="19" t="n"/>
      <c r="E56" s="19" t="n"/>
      <c r="F56" s="19" t="n"/>
      <c r="G56" s="19" t="n"/>
      <c r="H56" s="22">
        <f>IF(OR(B56="",C56=""),"",IF(B56=C56,"Yes","No"))</f>
        <v/>
      </c>
      <c r="I56" s="22">
        <f>IF(A56="","",IF(H56&lt;&gt;"Yes","No",IF(OR(G56="Booked",G56="Completed",G56="No Show"),"Yes","No")))</f>
        <v/>
      </c>
      <c r="J56" s="24" t="n"/>
    </row>
    <row r="57">
      <c r="A57" s="19" t="n"/>
      <c r="B57" s="39" t="n"/>
      <c r="C57" s="39" t="n"/>
      <c r="D57" s="19" t="n"/>
      <c r="E57" s="19" t="n"/>
      <c r="F57" s="19" t="n"/>
      <c r="G57" s="19" t="n"/>
      <c r="H57" s="22">
        <f>IF(OR(B57="",C57=""),"",IF(B57=C57,"Yes","No"))</f>
        <v/>
      </c>
      <c r="I57" s="22">
        <f>IF(A57="","",IF(H57&lt;&gt;"Yes","No",IF(OR(G57="Booked",G57="Completed",G57="No Show"),"Yes","No")))</f>
        <v/>
      </c>
      <c r="J57" s="24" t="n"/>
    </row>
    <row r="58">
      <c r="A58" s="19" t="n"/>
      <c r="B58" s="39" t="n"/>
      <c r="C58" s="39" t="n"/>
      <c r="D58" s="19" t="n"/>
      <c r="E58" s="19" t="n"/>
      <c r="F58" s="19" t="n"/>
      <c r="G58" s="19" t="n"/>
      <c r="H58" s="22">
        <f>IF(OR(B58="",C58=""),"",IF(B58=C58,"Yes","No"))</f>
        <v/>
      </c>
      <c r="I58" s="22">
        <f>IF(A58="","",IF(H58&lt;&gt;"Yes","No",IF(OR(G58="Booked",G58="Completed",G58="No Show"),"Yes","No")))</f>
        <v/>
      </c>
      <c r="J58" s="24" t="n"/>
    </row>
    <row r="59">
      <c r="A59" s="19" t="n"/>
      <c r="B59" s="39" t="n"/>
      <c r="C59" s="39" t="n"/>
      <c r="D59" s="19" t="n"/>
      <c r="E59" s="19" t="n"/>
      <c r="F59" s="19" t="n"/>
      <c r="G59" s="19" t="n"/>
      <c r="H59" s="22">
        <f>IF(OR(B59="",C59=""),"",IF(B59=C59,"Yes","No"))</f>
        <v/>
      </c>
      <c r="I59" s="22">
        <f>IF(A59="","",IF(H59&lt;&gt;"Yes","No",IF(OR(G59="Booked",G59="Completed",G59="No Show"),"Yes","No")))</f>
        <v/>
      </c>
      <c r="J59" s="24" t="n"/>
    </row>
    <row r="60">
      <c r="A60" s="19" t="n"/>
      <c r="B60" s="39" t="n"/>
      <c r="C60" s="39" t="n"/>
      <c r="D60" s="19" t="n"/>
      <c r="E60" s="19" t="n"/>
      <c r="F60" s="19" t="n"/>
      <c r="G60" s="19" t="n"/>
      <c r="H60" s="22">
        <f>IF(OR(B60="",C60=""),"",IF(B60=C60,"Yes","No"))</f>
        <v/>
      </c>
      <c r="I60" s="22">
        <f>IF(A60="","",IF(H60&lt;&gt;"Yes","No",IF(OR(G60="Booked",G60="Completed",G60="No Show"),"Yes","No")))</f>
        <v/>
      </c>
      <c r="J60" s="24" t="n"/>
    </row>
    <row r="61">
      <c r="A61" s="19" t="n"/>
      <c r="B61" s="39" t="n"/>
      <c r="C61" s="39" t="n"/>
      <c r="D61" s="19" t="n"/>
      <c r="E61" s="19" t="n"/>
      <c r="F61" s="19" t="n"/>
      <c r="G61" s="19" t="n"/>
      <c r="H61" s="22">
        <f>IF(OR(B61="",C61=""),"",IF(B61=C61,"Yes","No"))</f>
        <v/>
      </c>
      <c r="I61" s="22">
        <f>IF(A61="","",IF(H61&lt;&gt;"Yes","No",IF(OR(G61="Booked",G61="Completed",G61="No Show"),"Yes","No")))</f>
        <v/>
      </c>
      <c r="J61" s="24" t="n"/>
    </row>
    <row r="62">
      <c r="A62" s="19" t="n"/>
      <c r="B62" s="39" t="n"/>
      <c r="C62" s="39" t="n"/>
      <c r="D62" s="19" t="n"/>
      <c r="E62" s="19" t="n"/>
      <c r="F62" s="19" t="n"/>
      <c r="G62" s="19" t="n"/>
      <c r="H62" s="22">
        <f>IF(OR(B62="",C62=""),"",IF(B62=C62,"Yes","No"))</f>
        <v/>
      </c>
      <c r="I62" s="22">
        <f>IF(A62="","",IF(H62&lt;&gt;"Yes","No",IF(OR(G62="Booked",G62="Completed",G62="No Show"),"Yes","No")))</f>
        <v/>
      </c>
      <c r="J62" s="24" t="n"/>
    </row>
    <row r="63">
      <c r="A63" s="19" t="n"/>
      <c r="B63" s="39" t="n"/>
      <c r="C63" s="39" t="n"/>
      <c r="D63" s="19" t="n"/>
      <c r="E63" s="19" t="n"/>
      <c r="F63" s="19" t="n"/>
      <c r="G63" s="19" t="n"/>
      <c r="H63" s="22">
        <f>IF(OR(B63="",C63=""),"",IF(B63=C63,"Yes","No"))</f>
        <v/>
      </c>
      <c r="I63" s="22">
        <f>IF(A63="","",IF(H63&lt;&gt;"Yes","No",IF(OR(G63="Booked",G63="Completed",G63="No Show"),"Yes","No")))</f>
        <v/>
      </c>
      <c r="J63" s="24" t="n"/>
    </row>
    <row r="64">
      <c r="A64" s="19" t="n"/>
      <c r="B64" s="39" t="n"/>
      <c r="C64" s="39" t="n"/>
      <c r="D64" s="19" t="n"/>
      <c r="E64" s="19" t="n"/>
      <c r="F64" s="19" t="n"/>
      <c r="G64" s="19" t="n"/>
      <c r="H64" s="22">
        <f>IF(OR(B64="",C64=""),"",IF(B64=C64,"Yes","No"))</f>
        <v/>
      </c>
      <c r="I64" s="22">
        <f>IF(A64="","",IF(H64&lt;&gt;"Yes","No",IF(OR(G64="Booked",G64="Completed",G64="No Show"),"Yes","No")))</f>
        <v/>
      </c>
      <c r="J64" s="24" t="n"/>
    </row>
    <row r="65">
      <c r="A65" s="19" t="n"/>
      <c r="B65" s="39" t="n"/>
      <c r="C65" s="39" t="n"/>
      <c r="D65" s="19" t="n"/>
      <c r="E65" s="19" t="n"/>
      <c r="F65" s="19" t="n"/>
      <c r="G65" s="19" t="n"/>
      <c r="H65" s="22">
        <f>IF(OR(B65="",C65=""),"",IF(B65=C65,"Yes","No"))</f>
        <v/>
      </c>
      <c r="I65" s="22">
        <f>IF(A65="","",IF(H65&lt;&gt;"Yes","No",IF(OR(G65="Booked",G65="Completed",G65="No Show"),"Yes","No")))</f>
        <v/>
      </c>
      <c r="J65" s="24" t="n"/>
    </row>
    <row r="66">
      <c r="A66" s="19" t="n"/>
      <c r="B66" s="39" t="n"/>
      <c r="C66" s="39" t="n"/>
      <c r="D66" s="19" t="n"/>
      <c r="E66" s="19" t="n"/>
      <c r="F66" s="19" t="n"/>
      <c r="G66" s="19" t="n"/>
      <c r="H66" s="22">
        <f>IF(OR(B66="",C66=""),"",IF(B66=C66,"Yes","No"))</f>
        <v/>
      </c>
      <c r="I66" s="22">
        <f>IF(A66="","",IF(H66&lt;&gt;"Yes","No",IF(OR(G66="Booked",G66="Completed",G66="No Show"),"Yes","No")))</f>
        <v/>
      </c>
      <c r="J66" s="24" t="n"/>
    </row>
    <row r="67">
      <c r="A67" s="19" t="n"/>
      <c r="B67" s="39" t="n"/>
      <c r="C67" s="39" t="n"/>
      <c r="D67" s="19" t="n"/>
      <c r="E67" s="19" t="n"/>
      <c r="F67" s="19" t="n"/>
      <c r="G67" s="19" t="n"/>
      <c r="H67" s="22">
        <f>IF(OR(B67="",C67=""),"",IF(B67=C67,"Yes","No"))</f>
        <v/>
      </c>
      <c r="I67" s="22">
        <f>IF(A67="","",IF(H67&lt;&gt;"Yes","No",IF(OR(G67="Booked",G67="Completed",G67="No Show"),"Yes","No")))</f>
        <v/>
      </c>
      <c r="J67" s="24" t="n"/>
    </row>
    <row r="68">
      <c r="A68" s="19" t="n"/>
      <c r="B68" s="39" t="n"/>
      <c r="C68" s="39" t="n"/>
      <c r="D68" s="19" t="n"/>
      <c r="E68" s="19" t="n"/>
      <c r="F68" s="19" t="n"/>
      <c r="G68" s="19" t="n"/>
      <c r="H68" s="22">
        <f>IF(OR(B68="",C68=""),"",IF(B68=C68,"Yes","No"))</f>
        <v/>
      </c>
      <c r="I68" s="22">
        <f>IF(A68="","",IF(H68&lt;&gt;"Yes","No",IF(OR(G68="Booked",G68="Completed",G68="No Show"),"Yes","No")))</f>
        <v/>
      </c>
      <c r="J68" s="24" t="n"/>
    </row>
    <row r="69">
      <c r="A69" s="19" t="n"/>
      <c r="B69" s="39" t="n"/>
      <c r="C69" s="39" t="n"/>
      <c r="D69" s="19" t="n"/>
      <c r="E69" s="19" t="n"/>
      <c r="F69" s="19" t="n"/>
      <c r="G69" s="19" t="n"/>
      <c r="H69" s="22">
        <f>IF(OR(B69="",C69=""),"",IF(B69=C69,"Yes","No"))</f>
        <v/>
      </c>
      <c r="I69" s="22">
        <f>IF(A69="","",IF(H69&lt;&gt;"Yes","No",IF(OR(G69="Booked",G69="Completed",G69="No Show"),"Yes","No")))</f>
        <v/>
      </c>
      <c r="J69" s="24" t="n"/>
    </row>
    <row r="70">
      <c r="A70" s="19" t="n"/>
      <c r="B70" s="39" t="n"/>
      <c r="C70" s="39" t="n"/>
      <c r="D70" s="19" t="n"/>
      <c r="E70" s="19" t="n"/>
      <c r="F70" s="19" t="n"/>
      <c r="G70" s="19" t="n"/>
      <c r="H70" s="22">
        <f>IF(OR(B70="",C70=""),"",IF(B70=C70,"Yes","No"))</f>
        <v/>
      </c>
      <c r="I70" s="22">
        <f>IF(A70="","",IF(H70&lt;&gt;"Yes","No",IF(OR(G70="Booked",G70="Completed",G70="No Show"),"Yes","No")))</f>
        <v/>
      </c>
      <c r="J70" s="24" t="n"/>
    </row>
    <row r="71">
      <c r="A71" s="19" t="n"/>
      <c r="B71" s="39" t="n"/>
      <c r="C71" s="39" t="n"/>
      <c r="D71" s="19" t="n"/>
      <c r="E71" s="19" t="n"/>
      <c r="F71" s="19" t="n"/>
      <c r="G71" s="19" t="n"/>
      <c r="H71" s="22">
        <f>IF(OR(B71="",C71=""),"",IF(B71=C71,"Yes","No"))</f>
        <v/>
      </c>
      <c r="I71" s="22">
        <f>IF(A71="","",IF(H71&lt;&gt;"Yes","No",IF(OR(G71="Booked",G71="Completed",G71="No Show"),"Yes","No")))</f>
        <v/>
      </c>
      <c r="J71" s="24" t="n"/>
    </row>
    <row r="72">
      <c r="A72" s="19" t="n"/>
      <c r="B72" s="39" t="n"/>
      <c r="C72" s="39" t="n"/>
      <c r="D72" s="19" t="n"/>
      <c r="E72" s="19" t="n"/>
      <c r="F72" s="19" t="n"/>
      <c r="G72" s="19" t="n"/>
      <c r="H72" s="22">
        <f>IF(OR(B72="",C72=""),"",IF(B72=C72,"Yes","No"))</f>
        <v/>
      </c>
      <c r="I72" s="22">
        <f>IF(A72="","",IF(H72&lt;&gt;"Yes","No",IF(OR(G72="Booked",G72="Completed",G72="No Show"),"Yes","No")))</f>
        <v/>
      </c>
      <c r="J72" s="24" t="n"/>
    </row>
    <row r="73">
      <c r="A73" s="19" t="n"/>
      <c r="B73" s="39" t="n"/>
      <c r="C73" s="39" t="n"/>
      <c r="D73" s="19" t="n"/>
      <c r="E73" s="19" t="n"/>
      <c r="F73" s="19" t="n"/>
      <c r="G73" s="19" t="n"/>
      <c r="H73" s="22">
        <f>IF(OR(B73="",C73=""),"",IF(B73=C73,"Yes","No"))</f>
        <v/>
      </c>
      <c r="I73" s="22">
        <f>IF(A73="","",IF(H73&lt;&gt;"Yes","No",IF(OR(G73="Booked",G73="Completed",G73="No Show"),"Yes","No")))</f>
        <v/>
      </c>
      <c r="J73" s="24" t="n"/>
    </row>
    <row r="74">
      <c r="A74" s="19" t="n"/>
      <c r="B74" s="39" t="n"/>
      <c r="C74" s="39" t="n"/>
      <c r="D74" s="19" t="n"/>
      <c r="E74" s="19" t="n"/>
      <c r="F74" s="19" t="n"/>
      <c r="G74" s="19" t="n"/>
      <c r="H74" s="22">
        <f>IF(OR(B74="",C74=""),"",IF(B74=C74,"Yes","No"))</f>
        <v/>
      </c>
      <c r="I74" s="22">
        <f>IF(A74="","",IF(H74&lt;&gt;"Yes","No",IF(OR(G74="Booked",G74="Completed",G74="No Show"),"Yes","No")))</f>
        <v/>
      </c>
      <c r="J74" s="24" t="n"/>
    </row>
    <row r="75">
      <c r="A75" s="19" t="n"/>
      <c r="B75" s="39" t="n"/>
      <c r="C75" s="39" t="n"/>
      <c r="D75" s="19" t="n"/>
      <c r="E75" s="19" t="n"/>
      <c r="F75" s="19" t="n"/>
      <c r="G75" s="19" t="n"/>
      <c r="H75" s="22">
        <f>IF(OR(B75="",C75=""),"",IF(B75=C75,"Yes","No"))</f>
        <v/>
      </c>
      <c r="I75" s="22">
        <f>IF(A75="","",IF(H75&lt;&gt;"Yes","No",IF(OR(G75="Booked",G75="Completed",G75="No Show"),"Yes","No")))</f>
        <v/>
      </c>
      <c r="J75" s="24" t="n"/>
    </row>
    <row r="76">
      <c r="A76" s="19" t="n"/>
      <c r="B76" s="39" t="n"/>
      <c r="C76" s="39" t="n"/>
      <c r="D76" s="19" t="n"/>
      <c r="E76" s="19" t="n"/>
      <c r="F76" s="19" t="n"/>
      <c r="G76" s="19" t="n"/>
      <c r="H76" s="22">
        <f>IF(OR(B76="",C76=""),"",IF(B76=C76,"Yes","No"))</f>
        <v/>
      </c>
      <c r="I76" s="22">
        <f>IF(A76="","",IF(H76&lt;&gt;"Yes","No",IF(OR(G76="Booked",G76="Completed",G76="No Show"),"Yes","No")))</f>
        <v/>
      </c>
      <c r="J76" s="24" t="n"/>
    </row>
    <row r="77">
      <c r="A77" s="19" t="n"/>
      <c r="B77" s="39" t="n"/>
      <c r="C77" s="39" t="n"/>
      <c r="D77" s="19" t="n"/>
      <c r="E77" s="19" t="n"/>
      <c r="F77" s="19" t="n"/>
      <c r="G77" s="19" t="n"/>
      <c r="H77" s="22">
        <f>IF(OR(B77="",C77=""),"",IF(B77=C77,"Yes","No"))</f>
        <v/>
      </c>
      <c r="I77" s="22">
        <f>IF(A77="","",IF(H77&lt;&gt;"Yes","No",IF(OR(G77="Booked",G77="Completed",G77="No Show"),"Yes","No")))</f>
        <v/>
      </c>
      <c r="J77" s="24" t="n"/>
    </row>
    <row r="78">
      <c r="A78" s="19" t="n"/>
      <c r="B78" s="39" t="n"/>
      <c r="C78" s="39" t="n"/>
      <c r="D78" s="19" t="n"/>
      <c r="E78" s="19" t="n"/>
      <c r="F78" s="19" t="n"/>
      <c r="G78" s="19" t="n"/>
      <c r="H78" s="22">
        <f>IF(OR(B78="",C78=""),"",IF(B78=C78,"Yes","No"))</f>
        <v/>
      </c>
      <c r="I78" s="22">
        <f>IF(A78="","",IF(H78&lt;&gt;"Yes","No",IF(OR(G78="Booked",G78="Completed",G78="No Show"),"Yes","No")))</f>
        <v/>
      </c>
      <c r="J78" s="24" t="n"/>
    </row>
    <row r="79">
      <c r="A79" s="19" t="n"/>
      <c r="B79" s="39" t="n"/>
      <c r="C79" s="39" t="n"/>
      <c r="D79" s="19" t="n"/>
      <c r="E79" s="19" t="n"/>
      <c r="F79" s="19" t="n"/>
      <c r="G79" s="19" t="n"/>
      <c r="H79" s="22">
        <f>IF(OR(B79="",C79=""),"",IF(B79=C79,"Yes","No"))</f>
        <v/>
      </c>
      <c r="I79" s="22">
        <f>IF(A79="","",IF(H79&lt;&gt;"Yes","No",IF(OR(G79="Booked",G79="Completed",G79="No Show"),"Yes","No")))</f>
        <v/>
      </c>
      <c r="J79" s="24" t="n"/>
    </row>
    <row r="80">
      <c r="A80" s="19" t="n"/>
      <c r="B80" s="39" t="n"/>
      <c r="C80" s="39" t="n"/>
      <c r="D80" s="19" t="n"/>
      <c r="E80" s="19" t="n"/>
      <c r="F80" s="19" t="n"/>
      <c r="G80" s="19" t="n"/>
      <c r="H80" s="22">
        <f>IF(OR(B80="",C80=""),"",IF(B80=C80,"Yes","No"))</f>
        <v/>
      </c>
      <c r="I80" s="22">
        <f>IF(A80="","",IF(H80&lt;&gt;"Yes","No",IF(OR(G80="Booked",G80="Completed",G80="No Show"),"Yes","No")))</f>
        <v/>
      </c>
      <c r="J80" s="24" t="n"/>
    </row>
    <row r="81">
      <c r="A81" s="19" t="n"/>
      <c r="B81" s="39" t="n"/>
      <c r="C81" s="39" t="n"/>
      <c r="D81" s="19" t="n"/>
      <c r="E81" s="19" t="n"/>
      <c r="F81" s="19" t="n"/>
      <c r="G81" s="19" t="n"/>
      <c r="H81" s="22">
        <f>IF(OR(B81="",C81=""),"",IF(B81=C81,"Yes","No"))</f>
        <v/>
      </c>
      <c r="I81" s="22">
        <f>IF(A81="","",IF(H81&lt;&gt;"Yes","No",IF(OR(G81="Booked",G81="Completed",G81="No Show"),"Yes","No")))</f>
        <v/>
      </c>
      <c r="J81" s="24" t="n"/>
    </row>
    <row r="82">
      <c r="A82" s="19" t="n"/>
      <c r="B82" s="39" t="n"/>
      <c r="C82" s="39" t="n"/>
      <c r="D82" s="19" t="n"/>
      <c r="E82" s="19" t="n"/>
      <c r="F82" s="19" t="n"/>
      <c r="G82" s="19" t="n"/>
      <c r="H82" s="22">
        <f>IF(OR(B82="",C82=""),"",IF(B82=C82,"Yes","No"))</f>
        <v/>
      </c>
      <c r="I82" s="22">
        <f>IF(A82="","",IF(H82&lt;&gt;"Yes","No",IF(OR(G82="Booked",G82="Completed",G82="No Show"),"Yes","No")))</f>
        <v/>
      </c>
      <c r="J82" s="24" t="n"/>
    </row>
    <row r="83">
      <c r="A83" s="19" t="n"/>
      <c r="B83" s="39" t="n"/>
      <c r="C83" s="39" t="n"/>
      <c r="D83" s="19" t="n"/>
      <c r="E83" s="19" t="n"/>
      <c r="F83" s="19" t="n"/>
      <c r="G83" s="19" t="n"/>
      <c r="H83" s="22">
        <f>IF(OR(B83="",C83=""),"",IF(B83=C83,"Yes","No"))</f>
        <v/>
      </c>
      <c r="I83" s="22">
        <f>IF(A83="","",IF(H83&lt;&gt;"Yes","No",IF(OR(G83="Booked",G83="Completed",G83="No Show"),"Yes","No")))</f>
        <v/>
      </c>
      <c r="J83" s="24" t="n"/>
    </row>
    <row r="84">
      <c r="A84" s="19" t="n"/>
      <c r="B84" s="39" t="n"/>
      <c r="C84" s="39" t="n"/>
      <c r="D84" s="19" t="n"/>
      <c r="E84" s="19" t="n"/>
      <c r="F84" s="19" t="n"/>
      <c r="G84" s="19" t="n"/>
      <c r="H84" s="22">
        <f>IF(OR(B84="",C84=""),"",IF(B84=C84,"Yes","No"))</f>
        <v/>
      </c>
      <c r="I84" s="22">
        <f>IF(A84="","",IF(H84&lt;&gt;"Yes","No",IF(OR(G84="Booked",G84="Completed",G84="No Show"),"Yes","No")))</f>
        <v/>
      </c>
      <c r="J84" s="24" t="n"/>
    </row>
    <row r="85">
      <c r="A85" s="19" t="n"/>
      <c r="B85" s="39" t="n"/>
      <c r="C85" s="39" t="n"/>
      <c r="D85" s="19" t="n"/>
      <c r="E85" s="19" t="n"/>
      <c r="F85" s="19" t="n"/>
      <c r="G85" s="19" t="n"/>
      <c r="H85" s="22">
        <f>IF(OR(B85="",C85=""),"",IF(B85=C85,"Yes","No"))</f>
        <v/>
      </c>
      <c r="I85" s="22">
        <f>IF(A85="","",IF(H85&lt;&gt;"Yes","No",IF(OR(G85="Booked",G85="Completed",G85="No Show"),"Yes","No")))</f>
        <v/>
      </c>
      <c r="J85" s="24" t="n"/>
    </row>
    <row r="86">
      <c r="A86" s="19" t="n"/>
      <c r="B86" s="39" t="n"/>
      <c r="C86" s="39" t="n"/>
      <c r="D86" s="19" t="n"/>
      <c r="E86" s="19" t="n"/>
      <c r="F86" s="19" t="n"/>
      <c r="G86" s="19" t="n"/>
      <c r="H86" s="22">
        <f>IF(OR(B86="",C86=""),"",IF(B86=C86,"Yes","No"))</f>
        <v/>
      </c>
      <c r="I86" s="22">
        <f>IF(A86="","",IF(H86&lt;&gt;"Yes","No",IF(OR(G86="Booked",G86="Completed",G86="No Show"),"Yes","No")))</f>
        <v/>
      </c>
      <c r="J86" s="24" t="n"/>
    </row>
    <row r="87">
      <c r="A87" s="19" t="n"/>
      <c r="B87" s="39" t="n"/>
      <c r="C87" s="39" t="n"/>
      <c r="D87" s="19" t="n"/>
      <c r="E87" s="19" t="n"/>
      <c r="F87" s="19" t="n"/>
      <c r="G87" s="19" t="n"/>
      <c r="H87" s="22">
        <f>IF(OR(B87="",C87=""),"",IF(B87=C87,"Yes","No"))</f>
        <v/>
      </c>
      <c r="I87" s="22">
        <f>IF(A87="","",IF(H87&lt;&gt;"Yes","No",IF(OR(G87="Booked",G87="Completed",G87="No Show"),"Yes","No")))</f>
        <v/>
      </c>
      <c r="J87" s="24" t="n"/>
    </row>
    <row r="88">
      <c r="A88" s="19" t="n"/>
      <c r="B88" s="39" t="n"/>
      <c r="C88" s="39" t="n"/>
      <c r="D88" s="19" t="n"/>
      <c r="E88" s="19" t="n"/>
      <c r="F88" s="19" t="n"/>
      <c r="G88" s="19" t="n"/>
      <c r="H88" s="22">
        <f>IF(OR(B88="",C88=""),"",IF(B88=C88,"Yes","No"))</f>
        <v/>
      </c>
      <c r="I88" s="22">
        <f>IF(A88="","",IF(H88&lt;&gt;"Yes","No",IF(OR(G88="Booked",G88="Completed",G88="No Show"),"Yes","No")))</f>
        <v/>
      </c>
      <c r="J88" s="24" t="n"/>
    </row>
    <row r="89">
      <c r="A89" s="19" t="n"/>
      <c r="B89" s="39" t="n"/>
      <c r="C89" s="39" t="n"/>
      <c r="D89" s="19" t="n"/>
      <c r="E89" s="19" t="n"/>
      <c r="F89" s="19" t="n"/>
      <c r="G89" s="19" t="n"/>
      <c r="H89" s="22">
        <f>IF(OR(B89="",C89=""),"",IF(B89=C89,"Yes","No"))</f>
        <v/>
      </c>
      <c r="I89" s="22">
        <f>IF(A89="","",IF(H89&lt;&gt;"Yes","No",IF(OR(G89="Booked",G89="Completed",G89="No Show"),"Yes","No")))</f>
        <v/>
      </c>
      <c r="J89" s="24" t="n"/>
    </row>
    <row r="90">
      <c r="A90" s="19" t="n"/>
      <c r="B90" s="39" t="n"/>
      <c r="C90" s="39" t="n"/>
      <c r="D90" s="19" t="n"/>
      <c r="E90" s="19" t="n"/>
      <c r="F90" s="19" t="n"/>
      <c r="G90" s="19" t="n"/>
      <c r="H90" s="22">
        <f>IF(OR(B90="",C90=""),"",IF(B90=C90,"Yes","No"))</f>
        <v/>
      </c>
      <c r="I90" s="22">
        <f>IF(A90="","",IF(H90&lt;&gt;"Yes","No",IF(OR(G90="Booked",G90="Completed",G90="No Show"),"Yes","No")))</f>
        <v/>
      </c>
      <c r="J90" s="24" t="n"/>
    </row>
    <row r="91">
      <c r="A91" s="19" t="n"/>
      <c r="B91" s="39" t="n"/>
      <c r="C91" s="39" t="n"/>
      <c r="D91" s="19" t="n"/>
      <c r="E91" s="19" t="n"/>
      <c r="F91" s="19" t="n"/>
      <c r="G91" s="19" t="n"/>
      <c r="H91" s="22">
        <f>IF(OR(B91="",C91=""),"",IF(B91=C91,"Yes","No"))</f>
        <v/>
      </c>
      <c r="I91" s="22">
        <f>IF(A91="","",IF(H91&lt;&gt;"Yes","No",IF(OR(G91="Booked",G91="Completed",G91="No Show"),"Yes","No")))</f>
        <v/>
      </c>
      <c r="J91" s="24" t="n"/>
    </row>
    <row r="92">
      <c r="A92" s="19" t="n"/>
      <c r="B92" s="39" t="n"/>
      <c r="C92" s="39" t="n"/>
      <c r="D92" s="19" t="n"/>
      <c r="E92" s="19" t="n"/>
      <c r="F92" s="19" t="n"/>
      <c r="G92" s="19" t="n"/>
      <c r="H92" s="22">
        <f>IF(OR(B92="",C92=""),"",IF(B92=C92,"Yes","No"))</f>
        <v/>
      </c>
      <c r="I92" s="22">
        <f>IF(A92="","",IF(H92&lt;&gt;"Yes","No",IF(OR(G92="Booked",G92="Completed",G92="No Show"),"Yes","No")))</f>
        <v/>
      </c>
      <c r="J92" s="24" t="n"/>
    </row>
    <row r="93">
      <c r="A93" s="19" t="n"/>
      <c r="B93" s="39" t="n"/>
      <c r="C93" s="39" t="n"/>
      <c r="D93" s="19" t="n"/>
      <c r="E93" s="19" t="n"/>
      <c r="F93" s="19" t="n"/>
      <c r="G93" s="19" t="n"/>
      <c r="H93" s="22">
        <f>IF(OR(B93="",C93=""),"",IF(B93=C93,"Yes","No"))</f>
        <v/>
      </c>
      <c r="I93" s="22">
        <f>IF(A93="","",IF(H93&lt;&gt;"Yes","No",IF(OR(G93="Booked",G93="Completed",G93="No Show"),"Yes","No")))</f>
        <v/>
      </c>
      <c r="J93" s="24" t="n"/>
    </row>
    <row r="94">
      <c r="A94" s="19" t="n"/>
      <c r="B94" s="39" t="n"/>
      <c r="C94" s="39" t="n"/>
      <c r="D94" s="19" t="n"/>
      <c r="E94" s="19" t="n"/>
      <c r="F94" s="19" t="n"/>
      <c r="G94" s="19" t="n"/>
      <c r="H94" s="22">
        <f>IF(OR(B94="",C94=""),"",IF(B94=C94,"Yes","No"))</f>
        <v/>
      </c>
      <c r="I94" s="22">
        <f>IF(A94="","",IF(H94&lt;&gt;"Yes","No",IF(OR(G94="Booked",G94="Completed",G94="No Show"),"Yes","No")))</f>
        <v/>
      </c>
      <c r="J94" s="24" t="n"/>
    </row>
    <row r="95">
      <c r="A95" s="19" t="n"/>
      <c r="B95" s="39" t="n"/>
      <c r="C95" s="39" t="n"/>
      <c r="D95" s="19" t="n"/>
      <c r="E95" s="19" t="n"/>
      <c r="F95" s="19" t="n"/>
      <c r="G95" s="19" t="n"/>
      <c r="H95" s="22">
        <f>IF(OR(B95="",C95=""),"",IF(B95=C95,"Yes","No"))</f>
        <v/>
      </c>
      <c r="I95" s="22">
        <f>IF(A95="","",IF(H95&lt;&gt;"Yes","No",IF(OR(G95="Booked",G95="Completed",G95="No Show"),"Yes","No")))</f>
        <v/>
      </c>
      <c r="J95" s="24" t="n"/>
    </row>
    <row r="96">
      <c r="A96" s="19" t="n"/>
      <c r="B96" s="39" t="n"/>
      <c r="C96" s="39" t="n"/>
      <c r="D96" s="19" t="n"/>
      <c r="E96" s="19" t="n"/>
      <c r="F96" s="19" t="n"/>
      <c r="G96" s="19" t="n"/>
      <c r="H96" s="22">
        <f>IF(OR(B96="",C96=""),"",IF(B96=C96,"Yes","No"))</f>
        <v/>
      </c>
      <c r="I96" s="22">
        <f>IF(A96="","",IF(H96&lt;&gt;"Yes","No",IF(OR(G96="Booked",G96="Completed",G96="No Show"),"Yes","No")))</f>
        <v/>
      </c>
      <c r="J96" s="24" t="n"/>
    </row>
    <row r="97">
      <c r="A97" s="19" t="n"/>
      <c r="B97" s="39" t="n"/>
      <c r="C97" s="39" t="n"/>
      <c r="D97" s="19" t="n"/>
      <c r="E97" s="19" t="n"/>
      <c r="F97" s="19" t="n"/>
      <c r="G97" s="19" t="n"/>
      <c r="H97" s="22">
        <f>IF(OR(B97="",C97=""),"",IF(B97=C97,"Yes","No"))</f>
        <v/>
      </c>
      <c r="I97" s="22">
        <f>IF(A97="","",IF(H97&lt;&gt;"Yes","No",IF(OR(G97="Booked",G97="Completed",G97="No Show"),"Yes","No")))</f>
        <v/>
      </c>
      <c r="J97" s="24" t="n"/>
    </row>
    <row r="98">
      <c r="A98" s="19" t="n"/>
      <c r="B98" s="39" t="n"/>
      <c r="C98" s="39" t="n"/>
      <c r="D98" s="19" t="n"/>
      <c r="E98" s="19" t="n"/>
      <c r="F98" s="19" t="n"/>
      <c r="G98" s="19" t="n"/>
      <c r="H98" s="22">
        <f>IF(OR(B98="",C98=""),"",IF(B98=C98,"Yes","No"))</f>
        <v/>
      </c>
      <c r="I98" s="22">
        <f>IF(A98="","",IF(H98&lt;&gt;"Yes","No",IF(OR(G98="Booked",G98="Completed",G98="No Show"),"Yes","No")))</f>
        <v/>
      </c>
      <c r="J98" s="24" t="n"/>
    </row>
    <row r="99">
      <c r="A99" s="19" t="n"/>
      <c r="B99" s="39" t="n"/>
      <c r="C99" s="39" t="n"/>
      <c r="D99" s="19" t="n"/>
      <c r="E99" s="19" t="n"/>
      <c r="F99" s="19" t="n"/>
      <c r="G99" s="19" t="n"/>
      <c r="H99" s="22">
        <f>IF(OR(B99="",C99=""),"",IF(B99=C99,"Yes","No"))</f>
        <v/>
      </c>
      <c r="I99" s="22">
        <f>IF(A99="","",IF(H99&lt;&gt;"Yes","No",IF(OR(G99="Booked",G99="Completed",G99="No Show"),"Yes","No")))</f>
        <v/>
      </c>
      <c r="J99" s="24" t="n"/>
    </row>
    <row r="100">
      <c r="A100" s="19" t="n"/>
      <c r="B100" s="39" t="n"/>
      <c r="C100" s="39" t="n"/>
      <c r="D100" s="19" t="n"/>
      <c r="E100" s="19" t="n"/>
      <c r="F100" s="19" t="n"/>
      <c r="G100" s="19" t="n"/>
      <c r="H100" s="22">
        <f>IF(OR(B100="",C100=""),"",IF(B100=C100,"Yes","No"))</f>
        <v/>
      </c>
      <c r="I100" s="22">
        <f>IF(A100="","",IF(H100&lt;&gt;"Yes","No",IF(OR(G100="Booked",G100="Completed",G100="No Show"),"Yes","No")))</f>
        <v/>
      </c>
      <c r="J100" s="24" t="n"/>
    </row>
    <row r="101">
      <c r="A101" s="19" t="n"/>
      <c r="B101" s="39" t="n"/>
      <c r="C101" s="39" t="n"/>
      <c r="D101" s="19" t="n"/>
      <c r="E101" s="19" t="n"/>
      <c r="F101" s="19" t="n"/>
      <c r="G101" s="19" t="n"/>
      <c r="H101" s="22">
        <f>IF(OR(B101="",C101=""),"",IF(B101=C101,"Yes","No"))</f>
        <v/>
      </c>
      <c r="I101" s="22">
        <f>IF(A101="","",IF(H101&lt;&gt;"Yes","No",IF(OR(G101="Booked",G101="Completed",G101="No Show"),"Yes","No")))</f>
        <v/>
      </c>
      <c r="J101" s="24" t="n"/>
    </row>
    <row r="102">
      <c r="A102" s="19" t="n"/>
      <c r="B102" s="39" t="n"/>
      <c r="C102" s="39" t="n"/>
      <c r="D102" s="19" t="n"/>
      <c r="E102" s="19" t="n"/>
      <c r="F102" s="19" t="n"/>
      <c r="G102" s="19" t="n"/>
      <c r="H102" s="22">
        <f>IF(OR(B102="",C102=""),"",IF(B102=C102,"Yes","No"))</f>
        <v/>
      </c>
      <c r="I102" s="22">
        <f>IF(A102="","",IF(H102&lt;&gt;"Yes","No",IF(OR(G102="Booked",G102="Completed",G102="No Show"),"Yes","No")))</f>
        <v/>
      </c>
      <c r="J102" s="24" t="n"/>
    </row>
    <row r="103">
      <c r="A103" s="19" t="n"/>
      <c r="B103" s="39" t="n"/>
      <c r="C103" s="39" t="n"/>
      <c r="D103" s="19" t="n"/>
      <c r="E103" s="19" t="n"/>
      <c r="F103" s="19" t="n"/>
      <c r="G103" s="19" t="n"/>
      <c r="H103" s="22">
        <f>IF(OR(B103="",C103=""),"",IF(B103=C103,"Yes","No"))</f>
        <v/>
      </c>
      <c r="I103" s="22">
        <f>IF(A103="","",IF(H103&lt;&gt;"Yes","No",IF(OR(G103="Booked",G103="Completed",G103="No Show"),"Yes","No")))</f>
        <v/>
      </c>
      <c r="J103" s="24" t="n"/>
    </row>
    <row r="104">
      <c r="A104" s="19" t="n"/>
      <c r="B104" s="39" t="n"/>
      <c r="C104" s="39" t="n"/>
      <c r="D104" s="19" t="n"/>
      <c r="E104" s="19" t="n"/>
      <c r="F104" s="19" t="n"/>
      <c r="G104" s="19" t="n"/>
      <c r="H104" s="22">
        <f>IF(OR(B104="",C104=""),"",IF(B104=C104,"Yes","No"))</f>
        <v/>
      </c>
      <c r="I104" s="22">
        <f>IF(A104="","",IF(H104&lt;&gt;"Yes","No",IF(OR(G104="Booked",G104="Completed",G104="No Show"),"Yes","No")))</f>
        <v/>
      </c>
      <c r="J104" s="24" t="n"/>
    </row>
    <row r="105">
      <c r="A105" s="19" t="n"/>
      <c r="B105" s="39" t="n"/>
      <c r="C105" s="39" t="n"/>
      <c r="D105" s="19" t="n"/>
      <c r="E105" s="19" t="n"/>
      <c r="F105" s="19" t="n"/>
      <c r="G105" s="19" t="n"/>
      <c r="H105" s="22">
        <f>IF(OR(B105="",C105=""),"",IF(B105=C105,"Yes","No"))</f>
        <v/>
      </c>
      <c r="I105" s="22">
        <f>IF(A105="","",IF(H105&lt;&gt;"Yes","No",IF(OR(G105="Booked",G105="Completed",G105="No Show"),"Yes","No")))</f>
        <v/>
      </c>
      <c r="J105" s="24" t="n"/>
    </row>
    <row r="106">
      <c r="A106" s="19" t="n"/>
      <c r="B106" s="39" t="n"/>
      <c r="C106" s="39" t="n"/>
      <c r="D106" s="19" t="n"/>
      <c r="E106" s="19" t="n"/>
      <c r="F106" s="19" t="n"/>
      <c r="G106" s="19" t="n"/>
      <c r="H106" s="22">
        <f>IF(OR(B106="",C106=""),"",IF(B106=C106,"Yes","No"))</f>
        <v/>
      </c>
      <c r="I106" s="22">
        <f>IF(A106="","",IF(H106&lt;&gt;"Yes","No",IF(OR(G106="Booked",G106="Completed",G106="No Show"),"Yes","No")))</f>
        <v/>
      </c>
      <c r="J106" s="24" t="n"/>
    </row>
    <row r="107">
      <c r="A107" s="19" t="n"/>
      <c r="B107" s="39" t="n"/>
      <c r="C107" s="39" t="n"/>
      <c r="D107" s="19" t="n"/>
      <c r="E107" s="19" t="n"/>
      <c r="F107" s="19" t="n"/>
      <c r="G107" s="19" t="n"/>
      <c r="H107" s="22">
        <f>IF(OR(B107="",C107=""),"",IF(B107=C107,"Yes","No"))</f>
        <v/>
      </c>
      <c r="I107" s="22">
        <f>IF(A107="","",IF(H107&lt;&gt;"Yes","No",IF(OR(G107="Booked",G107="Completed",G107="No Show"),"Yes","No")))</f>
        <v/>
      </c>
      <c r="J107" s="24" t="n"/>
    </row>
    <row r="108">
      <c r="A108" s="19" t="n"/>
      <c r="B108" s="39" t="n"/>
      <c r="C108" s="39" t="n"/>
      <c r="D108" s="19" t="n"/>
      <c r="E108" s="19" t="n"/>
      <c r="F108" s="19" t="n"/>
      <c r="G108" s="19" t="n"/>
      <c r="H108" s="22">
        <f>IF(OR(B108="",C108=""),"",IF(B108=C108,"Yes","No"))</f>
        <v/>
      </c>
      <c r="I108" s="22">
        <f>IF(A108="","",IF(H108&lt;&gt;"Yes","No",IF(OR(G108="Booked",G108="Completed",G108="No Show"),"Yes","No")))</f>
        <v/>
      </c>
      <c r="J108" s="24" t="n"/>
    </row>
    <row r="109">
      <c r="A109" s="19" t="n"/>
      <c r="B109" s="39" t="n"/>
      <c r="C109" s="39" t="n"/>
      <c r="D109" s="19" t="n"/>
      <c r="E109" s="19" t="n"/>
      <c r="F109" s="19" t="n"/>
      <c r="G109" s="19" t="n"/>
      <c r="H109" s="22">
        <f>IF(OR(B109="",C109=""),"",IF(B109=C109,"Yes","No"))</f>
        <v/>
      </c>
      <c r="I109" s="22">
        <f>IF(A109="","",IF(H109&lt;&gt;"Yes","No",IF(OR(G109="Booked",G109="Completed",G109="No Show"),"Yes","No")))</f>
        <v/>
      </c>
      <c r="J109" s="24" t="n"/>
    </row>
    <row r="110">
      <c r="A110" s="19" t="n"/>
      <c r="B110" s="39" t="n"/>
      <c r="C110" s="39" t="n"/>
      <c r="D110" s="19" t="n"/>
      <c r="E110" s="19" t="n"/>
      <c r="F110" s="19" t="n"/>
      <c r="G110" s="19" t="n"/>
      <c r="H110" s="22">
        <f>IF(OR(B110="",C110=""),"",IF(B110=C110,"Yes","No"))</f>
        <v/>
      </c>
      <c r="I110" s="22">
        <f>IF(A110="","",IF(H110&lt;&gt;"Yes","No",IF(OR(G110="Booked",G110="Completed",G110="No Show"),"Yes","No")))</f>
        <v/>
      </c>
      <c r="J110" s="24" t="n"/>
    </row>
    <row r="111">
      <c r="A111" s="19" t="n"/>
      <c r="B111" s="39" t="n"/>
      <c r="C111" s="39" t="n"/>
      <c r="D111" s="19" t="n"/>
      <c r="E111" s="19" t="n"/>
      <c r="F111" s="19" t="n"/>
      <c r="G111" s="19" t="n"/>
      <c r="H111" s="22">
        <f>IF(OR(B111="",C111=""),"",IF(B111=C111,"Yes","No"))</f>
        <v/>
      </c>
      <c r="I111" s="22">
        <f>IF(A111="","",IF(H111&lt;&gt;"Yes","No",IF(OR(G111="Booked",G111="Completed",G111="No Show"),"Yes","No")))</f>
        <v/>
      </c>
      <c r="J111" s="24" t="n"/>
    </row>
    <row r="112">
      <c r="A112" s="19" t="n"/>
      <c r="B112" s="39" t="n"/>
      <c r="C112" s="39" t="n"/>
      <c r="D112" s="19" t="n"/>
      <c r="E112" s="19" t="n"/>
      <c r="F112" s="19" t="n"/>
      <c r="G112" s="19" t="n"/>
      <c r="H112" s="22">
        <f>IF(OR(B112="",C112=""),"",IF(B112=C112,"Yes","No"))</f>
        <v/>
      </c>
      <c r="I112" s="22">
        <f>IF(A112="","",IF(H112&lt;&gt;"Yes","No",IF(OR(G112="Booked",G112="Completed",G112="No Show"),"Yes","No")))</f>
        <v/>
      </c>
      <c r="J112" s="24" t="n"/>
    </row>
    <row r="113">
      <c r="A113" s="19" t="n"/>
      <c r="B113" s="39" t="n"/>
      <c r="C113" s="39" t="n"/>
      <c r="D113" s="19" t="n"/>
      <c r="E113" s="19" t="n"/>
      <c r="F113" s="19" t="n"/>
      <c r="G113" s="19" t="n"/>
      <c r="H113" s="22">
        <f>IF(OR(B113="",C113=""),"",IF(B113=C113,"Yes","No"))</f>
        <v/>
      </c>
      <c r="I113" s="22">
        <f>IF(A113="","",IF(H113&lt;&gt;"Yes","No",IF(OR(G113="Booked",G113="Completed",G113="No Show"),"Yes","No")))</f>
        <v/>
      </c>
      <c r="J113" s="24" t="n"/>
    </row>
    <row r="114">
      <c r="A114" s="19" t="n"/>
      <c r="B114" s="39" t="n"/>
      <c r="C114" s="39" t="n"/>
      <c r="D114" s="19" t="n"/>
      <c r="E114" s="19" t="n"/>
      <c r="F114" s="19" t="n"/>
      <c r="G114" s="19" t="n"/>
      <c r="H114" s="22">
        <f>IF(OR(B114="",C114=""),"",IF(B114=C114,"Yes","No"))</f>
        <v/>
      </c>
      <c r="I114" s="22">
        <f>IF(A114="","",IF(H114&lt;&gt;"Yes","No",IF(OR(G114="Booked",G114="Completed",G114="No Show"),"Yes","No")))</f>
        <v/>
      </c>
      <c r="J114" s="24" t="n"/>
    </row>
    <row r="115">
      <c r="A115" s="19" t="n"/>
      <c r="B115" s="39" t="n"/>
      <c r="C115" s="39" t="n"/>
      <c r="D115" s="19" t="n"/>
      <c r="E115" s="19" t="n"/>
      <c r="F115" s="19" t="n"/>
      <c r="G115" s="19" t="n"/>
      <c r="H115" s="22">
        <f>IF(OR(B115="",C115=""),"",IF(B115=C115,"Yes","No"))</f>
        <v/>
      </c>
      <c r="I115" s="22">
        <f>IF(A115="","",IF(H115&lt;&gt;"Yes","No",IF(OR(G115="Booked",G115="Completed",G115="No Show"),"Yes","No")))</f>
        <v/>
      </c>
      <c r="J115" s="24" t="n"/>
    </row>
    <row r="116">
      <c r="A116" s="19" t="n"/>
      <c r="B116" s="39" t="n"/>
      <c r="C116" s="39" t="n"/>
      <c r="D116" s="19" t="n"/>
      <c r="E116" s="19" t="n"/>
      <c r="F116" s="19" t="n"/>
      <c r="G116" s="19" t="n"/>
      <c r="H116" s="22">
        <f>IF(OR(B116="",C116=""),"",IF(B116=C116,"Yes","No"))</f>
        <v/>
      </c>
      <c r="I116" s="22">
        <f>IF(A116="","",IF(H116&lt;&gt;"Yes","No",IF(OR(G116="Booked",G116="Completed",G116="No Show"),"Yes","No")))</f>
        <v/>
      </c>
      <c r="J116" s="24" t="n"/>
    </row>
    <row r="117">
      <c r="A117" s="19" t="n"/>
      <c r="B117" s="39" t="n"/>
      <c r="C117" s="39" t="n"/>
      <c r="D117" s="19" t="n"/>
      <c r="E117" s="19" t="n"/>
      <c r="F117" s="19" t="n"/>
      <c r="G117" s="19" t="n"/>
      <c r="H117" s="22">
        <f>IF(OR(B117="",C117=""),"",IF(B117=C117,"Yes","No"))</f>
        <v/>
      </c>
      <c r="I117" s="22">
        <f>IF(A117="","",IF(H117&lt;&gt;"Yes","No",IF(OR(G117="Booked",G117="Completed",G117="No Show"),"Yes","No")))</f>
        <v/>
      </c>
      <c r="J117" s="24" t="n"/>
    </row>
    <row r="118">
      <c r="A118" s="19" t="n"/>
      <c r="B118" s="39" t="n"/>
      <c r="C118" s="39" t="n"/>
      <c r="D118" s="19" t="n"/>
      <c r="E118" s="19" t="n"/>
      <c r="F118" s="19" t="n"/>
      <c r="G118" s="19" t="n"/>
      <c r="H118" s="22">
        <f>IF(OR(B118="",C118=""),"",IF(B118=C118,"Yes","No"))</f>
        <v/>
      </c>
      <c r="I118" s="22">
        <f>IF(A118="","",IF(H118&lt;&gt;"Yes","No",IF(OR(G118="Booked",G118="Completed",G118="No Show"),"Yes","No")))</f>
        <v/>
      </c>
      <c r="J118" s="24" t="n"/>
    </row>
    <row r="119">
      <c r="A119" s="19" t="n"/>
      <c r="B119" s="39" t="n"/>
      <c r="C119" s="39" t="n"/>
      <c r="D119" s="19" t="n"/>
      <c r="E119" s="19" t="n"/>
      <c r="F119" s="19" t="n"/>
      <c r="G119" s="19" t="n"/>
      <c r="H119" s="22">
        <f>IF(OR(B119="",C119=""),"",IF(B119=C119,"Yes","No"))</f>
        <v/>
      </c>
      <c r="I119" s="22">
        <f>IF(A119="","",IF(H119&lt;&gt;"Yes","No",IF(OR(G119="Booked",G119="Completed",G119="No Show"),"Yes","No")))</f>
        <v/>
      </c>
      <c r="J119" s="24" t="n"/>
    </row>
    <row r="120">
      <c r="A120" s="19" t="n"/>
      <c r="B120" s="39" t="n"/>
      <c r="C120" s="39" t="n"/>
      <c r="D120" s="19" t="n"/>
      <c r="E120" s="19" t="n"/>
      <c r="F120" s="19" t="n"/>
      <c r="G120" s="19" t="n"/>
      <c r="H120" s="22">
        <f>IF(OR(B120="",C120=""),"",IF(B120=C120,"Yes","No"))</f>
        <v/>
      </c>
      <c r="I120" s="22">
        <f>IF(A120="","",IF(H120&lt;&gt;"Yes","No",IF(OR(G120="Booked",G120="Completed",G120="No Show"),"Yes","No")))</f>
        <v/>
      </c>
      <c r="J120" s="24" t="n"/>
    </row>
    <row r="121">
      <c r="A121" s="19" t="n"/>
      <c r="B121" s="39" t="n"/>
      <c r="C121" s="39" t="n"/>
      <c r="D121" s="19" t="n"/>
      <c r="E121" s="19" t="n"/>
      <c r="F121" s="19" t="n"/>
      <c r="G121" s="19" t="n"/>
      <c r="H121" s="22">
        <f>IF(OR(B121="",C121=""),"",IF(B121=C121,"Yes","No"))</f>
        <v/>
      </c>
      <c r="I121" s="22">
        <f>IF(A121="","",IF(H121&lt;&gt;"Yes","No",IF(OR(G121="Booked",G121="Completed",G121="No Show"),"Yes","No")))</f>
        <v/>
      </c>
      <c r="J121" s="24" t="n"/>
    </row>
    <row r="122">
      <c r="A122" s="19" t="n"/>
      <c r="B122" s="39" t="n"/>
      <c r="C122" s="39" t="n"/>
      <c r="D122" s="19" t="n"/>
      <c r="E122" s="19" t="n"/>
      <c r="F122" s="19" t="n"/>
      <c r="G122" s="19" t="n"/>
      <c r="H122" s="22">
        <f>IF(OR(B122="",C122=""),"",IF(B122=C122,"Yes","No"))</f>
        <v/>
      </c>
      <c r="I122" s="22">
        <f>IF(A122="","",IF(H122&lt;&gt;"Yes","No",IF(OR(G122="Booked",G122="Completed",G122="No Show"),"Yes","No")))</f>
        <v/>
      </c>
      <c r="J122" s="24" t="n"/>
    </row>
    <row r="123">
      <c r="A123" s="19" t="n"/>
      <c r="B123" s="39" t="n"/>
      <c r="C123" s="39" t="n"/>
      <c r="D123" s="19" t="n"/>
      <c r="E123" s="19" t="n"/>
      <c r="F123" s="19" t="n"/>
      <c r="G123" s="19" t="n"/>
      <c r="H123" s="22">
        <f>IF(OR(B123="",C123=""),"",IF(B123=C123,"Yes","No"))</f>
        <v/>
      </c>
      <c r="I123" s="22">
        <f>IF(A123="","",IF(H123&lt;&gt;"Yes","No",IF(OR(G123="Booked",G123="Completed",G123="No Show"),"Yes","No")))</f>
        <v/>
      </c>
      <c r="J123" s="24" t="n"/>
    </row>
    <row r="124">
      <c r="A124" s="19" t="n"/>
      <c r="B124" s="39" t="n"/>
      <c r="C124" s="39" t="n"/>
      <c r="D124" s="19" t="n"/>
      <c r="E124" s="19" t="n"/>
      <c r="F124" s="19" t="n"/>
      <c r="G124" s="19" t="n"/>
      <c r="H124" s="22">
        <f>IF(OR(B124="",C124=""),"",IF(B124=C124,"Yes","No"))</f>
        <v/>
      </c>
      <c r="I124" s="22">
        <f>IF(A124="","",IF(H124&lt;&gt;"Yes","No",IF(OR(G124="Booked",G124="Completed",G124="No Show"),"Yes","No")))</f>
        <v/>
      </c>
      <c r="J124" s="24" t="n"/>
    </row>
    <row r="125">
      <c r="A125" s="19" t="n"/>
      <c r="B125" s="39" t="n"/>
      <c r="C125" s="39" t="n"/>
      <c r="D125" s="19" t="n"/>
      <c r="E125" s="19" t="n"/>
      <c r="F125" s="19" t="n"/>
      <c r="G125" s="19" t="n"/>
      <c r="H125" s="22">
        <f>IF(OR(B125="",C125=""),"",IF(B125=C125,"Yes","No"))</f>
        <v/>
      </c>
      <c r="I125" s="22">
        <f>IF(A125="","",IF(H125&lt;&gt;"Yes","No",IF(OR(G125="Booked",G125="Completed",G125="No Show"),"Yes","No")))</f>
        <v/>
      </c>
      <c r="J125" s="24" t="n"/>
    </row>
    <row r="126">
      <c r="A126" s="19" t="n"/>
      <c r="B126" s="39" t="n"/>
      <c r="C126" s="39" t="n"/>
      <c r="D126" s="19" t="n"/>
      <c r="E126" s="19" t="n"/>
      <c r="F126" s="19" t="n"/>
      <c r="G126" s="19" t="n"/>
      <c r="H126" s="22">
        <f>IF(OR(B126="",C126=""),"",IF(B126=C126,"Yes","No"))</f>
        <v/>
      </c>
      <c r="I126" s="22">
        <f>IF(A126="","",IF(H126&lt;&gt;"Yes","No",IF(OR(G126="Booked",G126="Completed",G126="No Show"),"Yes","No")))</f>
        <v/>
      </c>
      <c r="J126" s="24" t="n"/>
    </row>
    <row r="127">
      <c r="A127" s="19" t="n"/>
      <c r="B127" s="39" t="n"/>
      <c r="C127" s="39" t="n"/>
      <c r="D127" s="19" t="n"/>
      <c r="E127" s="19" t="n"/>
      <c r="F127" s="19" t="n"/>
      <c r="G127" s="19" t="n"/>
      <c r="H127" s="22">
        <f>IF(OR(B127="",C127=""),"",IF(B127=C127,"Yes","No"))</f>
        <v/>
      </c>
      <c r="I127" s="22">
        <f>IF(A127="","",IF(H127&lt;&gt;"Yes","No",IF(OR(G127="Booked",G127="Completed",G127="No Show"),"Yes","No")))</f>
        <v/>
      </c>
      <c r="J127" s="24" t="n"/>
    </row>
    <row r="128">
      <c r="A128" s="19" t="n"/>
      <c r="B128" s="39" t="n"/>
      <c r="C128" s="39" t="n"/>
      <c r="D128" s="19" t="n"/>
      <c r="E128" s="19" t="n"/>
      <c r="F128" s="19" t="n"/>
      <c r="G128" s="19" t="n"/>
      <c r="H128" s="22">
        <f>IF(OR(B128="",C128=""),"",IF(B128=C128,"Yes","No"))</f>
        <v/>
      </c>
      <c r="I128" s="22">
        <f>IF(A128="","",IF(H128&lt;&gt;"Yes","No",IF(OR(G128="Booked",G128="Completed",G128="No Show"),"Yes","No")))</f>
        <v/>
      </c>
      <c r="J128" s="24" t="n"/>
    </row>
    <row r="129">
      <c r="A129" s="19" t="n"/>
      <c r="B129" s="39" t="n"/>
      <c r="C129" s="39" t="n"/>
      <c r="D129" s="19" t="n"/>
      <c r="E129" s="19" t="n"/>
      <c r="F129" s="19" t="n"/>
      <c r="G129" s="19" t="n"/>
      <c r="H129" s="22">
        <f>IF(OR(B129="",C129=""),"",IF(B129=C129,"Yes","No"))</f>
        <v/>
      </c>
      <c r="I129" s="22">
        <f>IF(A129="","",IF(H129&lt;&gt;"Yes","No",IF(OR(G129="Booked",G129="Completed",G129="No Show"),"Yes","No")))</f>
        <v/>
      </c>
      <c r="J129" s="24" t="n"/>
    </row>
    <row r="130">
      <c r="A130" s="19" t="n"/>
      <c r="B130" s="39" t="n"/>
      <c r="C130" s="39" t="n"/>
      <c r="D130" s="19" t="n"/>
      <c r="E130" s="19" t="n"/>
      <c r="F130" s="19" t="n"/>
      <c r="G130" s="19" t="n"/>
      <c r="H130" s="22">
        <f>IF(OR(B130="",C130=""),"",IF(B130=C130,"Yes","No"))</f>
        <v/>
      </c>
      <c r="I130" s="22">
        <f>IF(A130="","",IF(H130&lt;&gt;"Yes","No",IF(OR(G130="Booked",G130="Completed",G130="No Show"),"Yes","No")))</f>
        <v/>
      </c>
      <c r="J130" s="24" t="n"/>
    </row>
    <row r="131">
      <c r="A131" s="19" t="n"/>
      <c r="B131" s="39" t="n"/>
      <c r="C131" s="39" t="n"/>
      <c r="D131" s="19" t="n"/>
      <c r="E131" s="19" t="n"/>
      <c r="F131" s="19" t="n"/>
      <c r="G131" s="19" t="n"/>
      <c r="H131" s="22">
        <f>IF(OR(B131="",C131=""),"",IF(B131=C131,"Yes","No"))</f>
        <v/>
      </c>
      <c r="I131" s="22">
        <f>IF(A131="","",IF(H131&lt;&gt;"Yes","No",IF(OR(G131="Booked",G131="Completed",G131="No Show"),"Yes","No")))</f>
        <v/>
      </c>
      <c r="J131" s="24" t="n"/>
    </row>
    <row r="132">
      <c r="A132" s="19" t="n"/>
      <c r="B132" s="39" t="n"/>
      <c r="C132" s="39" t="n"/>
      <c r="D132" s="19" t="n"/>
      <c r="E132" s="19" t="n"/>
      <c r="F132" s="19" t="n"/>
      <c r="G132" s="19" t="n"/>
      <c r="H132" s="22">
        <f>IF(OR(B132="",C132=""),"",IF(B132=C132,"Yes","No"))</f>
        <v/>
      </c>
      <c r="I132" s="22">
        <f>IF(A132="","",IF(H132&lt;&gt;"Yes","No",IF(OR(G132="Booked",G132="Completed",G132="No Show"),"Yes","No")))</f>
        <v/>
      </c>
      <c r="J132" s="24" t="n"/>
    </row>
    <row r="133">
      <c r="A133" s="19" t="n"/>
      <c r="B133" s="39" t="n"/>
      <c r="C133" s="39" t="n"/>
      <c r="D133" s="19" t="n"/>
      <c r="E133" s="19" t="n"/>
      <c r="F133" s="19" t="n"/>
      <c r="G133" s="19" t="n"/>
      <c r="H133" s="22">
        <f>IF(OR(B133="",C133=""),"",IF(B133=C133,"Yes","No"))</f>
        <v/>
      </c>
      <c r="I133" s="22">
        <f>IF(A133="","",IF(H133&lt;&gt;"Yes","No",IF(OR(G133="Booked",G133="Completed",G133="No Show"),"Yes","No")))</f>
        <v/>
      </c>
      <c r="J133" s="24" t="n"/>
    </row>
    <row r="134">
      <c r="A134" s="19" t="n"/>
      <c r="B134" s="39" t="n"/>
      <c r="C134" s="39" t="n"/>
      <c r="D134" s="19" t="n"/>
      <c r="E134" s="19" t="n"/>
      <c r="F134" s="19" t="n"/>
      <c r="G134" s="19" t="n"/>
      <c r="H134" s="22">
        <f>IF(OR(B134="",C134=""),"",IF(B134=C134,"Yes","No"))</f>
        <v/>
      </c>
      <c r="I134" s="22">
        <f>IF(A134="","",IF(H134&lt;&gt;"Yes","No",IF(OR(G134="Booked",G134="Completed",G134="No Show"),"Yes","No")))</f>
        <v/>
      </c>
      <c r="J134" s="24" t="n"/>
    </row>
    <row r="135">
      <c r="A135" s="19" t="n"/>
      <c r="B135" s="39" t="n"/>
      <c r="C135" s="39" t="n"/>
      <c r="D135" s="19" t="n"/>
      <c r="E135" s="19" t="n"/>
      <c r="F135" s="19" t="n"/>
      <c r="G135" s="19" t="n"/>
      <c r="H135" s="22">
        <f>IF(OR(B135="",C135=""),"",IF(B135=C135,"Yes","No"))</f>
        <v/>
      </c>
      <c r="I135" s="22">
        <f>IF(A135="","",IF(H135&lt;&gt;"Yes","No",IF(OR(G135="Booked",G135="Completed",G135="No Show"),"Yes","No")))</f>
        <v/>
      </c>
      <c r="J135" s="24" t="n"/>
    </row>
    <row r="136">
      <c r="A136" s="19" t="n"/>
      <c r="B136" s="39" t="n"/>
      <c r="C136" s="39" t="n"/>
      <c r="D136" s="19" t="n"/>
      <c r="E136" s="19" t="n"/>
      <c r="F136" s="19" t="n"/>
      <c r="G136" s="19" t="n"/>
      <c r="H136" s="22">
        <f>IF(OR(B136="",C136=""),"",IF(B136=C136,"Yes","No"))</f>
        <v/>
      </c>
      <c r="I136" s="22">
        <f>IF(A136="","",IF(H136&lt;&gt;"Yes","No",IF(OR(G136="Booked",G136="Completed",G136="No Show"),"Yes","No")))</f>
        <v/>
      </c>
      <c r="J136" s="24" t="n"/>
    </row>
    <row r="137">
      <c r="A137" s="19" t="n"/>
      <c r="B137" s="39" t="n"/>
      <c r="C137" s="39" t="n"/>
      <c r="D137" s="19" t="n"/>
      <c r="E137" s="19" t="n"/>
      <c r="F137" s="19" t="n"/>
      <c r="G137" s="19" t="n"/>
      <c r="H137" s="22">
        <f>IF(OR(B137="",C137=""),"",IF(B137=C137,"Yes","No"))</f>
        <v/>
      </c>
      <c r="I137" s="22">
        <f>IF(A137="","",IF(H137&lt;&gt;"Yes","No",IF(OR(G137="Booked",G137="Completed",G137="No Show"),"Yes","No")))</f>
        <v/>
      </c>
      <c r="J137" s="24" t="n"/>
    </row>
    <row r="138">
      <c r="A138" s="19" t="n"/>
      <c r="B138" s="39" t="n"/>
      <c r="C138" s="39" t="n"/>
      <c r="D138" s="19" t="n"/>
      <c r="E138" s="19" t="n"/>
      <c r="F138" s="19" t="n"/>
      <c r="G138" s="19" t="n"/>
      <c r="H138" s="22">
        <f>IF(OR(B138="",C138=""),"",IF(B138=C138,"Yes","No"))</f>
        <v/>
      </c>
      <c r="I138" s="22">
        <f>IF(A138="","",IF(H138&lt;&gt;"Yes","No",IF(OR(G138="Booked",G138="Completed",G138="No Show"),"Yes","No")))</f>
        <v/>
      </c>
      <c r="J138" s="24" t="n"/>
    </row>
    <row r="139">
      <c r="A139" s="19" t="n"/>
      <c r="B139" s="39" t="n"/>
      <c r="C139" s="39" t="n"/>
      <c r="D139" s="19" t="n"/>
      <c r="E139" s="19" t="n"/>
      <c r="F139" s="19" t="n"/>
      <c r="G139" s="19" t="n"/>
      <c r="H139" s="22">
        <f>IF(OR(B139="",C139=""),"",IF(B139=C139,"Yes","No"))</f>
        <v/>
      </c>
      <c r="I139" s="22">
        <f>IF(A139="","",IF(H139&lt;&gt;"Yes","No",IF(OR(G139="Booked",G139="Completed",G139="No Show"),"Yes","No")))</f>
        <v/>
      </c>
      <c r="J139" s="24" t="n"/>
    </row>
    <row r="140">
      <c r="A140" s="19" t="n"/>
      <c r="B140" s="39" t="n"/>
      <c r="C140" s="39" t="n"/>
      <c r="D140" s="19" t="n"/>
      <c r="E140" s="19" t="n"/>
      <c r="F140" s="19" t="n"/>
      <c r="G140" s="19" t="n"/>
      <c r="H140" s="22">
        <f>IF(OR(B140="",C140=""),"",IF(B140=C140,"Yes","No"))</f>
        <v/>
      </c>
      <c r="I140" s="22">
        <f>IF(A140="","",IF(H140&lt;&gt;"Yes","No",IF(OR(G140="Booked",G140="Completed",G140="No Show"),"Yes","No")))</f>
        <v/>
      </c>
      <c r="J140" s="24" t="n"/>
    </row>
    <row r="141">
      <c r="A141" s="19" t="n"/>
      <c r="B141" s="39" t="n"/>
      <c r="C141" s="39" t="n"/>
      <c r="D141" s="19" t="n"/>
      <c r="E141" s="19" t="n"/>
      <c r="F141" s="19" t="n"/>
      <c r="G141" s="19" t="n"/>
      <c r="H141" s="22">
        <f>IF(OR(B141="",C141=""),"",IF(B141=C141,"Yes","No"))</f>
        <v/>
      </c>
      <c r="I141" s="22">
        <f>IF(A141="","",IF(H141&lt;&gt;"Yes","No",IF(OR(G141="Booked",G141="Completed",G141="No Show"),"Yes","No")))</f>
        <v/>
      </c>
      <c r="J141" s="24" t="n"/>
    </row>
    <row r="142">
      <c r="A142" s="19" t="n"/>
      <c r="B142" s="39" t="n"/>
      <c r="C142" s="39" t="n"/>
      <c r="D142" s="19" t="n"/>
      <c r="E142" s="19" t="n"/>
      <c r="F142" s="19" t="n"/>
      <c r="G142" s="19" t="n"/>
      <c r="H142" s="22">
        <f>IF(OR(B142="",C142=""),"",IF(B142=C142,"Yes","No"))</f>
        <v/>
      </c>
      <c r="I142" s="22">
        <f>IF(A142="","",IF(H142&lt;&gt;"Yes","No",IF(OR(G142="Booked",G142="Completed",G142="No Show"),"Yes","No")))</f>
        <v/>
      </c>
      <c r="J142" s="24" t="n"/>
    </row>
    <row r="143">
      <c r="A143" s="19" t="n"/>
      <c r="B143" s="39" t="n"/>
      <c r="C143" s="39" t="n"/>
      <c r="D143" s="19" t="n"/>
      <c r="E143" s="19" t="n"/>
      <c r="F143" s="19" t="n"/>
      <c r="G143" s="19" t="n"/>
      <c r="H143" s="22">
        <f>IF(OR(B143="",C143=""),"",IF(B143=C143,"Yes","No"))</f>
        <v/>
      </c>
      <c r="I143" s="22">
        <f>IF(A143="","",IF(H143&lt;&gt;"Yes","No",IF(OR(G143="Booked",G143="Completed",G143="No Show"),"Yes","No")))</f>
        <v/>
      </c>
      <c r="J143" s="24" t="n"/>
    </row>
    <row r="144">
      <c r="A144" s="19" t="n"/>
      <c r="B144" s="39" t="n"/>
      <c r="C144" s="39" t="n"/>
      <c r="D144" s="19" t="n"/>
      <c r="E144" s="19" t="n"/>
      <c r="F144" s="19" t="n"/>
      <c r="G144" s="19" t="n"/>
      <c r="H144" s="22">
        <f>IF(OR(B144="",C144=""),"",IF(B144=C144,"Yes","No"))</f>
        <v/>
      </c>
      <c r="I144" s="22">
        <f>IF(A144="","",IF(H144&lt;&gt;"Yes","No",IF(OR(G144="Booked",G144="Completed",G144="No Show"),"Yes","No")))</f>
        <v/>
      </c>
      <c r="J144" s="24" t="n"/>
    </row>
    <row r="145">
      <c r="A145" s="19" t="n"/>
      <c r="B145" s="39" t="n"/>
      <c r="C145" s="39" t="n"/>
      <c r="D145" s="19" t="n"/>
      <c r="E145" s="19" t="n"/>
      <c r="F145" s="19" t="n"/>
      <c r="G145" s="19" t="n"/>
      <c r="H145" s="22">
        <f>IF(OR(B145="",C145=""),"",IF(B145=C145,"Yes","No"))</f>
        <v/>
      </c>
      <c r="I145" s="22">
        <f>IF(A145="","",IF(H145&lt;&gt;"Yes","No",IF(OR(G145="Booked",G145="Completed",G145="No Show"),"Yes","No")))</f>
        <v/>
      </c>
      <c r="J145" s="24" t="n"/>
    </row>
    <row r="146">
      <c r="A146" s="19" t="n"/>
      <c r="B146" s="39" t="n"/>
      <c r="C146" s="39" t="n"/>
      <c r="D146" s="19" t="n"/>
      <c r="E146" s="19" t="n"/>
      <c r="F146" s="19" t="n"/>
      <c r="G146" s="19" t="n"/>
      <c r="H146" s="22">
        <f>IF(OR(B146="",C146=""),"",IF(B146=C146,"Yes","No"))</f>
        <v/>
      </c>
      <c r="I146" s="22">
        <f>IF(A146="","",IF(H146&lt;&gt;"Yes","No",IF(OR(G146="Booked",G146="Completed",G146="No Show"),"Yes","No")))</f>
        <v/>
      </c>
      <c r="J146" s="24" t="n"/>
    </row>
    <row r="147">
      <c r="A147" s="19" t="n"/>
      <c r="B147" s="39" t="n"/>
      <c r="C147" s="39" t="n"/>
      <c r="D147" s="19" t="n"/>
      <c r="E147" s="19" t="n"/>
      <c r="F147" s="19" t="n"/>
      <c r="G147" s="19" t="n"/>
      <c r="H147" s="22">
        <f>IF(OR(B147="",C147=""),"",IF(B147=C147,"Yes","No"))</f>
        <v/>
      </c>
      <c r="I147" s="22">
        <f>IF(A147="","",IF(H147&lt;&gt;"Yes","No",IF(OR(G147="Booked",G147="Completed",G147="No Show"),"Yes","No")))</f>
        <v/>
      </c>
      <c r="J147" s="24" t="n"/>
    </row>
    <row r="148">
      <c r="A148" s="19" t="n"/>
      <c r="B148" s="39" t="n"/>
      <c r="C148" s="39" t="n"/>
      <c r="D148" s="19" t="n"/>
      <c r="E148" s="19" t="n"/>
      <c r="F148" s="19" t="n"/>
      <c r="G148" s="19" t="n"/>
      <c r="H148" s="22">
        <f>IF(OR(B148="",C148=""),"",IF(B148=C148,"Yes","No"))</f>
        <v/>
      </c>
      <c r="I148" s="22">
        <f>IF(A148="","",IF(H148&lt;&gt;"Yes","No",IF(OR(G148="Booked",G148="Completed",G148="No Show"),"Yes","No")))</f>
        <v/>
      </c>
      <c r="J148" s="24" t="n"/>
    </row>
    <row r="149">
      <c r="A149" s="19" t="n"/>
      <c r="B149" s="39" t="n"/>
      <c r="C149" s="39" t="n"/>
      <c r="D149" s="19" t="n"/>
      <c r="E149" s="19" t="n"/>
      <c r="F149" s="19" t="n"/>
      <c r="G149" s="19" t="n"/>
      <c r="H149" s="22">
        <f>IF(OR(B149="",C149=""),"",IF(B149=C149,"Yes","No"))</f>
        <v/>
      </c>
      <c r="I149" s="22">
        <f>IF(A149="","",IF(H149&lt;&gt;"Yes","No",IF(OR(G149="Booked",G149="Completed",G149="No Show"),"Yes","No")))</f>
        <v/>
      </c>
      <c r="J149" s="24" t="n"/>
    </row>
    <row r="150">
      <c r="A150" s="19" t="n"/>
      <c r="B150" s="39" t="n"/>
      <c r="C150" s="39" t="n"/>
      <c r="D150" s="19" t="n"/>
      <c r="E150" s="19" t="n"/>
      <c r="F150" s="19" t="n"/>
      <c r="G150" s="19" t="n"/>
      <c r="H150" s="22">
        <f>IF(OR(B150="",C150=""),"",IF(B150=C150,"Yes","No"))</f>
        <v/>
      </c>
      <c r="I150" s="22">
        <f>IF(A150="","",IF(H150&lt;&gt;"Yes","No",IF(OR(G150="Booked",G150="Completed",G150="No Show"),"Yes","No")))</f>
        <v/>
      </c>
      <c r="J150" s="24" t="n"/>
    </row>
    <row r="151">
      <c r="A151" s="19" t="n"/>
      <c r="B151" s="39" t="n"/>
      <c r="C151" s="39" t="n"/>
      <c r="D151" s="19" t="n"/>
      <c r="E151" s="19" t="n"/>
      <c r="F151" s="19" t="n"/>
      <c r="G151" s="19" t="n"/>
      <c r="H151" s="22">
        <f>IF(OR(B151="",C151=""),"",IF(B151=C151,"Yes","No"))</f>
        <v/>
      </c>
      <c r="I151" s="22">
        <f>IF(A151="","",IF(H151&lt;&gt;"Yes","No",IF(OR(G151="Booked",G151="Completed",G151="No Show"),"Yes","No")))</f>
        <v/>
      </c>
      <c r="J151" s="24" t="n"/>
    </row>
    <row r="152">
      <c r="A152" s="19" t="n"/>
      <c r="B152" s="39" t="n"/>
      <c r="C152" s="39" t="n"/>
      <c r="D152" s="19" t="n"/>
      <c r="E152" s="19" t="n"/>
      <c r="F152" s="19" t="n"/>
      <c r="G152" s="19" t="n"/>
      <c r="H152" s="22">
        <f>IF(OR(B152="",C152=""),"",IF(B152=C152,"Yes","No"))</f>
        <v/>
      </c>
      <c r="I152" s="22">
        <f>IF(A152="","",IF(H152&lt;&gt;"Yes","No",IF(OR(G152="Booked",G152="Completed",G152="No Show"),"Yes","No")))</f>
        <v/>
      </c>
      <c r="J152" s="24" t="n"/>
    </row>
    <row r="153">
      <c r="A153" s="19" t="n"/>
      <c r="B153" s="39" t="n"/>
      <c r="C153" s="39" t="n"/>
      <c r="D153" s="19" t="n"/>
      <c r="E153" s="19" t="n"/>
      <c r="F153" s="19" t="n"/>
      <c r="G153" s="19" t="n"/>
      <c r="H153" s="22">
        <f>IF(OR(B153="",C153=""),"",IF(B153=C153,"Yes","No"))</f>
        <v/>
      </c>
      <c r="I153" s="22">
        <f>IF(A153="","",IF(H153&lt;&gt;"Yes","No",IF(OR(G153="Booked",G153="Completed",G153="No Show"),"Yes","No")))</f>
        <v/>
      </c>
      <c r="J153" s="24" t="n"/>
    </row>
    <row r="154">
      <c r="A154" s="19" t="n"/>
      <c r="B154" s="39" t="n"/>
      <c r="C154" s="39" t="n"/>
      <c r="D154" s="19" t="n"/>
      <c r="E154" s="19" t="n"/>
      <c r="F154" s="19" t="n"/>
      <c r="G154" s="19" t="n"/>
      <c r="H154" s="22">
        <f>IF(OR(B154="",C154=""),"",IF(B154=C154,"Yes","No"))</f>
        <v/>
      </c>
      <c r="I154" s="22">
        <f>IF(A154="","",IF(H154&lt;&gt;"Yes","No",IF(OR(G154="Booked",G154="Completed",G154="No Show"),"Yes","No")))</f>
        <v/>
      </c>
      <c r="J154" s="24" t="n"/>
    </row>
    <row r="155">
      <c r="A155" s="19" t="n"/>
      <c r="B155" s="39" t="n"/>
      <c r="C155" s="39" t="n"/>
      <c r="D155" s="19" t="n"/>
      <c r="E155" s="19" t="n"/>
      <c r="F155" s="19" t="n"/>
      <c r="G155" s="19" t="n"/>
      <c r="H155" s="22">
        <f>IF(OR(B155="",C155=""),"",IF(B155=C155,"Yes","No"))</f>
        <v/>
      </c>
      <c r="I155" s="22">
        <f>IF(A155="","",IF(H155&lt;&gt;"Yes","No",IF(OR(G155="Booked",G155="Completed",G155="No Show"),"Yes","No")))</f>
        <v/>
      </c>
      <c r="J155" s="24" t="n"/>
    </row>
    <row r="156">
      <c r="A156" s="19" t="n"/>
      <c r="B156" s="39" t="n"/>
      <c r="C156" s="39" t="n"/>
      <c r="D156" s="19" t="n"/>
      <c r="E156" s="19" t="n"/>
      <c r="F156" s="19" t="n"/>
      <c r="G156" s="19" t="n"/>
      <c r="H156" s="22">
        <f>IF(OR(B156="",C156=""),"",IF(B156=C156,"Yes","No"))</f>
        <v/>
      </c>
      <c r="I156" s="22">
        <f>IF(A156="","",IF(H156&lt;&gt;"Yes","No",IF(OR(G156="Booked",G156="Completed",G156="No Show"),"Yes","No")))</f>
        <v/>
      </c>
      <c r="J156" s="24" t="n"/>
    </row>
    <row r="157">
      <c r="A157" s="19" t="n"/>
      <c r="B157" s="39" t="n"/>
      <c r="C157" s="39" t="n"/>
      <c r="D157" s="19" t="n"/>
      <c r="E157" s="19" t="n"/>
      <c r="F157" s="19" t="n"/>
      <c r="G157" s="19" t="n"/>
      <c r="H157" s="22">
        <f>IF(OR(B157="",C157=""),"",IF(B157=C157,"Yes","No"))</f>
        <v/>
      </c>
      <c r="I157" s="22">
        <f>IF(A157="","",IF(H157&lt;&gt;"Yes","No",IF(OR(G157="Booked",G157="Completed",G157="No Show"),"Yes","No")))</f>
        <v/>
      </c>
      <c r="J157" s="24" t="n"/>
    </row>
    <row r="158">
      <c r="A158" s="19" t="n"/>
      <c r="B158" s="39" t="n"/>
      <c r="C158" s="39" t="n"/>
      <c r="D158" s="19" t="n"/>
      <c r="E158" s="19" t="n"/>
      <c r="F158" s="19" t="n"/>
      <c r="G158" s="19" t="n"/>
      <c r="H158" s="22">
        <f>IF(OR(B158="",C158=""),"",IF(B158=C158,"Yes","No"))</f>
        <v/>
      </c>
      <c r="I158" s="22">
        <f>IF(A158="","",IF(H158&lt;&gt;"Yes","No",IF(OR(G158="Booked",G158="Completed",G158="No Show"),"Yes","No")))</f>
        <v/>
      </c>
      <c r="J158" s="24" t="n"/>
    </row>
    <row r="159">
      <c r="A159" s="19" t="n"/>
      <c r="B159" s="39" t="n"/>
      <c r="C159" s="39" t="n"/>
      <c r="D159" s="19" t="n"/>
      <c r="E159" s="19" t="n"/>
      <c r="F159" s="19" t="n"/>
      <c r="G159" s="19" t="n"/>
      <c r="H159" s="22">
        <f>IF(OR(B159="",C159=""),"",IF(B159=C159,"Yes","No"))</f>
        <v/>
      </c>
      <c r="I159" s="22">
        <f>IF(A159="","",IF(H159&lt;&gt;"Yes","No",IF(OR(G159="Booked",G159="Completed",G159="No Show"),"Yes","No")))</f>
        <v/>
      </c>
      <c r="J159" s="24" t="n"/>
    </row>
    <row r="160">
      <c r="A160" s="19" t="n"/>
      <c r="B160" s="39" t="n"/>
      <c r="C160" s="39" t="n"/>
      <c r="D160" s="19" t="n"/>
      <c r="E160" s="19" t="n"/>
      <c r="F160" s="19" t="n"/>
      <c r="G160" s="19" t="n"/>
      <c r="H160" s="22">
        <f>IF(OR(B160="",C160=""),"",IF(B160=C160,"Yes","No"))</f>
        <v/>
      </c>
      <c r="I160" s="22">
        <f>IF(A160="","",IF(H160&lt;&gt;"Yes","No",IF(OR(G160="Booked",G160="Completed",G160="No Show"),"Yes","No")))</f>
        <v/>
      </c>
      <c r="J160" s="24" t="n"/>
    </row>
    <row r="161">
      <c r="A161" s="19" t="n"/>
      <c r="B161" s="39" t="n"/>
      <c r="C161" s="39" t="n"/>
      <c r="D161" s="19" t="n"/>
      <c r="E161" s="19" t="n"/>
      <c r="F161" s="19" t="n"/>
      <c r="G161" s="19" t="n"/>
      <c r="H161" s="22">
        <f>IF(OR(B161="",C161=""),"",IF(B161=C161,"Yes","No"))</f>
        <v/>
      </c>
      <c r="I161" s="22">
        <f>IF(A161="","",IF(H161&lt;&gt;"Yes","No",IF(OR(G161="Booked",G161="Completed",G161="No Show"),"Yes","No")))</f>
        <v/>
      </c>
      <c r="J161" s="24" t="n"/>
    </row>
    <row r="162">
      <c r="A162" s="19" t="n"/>
      <c r="B162" s="39" t="n"/>
      <c r="C162" s="39" t="n"/>
      <c r="D162" s="19" t="n"/>
      <c r="E162" s="19" t="n"/>
      <c r="F162" s="19" t="n"/>
      <c r="G162" s="19" t="n"/>
      <c r="H162" s="22">
        <f>IF(OR(B162="",C162=""),"",IF(B162=C162,"Yes","No"))</f>
        <v/>
      </c>
      <c r="I162" s="22">
        <f>IF(A162="","",IF(H162&lt;&gt;"Yes","No",IF(OR(G162="Booked",G162="Completed",G162="No Show"),"Yes","No")))</f>
        <v/>
      </c>
      <c r="J162" s="24" t="n"/>
    </row>
    <row r="163">
      <c r="A163" s="19" t="n"/>
      <c r="B163" s="39" t="n"/>
      <c r="C163" s="39" t="n"/>
      <c r="D163" s="19" t="n"/>
      <c r="E163" s="19" t="n"/>
      <c r="F163" s="19" t="n"/>
      <c r="G163" s="19" t="n"/>
      <c r="H163" s="22">
        <f>IF(OR(B163="",C163=""),"",IF(B163=C163,"Yes","No"))</f>
        <v/>
      </c>
      <c r="I163" s="22">
        <f>IF(A163="","",IF(H163&lt;&gt;"Yes","No",IF(OR(G163="Booked",G163="Completed",G163="No Show"),"Yes","No")))</f>
        <v/>
      </c>
      <c r="J163" s="24" t="n"/>
    </row>
    <row r="164">
      <c r="A164" s="19" t="n"/>
      <c r="B164" s="39" t="n"/>
      <c r="C164" s="39" t="n"/>
      <c r="D164" s="19" t="n"/>
      <c r="E164" s="19" t="n"/>
      <c r="F164" s="19" t="n"/>
      <c r="G164" s="19" t="n"/>
      <c r="H164" s="22">
        <f>IF(OR(B164="",C164=""),"",IF(B164=C164,"Yes","No"))</f>
        <v/>
      </c>
      <c r="I164" s="22">
        <f>IF(A164="","",IF(H164&lt;&gt;"Yes","No",IF(OR(G164="Booked",G164="Completed",G164="No Show"),"Yes","No")))</f>
        <v/>
      </c>
      <c r="J164" s="24" t="n"/>
    </row>
    <row r="165">
      <c r="A165" s="19" t="n"/>
      <c r="B165" s="39" t="n"/>
      <c r="C165" s="39" t="n"/>
      <c r="D165" s="19" t="n"/>
      <c r="E165" s="19" t="n"/>
      <c r="F165" s="19" t="n"/>
      <c r="G165" s="19" t="n"/>
      <c r="H165" s="22">
        <f>IF(OR(B165="",C165=""),"",IF(B165=C165,"Yes","No"))</f>
        <v/>
      </c>
      <c r="I165" s="22">
        <f>IF(A165="","",IF(H165&lt;&gt;"Yes","No",IF(OR(G165="Booked",G165="Completed",G165="No Show"),"Yes","No")))</f>
        <v/>
      </c>
      <c r="J165" s="24" t="n"/>
    </row>
    <row r="166">
      <c r="A166" s="19" t="n"/>
      <c r="B166" s="39" t="n"/>
      <c r="C166" s="39" t="n"/>
      <c r="D166" s="19" t="n"/>
      <c r="E166" s="19" t="n"/>
      <c r="F166" s="19" t="n"/>
      <c r="G166" s="19" t="n"/>
      <c r="H166" s="22">
        <f>IF(OR(B166="",C166=""),"",IF(B166=C166,"Yes","No"))</f>
        <v/>
      </c>
      <c r="I166" s="22">
        <f>IF(A166="","",IF(H166&lt;&gt;"Yes","No",IF(OR(G166="Booked",G166="Completed",G166="No Show"),"Yes","No")))</f>
        <v/>
      </c>
      <c r="J166" s="24" t="n"/>
    </row>
    <row r="167">
      <c r="A167" s="19" t="n"/>
      <c r="B167" s="39" t="n"/>
      <c r="C167" s="39" t="n"/>
      <c r="D167" s="19" t="n"/>
      <c r="E167" s="19" t="n"/>
      <c r="F167" s="19" t="n"/>
      <c r="G167" s="19" t="n"/>
      <c r="H167" s="22">
        <f>IF(OR(B167="",C167=""),"",IF(B167=C167,"Yes","No"))</f>
        <v/>
      </c>
      <c r="I167" s="22">
        <f>IF(A167="","",IF(H167&lt;&gt;"Yes","No",IF(OR(G167="Booked",G167="Completed",G167="No Show"),"Yes","No")))</f>
        <v/>
      </c>
      <c r="J167" s="24" t="n"/>
    </row>
    <row r="168">
      <c r="A168" s="19" t="n"/>
      <c r="B168" s="39" t="n"/>
      <c r="C168" s="39" t="n"/>
      <c r="D168" s="19" t="n"/>
      <c r="E168" s="19" t="n"/>
      <c r="F168" s="19" t="n"/>
      <c r="G168" s="19" t="n"/>
      <c r="H168" s="22">
        <f>IF(OR(B168="",C168=""),"",IF(B168=C168,"Yes","No"))</f>
        <v/>
      </c>
      <c r="I168" s="22">
        <f>IF(A168="","",IF(H168&lt;&gt;"Yes","No",IF(OR(G168="Booked",G168="Completed",G168="No Show"),"Yes","No")))</f>
        <v/>
      </c>
      <c r="J168" s="24" t="n"/>
    </row>
    <row r="169">
      <c r="A169" s="19" t="n"/>
      <c r="B169" s="39" t="n"/>
      <c r="C169" s="39" t="n"/>
      <c r="D169" s="19" t="n"/>
      <c r="E169" s="19" t="n"/>
      <c r="F169" s="19" t="n"/>
      <c r="G169" s="19" t="n"/>
      <c r="H169" s="22">
        <f>IF(OR(B169="",C169=""),"",IF(B169=C169,"Yes","No"))</f>
        <v/>
      </c>
      <c r="I169" s="22">
        <f>IF(A169="","",IF(H169&lt;&gt;"Yes","No",IF(OR(G169="Booked",G169="Completed",G169="No Show"),"Yes","No")))</f>
        <v/>
      </c>
      <c r="J169" s="24" t="n"/>
    </row>
    <row r="170">
      <c r="A170" s="19" t="n"/>
      <c r="B170" s="39" t="n"/>
      <c r="C170" s="39" t="n"/>
      <c r="D170" s="19" t="n"/>
      <c r="E170" s="19" t="n"/>
      <c r="F170" s="19" t="n"/>
      <c r="G170" s="19" t="n"/>
      <c r="H170" s="22">
        <f>IF(OR(B170="",C170=""),"",IF(B170=C170,"Yes","No"))</f>
        <v/>
      </c>
      <c r="I170" s="22">
        <f>IF(A170="","",IF(H170&lt;&gt;"Yes","No",IF(OR(G170="Booked",G170="Completed",G170="No Show"),"Yes","No")))</f>
        <v/>
      </c>
      <c r="J170" s="24" t="n"/>
    </row>
    <row r="171">
      <c r="A171" s="19" t="n"/>
      <c r="B171" s="39" t="n"/>
      <c r="C171" s="39" t="n"/>
      <c r="D171" s="19" t="n"/>
      <c r="E171" s="19" t="n"/>
      <c r="F171" s="19" t="n"/>
      <c r="G171" s="19" t="n"/>
      <c r="H171" s="22">
        <f>IF(OR(B171="",C171=""),"",IF(B171=C171,"Yes","No"))</f>
        <v/>
      </c>
      <c r="I171" s="22">
        <f>IF(A171="","",IF(H171&lt;&gt;"Yes","No",IF(OR(G171="Booked",G171="Completed",G171="No Show"),"Yes","No")))</f>
        <v/>
      </c>
      <c r="J171" s="24" t="n"/>
    </row>
    <row r="172">
      <c r="A172" s="19" t="n"/>
      <c r="B172" s="39" t="n"/>
      <c r="C172" s="39" t="n"/>
      <c r="D172" s="19" t="n"/>
      <c r="E172" s="19" t="n"/>
      <c r="F172" s="19" t="n"/>
      <c r="G172" s="19" t="n"/>
      <c r="H172" s="22">
        <f>IF(OR(B172="",C172=""),"",IF(B172=C172,"Yes","No"))</f>
        <v/>
      </c>
      <c r="I172" s="22">
        <f>IF(A172="","",IF(H172&lt;&gt;"Yes","No",IF(OR(G172="Booked",G172="Completed",G172="No Show"),"Yes","No")))</f>
        <v/>
      </c>
      <c r="J172" s="24" t="n"/>
    </row>
    <row r="173">
      <c r="A173" s="19" t="n"/>
      <c r="B173" s="39" t="n"/>
      <c r="C173" s="39" t="n"/>
      <c r="D173" s="19" t="n"/>
      <c r="E173" s="19" t="n"/>
      <c r="F173" s="19" t="n"/>
      <c r="G173" s="19" t="n"/>
      <c r="H173" s="22">
        <f>IF(OR(B173="",C173=""),"",IF(B173=C173,"Yes","No"))</f>
        <v/>
      </c>
      <c r="I173" s="22">
        <f>IF(A173="","",IF(H173&lt;&gt;"Yes","No",IF(OR(G173="Booked",G173="Completed",G173="No Show"),"Yes","No")))</f>
        <v/>
      </c>
      <c r="J173" s="24" t="n"/>
    </row>
    <row r="174">
      <c r="A174" s="19" t="n"/>
      <c r="B174" s="39" t="n"/>
      <c r="C174" s="39" t="n"/>
      <c r="D174" s="19" t="n"/>
      <c r="E174" s="19" t="n"/>
      <c r="F174" s="19" t="n"/>
      <c r="G174" s="19" t="n"/>
      <c r="H174" s="22">
        <f>IF(OR(B174="",C174=""),"",IF(B174=C174,"Yes","No"))</f>
        <v/>
      </c>
      <c r="I174" s="22">
        <f>IF(A174="","",IF(H174&lt;&gt;"Yes","No",IF(OR(G174="Booked",G174="Completed",G174="No Show"),"Yes","No")))</f>
        <v/>
      </c>
      <c r="J174" s="24" t="n"/>
    </row>
    <row r="175">
      <c r="A175" s="19" t="n"/>
      <c r="B175" s="39" t="n"/>
      <c r="C175" s="39" t="n"/>
      <c r="D175" s="19" t="n"/>
      <c r="E175" s="19" t="n"/>
      <c r="F175" s="19" t="n"/>
      <c r="G175" s="19" t="n"/>
      <c r="H175" s="22">
        <f>IF(OR(B175="",C175=""),"",IF(B175=C175,"Yes","No"))</f>
        <v/>
      </c>
      <c r="I175" s="22">
        <f>IF(A175="","",IF(H175&lt;&gt;"Yes","No",IF(OR(G175="Booked",G175="Completed",G175="No Show"),"Yes","No")))</f>
        <v/>
      </c>
      <c r="J175" s="24" t="n"/>
    </row>
    <row r="176">
      <c r="A176" s="19" t="n"/>
      <c r="B176" s="39" t="n"/>
      <c r="C176" s="39" t="n"/>
      <c r="D176" s="19" t="n"/>
      <c r="E176" s="19" t="n"/>
      <c r="F176" s="19" t="n"/>
      <c r="G176" s="19" t="n"/>
      <c r="H176" s="22">
        <f>IF(OR(B176="",C176=""),"",IF(B176=C176,"Yes","No"))</f>
        <v/>
      </c>
      <c r="I176" s="22">
        <f>IF(A176="","",IF(H176&lt;&gt;"Yes","No",IF(OR(G176="Booked",G176="Completed",G176="No Show"),"Yes","No")))</f>
        <v/>
      </c>
      <c r="J176" s="24" t="n"/>
    </row>
    <row r="177">
      <c r="A177" s="19" t="n"/>
      <c r="B177" s="39" t="n"/>
      <c r="C177" s="39" t="n"/>
      <c r="D177" s="19" t="n"/>
      <c r="E177" s="19" t="n"/>
      <c r="F177" s="19" t="n"/>
      <c r="G177" s="19" t="n"/>
      <c r="H177" s="22">
        <f>IF(OR(B177="",C177=""),"",IF(B177=C177,"Yes","No"))</f>
        <v/>
      </c>
      <c r="I177" s="22">
        <f>IF(A177="","",IF(H177&lt;&gt;"Yes","No",IF(OR(G177="Booked",G177="Completed",G177="No Show"),"Yes","No")))</f>
        <v/>
      </c>
      <c r="J177" s="24" t="n"/>
    </row>
    <row r="178">
      <c r="A178" s="19" t="n"/>
      <c r="B178" s="39" t="n"/>
      <c r="C178" s="39" t="n"/>
      <c r="D178" s="19" t="n"/>
      <c r="E178" s="19" t="n"/>
      <c r="F178" s="19" t="n"/>
      <c r="G178" s="19" t="n"/>
      <c r="H178" s="22">
        <f>IF(OR(B178="",C178=""),"",IF(B178=C178,"Yes","No"))</f>
        <v/>
      </c>
      <c r="I178" s="22">
        <f>IF(A178="","",IF(H178&lt;&gt;"Yes","No",IF(OR(G178="Booked",G178="Completed",G178="No Show"),"Yes","No")))</f>
        <v/>
      </c>
      <c r="J178" s="24" t="n"/>
    </row>
    <row r="179">
      <c r="A179" s="19" t="n"/>
      <c r="B179" s="39" t="n"/>
      <c r="C179" s="39" t="n"/>
      <c r="D179" s="19" t="n"/>
      <c r="E179" s="19" t="n"/>
      <c r="F179" s="19" t="n"/>
      <c r="G179" s="19" t="n"/>
      <c r="H179" s="22">
        <f>IF(OR(B179="",C179=""),"",IF(B179=C179,"Yes","No"))</f>
        <v/>
      </c>
      <c r="I179" s="22">
        <f>IF(A179="","",IF(H179&lt;&gt;"Yes","No",IF(OR(G179="Booked",G179="Completed",G179="No Show"),"Yes","No")))</f>
        <v/>
      </c>
      <c r="J179" s="24" t="n"/>
    </row>
    <row r="180">
      <c r="A180" s="19" t="n"/>
      <c r="B180" s="39" t="n"/>
      <c r="C180" s="39" t="n"/>
      <c r="D180" s="19" t="n"/>
      <c r="E180" s="19" t="n"/>
      <c r="F180" s="19" t="n"/>
      <c r="G180" s="19" t="n"/>
      <c r="H180" s="22">
        <f>IF(OR(B180="",C180=""),"",IF(B180=C180,"Yes","No"))</f>
        <v/>
      </c>
      <c r="I180" s="22">
        <f>IF(A180="","",IF(H180&lt;&gt;"Yes","No",IF(OR(G180="Booked",G180="Completed",G180="No Show"),"Yes","No")))</f>
        <v/>
      </c>
      <c r="J180" s="24" t="n"/>
    </row>
    <row r="181">
      <c r="A181" s="19" t="n"/>
      <c r="B181" s="39" t="n"/>
      <c r="C181" s="39" t="n"/>
      <c r="D181" s="19" t="n"/>
      <c r="E181" s="19" t="n"/>
      <c r="F181" s="19" t="n"/>
      <c r="G181" s="19" t="n"/>
      <c r="H181" s="22">
        <f>IF(OR(B181="",C181=""),"",IF(B181=C181,"Yes","No"))</f>
        <v/>
      </c>
      <c r="I181" s="22">
        <f>IF(A181="","",IF(H181&lt;&gt;"Yes","No",IF(OR(G181="Booked",G181="Completed",G181="No Show"),"Yes","No")))</f>
        <v/>
      </c>
      <c r="J181" s="24" t="n"/>
    </row>
    <row r="182">
      <c r="A182" s="19" t="n"/>
      <c r="B182" s="39" t="n"/>
      <c r="C182" s="39" t="n"/>
      <c r="D182" s="19" t="n"/>
      <c r="E182" s="19" t="n"/>
      <c r="F182" s="19" t="n"/>
      <c r="G182" s="19" t="n"/>
      <c r="H182" s="22">
        <f>IF(OR(B182="",C182=""),"",IF(B182=C182,"Yes","No"))</f>
        <v/>
      </c>
      <c r="I182" s="22">
        <f>IF(A182="","",IF(H182&lt;&gt;"Yes","No",IF(OR(G182="Booked",G182="Completed",G182="No Show"),"Yes","No")))</f>
        <v/>
      </c>
      <c r="J182" s="24" t="n"/>
    </row>
    <row r="183">
      <c r="A183" s="19" t="n"/>
      <c r="B183" s="39" t="n"/>
      <c r="C183" s="39" t="n"/>
      <c r="D183" s="19" t="n"/>
      <c r="E183" s="19" t="n"/>
      <c r="F183" s="19" t="n"/>
      <c r="G183" s="19" t="n"/>
      <c r="H183" s="22">
        <f>IF(OR(B183="",C183=""),"",IF(B183=C183,"Yes","No"))</f>
        <v/>
      </c>
      <c r="I183" s="22">
        <f>IF(A183="","",IF(H183&lt;&gt;"Yes","No",IF(OR(G183="Booked",G183="Completed",G183="No Show"),"Yes","No")))</f>
        <v/>
      </c>
      <c r="J183" s="24" t="n"/>
    </row>
    <row r="184">
      <c r="A184" s="19" t="n"/>
      <c r="B184" s="39" t="n"/>
      <c r="C184" s="39" t="n"/>
      <c r="D184" s="19" t="n"/>
      <c r="E184" s="19" t="n"/>
      <c r="F184" s="19" t="n"/>
      <c r="G184" s="19" t="n"/>
      <c r="H184" s="22">
        <f>IF(OR(B184="",C184=""),"",IF(B184=C184,"Yes","No"))</f>
        <v/>
      </c>
      <c r="I184" s="22">
        <f>IF(A184="","",IF(H184&lt;&gt;"Yes","No",IF(OR(G184="Booked",G184="Completed",G184="No Show"),"Yes","No")))</f>
        <v/>
      </c>
      <c r="J184" s="24" t="n"/>
    </row>
    <row r="185">
      <c r="A185" s="19" t="n"/>
      <c r="B185" s="39" t="n"/>
      <c r="C185" s="39" t="n"/>
      <c r="D185" s="19" t="n"/>
      <c r="E185" s="19" t="n"/>
      <c r="F185" s="19" t="n"/>
      <c r="G185" s="19" t="n"/>
      <c r="H185" s="22">
        <f>IF(OR(B185="",C185=""),"",IF(B185=C185,"Yes","No"))</f>
        <v/>
      </c>
      <c r="I185" s="22">
        <f>IF(A185="","",IF(H185&lt;&gt;"Yes","No",IF(OR(G185="Booked",G185="Completed",G185="No Show"),"Yes","No")))</f>
        <v/>
      </c>
      <c r="J185" s="24" t="n"/>
    </row>
    <row r="186">
      <c r="A186" s="19" t="n"/>
      <c r="B186" s="39" t="n"/>
      <c r="C186" s="39" t="n"/>
      <c r="D186" s="19" t="n"/>
      <c r="E186" s="19" t="n"/>
      <c r="F186" s="19" t="n"/>
      <c r="G186" s="19" t="n"/>
      <c r="H186" s="22">
        <f>IF(OR(B186="",C186=""),"",IF(B186=C186,"Yes","No"))</f>
        <v/>
      </c>
      <c r="I186" s="22">
        <f>IF(A186="","",IF(H186&lt;&gt;"Yes","No",IF(OR(G186="Booked",G186="Completed",G186="No Show"),"Yes","No")))</f>
        <v/>
      </c>
      <c r="J186" s="24" t="n"/>
    </row>
    <row r="187">
      <c r="A187" s="19" t="n"/>
      <c r="B187" s="39" t="n"/>
      <c r="C187" s="39" t="n"/>
      <c r="D187" s="19" t="n"/>
      <c r="E187" s="19" t="n"/>
      <c r="F187" s="19" t="n"/>
      <c r="G187" s="19" t="n"/>
      <c r="H187" s="22">
        <f>IF(OR(B187="",C187=""),"",IF(B187=C187,"Yes","No"))</f>
        <v/>
      </c>
      <c r="I187" s="22">
        <f>IF(A187="","",IF(H187&lt;&gt;"Yes","No",IF(OR(G187="Booked",G187="Completed",G187="No Show"),"Yes","No")))</f>
        <v/>
      </c>
      <c r="J187" s="24" t="n"/>
    </row>
    <row r="188">
      <c r="A188" s="19" t="n"/>
      <c r="B188" s="39" t="n"/>
      <c r="C188" s="39" t="n"/>
      <c r="D188" s="19" t="n"/>
      <c r="E188" s="19" t="n"/>
      <c r="F188" s="19" t="n"/>
      <c r="G188" s="19" t="n"/>
      <c r="H188" s="22">
        <f>IF(OR(B188="",C188=""),"",IF(B188=C188,"Yes","No"))</f>
        <v/>
      </c>
      <c r="I188" s="22">
        <f>IF(A188="","",IF(H188&lt;&gt;"Yes","No",IF(OR(G188="Booked",G188="Completed",G188="No Show"),"Yes","No")))</f>
        <v/>
      </c>
      <c r="J188" s="24" t="n"/>
    </row>
    <row r="189">
      <c r="A189" s="19" t="n"/>
      <c r="B189" s="39" t="n"/>
      <c r="C189" s="39" t="n"/>
      <c r="D189" s="19" t="n"/>
      <c r="E189" s="19" t="n"/>
      <c r="F189" s="19" t="n"/>
      <c r="G189" s="19" t="n"/>
      <c r="H189" s="22">
        <f>IF(OR(B189="",C189=""),"",IF(B189=C189,"Yes","No"))</f>
        <v/>
      </c>
      <c r="I189" s="22">
        <f>IF(A189="","",IF(H189&lt;&gt;"Yes","No",IF(OR(G189="Booked",G189="Completed",G189="No Show"),"Yes","No")))</f>
        <v/>
      </c>
      <c r="J189" s="24" t="n"/>
    </row>
    <row r="190">
      <c r="A190" s="19" t="n"/>
      <c r="B190" s="39" t="n"/>
      <c r="C190" s="39" t="n"/>
      <c r="D190" s="19" t="n"/>
      <c r="E190" s="19" t="n"/>
      <c r="F190" s="19" t="n"/>
      <c r="G190" s="19" t="n"/>
      <c r="H190" s="22">
        <f>IF(OR(B190="",C190=""),"",IF(B190=C190,"Yes","No"))</f>
        <v/>
      </c>
      <c r="I190" s="22">
        <f>IF(A190="","",IF(H190&lt;&gt;"Yes","No",IF(OR(G190="Booked",G190="Completed",G190="No Show"),"Yes","No")))</f>
        <v/>
      </c>
      <c r="J190" s="24" t="n"/>
    </row>
    <row r="191">
      <c r="A191" s="19" t="n"/>
      <c r="B191" s="39" t="n"/>
      <c r="C191" s="39" t="n"/>
      <c r="D191" s="19" t="n"/>
      <c r="E191" s="19" t="n"/>
      <c r="F191" s="19" t="n"/>
      <c r="G191" s="19" t="n"/>
      <c r="H191" s="22">
        <f>IF(OR(B191="",C191=""),"",IF(B191=C191,"Yes","No"))</f>
        <v/>
      </c>
      <c r="I191" s="22">
        <f>IF(A191="","",IF(H191&lt;&gt;"Yes","No",IF(OR(G191="Booked",G191="Completed",G191="No Show"),"Yes","No")))</f>
        <v/>
      </c>
      <c r="J191" s="24" t="n"/>
    </row>
    <row r="192">
      <c r="A192" s="19" t="n"/>
      <c r="B192" s="39" t="n"/>
      <c r="C192" s="39" t="n"/>
      <c r="D192" s="19" t="n"/>
      <c r="E192" s="19" t="n"/>
      <c r="F192" s="19" t="n"/>
      <c r="G192" s="19" t="n"/>
      <c r="H192" s="22">
        <f>IF(OR(B192="",C192=""),"",IF(B192=C192,"Yes","No"))</f>
        <v/>
      </c>
      <c r="I192" s="22">
        <f>IF(A192="","",IF(H192&lt;&gt;"Yes","No",IF(OR(G192="Booked",G192="Completed",G192="No Show"),"Yes","No")))</f>
        <v/>
      </c>
      <c r="J192" s="24" t="n"/>
    </row>
    <row r="193">
      <c r="A193" s="19" t="n"/>
      <c r="B193" s="39" t="n"/>
      <c r="C193" s="39" t="n"/>
      <c r="D193" s="19" t="n"/>
      <c r="E193" s="19" t="n"/>
      <c r="F193" s="19" t="n"/>
      <c r="G193" s="19" t="n"/>
      <c r="H193" s="22">
        <f>IF(OR(B193="",C193=""),"",IF(B193=C193,"Yes","No"))</f>
        <v/>
      </c>
      <c r="I193" s="22">
        <f>IF(A193="","",IF(H193&lt;&gt;"Yes","No",IF(OR(G193="Booked",G193="Completed",G193="No Show"),"Yes","No")))</f>
        <v/>
      </c>
      <c r="J193" s="24" t="n"/>
    </row>
    <row r="194">
      <c r="A194" s="19" t="n"/>
      <c r="B194" s="39" t="n"/>
      <c r="C194" s="39" t="n"/>
      <c r="D194" s="19" t="n"/>
      <c r="E194" s="19" t="n"/>
      <c r="F194" s="19" t="n"/>
      <c r="G194" s="19" t="n"/>
      <c r="H194" s="22">
        <f>IF(OR(B194="",C194=""),"",IF(B194=C194,"Yes","No"))</f>
        <v/>
      </c>
      <c r="I194" s="22">
        <f>IF(A194="","",IF(H194&lt;&gt;"Yes","No",IF(OR(G194="Booked",G194="Completed",G194="No Show"),"Yes","No")))</f>
        <v/>
      </c>
      <c r="J194" s="24" t="n"/>
    </row>
    <row r="195">
      <c r="A195" s="19" t="n"/>
      <c r="B195" s="39" t="n"/>
      <c r="C195" s="39" t="n"/>
      <c r="D195" s="19" t="n"/>
      <c r="E195" s="19" t="n"/>
      <c r="F195" s="19" t="n"/>
      <c r="G195" s="19" t="n"/>
      <c r="H195" s="22">
        <f>IF(OR(B195="",C195=""),"",IF(B195=C195,"Yes","No"))</f>
        <v/>
      </c>
      <c r="I195" s="22">
        <f>IF(A195="","",IF(H195&lt;&gt;"Yes","No",IF(OR(G195="Booked",G195="Completed",G195="No Show"),"Yes","No")))</f>
        <v/>
      </c>
      <c r="J195" s="24" t="n"/>
    </row>
    <row r="196">
      <c r="A196" s="19" t="n"/>
      <c r="B196" s="39" t="n"/>
      <c r="C196" s="39" t="n"/>
      <c r="D196" s="19" t="n"/>
      <c r="E196" s="19" t="n"/>
      <c r="F196" s="19" t="n"/>
      <c r="G196" s="19" t="n"/>
      <c r="H196" s="22">
        <f>IF(OR(B196="",C196=""),"",IF(B196=C196,"Yes","No"))</f>
        <v/>
      </c>
      <c r="I196" s="22">
        <f>IF(A196="","",IF(H196&lt;&gt;"Yes","No",IF(OR(G196="Booked",G196="Completed",G196="No Show"),"Yes","No")))</f>
        <v/>
      </c>
      <c r="J196" s="24" t="n"/>
    </row>
    <row r="197">
      <c r="A197" s="19" t="n"/>
      <c r="B197" s="39" t="n"/>
      <c r="C197" s="39" t="n"/>
      <c r="D197" s="19" t="n"/>
      <c r="E197" s="19" t="n"/>
      <c r="F197" s="19" t="n"/>
      <c r="G197" s="19" t="n"/>
      <c r="H197" s="22">
        <f>IF(OR(B197="",C197=""),"",IF(B197=C197,"Yes","No"))</f>
        <v/>
      </c>
      <c r="I197" s="22">
        <f>IF(A197="","",IF(H197&lt;&gt;"Yes","No",IF(OR(G197="Booked",G197="Completed",G197="No Show"),"Yes","No")))</f>
        <v/>
      </c>
      <c r="J197" s="24" t="n"/>
    </row>
    <row r="198">
      <c r="A198" s="19" t="n"/>
      <c r="B198" s="39" t="n"/>
      <c r="C198" s="39" t="n"/>
      <c r="D198" s="19" t="n"/>
      <c r="E198" s="19" t="n"/>
      <c r="F198" s="19" t="n"/>
      <c r="G198" s="19" t="n"/>
      <c r="H198" s="22">
        <f>IF(OR(B198="",C198=""),"",IF(B198=C198,"Yes","No"))</f>
        <v/>
      </c>
      <c r="I198" s="22">
        <f>IF(A198="","",IF(H198&lt;&gt;"Yes","No",IF(OR(G198="Booked",G198="Completed",G198="No Show"),"Yes","No")))</f>
        <v/>
      </c>
      <c r="J198" s="24" t="n"/>
    </row>
    <row r="199">
      <c r="A199" s="19" t="n"/>
      <c r="B199" s="39" t="n"/>
      <c r="C199" s="39" t="n"/>
      <c r="D199" s="19" t="n"/>
      <c r="E199" s="19" t="n"/>
      <c r="F199" s="19" t="n"/>
      <c r="G199" s="19" t="n"/>
      <c r="H199" s="22">
        <f>IF(OR(B199="",C199=""),"",IF(B199=C199,"Yes","No"))</f>
        <v/>
      </c>
      <c r="I199" s="22">
        <f>IF(A199="","",IF(H199&lt;&gt;"Yes","No",IF(OR(G199="Booked",G199="Completed",G199="No Show"),"Yes","No")))</f>
        <v/>
      </c>
      <c r="J199" s="24" t="n"/>
    </row>
    <row r="200">
      <c r="A200" s="19" t="n"/>
      <c r="B200" s="39" t="n"/>
      <c r="C200" s="39" t="n"/>
      <c r="D200" s="19" t="n"/>
      <c r="E200" s="19" t="n"/>
      <c r="F200" s="19" t="n"/>
      <c r="G200" s="19" t="n"/>
      <c r="H200" s="22">
        <f>IF(OR(B200="",C200=""),"",IF(B200=C200,"Yes","No"))</f>
        <v/>
      </c>
      <c r="I200" s="22">
        <f>IF(A200="","",IF(H200&lt;&gt;"Yes","No",IF(OR(G200="Booked",G200="Completed",G200="No Show"),"Yes","No")))</f>
        <v/>
      </c>
      <c r="J200" s="24" t="n"/>
    </row>
    <row r="201">
      <c r="A201" s="19" t="n"/>
      <c r="B201" s="39" t="n"/>
      <c r="C201" s="39" t="n"/>
      <c r="D201" s="19" t="n"/>
      <c r="E201" s="19" t="n"/>
      <c r="F201" s="19" t="n"/>
      <c r="G201" s="19" t="n"/>
      <c r="H201" s="22">
        <f>IF(OR(B201="",C201=""),"",IF(B201=C201,"Yes","No"))</f>
        <v/>
      </c>
      <c r="I201" s="22">
        <f>IF(A201="","",IF(H201&lt;&gt;"Yes","No",IF(OR(G201="Booked",G201="Completed",G201="No Show"),"Yes","No")))</f>
        <v/>
      </c>
      <c r="J201" s="24" t="n"/>
    </row>
    <row r="202">
      <c r="A202" s="19" t="n"/>
      <c r="B202" s="39" t="n"/>
      <c r="C202" s="39" t="n"/>
      <c r="D202" s="19" t="n"/>
      <c r="E202" s="19" t="n"/>
      <c r="F202" s="19" t="n"/>
      <c r="G202" s="19" t="n"/>
      <c r="H202" s="22">
        <f>IF(OR(B202="",C202=""),"",IF(B202=C202,"Yes","No"))</f>
        <v/>
      </c>
      <c r="I202" s="22">
        <f>IF(A202="","",IF(H202&lt;&gt;"Yes","No",IF(OR(G202="Booked",G202="Completed",G202="No Show"),"Yes","No")))</f>
        <v/>
      </c>
      <c r="J202" s="24" t="n"/>
    </row>
    <row r="203">
      <c r="A203" s="19" t="n"/>
      <c r="B203" s="39" t="n"/>
      <c r="C203" s="39" t="n"/>
      <c r="D203" s="19" t="n"/>
      <c r="E203" s="19" t="n"/>
      <c r="F203" s="19" t="n"/>
      <c r="G203" s="19" t="n"/>
      <c r="H203" s="22">
        <f>IF(OR(B203="",C203=""),"",IF(B203=C203,"Yes","No"))</f>
        <v/>
      </c>
      <c r="I203" s="22">
        <f>IF(A203="","",IF(H203&lt;&gt;"Yes","No",IF(OR(G203="Booked",G203="Completed",G203="No Show"),"Yes","No")))</f>
        <v/>
      </c>
      <c r="J203" s="24" t="n"/>
    </row>
    <row r="204">
      <c r="A204" s="19" t="n"/>
      <c r="B204" s="39" t="n"/>
      <c r="C204" s="39" t="n"/>
      <c r="D204" s="19" t="n"/>
      <c r="E204" s="19" t="n"/>
      <c r="F204" s="19" t="n"/>
      <c r="G204" s="19" t="n"/>
      <c r="H204" s="22">
        <f>IF(OR(B204="",C204=""),"",IF(B204=C204,"Yes","No"))</f>
        <v/>
      </c>
      <c r="I204" s="22">
        <f>IF(A204="","",IF(H204&lt;&gt;"Yes","No",IF(OR(G204="Booked",G204="Completed",G204="No Show"),"Yes","No")))</f>
        <v/>
      </c>
      <c r="J204" s="24" t="n"/>
    </row>
    <row r="205">
      <c r="A205" s="19" t="n"/>
      <c r="B205" s="39" t="n"/>
      <c r="C205" s="39" t="n"/>
      <c r="D205" s="19" t="n"/>
      <c r="E205" s="19" t="n"/>
      <c r="F205" s="19" t="n"/>
      <c r="G205" s="19" t="n"/>
      <c r="H205" s="22">
        <f>IF(OR(B205="",C205=""),"",IF(B205=C205,"Yes","No"))</f>
        <v/>
      </c>
      <c r="I205" s="22">
        <f>IF(A205="","",IF(H205&lt;&gt;"Yes","No",IF(OR(G205="Booked",G205="Completed",G205="No Show"),"Yes","No")))</f>
        <v/>
      </c>
      <c r="J205" s="24" t="n"/>
    </row>
    <row r="206">
      <c r="A206" s="19" t="n"/>
      <c r="B206" s="39" t="n"/>
      <c r="C206" s="39" t="n"/>
      <c r="D206" s="19" t="n"/>
      <c r="E206" s="19" t="n"/>
      <c r="F206" s="19" t="n"/>
      <c r="G206" s="19" t="n"/>
      <c r="H206" s="22">
        <f>IF(OR(B206="",C206=""),"",IF(B206=C206,"Yes","No"))</f>
        <v/>
      </c>
      <c r="I206" s="22">
        <f>IF(A206="","",IF(H206&lt;&gt;"Yes","No",IF(OR(G206="Booked",G206="Completed",G206="No Show"),"Yes","No")))</f>
        <v/>
      </c>
      <c r="J206" s="24" t="n"/>
    </row>
    <row r="207">
      <c r="A207" s="19" t="n"/>
      <c r="B207" s="39" t="n"/>
      <c r="C207" s="39" t="n"/>
      <c r="D207" s="19" t="n"/>
      <c r="E207" s="19" t="n"/>
      <c r="F207" s="19" t="n"/>
      <c r="G207" s="19" t="n"/>
      <c r="H207" s="22">
        <f>IF(OR(B207="",C207=""),"",IF(B207=C207,"Yes","No"))</f>
        <v/>
      </c>
      <c r="I207" s="22">
        <f>IF(A207="","",IF(H207&lt;&gt;"Yes","No",IF(OR(G207="Booked",G207="Completed",G207="No Show"),"Yes","No")))</f>
        <v/>
      </c>
      <c r="J207" s="24" t="n"/>
    </row>
    <row r="208">
      <c r="A208" s="19" t="n"/>
      <c r="B208" s="39" t="n"/>
      <c r="C208" s="39" t="n"/>
      <c r="D208" s="19" t="n"/>
      <c r="E208" s="19" t="n"/>
      <c r="F208" s="19" t="n"/>
      <c r="G208" s="19" t="n"/>
      <c r="H208" s="22">
        <f>IF(OR(B208="",C208=""),"",IF(B208=C208,"Yes","No"))</f>
        <v/>
      </c>
      <c r="I208" s="22">
        <f>IF(A208="","",IF(H208&lt;&gt;"Yes","No",IF(OR(G208="Booked",G208="Completed",G208="No Show"),"Yes","No")))</f>
        <v/>
      </c>
      <c r="J208" s="24" t="n"/>
    </row>
    <row r="209">
      <c r="A209" s="19" t="n"/>
      <c r="B209" s="39" t="n"/>
      <c r="C209" s="39" t="n"/>
      <c r="D209" s="19" t="n"/>
      <c r="E209" s="19" t="n"/>
      <c r="F209" s="19" t="n"/>
      <c r="G209" s="19" t="n"/>
      <c r="H209" s="22">
        <f>IF(OR(B209="",C209=""),"",IF(B209=C209,"Yes","No"))</f>
        <v/>
      </c>
      <c r="I209" s="22">
        <f>IF(A209="","",IF(H209&lt;&gt;"Yes","No",IF(OR(G209="Booked",G209="Completed",G209="No Show"),"Yes","No")))</f>
        <v/>
      </c>
      <c r="J209" s="24" t="n"/>
    </row>
    <row r="210">
      <c r="A210" s="19" t="n"/>
      <c r="B210" s="39" t="n"/>
      <c r="C210" s="39" t="n"/>
      <c r="D210" s="19" t="n"/>
      <c r="E210" s="19" t="n"/>
      <c r="F210" s="19" t="n"/>
      <c r="G210" s="19" t="n"/>
      <c r="H210" s="22">
        <f>IF(OR(B210="",C210=""),"",IF(B210=C210,"Yes","No"))</f>
        <v/>
      </c>
      <c r="I210" s="22">
        <f>IF(A210="","",IF(H210&lt;&gt;"Yes","No",IF(OR(G210="Booked",G210="Completed",G210="No Show"),"Yes","No")))</f>
        <v/>
      </c>
      <c r="J210" s="24" t="n"/>
    </row>
    <row r="211">
      <c r="A211" s="19" t="n"/>
      <c r="B211" s="39" t="n"/>
      <c r="C211" s="39" t="n"/>
      <c r="D211" s="19" t="n"/>
      <c r="E211" s="19" t="n"/>
      <c r="F211" s="19" t="n"/>
      <c r="G211" s="19" t="n"/>
      <c r="H211" s="22">
        <f>IF(OR(B211="",C211=""),"",IF(B211=C211,"Yes","No"))</f>
        <v/>
      </c>
      <c r="I211" s="22">
        <f>IF(A211="","",IF(H211&lt;&gt;"Yes","No",IF(OR(G211="Booked",G211="Completed",G211="No Show"),"Yes","No")))</f>
        <v/>
      </c>
      <c r="J211" s="24" t="n"/>
    </row>
    <row r="212">
      <c r="A212" s="19" t="n"/>
      <c r="B212" s="39" t="n"/>
      <c r="C212" s="39" t="n"/>
      <c r="D212" s="19" t="n"/>
      <c r="E212" s="19" t="n"/>
      <c r="F212" s="19" t="n"/>
      <c r="G212" s="19" t="n"/>
      <c r="H212" s="22">
        <f>IF(OR(B212="",C212=""),"",IF(B212=C212,"Yes","No"))</f>
        <v/>
      </c>
      <c r="I212" s="22">
        <f>IF(A212="","",IF(H212&lt;&gt;"Yes","No",IF(OR(G212="Booked",G212="Completed",G212="No Show"),"Yes","No")))</f>
        <v/>
      </c>
      <c r="J212" s="24" t="n"/>
    </row>
    <row r="213">
      <c r="A213" s="19" t="n"/>
      <c r="B213" s="39" t="n"/>
      <c r="C213" s="39" t="n"/>
      <c r="D213" s="19" t="n"/>
      <c r="E213" s="19" t="n"/>
      <c r="F213" s="19" t="n"/>
      <c r="G213" s="19" t="n"/>
      <c r="H213" s="22">
        <f>IF(OR(B213="",C213=""),"",IF(B213=C213,"Yes","No"))</f>
        <v/>
      </c>
      <c r="I213" s="22">
        <f>IF(A213="","",IF(H213&lt;&gt;"Yes","No",IF(OR(G213="Booked",G213="Completed",G213="No Show"),"Yes","No")))</f>
        <v/>
      </c>
      <c r="J213" s="24" t="n"/>
    </row>
    <row r="214">
      <c r="A214" s="19" t="n"/>
      <c r="B214" s="39" t="n"/>
      <c r="C214" s="39" t="n"/>
      <c r="D214" s="19" t="n"/>
      <c r="E214" s="19" t="n"/>
      <c r="F214" s="19" t="n"/>
      <c r="G214" s="19" t="n"/>
      <c r="H214" s="22">
        <f>IF(OR(B214="",C214=""),"",IF(B214=C214,"Yes","No"))</f>
        <v/>
      </c>
      <c r="I214" s="22">
        <f>IF(A214="","",IF(H214&lt;&gt;"Yes","No",IF(OR(G214="Booked",G214="Completed",G214="No Show"),"Yes","No")))</f>
        <v/>
      </c>
      <c r="J214" s="24" t="n"/>
    </row>
    <row r="215">
      <c r="A215" s="19" t="n"/>
      <c r="B215" s="39" t="n"/>
      <c r="C215" s="39" t="n"/>
      <c r="D215" s="19" t="n"/>
      <c r="E215" s="19" t="n"/>
      <c r="F215" s="19" t="n"/>
      <c r="G215" s="19" t="n"/>
      <c r="H215" s="22">
        <f>IF(OR(B215="",C215=""),"",IF(B215=C215,"Yes","No"))</f>
        <v/>
      </c>
      <c r="I215" s="22">
        <f>IF(A215="","",IF(H215&lt;&gt;"Yes","No",IF(OR(G215="Booked",G215="Completed",G215="No Show"),"Yes","No")))</f>
        <v/>
      </c>
      <c r="J215" s="24" t="n"/>
    </row>
    <row r="216">
      <c r="A216" s="19" t="n"/>
      <c r="B216" s="39" t="n"/>
      <c r="C216" s="39" t="n"/>
      <c r="D216" s="19" t="n"/>
      <c r="E216" s="19" t="n"/>
      <c r="F216" s="19" t="n"/>
      <c r="G216" s="19" t="n"/>
      <c r="H216" s="22">
        <f>IF(OR(B216="",C216=""),"",IF(B216=C216,"Yes","No"))</f>
        <v/>
      </c>
      <c r="I216" s="22">
        <f>IF(A216="","",IF(H216&lt;&gt;"Yes","No",IF(OR(G216="Booked",G216="Completed",G216="No Show"),"Yes","No")))</f>
        <v/>
      </c>
      <c r="J216" s="24" t="n"/>
    </row>
    <row r="217">
      <c r="A217" s="19" t="n"/>
      <c r="B217" s="39" t="n"/>
      <c r="C217" s="39" t="n"/>
      <c r="D217" s="19" t="n"/>
      <c r="E217" s="19" t="n"/>
      <c r="F217" s="19" t="n"/>
      <c r="G217" s="19" t="n"/>
      <c r="H217" s="22">
        <f>IF(OR(B217="",C217=""),"",IF(B217=C217,"Yes","No"))</f>
        <v/>
      </c>
      <c r="I217" s="22">
        <f>IF(A217="","",IF(H217&lt;&gt;"Yes","No",IF(OR(G217="Booked",G217="Completed",G217="No Show"),"Yes","No")))</f>
        <v/>
      </c>
      <c r="J217" s="24" t="n"/>
    </row>
    <row r="218">
      <c r="A218" s="19" t="n"/>
      <c r="B218" s="39" t="n"/>
      <c r="C218" s="39" t="n"/>
      <c r="D218" s="19" t="n"/>
      <c r="E218" s="19" t="n"/>
      <c r="F218" s="19" t="n"/>
      <c r="G218" s="19" t="n"/>
      <c r="H218" s="22">
        <f>IF(OR(B218="",C218=""),"",IF(B218=C218,"Yes","No"))</f>
        <v/>
      </c>
      <c r="I218" s="22">
        <f>IF(A218="","",IF(H218&lt;&gt;"Yes","No",IF(OR(G218="Booked",G218="Completed",G218="No Show"),"Yes","No")))</f>
        <v/>
      </c>
      <c r="J218" s="24" t="n"/>
    </row>
    <row r="219">
      <c r="A219" s="19" t="n"/>
      <c r="B219" s="39" t="n"/>
      <c r="C219" s="39" t="n"/>
      <c r="D219" s="19" t="n"/>
      <c r="E219" s="19" t="n"/>
      <c r="F219" s="19" t="n"/>
      <c r="G219" s="19" t="n"/>
      <c r="H219" s="22">
        <f>IF(OR(B219="",C219=""),"",IF(B219=C219,"Yes","No"))</f>
        <v/>
      </c>
      <c r="I219" s="22">
        <f>IF(A219="","",IF(H219&lt;&gt;"Yes","No",IF(OR(G219="Booked",G219="Completed",G219="No Show"),"Yes","No")))</f>
        <v/>
      </c>
      <c r="J219" s="24" t="n"/>
    </row>
    <row r="220">
      <c r="A220" s="19" t="n"/>
      <c r="B220" s="39" t="n"/>
      <c r="C220" s="39" t="n"/>
      <c r="D220" s="19" t="n"/>
      <c r="E220" s="19" t="n"/>
      <c r="F220" s="19" t="n"/>
      <c r="G220" s="19" t="n"/>
      <c r="H220" s="22">
        <f>IF(OR(B220="",C220=""),"",IF(B220=C220,"Yes","No"))</f>
        <v/>
      </c>
      <c r="I220" s="22">
        <f>IF(A220="","",IF(H220&lt;&gt;"Yes","No",IF(OR(G220="Booked",G220="Completed",G220="No Show"),"Yes","No")))</f>
        <v/>
      </c>
      <c r="J220" s="24" t="n"/>
    </row>
    <row r="221">
      <c r="A221" s="19" t="n"/>
      <c r="B221" s="39" t="n"/>
      <c r="C221" s="39" t="n"/>
      <c r="D221" s="19" t="n"/>
      <c r="E221" s="19" t="n"/>
      <c r="F221" s="19" t="n"/>
      <c r="G221" s="19" t="n"/>
      <c r="H221" s="22">
        <f>IF(OR(B221="",C221=""),"",IF(B221=C221,"Yes","No"))</f>
        <v/>
      </c>
      <c r="I221" s="22">
        <f>IF(A221="","",IF(H221&lt;&gt;"Yes","No",IF(OR(G221="Booked",G221="Completed",G221="No Show"),"Yes","No")))</f>
        <v/>
      </c>
      <c r="J221" s="24" t="n"/>
    </row>
    <row r="222">
      <c r="A222" s="19" t="n"/>
      <c r="B222" s="39" t="n"/>
      <c r="C222" s="39" t="n"/>
      <c r="D222" s="19" t="n"/>
      <c r="E222" s="19" t="n"/>
      <c r="F222" s="19" t="n"/>
      <c r="G222" s="19" t="n"/>
      <c r="H222" s="22">
        <f>IF(OR(B222="",C222=""),"",IF(B222=C222,"Yes","No"))</f>
        <v/>
      </c>
      <c r="I222" s="22">
        <f>IF(A222="","",IF(H222&lt;&gt;"Yes","No",IF(OR(G222="Booked",G222="Completed",G222="No Show"),"Yes","No")))</f>
        <v/>
      </c>
      <c r="J222" s="24" t="n"/>
    </row>
    <row r="223">
      <c r="A223" s="19" t="n"/>
      <c r="B223" s="39" t="n"/>
      <c r="C223" s="39" t="n"/>
      <c r="D223" s="19" t="n"/>
      <c r="E223" s="19" t="n"/>
      <c r="F223" s="19" t="n"/>
      <c r="G223" s="19" t="n"/>
      <c r="H223" s="22">
        <f>IF(OR(B223="",C223=""),"",IF(B223=C223,"Yes","No"))</f>
        <v/>
      </c>
      <c r="I223" s="22">
        <f>IF(A223="","",IF(H223&lt;&gt;"Yes","No",IF(OR(G223="Booked",G223="Completed",G223="No Show"),"Yes","No")))</f>
        <v/>
      </c>
      <c r="J223" s="24" t="n"/>
    </row>
    <row r="224">
      <c r="A224" s="19" t="n"/>
      <c r="B224" s="39" t="n"/>
      <c r="C224" s="39" t="n"/>
      <c r="D224" s="19" t="n"/>
      <c r="E224" s="19" t="n"/>
      <c r="F224" s="19" t="n"/>
      <c r="G224" s="19" t="n"/>
      <c r="H224" s="22">
        <f>IF(OR(B224="",C224=""),"",IF(B224=C224,"Yes","No"))</f>
        <v/>
      </c>
      <c r="I224" s="22">
        <f>IF(A224="","",IF(H224&lt;&gt;"Yes","No",IF(OR(G224="Booked",G224="Completed",G224="No Show"),"Yes","No")))</f>
        <v/>
      </c>
      <c r="J224" s="24" t="n"/>
    </row>
    <row r="225">
      <c r="A225" s="19" t="n"/>
      <c r="B225" s="39" t="n"/>
      <c r="C225" s="39" t="n"/>
      <c r="D225" s="19" t="n"/>
      <c r="E225" s="19" t="n"/>
      <c r="F225" s="19" t="n"/>
      <c r="G225" s="19" t="n"/>
      <c r="H225" s="22">
        <f>IF(OR(B225="",C225=""),"",IF(B225=C225,"Yes","No"))</f>
        <v/>
      </c>
      <c r="I225" s="22">
        <f>IF(A225="","",IF(H225&lt;&gt;"Yes","No",IF(OR(G225="Booked",G225="Completed",G225="No Show"),"Yes","No")))</f>
        <v/>
      </c>
      <c r="J225" s="24" t="n"/>
    </row>
    <row r="226">
      <c r="A226" s="19" t="n"/>
      <c r="B226" s="39" t="n"/>
      <c r="C226" s="39" t="n"/>
      <c r="D226" s="19" t="n"/>
      <c r="E226" s="19" t="n"/>
      <c r="F226" s="19" t="n"/>
      <c r="G226" s="19" t="n"/>
      <c r="H226" s="22">
        <f>IF(OR(B226="",C226=""),"",IF(B226=C226,"Yes","No"))</f>
        <v/>
      </c>
      <c r="I226" s="22">
        <f>IF(A226="","",IF(H226&lt;&gt;"Yes","No",IF(OR(G226="Booked",G226="Completed",G226="No Show"),"Yes","No")))</f>
        <v/>
      </c>
      <c r="J226" s="24" t="n"/>
    </row>
    <row r="227">
      <c r="A227" s="19" t="n"/>
      <c r="B227" s="39" t="n"/>
      <c r="C227" s="39" t="n"/>
      <c r="D227" s="19" t="n"/>
      <c r="E227" s="19" t="n"/>
      <c r="F227" s="19" t="n"/>
      <c r="G227" s="19" t="n"/>
      <c r="H227" s="22">
        <f>IF(OR(B227="",C227=""),"",IF(B227=C227,"Yes","No"))</f>
        <v/>
      </c>
      <c r="I227" s="22">
        <f>IF(A227="","",IF(H227&lt;&gt;"Yes","No",IF(OR(G227="Booked",G227="Completed",G227="No Show"),"Yes","No")))</f>
        <v/>
      </c>
      <c r="J227" s="24" t="n"/>
    </row>
    <row r="228">
      <c r="A228" s="19" t="n"/>
      <c r="B228" s="39" t="n"/>
      <c r="C228" s="39" t="n"/>
      <c r="D228" s="19" t="n"/>
      <c r="E228" s="19" t="n"/>
      <c r="F228" s="19" t="n"/>
      <c r="G228" s="19" t="n"/>
      <c r="H228" s="22">
        <f>IF(OR(B228="",C228=""),"",IF(B228=C228,"Yes","No"))</f>
        <v/>
      </c>
      <c r="I228" s="22">
        <f>IF(A228="","",IF(H228&lt;&gt;"Yes","No",IF(OR(G228="Booked",G228="Completed",G228="No Show"),"Yes","No")))</f>
        <v/>
      </c>
      <c r="J228" s="24" t="n"/>
    </row>
    <row r="229">
      <c r="A229" s="19" t="n"/>
      <c r="B229" s="39" t="n"/>
      <c r="C229" s="39" t="n"/>
      <c r="D229" s="19" t="n"/>
      <c r="E229" s="19" t="n"/>
      <c r="F229" s="19" t="n"/>
      <c r="G229" s="19" t="n"/>
      <c r="H229" s="22">
        <f>IF(OR(B229="",C229=""),"",IF(B229=C229,"Yes","No"))</f>
        <v/>
      </c>
      <c r="I229" s="22">
        <f>IF(A229="","",IF(H229&lt;&gt;"Yes","No",IF(OR(G229="Booked",G229="Completed",G229="No Show"),"Yes","No")))</f>
        <v/>
      </c>
      <c r="J229" s="24" t="n"/>
    </row>
    <row r="230">
      <c r="A230" s="19" t="n"/>
      <c r="B230" s="39" t="n"/>
      <c r="C230" s="39" t="n"/>
      <c r="D230" s="19" t="n"/>
      <c r="E230" s="19" t="n"/>
      <c r="F230" s="19" t="n"/>
      <c r="G230" s="19" t="n"/>
      <c r="H230" s="22">
        <f>IF(OR(B230="",C230=""),"",IF(B230=C230,"Yes","No"))</f>
        <v/>
      </c>
      <c r="I230" s="22">
        <f>IF(A230="","",IF(H230&lt;&gt;"Yes","No",IF(OR(G230="Booked",G230="Completed",G230="No Show"),"Yes","No")))</f>
        <v/>
      </c>
      <c r="J230" s="24" t="n"/>
    </row>
    <row r="231">
      <c r="A231" s="19" t="n"/>
      <c r="B231" s="39" t="n"/>
      <c r="C231" s="39" t="n"/>
      <c r="D231" s="19" t="n"/>
      <c r="E231" s="19" t="n"/>
      <c r="F231" s="19" t="n"/>
      <c r="G231" s="19" t="n"/>
      <c r="H231" s="22">
        <f>IF(OR(B231="",C231=""),"",IF(B231=C231,"Yes","No"))</f>
        <v/>
      </c>
      <c r="I231" s="22">
        <f>IF(A231="","",IF(H231&lt;&gt;"Yes","No",IF(OR(G231="Booked",G231="Completed",G231="No Show"),"Yes","No")))</f>
        <v/>
      </c>
      <c r="J231" s="24" t="n"/>
    </row>
    <row r="232">
      <c r="A232" s="19" t="n"/>
      <c r="B232" s="39" t="n"/>
      <c r="C232" s="39" t="n"/>
      <c r="D232" s="19" t="n"/>
      <c r="E232" s="19" t="n"/>
      <c r="F232" s="19" t="n"/>
      <c r="G232" s="19" t="n"/>
      <c r="H232" s="22">
        <f>IF(OR(B232="",C232=""),"",IF(B232=C232,"Yes","No"))</f>
        <v/>
      </c>
      <c r="I232" s="22">
        <f>IF(A232="","",IF(H232&lt;&gt;"Yes","No",IF(OR(G232="Booked",G232="Completed",G232="No Show"),"Yes","No")))</f>
        <v/>
      </c>
      <c r="J232" s="24" t="n"/>
    </row>
    <row r="233">
      <c r="A233" s="19" t="n"/>
      <c r="B233" s="39" t="n"/>
      <c r="C233" s="39" t="n"/>
      <c r="D233" s="19" t="n"/>
      <c r="E233" s="19" t="n"/>
      <c r="F233" s="19" t="n"/>
      <c r="G233" s="19" t="n"/>
      <c r="H233" s="22">
        <f>IF(OR(B233="",C233=""),"",IF(B233=C233,"Yes","No"))</f>
        <v/>
      </c>
      <c r="I233" s="22">
        <f>IF(A233="","",IF(H233&lt;&gt;"Yes","No",IF(OR(G233="Booked",G233="Completed",G233="No Show"),"Yes","No")))</f>
        <v/>
      </c>
      <c r="J233" s="24" t="n"/>
    </row>
    <row r="234">
      <c r="A234" s="19" t="n"/>
      <c r="B234" s="39" t="n"/>
      <c r="C234" s="39" t="n"/>
      <c r="D234" s="19" t="n"/>
      <c r="E234" s="19" t="n"/>
      <c r="F234" s="19" t="n"/>
      <c r="G234" s="19" t="n"/>
      <c r="H234" s="22">
        <f>IF(OR(B234="",C234=""),"",IF(B234=C234,"Yes","No"))</f>
        <v/>
      </c>
      <c r="I234" s="22">
        <f>IF(A234="","",IF(H234&lt;&gt;"Yes","No",IF(OR(G234="Booked",G234="Completed",G234="No Show"),"Yes","No")))</f>
        <v/>
      </c>
      <c r="J234" s="24" t="n"/>
    </row>
    <row r="235">
      <c r="A235" s="19" t="n"/>
      <c r="B235" s="39" t="n"/>
      <c r="C235" s="39" t="n"/>
      <c r="D235" s="19" t="n"/>
      <c r="E235" s="19" t="n"/>
      <c r="F235" s="19" t="n"/>
      <c r="G235" s="19" t="n"/>
      <c r="H235" s="22">
        <f>IF(OR(B235="",C235=""),"",IF(B235=C235,"Yes","No"))</f>
        <v/>
      </c>
      <c r="I235" s="22">
        <f>IF(A235="","",IF(H235&lt;&gt;"Yes","No",IF(OR(G235="Booked",G235="Completed",G235="No Show"),"Yes","No")))</f>
        <v/>
      </c>
      <c r="J235" s="24" t="n"/>
    </row>
    <row r="236">
      <c r="A236" s="19" t="n"/>
      <c r="B236" s="39" t="n"/>
      <c r="C236" s="39" t="n"/>
      <c r="D236" s="19" t="n"/>
      <c r="E236" s="19" t="n"/>
      <c r="F236" s="19" t="n"/>
      <c r="G236" s="19" t="n"/>
      <c r="H236" s="22">
        <f>IF(OR(B236="",C236=""),"",IF(B236=C236,"Yes","No"))</f>
        <v/>
      </c>
      <c r="I236" s="22">
        <f>IF(A236="","",IF(H236&lt;&gt;"Yes","No",IF(OR(G236="Booked",G236="Completed",G236="No Show"),"Yes","No")))</f>
        <v/>
      </c>
      <c r="J236" s="24" t="n"/>
    </row>
    <row r="237">
      <c r="A237" s="19" t="n"/>
      <c r="B237" s="39" t="n"/>
      <c r="C237" s="39" t="n"/>
      <c r="D237" s="19" t="n"/>
      <c r="E237" s="19" t="n"/>
      <c r="F237" s="19" t="n"/>
      <c r="G237" s="19" t="n"/>
      <c r="H237" s="22">
        <f>IF(OR(B237="",C237=""),"",IF(B237=C237,"Yes","No"))</f>
        <v/>
      </c>
      <c r="I237" s="22">
        <f>IF(A237="","",IF(H237&lt;&gt;"Yes","No",IF(OR(G237="Booked",G237="Completed",G237="No Show"),"Yes","No")))</f>
        <v/>
      </c>
      <c r="J237" s="24" t="n"/>
    </row>
    <row r="238">
      <c r="A238" s="19" t="n"/>
      <c r="B238" s="39" t="n"/>
      <c r="C238" s="39" t="n"/>
      <c r="D238" s="19" t="n"/>
      <c r="E238" s="19" t="n"/>
      <c r="F238" s="19" t="n"/>
      <c r="G238" s="19" t="n"/>
      <c r="H238" s="22">
        <f>IF(OR(B238="",C238=""),"",IF(B238=C238,"Yes","No"))</f>
        <v/>
      </c>
      <c r="I238" s="22">
        <f>IF(A238="","",IF(H238&lt;&gt;"Yes","No",IF(OR(G238="Booked",G238="Completed",G238="No Show"),"Yes","No")))</f>
        <v/>
      </c>
      <c r="J238" s="24" t="n"/>
    </row>
    <row r="239">
      <c r="A239" s="19" t="n"/>
      <c r="B239" s="39" t="n"/>
      <c r="C239" s="39" t="n"/>
      <c r="D239" s="19" t="n"/>
      <c r="E239" s="19" t="n"/>
      <c r="F239" s="19" t="n"/>
      <c r="G239" s="19" t="n"/>
      <c r="H239" s="22">
        <f>IF(OR(B239="",C239=""),"",IF(B239=C239,"Yes","No"))</f>
        <v/>
      </c>
      <c r="I239" s="22">
        <f>IF(A239="","",IF(H239&lt;&gt;"Yes","No",IF(OR(G239="Booked",G239="Completed",G239="No Show"),"Yes","No")))</f>
        <v/>
      </c>
      <c r="J239" s="24" t="n"/>
    </row>
    <row r="240">
      <c r="A240" s="19" t="n"/>
      <c r="B240" s="39" t="n"/>
      <c r="C240" s="39" t="n"/>
      <c r="D240" s="19" t="n"/>
      <c r="E240" s="19" t="n"/>
      <c r="F240" s="19" t="n"/>
      <c r="G240" s="19" t="n"/>
      <c r="H240" s="22">
        <f>IF(OR(B240="",C240=""),"",IF(B240=C240,"Yes","No"))</f>
        <v/>
      </c>
      <c r="I240" s="22">
        <f>IF(A240="","",IF(H240&lt;&gt;"Yes","No",IF(OR(G240="Booked",G240="Completed",G240="No Show"),"Yes","No")))</f>
        <v/>
      </c>
      <c r="J240" s="24" t="n"/>
    </row>
    <row r="241">
      <c r="A241" s="19" t="n"/>
      <c r="B241" s="39" t="n"/>
      <c r="C241" s="39" t="n"/>
      <c r="D241" s="19" t="n"/>
      <c r="E241" s="19" t="n"/>
      <c r="F241" s="19" t="n"/>
      <c r="G241" s="19" t="n"/>
      <c r="H241" s="22">
        <f>IF(OR(B241="",C241=""),"",IF(B241=C241,"Yes","No"))</f>
        <v/>
      </c>
      <c r="I241" s="22">
        <f>IF(A241="","",IF(H241&lt;&gt;"Yes","No",IF(OR(G241="Booked",G241="Completed",G241="No Show"),"Yes","No")))</f>
        <v/>
      </c>
      <c r="J241" s="24" t="n"/>
    </row>
    <row r="242">
      <c r="A242" s="19" t="n"/>
      <c r="B242" s="39" t="n"/>
      <c r="C242" s="39" t="n"/>
      <c r="D242" s="19" t="n"/>
      <c r="E242" s="19" t="n"/>
      <c r="F242" s="19" t="n"/>
      <c r="G242" s="19" t="n"/>
      <c r="H242" s="22">
        <f>IF(OR(B242="",C242=""),"",IF(B242=C242,"Yes","No"))</f>
        <v/>
      </c>
      <c r="I242" s="22">
        <f>IF(A242="","",IF(H242&lt;&gt;"Yes","No",IF(OR(G242="Booked",G242="Completed",G242="No Show"),"Yes","No")))</f>
        <v/>
      </c>
      <c r="J242" s="24" t="n"/>
    </row>
    <row r="243">
      <c r="A243" s="19" t="n"/>
      <c r="B243" s="39" t="n"/>
      <c r="C243" s="39" t="n"/>
      <c r="D243" s="19" t="n"/>
      <c r="E243" s="19" t="n"/>
      <c r="F243" s="19" t="n"/>
      <c r="G243" s="19" t="n"/>
      <c r="H243" s="22">
        <f>IF(OR(B243="",C243=""),"",IF(B243=C243,"Yes","No"))</f>
        <v/>
      </c>
      <c r="I243" s="22">
        <f>IF(A243="","",IF(H243&lt;&gt;"Yes","No",IF(OR(G243="Booked",G243="Completed",G243="No Show"),"Yes","No")))</f>
        <v/>
      </c>
      <c r="J243" s="24" t="n"/>
    </row>
    <row r="244">
      <c r="A244" s="19" t="n"/>
      <c r="B244" s="39" t="n"/>
      <c r="C244" s="39" t="n"/>
      <c r="D244" s="19" t="n"/>
      <c r="E244" s="19" t="n"/>
      <c r="F244" s="19" t="n"/>
      <c r="G244" s="19" t="n"/>
      <c r="H244" s="22">
        <f>IF(OR(B244="",C244=""),"",IF(B244=C244,"Yes","No"))</f>
        <v/>
      </c>
      <c r="I244" s="22">
        <f>IF(A244="","",IF(H244&lt;&gt;"Yes","No",IF(OR(G244="Booked",G244="Completed",G244="No Show"),"Yes","No")))</f>
        <v/>
      </c>
      <c r="J244" s="24" t="n"/>
    </row>
    <row r="245">
      <c r="A245" s="19" t="n"/>
      <c r="B245" s="39" t="n"/>
      <c r="C245" s="39" t="n"/>
      <c r="D245" s="19" t="n"/>
      <c r="E245" s="19" t="n"/>
      <c r="F245" s="19" t="n"/>
      <c r="G245" s="19" t="n"/>
      <c r="H245" s="22">
        <f>IF(OR(B245="",C245=""),"",IF(B245=C245,"Yes","No"))</f>
        <v/>
      </c>
      <c r="I245" s="22">
        <f>IF(A245="","",IF(H245&lt;&gt;"Yes","No",IF(OR(G245="Booked",G245="Completed",G245="No Show"),"Yes","No")))</f>
        <v/>
      </c>
      <c r="J245" s="24" t="n"/>
    </row>
    <row r="246">
      <c r="A246" s="19" t="n"/>
      <c r="B246" s="39" t="n"/>
      <c r="C246" s="39" t="n"/>
      <c r="D246" s="19" t="n"/>
      <c r="E246" s="19" t="n"/>
      <c r="F246" s="19" t="n"/>
      <c r="G246" s="19" t="n"/>
      <c r="H246" s="22">
        <f>IF(OR(B246="",C246=""),"",IF(B246=C246,"Yes","No"))</f>
        <v/>
      </c>
      <c r="I246" s="22">
        <f>IF(A246="","",IF(H246&lt;&gt;"Yes","No",IF(OR(G246="Booked",G246="Completed",G246="No Show"),"Yes","No")))</f>
        <v/>
      </c>
      <c r="J246" s="24" t="n"/>
    </row>
    <row r="247">
      <c r="A247" s="19" t="n"/>
      <c r="B247" s="39" t="n"/>
      <c r="C247" s="39" t="n"/>
      <c r="D247" s="19" t="n"/>
      <c r="E247" s="19" t="n"/>
      <c r="F247" s="19" t="n"/>
      <c r="G247" s="19" t="n"/>
      <c r="H247" s="22">
        <f>IF(OR(B247="",C247=""),"",IF(B247=C247,"Yes","No"))</f>
        <v/>
      </c>
      <c r="I247" s="22">
        <f>IF(A247="","",IF(H247&lt;&gt;"Yes","No",IF(OR(G247="Booked",G247="Completed",G247="No Show"),"Yes","No")))</f>
        <v/>
      </c>
      <c r="J247" s="24" t="n"/>
    </row>
    <row r="248">
      <c r="A248" s="19" t="n"/>
      <c r="B248" s="39" t="n"/>
      <c r="C248" s="39" t="n"/>
      <c r="D248" s="19" t="n"/>
      <c r="E248" s="19" t="n"/>
      <c r="F248" s="19" t="n"/>
      <c r="G248" s="19" t="n"/>
      <c r="H248" s="22">
        <f>IF(OR(B248="",C248=""),"",IF(B248=C248,"Yes","No"))</f>
        <v/>
      </c>
      <c r="I248" s="22">
        <f>IF(A248="","",IF(H248&lt;&gt;"Yes","No",IF(OR(G248="Booked",G248="Completed",G248="No Show"),"Yes","No")))</f>
        <v/>
      </c>
      <c r="J248" s="24" t="n"/>
    </row>
    <row r="249">
      <c r="A249" s="19" t="n"/>
      <c r="B249" s="39" t="n"/>
      <c r="C249" s="39" t="n"/>
      <c r="D249" s="19" t="n"/>
      <c r="E249" s="19" t="n"/>
      <c r="F249" s="19" t="n"/>
      <c r="G249" s="19" t="n"/>
      <c r="H249" s="22">
        <f>IF(OR(B249="",C249=""),"",IF(B249=C249,"Yes","No"))</f>
        <v/>
      </c>
      <c r="I249" s="22">
        <f>IF(A249="","",IF(H249&lt;&gt;"Yes","No",IF(OR(G249="Booked",G249="Completed",G249="No Show"),"Yes","No")))</f>
        <v/>
      </c>
      <c r="J249" s="24" t="n"/>
    </row>
    <row r="250">
      <c r="A250" s="19" t="n"/>
      <c r="B250" s="39" t="n"/>
      <c r="C250" s="39" t="n"/>
      <c r="D250" s="19" t="n"/>
      <c r="E250" s="19" t="n"/>
      <c r="F250" s="19" t="n"/>
      <c r="G250" s="19" t="n"/>
      <c r="H250" s="22">
        <f>IF(OR(B250="",C250=""),"",IF(B250=C250,"Yes","No"))</f>
        <v/>
      </c>
      <c r="I250" s="22">
        <f>IF(A250="","",IF(H250&lt;&gt;"Yes","No",IF(OR(G250="Booked",G250="Completed",G250="No Show"),"Yes","No")))</f>
        <v/>
      </c>
      <c r="J250" s="24" t="n"/>
    </row>
    <row r="251">
      <c r="A251" s="19" t="n"/>
      <c r="B251" s="39" t="n"/>
      <c r="C251" s="39" t="n"/>
      <c r="D251" s="19" t="n"/>
      <c r="E251" s="19" t="n"/>
      <c r="F251" s="19" t="n"/>
      <c r="G251" s="19" t="n"/>
      <c r="H251" s="22">
        <f>IF(OR(B251="",C251=""),"",IF(B251=C251,"Yes","No"))</f>
        <v/>
      </c>
      <c r="I251" s="22">
        <f>IF(A251="","",IF(H251&lt;&gt;"Yes","No",IF(OR(G251="Booked",G251="Completed",G251="No Show"),"Yes","No")))</f>
        <v/>
      </c>
      <c r="J251" s="24" t="n"/>
    </row>
    <row r="252">
      <c r="A252" s="19" t="n"/>
      <c r="B252" s="39" t="n"/>
      <c r="C252" s="39" t="n"/>
      <c r="D252" s="19" t="n"/>
      <c r="E252" s="19" t="n"/>
      <c r="F252" s="19" t="n"/>
      <c r="G252" s="19" t="n"/>
      <c r="H252" s="22">
        <f>IF(OR(B252="",C252=""),"",IF(B252=C252,"Yes","No"))</f>
        <v/>
      </c>
      <c r="I252" s="22">
        <f>IF(A252="","",IF(H252&lt;&gt;"Yes","No",IF(OR(G252="Booked",G252="Completed",G252="No Show"),"Yes","No")))</f>
        <v/>
      </c>
      <c r="J252" s="24" t="n"/>
    </row>
    <row r="253">
      <c r="A253" s="19" t="n"/>
      <c r="B253" s="39" t="n"/>
      <c r="C253" s="39" t="n"/>
      <c r="D253" s="19" t="n"/>
      <c r="E253" s="19" t="n"/>
      <c r="F253" s="19" t="n"/>
      <c r="G253" s="19" t="n"/>
      <c r="H253" s="22">
        <f>IF(OR(B253="",C253=""),"",IF(B253=C253,"Yes","No"))</f>
        <v/>
      </c>
      <c r="I253" s="22">
        <f>IF(A253="","",IF(H253&lt;&gt;"Yes","No",IF(OR(G253="Booked",G253="Completed",G253="No Show"),"Yes","No")))</f>
        <v/>
      </c>
      <c r="J253" s="24" t="n"/>
    </row>
    <row r="254">
      <c r="A254" s="19" t="n"/>
      <c r="B254" s="39" t="n"/>
      <c r="C254" s="39" t="n"/>
      <c r="D254" s="19" t="n"/>
      <c r="E254" s="19" t="n"/>
      <c r="F254" s="19" t="n"/>
      <c r="G254" s="19" t="n"/>
      <c r="H254" s="22">
        <f>IF(OR(B254="",C254=""),"",IF(B254=C254,"Yes","No"))</f>
        <v/>
      </c>
      <c r="I254" s="22">
        <f>IF(A254="","",IF(H254&lt;&gt;"Yes","No",IF(OR(G254="Booked",G254="Completed",G254="No Show"),"Yes","No")))</f>
        <v/>
      </c>
      <c r="J254" s="24" t="n"/>
    </row>
    <row r="255">
      <c r="A255" s="19" t="n"/>
      <c r="B255" s="39" t="n"/>
      <c r="C255" s="39" t="n"/>
      <c r="D255" s="19" t="n"/>
      <c r="E255" s="19" t="n"/>
      <c r="F255" s="19" t="n"/>
      <c r="G255" s="19" t="n"/>
      <c r="H255" s="22">
        <f>IF(OR(B255="",C255=""),"",IF(B255=C255,"Yes","No"))</f>
        <v/>
      </c>
      <c r="I255" s="22">
        <f>IF(A255="","",IF(H255&lt;&gt;"Yes","No",IF(OR(G255="Booked",G255="Completed",G255="No Show"),"Yes","No")))</f>
        <v/>
      </c>
      <c r="J255" s="24" t="n"/>
    </row>
    <row r="256">
      <c r="A256" s="19" t="n"/>
      <c r="B256" s="39" t="n"/>
      <c r="C256" s="39" t="n"/>
      <c r="D256" s="19" t="n"/>
      <c r="E256" s="19" t="n"/>
      <c r="F256" s="19" t="n"/>
      <c r="G256" s="19" t="n"/>
      <c r="H256" s="22">
        <f>IF(OR(B256="",C256=""),"",IF(B256=C256,"Yes","No"))</f>
        <v/>
      </c>
      <c r="I256" s="22">
        <f>IF(A256="","",IF(H256&lt;&gt;"Yes","No",IF(OR(G256="Booked",G256="Completed",G256="No Show"),"Yes","No")))</f>
        <v/>
      </c>
      <c r="J256" s="24" t="n"/>
    </row>
    <row r="257">
      <c r="A257" s="19" t="n"/>
      <c r="B257" s="39" t="n"/>
      <c r="C257" s="39" t="n"/>
      <c r="D257" s="19" t="n"/>
      <c r="E257" s="19" t="n"/>
      <c r="F257" s="19" t="n"/>
      <c r="G257" s="19" t="n"/>
      <c r="H257" s="22">
        <f>IF(OR(B257="",C257=""),"",IF(B257=C257,"Yes","No"))</f>
        <v/>
      </c>
      <c r="I257" s="22">
        <f>IF(A257="","",IF(H257&lt;&gt;"Yes","No",IF(OR(G257="Booked",G257="Completed",G257="No Show"),"Yes","No")))</f>
        <v/>
      </c>
      <c r="J257" s="24" t="n"/>
    </row>
    <row r="258">
      <c r="A258" s="19" t="n"/>
      <c r="B258" s="39" t="n"/>
      <c r="C258" s="39" t="n"/>
      <c r="D258" s="19" t="n"/>
      <c r="E258" s="19" t="n"/>
      <c r="F258" s="19" t="n"/>
      <c r="G258" s="19" t="n"/>
      <c r="H258" s="22">
        <f>IF(OR(B258="",C258=""),"",IF(B258=C258,"Yes","No"))</f>
        <v/>
      </c>
      <c r="I258" s="22">
        <f>IF(A258="","",IF(H258&lt;&gt;"Yes","No",IF(OR(G258="Booked",G258="Completed",G258="No Show"),"Yes","No")))</f>
        <v/>
      </c>
      <c r="J258" s="24" t="n"/>
    </row>
    <row r="259">
      <c r="A259" s="19" t="n"/>
      <c r="B259" s="39" t="n"/>
      <c r="C259" s="39" t="n"/>
      <c r="D259" s="19" t="n"/>
      <c r="E259" s="19" t="n"/>
      <c r="F259" s="19" t="n"/>
      <c r="G259" s="19" t="n"/>
      <c r="H259" s="22">
        <f>IF(OR(B259="",C259=""),"",IF(B259=C259,"Yes","No"))</f>
        <v/>
      </c>
      <c r="I259" s="22">
        <f>IF(A259="","",IF(H259&lt;&gt;"Yes","No",IF(OR(G259="Booked",G259="Completed",G259="No Show"),"Yes","No")))</f>
        <v/>
      </c>
      <c r="J259" s="24" t="n"/>
    </row>
    <row r="260">
      <c r="A260" s="19" t="n"/>
      <c r="B260" s="39" t="n"/>
      <c r="C260" s="39" t="n"/>
      <c r="D260" s="19" t="n"/>
      <c r="E260" s="19" t="n"/>
      <c r="F260" s="19" t="n"/>
      <c r="G260" s="19" t="n"/>
      <c r="H260" s="22">
        <f>IF(OR(B260="",C260=""),"",IF(B260=C260,"Yes","No"))</f>
        <v/>
      </c>
      <c r="I260" s="22">
        <f>IF(A260="","",IF(H260&lt;&gt;"Yes","No",IF(OR(G260="Booked",G260="Completed",G260="No Show"),"Yes","No")))</f>
        <v/>
      </c>
      <c r="J260" s="24" t="n"/>
    </row>
    <row r="261">
      <c r="A261" s="19" t="n"/>
      <c r="B261" s="39" t="n"/>
      <c r="C261" s="39" t="n"/>
      <c r="D261" s="19" t="n"/>
      <c r="E261" s="19" t="n"/>
      <c r="F261" s="19" t="n"/>
      <c r="G261" s="19" t="n"/>
      <c r="H261" s="22">
        <f>IF(OR(B261="",C261=""),"",IF(B261=C261,"Yes","No"))</f>
        <v/>
      </c>
      <c r="I261" s="22">
        <f>IF(A261="","",IF(H261&lt;&gt;"Yes","No",IF(OR(G261="Booked",G261="Completed",G261="No Show"),"Yes","No")))</f>
        <v/>
      </c>
      <c r="J261" s="24" t="n"/>
    </row>
    <row r="262">
      <c r="A262" s="19" t="n"/>
      <c r="B262" s="39" t="n"/>
      <c r="C262" s="39" t="n"/>
      <c r="D262" s="19" t="n"/>
      <c r="E262" s="19" t="n"/>
      <c r="F262" s="19" t="n"/>
      <c r="G262" s="19" t="n"/>
      <c r="H262" s="22">
        <f>IF(OR(B262="",C262=""),"",IF(B262=C262,"Yes","No"))</f>
        <v/>
      </c>
      <c r="I262" s="22">
        <f>IF(A262="","",IF(H262&lt;&gt;"Yes","No",IF(OR(G262="Booked",G262="Completed",G262="No Show"),"Yes","No")))</f>
        <v/>
      </c>
      <c r="J262" s="24" t="n"/>
    </row>
    <row r="263">
      <c r="A263" s="19" t="n"/>
      <c r="B263" s="39" t="n"/>
      <c r="C263" s="39" t="n"/>
      <c r="D263" s="19" t="n"/>
      <c r="E263" s="19" t="n"/>
      <c r="F263" s="19" t="n"/>
      <c r="G263" s="19" t="n"/>
      <c r="H263" s="22">
        <f>IF(OR(B263="",C263=""),"",IF(B263=C263,"Yes","No"))</f>
        <v/>
      </c>
      <c r="I263" s="22">
        <f>IF(A263="","",IF(H263&lt;&gt;"Yes","No",IF(OR(G263="Booked",G263="Completed",G263="No Show"),"Yes","No")))</f>
        <v/>
      </c>
      <c r="J263" s="24" t="n"/>
    </row>
    <row r="264">
      <c r="A264" s="19" t="n"/>
      <c r="B264" s="39" t="n"/>
      <c r="C264" s="39" t="n"/>
      <c r="D264" s="19" t="n"/>
      <c r="E264" s="19" t="n"/>
      <c r="F264" s="19" t="n"/>
      <c r="G264" s="19" t="n"/>
      <c r="H264" s="22">
        <f>IF(OR(B264="",C264=""),"",IF(B264=C264,"Yes","No"))</f>
        <v/>
      </c>
      <c r="I264" s="22">
        <f>IF(A264="","",IF(H264&lt;&gt;"Yes","No",IF(OR(G264="Booked",G264="Completed",G264="No Show"),"Yes","No")))</f>
        <v/>
      </c>
      <c r="J264" s="24" t="n"/>
    </row>
    <row r="265">
      <c r="A265" s="19" t="n"/>
      <c r="B265" s="39" t="n"/>
      <c r="C265" s="39" t="n"/>
      <c r="D265" s="19" t="n"/>
      <c r="E265" s="19" t="n"/>
      <c r="F265" s="19" t="n"/>
      <c r="G265" s="19" t="n"/>
      <c r="H265" s="22">
        <f>IF(OR(B265="",C265=""),"",IF(B265=C265,"Yes","No"))</f>
        <v/>
      </c>
      <c r="I265" s="22">
        <f>IF(A265="","",IF(H265&lt;&gt;"Yes","No",IF(OR(G265="Booked",G265="Completed",G265="No Show"),"Yes","No")))</f>
        <v/>
      </c>
      <c r="J265" s="24" t="n"/>
    </row>
    <row r="266">
      <c r="A266" s="19" t="n"/>
      <c r="B266" s="39" t="n"/>
      <c r="C266" s="39" t="n"/>
      <c r="D266" s="19" t="n"/>
      <c r="E266" s="19" t="n"/>
      <c r="F266" s="19" t="n"/>
      <c r="G266" s="19" t="n"/>
      <c r="H266" s="22">
        <f>IF(OR(B266="",C266=""),"",IF(B266=C266,"Yes","No"))</f>
        <v/>
      </c>
      <c r="I266" s="22">
        <f>IF(A266="","",IF(H266&lt;&gt;"Yes","No",IF(OR(G266="Booked",G266="Completed",G266="No Show"),"Yes","No")))</f>
        <v/>
      </c>
      <c r="J266" s="24" t="n"/>
    </row>
    <row r="267">
      <c r="A267" s="19" t="n"/>
      <c r="B267" s="39" t="n"/>
      <c r="C267" s="39" t="n"/>
      <c r="D267" s="19" t="n"/>
      <c r="E267" s="19" t="n"/>
      <c r="F267" s="19" t="n"/>
      <c r="G267" s="19" t="n"/>
      <c r="H267" s="22">
        <f>IF(OR(B267="",C267=""),"",IF(B267=C267,"Yes","No"))</f>
        <v/>
      </c>
      <c r="I267" s="22">
        <f>IF(A267="","",IF(H267&lt;&gt;"Yes","No",IF(OR(G267="Booked",G267="Completed",G267="No Show"),"Yes","No")))</f>
        <v/>
      </c>
      <c r="J267" s="24" t="n"/>
    </row>
    <row r="268">
      <c r="A268" s="19" t="n"/>
      <c r="B268" s="39" t="n"/>
      <c r="C268" s="39" t="n"/>
      <c r="D268" s="19" t="n"/>
      <c r="E268" s="19" t="n"/>
      <c r="F268" s="19" t="n"/>
      <c r="G268" s="19" t="n"/>
      <c r="H268" s="22">
        <f>IF(OR(B268="",C268=""),"",IF(B268=C268,"Yes","No"))</f>
        <v/>
      </c>
      <c r="I268" s="22">
        <f>IF(A268="","",IF(H268&lt;&gt;"Yes","No",IF(OR(G268="Booked",G268="Completed",G268="No Show"),"Yes","No")))</f>
        <v/>
      </c>
      <c r="J268" s="24" t="n"/>
    </row>
    <row r="269">
      <c r="A269" s="19" t="n"/>
      <c r="B269" s="39" t="n"/>
      <c r="C269" s="39" t="n"/>
      <c r="D269" s="19" t="n"/>
      <c r="E269" s="19" t="n"/>
      <c r="F269" s="19" t="n"/>
      <c r="G269" s="19" t="n"/>
      <c r="H269" s="22">
        <f>IF(OR(B269="",C269=""),"",IF(B269=C269,"Yes","No"))</f>
        <v/>
      </c>
      <c r="I269" s="22">
        <f>IF(A269="","",IF(H269&lt;&gt;"Yes","No",IF(OR(G269="Booked",G269="Completed",G269="No Show"),"Yes","No")))</f>
        <v/>
      </c>
      <c r="J269" s="24" t="n"/>
    </row>
    <row r="270">
      <c r="A270" s="19" t="n"/>
      <c r="B270" s="39" t="n"/>
      <c r="C270" s="39" t="n"/>
      <c r="D270" s="19" t="n"/>
      <c r="E270" s="19" t="n"/>
      <c r="F270" s="19" t="n"/>
      <c r="G270" s="19" t="n"/>
      <c r="H270" s="22">
        <f>IF(OR(B270="",C270=""),"",IF(B270=C270,"Yes","No"))</f>
        <v/>
      </c>
      <c r="I270" s="22">
        <f>IF(A270="","",IF(H270&lt;&gt;"Yes","No",IF(OR(G270="Booked",G270="Completed",G270="No Show"),"Yes","No")))</f>
        <v/>
      </c>
      <c r="J270" s="24" t="n"/>
    </row>
    <row r="271">
      <c r="A271" s="19" t="n"/>
      <c r="B271" s="39" t="n"/>
      <c r="C271" s="39" t="n"/>
      <c r="D271" s="19" t="n"/>
      <c r="E271" s="19" t="n"/>
      <c r="F271" s="19" t="n"/>
      <c r="G271" s="19" t="n"/>
      <c r="H271" s="22">
        <f>IF(OR(B271="",C271=""),"",IF(B271=C271,"Yes","No"))</f>
        <v/>
      </c>
      <c r="I271" s="22">
        <f>IF(A271="","",IF(H271&lt;&gt;"Yes","No",IF(OR(G271="Booked",G271="Completed",G271="No Show"),"Yes","No")))</f>
        <v/>
      </c>
      <c r="J271" s="24" t="n"/>
    </row>
    <row r="272">
      <c r="A272" s="19" t="n"/>
      <c r="B272" s="39" t="n"/>
      <c r="C272" s="39" t="n"/>
      <c r="D272" s="19" t="n"/>
      <c r="E272" s="19" t="n"/>
      <c r="F272" s="19" t="n"/>
      <c r="G272" s="19" t="n"/>
      <c r="H272" s="22">
        <f>IF(OR(B272="",C272=""),"",IF(B272=C272,"Yes","No"))</f>
        <v/>
      </c>
      <c r="I272" s="22">
        <f>IF(A272="","",IF(H272&lt;&gt;"Yes","No",IF(OR(G272="Booked",G272="Completed",G272="No Show"),"Yes","No")))</f>
        <v/>
      </c>
      <c r="J272" s="24" t="n"/>
    </row>
    <row r="273">
      <c r="A273" s="19" t="n"/>
      <c r="B273" s="39" t="n"/>
      <c r="C273" s="39" t="n"/>
      <c r="D273" s="19" t="n"/>
      <c r="E273" s="19" t="n"/>
      <c r="F273" s="19" t="n"/>
      <c r="G273" s="19" t="n"/>
      <c r="H273" s="22">
        <f>IF(OR(B273="",C273=""),"",IF(B273=C273,"Yes","No"))</f>
        <v/>
      </c>
      <c r="I273" s="22">
        <f>IF(A273="","",IF(H273&lt;&gt;"Yes","No",IF(OR(G273="Booked",G273="Completed",G273="No Show"),"Yes","No")))</f>
        <v/>
      </c>
      <c r="J273" s="24" t="n"/>
    </row>
    <row r="274">
      <c r="A274" s="19" t="n"/>
      <c r="B274" s="39" t="n"/>
      <c r="C274" s="39" t="n"/>
      <c r="D274" s="19" t="n"/>
      <c r="E274" s="19" t="n"/>
      <c r="F274" s="19" t="n"/>
      <c r="G274" s="19" t="n"/>
      <c r="H274" s="22">
        <f>IF(OR(B274="",C274=""),"",IF(B274=C274,"Yes","No"))</f>
        <v/>
      </c>
      <c r="I274" s="22">
        <f>IF(A274="","",IF(H274&lt;&gt;"Yes","No",IF(OR(G274="Booked",G274="Completed",G274="No Show"),"Yes","No")))</f>
        <v/>
      </c>
      <c r="J274" s="24" t="n"/>
    </row>
    <row r="275">
      <c r="A275" s="19" t="n"/>
      <c r="B275" s="39" t="n"/>
      <c r="C275" s="39" t="n"/>
      <c r="D275" s="19" t="n"/>
      <c r="E275" s="19" t="n"/>
      <c r="F275" s="19" t="n"/>
      <c r="G275" s="19" t="n"/>
      <c r="H275" s="22">
        <f>IF(OR(B275="",C275=""),"",IF(B275=C275,"Yes","No"))</f>
        <v/>
      </c>
      <c r="I275" s="22">
        <f>IF(A275="","",IF(H275&lt;&gt;"Yes","No",IF(OR(G275="Booked",G275="Completed",G275="No Show"),"Yes","No")))</f>
        <v/>
      </c>
      <c r="J275" s="24" t="n"/>
    </row>
    <row r="276">
      <c r="A276" s="19" t="n"/>
      <c r="B276" s="39" t="n"/>
      <c r="C276" s="39" t="n"/>
      <c r="D276" s="19" t="n"/>
      <c r="E276" s="19" t="n"/>
      <c r="F276" s="19" t="n"/>
      <c r="G276" s="19" t="n"/>
      <c r="H276" s="22">
        <f>IF(OR(B276="",C276=""),"",IF(B276=C276,"Yes","No"))</f>
        <v/>
      </c>
      <c r="I276" s="22">
        <f>IF(A276="","",IF(H276&lt;&gt;"Yes","No",IF(OR(G276="Booked",G276="Completed",G276="No Show"),"Yes","No")))</f>
        <v/>
      </c>
      <c r="J276" s="24" t="n"/>
    </row>
    <row r="277">
      <c r="A277" s="19" t="n"/>
      <c r="B277" s="39" t="n"/>
      <c r="C277" s="39" t="n"/>
      <c r="D277" s="19" t="n"/>
      <c r="E277" s="19" t="n"/>
      <c r="F277" s="19" t="n"/>
      <c r="G277" s="19" t="n"/>
      <c r="H277" s="22">
        <f>IF(OR(B277="",C277=""),"",IF(B277=C277,"Yes","No"))</f>
        <v/>
      </c>
      <c r="I277" s="22">
        <f>IF(A277="","",IF(H277&lt;&gt;"Yes","No",IF(OR(G277="Booked",G277="Completed",G277="No Show"),"Yes","No")))</f>
        <v/>
      </c>
      <c r="J277" s="24" t="n"/>
    </row>
    <row r="278">
      <c r="A278" s="19" t="n"/>
      <c r="B278" s="39" t="n"/>
      <c r="C278" s="39" t="n"/>
      <c r="D278" s="19" t="n"/>
      <c r="E278" s="19" t="n"/>
      <c r="F278" s="19" t="n"/>
      <c r="G278" s="19" t="n"/>
      <c r="H278" s="22">
        <f>IF(OR(B278="",C278=""),"",IF(B278=C278,"Yes","No"))</f>
        <v/>
      </c>
      <c r="I278" s="22">
        <f>IF(A278="","",IF(H278&lt;&gt;"Yes","No",IF(OR(G278="Booked",G278="Completed",G278="No Show"),"Yes","No")))</f>
        <v/>
      </c>
      <c r="J278" s="24" t="n"/>
    </row>
    <row r="279">
      <c r="A279" s="19" t="n"/>
      <c r="B279" s="39" t="n"/>
      <c r="C279" s="39" t="n"/>
      <c r="D279" s="19" t="n"/>
      <c r="E279" s="19" t="n"/>
      <c r="F279" s="19" t="n"/>
      <c r="G279" s="19" t="n"/>
      <c r="H279" s="22">
        <f>IF(OR(B279="",C279=""),"",IF(B279=C279,"Yes","No"))</f>
        <v/>
      </c>
      <c r="I279" s="22">
        <f>IF(A279="","",IF(H279&lt;&gt;"Yes","No",IF(OR(G279="Booked",G279="Completed",G279="No Show"),"Yes","No")))</f>
        <v/>
      </c>
      <c r="J279" s="24" t="n"/>
    </row>
    <row r="280">
      <c r="A280" s="19" t="n"/>
      <c r="B280" s="39" t="n"/>
      <c r="C280" s="39" t="n"/>
      <c r="D280" s="19" t="n"/>
      <c r="E280" s="19" t="n"/>
      <c r="F280" s="19" t="n"/>
      <c r="G280" s="19" t="n"/>
      <c r="H280" s="22">
        <f>IF(OR(B280="",C280=""),"",IF(B280=C280,"Yes","No"))</f>
        <v/>
      </c>
      <c r="I280" s="22">
        <f>IF(A280="","",IF(H280&lt;&gt;"Yes","No",IF(OR(G280="Booked",G280="Completed",G280="No Show"),"Yes","No")))</f>
        <v/>
      </c>
      <c r="J280" s="24" t="n"/>
    </row>
    <row r="281">
      <c r="A281" s="19" t="n"/>
      <c r="B281" s="39" t="n"/>
      <c r="C281" s="39" t="n"/>
      <c r="D281" s="19" t="n"/>
      <c r="E281" s="19" t="n"/>
      <c r="F281" s="19" t="n"/>
      <c r="G281" s="19" t="n"/>
      <c r="H281" s="22">
        <f>IF(OR(B281="",C281=""),"",IF(B281=C281,"Yes","No"))</f>
        <v/>
      </c>
      <c r="I281" s="22">
        <f>IF(A281="","",IF(H281&lt;&gt;"Yes","No",IF(OR(G281="Booked",G281="Completed",G281="No Show"),"Yes","No")))</f>
        <v/>
      </c>
      <c r="J281" s="24" t="n"/>
    </row>
    <row r="282">
      <c r="A282" s="19" t="n"/>
      <c r="B282" s="39" t="n"/>
      <c r="C282" s="39" t="n"/>
      <c r="D282" s="19" t="n"/>
      <c r="E282" s="19" t="n"/>
      <c r="F282" s="19" t="n"/>
      <c r="G282" s="19" t="n"/>
      <c r="H282" s="22">
        <f>IF(OR(B282="",C282=""),"",IF(B282=C282,"Yes","No"))</f>
        <v/>
      </c>
      <c r="I282" s="22">
        <f>IF(A282="","",IF(H282&lt;&gt;"Yes","No",IF(OR(G282="Booked",G282="Completed",G282="No Show"),"Yes","No")))</f>
        <v/>
      </c>
      <c r="J282" s="24" t="n"/>
    </row>
    <row r="283">
      <c r="A283" s="19" t="n"/>
      <c r="B283" s="39" t="n"/>
      <c r="C283" s="39" t="n"/>
      <c r="D283" s="19" t="n"/>
      <c r="E283" s="19" t="n"/>
      <c r="F283" s="19" t="n"/>
      <c r="G283" s="19" t="n"/>
      <c r="H283" s="22">
        <f>IF(OR(B283="",C283=""),"",IF(B283=C283,"Yes","No"))</f>
        <v/>
      </c>
      <c r="I283" s="22">
        <f>IF(A283="","",IF(H283&lt;&gt;"Yes","No",IF(OR(G283="Booked",G283="Completed",G283="No Show"),"Yes","No")))</f>
        <v/>
      </c>
      <c r="J283" s="24" t="n"/>
    </row>
    <row r="284">
      <c r="A284" s="19" t="n"/>
      <c r="B284" s="39" t="n"/>
      <c r="C284" s="39" t="n"/>
      <c r="D284" s="19" t="n"/>
      <c r="E284" s="19" t="n"/>
      <c r="F284" s="19" t="n"/>
      <c r="G284" s="19" t="n"/>
      <c r="H284" s="22">
        <f>IF(OR(B284="",C284=""),"",IF(B284=C284,"Yes","No"))</f>
        <v/>
      </c>
      <c r="I284" s="22">
        <f>IF(A284="","",IF(H284&lt;&gt;"Yes","No",IF(OR(G284="Booked",G284="Completed",G284="No Show"),"Yes","No")))</f>
        <v/>
      </c>
      <c r="J284" s="24" t="n"/>
    </row>
    <row r="285">
      <c r="A285" s="19" t="n"/>
      <c r="B285" s="39" t="n"/>
      <c r="C285" s="39" t="n"/>
      <c r="D285" s="19" t="n"/>
      <c r="E285" s="19" t="n"/>
      <c r="F285" s="19" t="n"/>
      <c r="G285" s="19" t="n"/>
      <c r="H285" s="22">
        <f>IF(OR(B285="",C285=""),"",IF(B285=C285,"Yes","No"))</f>
        <v/>
      </c>
      <c r="I285" s="22">
        <f>IF(A285="","",IF(H285&lt;&gt;"Yes","No",IF(OR(G285="Booked",G285="Completed",G285="No Show"),"Yes","No")))</f>
        <v/>
      </c>
      <c r="J285" s="24" t="n"/>
    </row>
    <row r="286">
      <c r="A286" s="19" t="n"/>
      <c r="B286" s="39" t="n"/>
      <c r="C286" s="39" t="n"/>
      <c r="D286" s="19" t="n"/>
      <c r="E286" s="19" t="n"/>
      <c r="F286" s="19" t="n"/>
      <c r="G286" s="19" t="n"/>
      <c r="H286" s="22">
        <f>IF(OR(B286="",C286=""),"",IF(B286=C286,"Yes","No"))</f>
        <v/>
      </c>
      <c r="I286" s="22">
        <f>IF(A286="","",IF(H286&lt;&gt;"Yes","No",IF(OR(G286="Booked",G286="Completed",G286="No Show"),"Yes","No")))</f>
        <v/>
      </c>
      <c r="J286" s="24" t="n"/>
    </row>
    <row r="287">
      <c r="A287" s="19" t="n"/>
      <c r="B287" s="39" t="n"/>
      <c r="C287" s="39" t="n"/>
      <c r="D287" s="19" t="n"/>
      <c r="E287" s="19" t="n"/>
      <c r="F287" s="19" t="n"/>
      <c r="G287" s="19" t="n"/>
      <c r="H287" s="22">
        <f>IF(OR(B287="",C287=""),"",IF(B287=C287,"Yes","No"))</f>
        <v/>
      </c>
      <c r="I287" s="22">
        <f>IF(A287="","",IF(H287&lt;&gt;"Yes","No",IF(OR(G287="Booked",G287="Completed",G287="No Show"),"Yes","No")))</f>
        <v/>
      </c>
      <c r="J287" s="24" t="n"/>
    </row>
    <row r="288">
      <c r="A288" s="19" t="n"/>
      <c r="B288" s="39" t="n"/>
      <c r="C288" s="39" t="n"/>
      <c r="D288" s="19" t="n"/>
      <c r="E288" s="19" t="n"/>
      <c r="F288" s="19" t="n"/>
      <c r="G288" s="19" t="n"/>
      <c r="H288" s="22">
        <f>IF(OR(B288="",C288=""),"",IF(B288=C288,"Yes","No"))</f>
        <v/>
      </c>
      <c r="I288" s="22">
        <f>IF(A288="","",IF(H288&lt;&gt;"Yes","No",IF(OR(G288="Booked",G288="Completed",G288="No Show"),"Yes","No")))</f>
        <v/>
      </c>
      <c r="J288" s="24" t="n"/>
    </row>
    <row r="289">
      <c r="A289" s="19" t="n"/>
      <c r="B289" s="39" t="n"/>
      <c r="C289" s="39" t="n"/>
      <c r="D289" s="19" t="n"/>
      <c r="E289" s="19" t="n"/>
      <c r="F289" s="19" t="n"/>
      <c r="G289" s="19" t="n"/>
      <c r="H289" s="22">
        <f>IF(OR(B289="",C289=""),"",IF(B289=C289,"Yes","No"))</f>
        <v/>
      </c>
      <c r="I289" s="22">
        <f>IF(A289="","",IF(H289&lt;&gt;"Yes","No",IF(OR(G289="Booked",G289="Completed",G289="No Show"),"Yes","No")))</f>
        <v/>
      </c>
      <c r="J289" s="24" t="n"/>
    </row>
    <row r="290">
      <c r="A290" s="19" t="n"/>
      <c r="B290" s="39" t="n"/>
      <c r="C290" s="39" t="n"/>
      <c r="D290" s="19" t="n"/>
      <c r="E290" s="19" t="n"/>
      <c r="F290" s="19" t="n"/>
      <c r="G290" s="19" t="n"/>
      <c r="H290" s="22">
        <f>IF(OR(B290="",C290=""),"",IF(B290=C290,"Yes","No"))</f>
        <v/>
      </c>
      <c r="I290" s="22">
        <f>IF(A290="","",IF(H290&lt;&gt;"Yes","No",IF(OR(G290="Booked",G290="Completed",G290="No Show"),"Yes","No")))</f>
        <v/>
      </c>
      <c r="J290" s="24" t="n"/>
    </row>
    <row r="291">
      <c r="A291" s="19" t="n"/>
      <c r="B291" s="39" t="n"/>
      <c r="C291" s="39" t="n"/>
      <c r="D291" s="19" t="n"/>
      <c r="E291" s="19" t="n"/>
      <c r="F291" s="19" t="n"/>
      <c r="G291" s="19" t="n"/>
      <c r="H291" s="22">
        <f>IF(OR(B291="",C291=""),"",IF(B291=C291,"Yes","No"))</f>
        <v/>
      </c>
      <c r="I291" s="22">
        <f>IF(A291="","",IF(H291&lt;&gt;"Yes","No",IF(OR(G291="Booked",G291="Completed",G291="No Show"),"Yes","No")))</f>
        <v/>
      </c>
      <c r="J291" s="24" t="n"/>
    </row>
    <row r="292">
      <c r="A292" s="19" t="n"/>
      <c r="B292" s="39" t="n"/>
      <c r="C292" s="39" t="n"/>
      <c r="D292" s="19" t="n"/>
      <c r="E292" s="19" t="n"/>
      <c r="F292" s="19" t="n"/>
      <c r="G292" s="19" t="n"/>
      <c r="H292" s="22">
        <f>IF(OR(B292="",C292=""),"",IF(B292=C292,"Yes","No"))</f>
        <v/>
      </c>
      <c r="I292" s="22">
        <f>IF(A292="","",IF(H292&lt;&gt;"Yes","No",IF(OR(G292="Booked",G292="Completed",G292="No Show"),"Yes","No")))</f>
        <v/>
      </c>
      <c r="J292" s="24" t="n"/>
    </row>
    <row r="293">
      <c r="A293" s="19" t="n"/>
      <c r="B293" s="39" t="n"/>
      <c r="C293" s="39" t="n"/>
      <c r="D293" s="19" t="n"/>
      <c r="E293" s="19" t="n"/>
      <c r="F293" s="19" t="n"/>
      <c r="G293" s="19" t="n"/>
      <c r="H293" s="22">
        <f>IF(OR(B293="",C293=""),"",IF(B293=C293,"Yes","No"))</f>
        <v/>
      </c>
      <c r="I293" s="22">
        <f>IF(A293="","",IF(H293&lt;&gt;"Yes","No",IF(OR(G293="Booked",G293="Completed",G293="No Show"),"Yes","No")))</f>
        <v/>
      </c>
      <c r="J293" s="24" t="n"/>
    </row>
    <row r="294">
      <c r="A294" s="19" t="n"/>
      <c r="B294" s="39" t="n"/>
      <c r="C294" s="39" t="n"/>
      <c r="D294" s="19" t="n"/>
      <c r="E294" s="19" t="n"/>
      <c r="F294" s="19" t="n"/>
      <c r="G294" s="19" t="n"/>
      <c r="H294" s="22">
        <f>IF(OR(B294="",C294=""),"",IF(B294=C294,"Yes","No"))</f>
        <v/>
      </c>
      <c r="I294" s="22">
        <f>IF(A294="","",IF(H294&lt;&gt;"Yes","No",IF(OR(G294="Booked",G294="Completed",G294="No Show"),"Yes","No")))</f>
        <v/>
      </c>
      <c r="J294" s="24" t="n"/>
    </row>
    <row r="295">
      <c r="A295" s="19" t="n"/>
      <c r="B295" s="39" t="n"/>
      <c r="C295" s="39" t="n"/>
      <c r="D295" s="19" t="n"/>
      <c r="E295" s="19" t="n"/>
      <c r="F295" s="19" t="n"/>
      <c r="G295" s="19" t="n"/>
      <c r="H295" s="22">
        <f>IF(OR(B295="",C295=""),"",IF(B295=C295,"Yes","No"))</f>
        <v/>
      </c>
      <c r="I295" s="22">
        <f>IF(A295="","",IF(H295&lt;&gt;"Yes","No",IF(OR(G295="Booked",G295="Completed",G295="No Show"),"Yes","No")))</f>
        <v/>
      </c>
      <c r="J295" s="24" t="n"/>
    </row>
    <row r="296">
      <c r="A296" s="19" t="n"/>
      <c r="B296" s="39" t="n"/>
      <c r="C296" s="39" t="n"/>
      <c r="D296" s="19" t="n"/>
      <c r="E296" s="19" t="n"/>
      <c r="F296" s="19" t="n"/>
      <c r="G296" s="19" t="n"/>
      <c r="H296" s="22">
        <f>IF(OR(B296="",C296=""),"",IF(B296=C296,"Yes","No"))</f>
        <v/>
      </c>
      <c r="I296" s="22">
        <f>IF(A296="","",IF(H296&lt;&gt;"Yes","No",IF(OR(G296="Booked",G296="Completed",G296="No Show"),"Yes","No")))</f>
        <v/>
      </c>
      <c r="J296" s="24" t="n"/>
    </row>
    <row r="297">
      <c r="A297" s="19" t="n"/>
      <c r="B297" s="39" t="n"/>
      <c r="C297" s="39" t="n"/>
      <c r="D297" s="19" t="n"/>
      <c r="E297" s="19" t="n"/>
      <c r="F297" s="19" t="n"/>
      <c r="G297" s="19" t="n"/>
      <c r="H297" s="22">
        <f>IF(OR(B297="",C297=""),"",IF(B297=C297,"Yes","No"))</f>
        <v/>
      </c>
      <c r="I297" s="22">
        <f>IF(A297="","",IF(H297&lt;&gt;"Yes","No",IF(OR(G297="Booked",G297="Completed",G297="No Show"),"Yes","No")))</f>
        <v/>
      </c>
      <c r="J297" s="24" t="n"/>
    </row>
    <row r="298">
      <c r="A298" s="19" t="n"/>
      <c r="B298" s="39" t="n"/>
      <c r="C298" s="39" t="n"/>
      <c r="D298" s="19" t="n"/>
      <c r="E298" s="19" t="n"/>
      <c r="F298" s="19" t="n"/>
      <c r="G298" s="19" t="n"/>
      <c r="H298" s="22">
        <f>IF(OR(B298="",C298=""),"",IF(B298=C298,"Yes","No"))</f>
        <v/>
      </c>
      <c r="I298" s="22">
        <f>IF(A298="","",IF(H298&lt;&gt;"Yes","No",IF(OR(G298="Booked",G298="Completed",G298="No Show"),"Yes","No")))</f>
        <v/>
      </c>
      <c r="J298" s="24" t="n"/>
    </row>
    <row r="299">
      <c r="A299" s="19" t="n"/>
      <c r="B299" s="39" t="n"/>
      <c r="C299" s="39" t="n"/>
      <c r="D299" s="19" t="n"/>
      <c r="E299" s="19" t="n"/>
      <c r="F299" s="19" t="n"/>
      <c r="G299" s="19" t="n"/>
      <c r="H299" s="22">
        <f>IF(OR(B299="",C299=""),"",IF(B299=C299,"Yes","No"))</f>
        <v/>
      </c>
      <c r="I299" s="22">
        <f>IF(A299="","",IF(H299&lt;&gt;"Yes","No",IF(OR(G299="Booked",G299="Completed",G299="No Show"),"Yes","No")))</f>
        <v/>
      </c>
      <c r="J299" s="24" t="n"/>
    </row>
    <row r="300">
      <c r="A300" s="19" t="n"/>
      <c r="B300" s="39" t="n"/>
      <c r="C300" s="39" t="n"/>
      <c r="D300" s="19" t="n"/>
      <c r="E300" s="19" t="n"/>
      <c r="F300" s="19" t="n"/>
      <c r="G300" s="19" t="n"/>
      <c r="H300" s="22">
        <f>IF(OR(B300="",C300=""),"",IF(B300=C300,"Yes","No"))</f>
        <v/>
      </c>
      <c r="I300" s="22">
        <f>IF(A300="","",IF(H300&lt;&gt;"Yes","No",IF(OR(G300="Booked",G300="Completed",G300="No Show"),"Yes","No")))</f>
        <v/>
      </c>
      <c r="J300" s="24" t="n"/>
    </row>
    <row r="301">
      <c r="A301" s="19" t="n"/>
      <c r="B301" s="39" t="n"/>
      <c r="C301" s="39" t="n"/>
      <c r="D301" s="19" t="n"/>
      <c r="E301" s="19" t="n"/>
      <c r="F301" s="19" t="n"/>
      <c r="G301" s="19" t="n"/>
      <c r="H301" s="22">
        <f>IF(OR(B301="",C301=""),"",IF(B301=C301,"Yes","No"))</f>
        <v/>
      </c>
      <c r="I301" s="22">
        <f>IF(A301="","",IF(H301&lt;&gt;"Yes","No",IF(OR(G301="Booked",G301="Completed",G301="No Show"),"Yes","No")))</f>
        <v/>
      </c>
      <c r="J301" s="24" t="n"/>
    </row>
  </sheetData>
  <autoFilter ref="A1:J301"/>
  <conditionalFormatting sqref="A2:A301">
    <cfRule type="expression" priority="1" dxfId="3">
      <formula>AND($A2&lt;&gt;"",COUNTIF($A$2:$A$301,$A2)&gt;1)</formula>
    </cfRule>
  </conditionalFormatting>
  <conditionalFormatting sqref="G2:G301">
    <cfRule type="expression" priority="2" dxfId="1">
      <formula>$G2="Waitlisted"</formula>
    </cfRule>
    <cfRule type="expression" priority="3" dxfId="3">
      <formula>$G2="Declined"</formula>
    </cfRule>
    <cfRule type="expression" priority="4" dxfId="0">
      <formula>$G2="Completed"</formula>
    </cfRule>
  </conditionalFormatting>
  <conditionalFormatting sqref="H2:H301">
    <cfRule type="expression" priority="5" dxfId="5">
      <formula>$H2="Yes"</formula>
    </cfRule>
  </conditionalFormatting>
  <conditionalFormatting sqref="I2:I301">
    <cfRule type="expression" priority="6" dxfId="0">
      <formula>$I2="Yes"</formula>
    </cfRule>
  </conditionalFormatting>
  <dataValidations count="8">
    <dataValidation sqref="A2:A301" showDropDown="0" showInputMessage="0" showErrorMessage="1" allowBlank="0" type="textLength" operator="lessThanOrEqual">
      <formula1>20</formula1>
    </dataValidation>
    <dataValidation sqref="B2:B301" showDropDown="0" showInputMessage="0" showErrorMessage="1" allowBlank="0" type="date" operator="between">
      <formula1>DATE(2020,1,1)</formula1>
      <formula2>DATE(2100,12,31)</formula2>
    </dataValidation>
    <dataValidation sqref="C2:C301" showDropDown="0" showInputMessage="0" showErrorMessage="1" allowBlank="0" type="custom">
      <formula1>OR(C2="",B2="",AND(C2&gt;=B2,C2&gt;=DATE(2020,1,1),C2&lt;=DATE(2100,12,31)))</formula1>
    </dataValidation>
    <dataValidation sqref="D2:D301" showDropDown="0" showInputMessage="0" showErrorMessage="1" allowBlank="0" type="list">
      <formula1>'Instructions'!$H$2:$H$4</formula1>
    </dataValidation>
    <dataValidation sqref="E2:E301" showDropDown="0" showInputMessage="0" showErrorMessage="1" allowBlank="0" type="list">
      <formula1>'Instructions'!$I$2:$I$4</formula1>
    </dataValidation>
    <dataValidation sqref="F2:F301" showDropDown="0" showInputMessage="0" showErrorMessage="1" allowBlank="0" type="list">
      <formula1>'Instructions'!$J$2:$J$5</formula1>
    </dataValidation>
    <dataValidation sqref="G2:G301" showDropDown="0" showInputMessage="0" showErrorMessage="1" allowBlank="0" type="list">
      <formula1>'Instructions'!$K$2:$K$7</formula1>
    </dataValidation>
    <dataValidation sqref="J2:J301" showDropDown="0" showInputMessage="0" showErrorMessage="1" allowBlank="0" type="textLength" operator="lessThanOrEqual">
      <formula1>120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8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7" customWidth="1" min="1" max="1"/>
    <col width="4" customWidth="1" min="2" max="2"/>
    <col width="4" customWidth="1" min="3" max="3"/>
    <col width="4" customWidth="1" min="4" max="4"/>
    <col width="4" customWidth="1" min="5" max="5"/>
    <col width="30" customWidth="1" min="7" max="7"/>
    <col width="30" customWidth="1" min="8" max="8"/>
    <col width="16" customWidth="1" min="9" max="9"/>
    <col width="19" customWidth="1" min="10" max="10"/>
    <col width="19" customWidth="1" min="11" max="11"/>
  </cols>
  <sheetData>
    <row r="1">
      <c r="A1" s="1" t="inlineStr">
        <is>
          <t>Same-Day Appointment Capacity Planner</t>
        </is>
      </c>
      <c r="G1" s="25" t="inlineStr">
        <is>
          <t>Dashboard Clinic Filter</t>
        </is>
      </c>
      <c r="H1" s="25" t="inlineStr">
        <is>
          <t>Clinic</t>
        </is>
      </c>
      <c r="I1" s="25" t="inlineStr">
        <is>
          <t>Session</t>
        </is>
      </c>
      <c r="J1" s="25" t="inlineStr">
        <is>
          <t>Request Channel</t>
        </is>
      </c>
      <c r="K1" s="25" t="inlineStr">
        <is>
          <t>Request Outcome</t>
        </is>
      </c>
    </row>
    <row r="2">
      <c r="G2" s="13" t="inlineStr">
        <is>
          <t>All Clinics</t>
        </is>
      </c>
      <c r="H2" s="13" t="inlineStr">
        <is>
          <t>Northstar Family Clinic</t>
        </is>
      </c>
      <c r="I2" s="13" t="inlineStr">
        <is>
          <t>Morning</t>
        </is>
      </c>
      <c r="J2" s="13" t="inlineStr">
        <is>
          <t>Phone</t>
        </is>
      </c>
      <c r="K2" s="13" t="inlineStr">
        <is>
          <t>Booked</t>
        </is>
      </c>
    </row>
    <row r="3">
      <c r="A3" s="26" t="inlineStr">
        <is>
          <t>Workbook Purpose</t>
        </is>
      </c>
      <c r="B3" s="27" t="n"/>
      <c r="C3" s="27" t="n"/>
      <c r="D3" s="27" t="n"/>
      <c r="E3" s="27" t="n"/>
      <c r="G3" s="16" t="inlineStr">
        <is>
          <t>Northstar Family Clinic</t>
        </is>
      </c>
      <c r="H3" s="16" t="inlineStr">
        <is>
          <t>Cedar Grove Medical Office</t>
        </is>
      </c>
      <c r="I3" s="16" t="inlineStr">
        <is>
          <t>Afternoon</t>
        </is>
      </c>
      <c r="J3" s="16" t="inlineStr">
        <is>
          <t>Online</t>
        </is>
      </c>
      <c r="K3" s="16" t="inlineStr">
        <is>
          <t>Completed</t>
        </is>
      </c>
    </row>
    <row r="4">
      <c r="A4" s="28" t="inlineStr">
        <is>
          <t>Use this workbook to plan reserved same-day appointment capacity and compare it with de-identified appointment request activity.</t>
        </is>
      </c>
      <c r="B4" s="29" t="n"/>
      <c r="C4" s="29" t="n"/>
      <c r="D4" s="29" t="n"/>
      <c r="E4" s="29" t="n"/>
      <c r="G4" s="13" t="inlineStr">
        <is>
          <t>Cedar Grove Medical Office</t>
        </is>
      </c>
      <c r="H4" s="13" t="inlineStr">
        <is>
          <t>Harbor Point Clinic</t>
        </is>
      </c>
      <c r="I4" s="13" t="inlineStr">
        <is>
          <t>Evening</t>
        </is>
      </c>
      <c r="J4" s="13" t="inlineStr">
        <is>
          <t>Walk-In</t>
        </is>
      </c>
      <c r="K4" s="13" t="inlineStr">
        <is>
          <t>Waitlisted</t>
        </is>
      </c>
    </row>
    <row r="5">
      <c r="G5" s="16" t="inlineStr">
        <is>
          <t>Harbor Point Clinic</t>
        </is>
      </c>
      <c r="J5" s="16" t="inlineStr">
        <is>
          <t>Referral</t>
        </is>
      </c>
      <c r="K5" s="16" t="inlineStr">
        <is>
          <t>Declined</t>
        </is>
      </c>
    </row>
    <row r="6">
      <c r="A6" s="26" t="inlineStr">
        <is>
          <t>Recommended Workflow</t>
        </is>
      </c>
      <c r="B6" s="27" t="n"/>
      <c r="C6" s="27" t="n"/>
      <c r="D6" s="27" t="n"/>
      <c r="E6" s="27" t="n"/>
      <c r="K6" s="13" t="inlineStr">
        <is>
          <t>Canceled</t>
        </is>
      </c>
    </row>
    <row r="7">
      <c r="A7" s="28" t="inlineStr">
        <is>
          <t>1. Review the clinic and session lists on this sheet.</t>
        </is>
      </c>
      <c r="B7" s="29" t="n"/>
      <c r="C7" s="29" t="n"/>
      <c r="D7" s="29" t="n"/>
      <c r="E7" s="29" t="n"/>
      <c r="K7" s="16" t="inlineStr">
        <is>
          <t>No Show</t>
        </is>
      </c>
    </row>
    <row r="8">
      <c r="A8" s="28" t="inlineStr">
        <is>
          <t>2. Enter one Capacity Plan row for each date, clinic, and session.</t>
        </is>
      </c>
      <c r="B8" s="29" t="n"/>
      <c r="C8" s="29" t="n"/>
      <c r="D8" s="29" t="n"/>
      <c r="E8" s="29" t="n"/>
    </row>
    <row r="9">
      <c r="A9" s="28" t="inlineStr">
        <is>
          <t>3. Enter de-identified appointment requests in Request Log.</t>
        </is>
      </c>
      <c r="B9" s="29" t="n"/>
      <c r="C9" s="29" t="n"/>
      <c r="D9" s="29" t="n"/>
      <c r="E9" s="29" t="n"/>
    </row>
    <row r="10">
      <c r="A10" s="28" t="inlineStr">
        <is>
          <t>4. Review calculated alerts on Capacity Plan.</t>
        </is>
      </c>
      <c r="B10" s="29" t="n"/>
      <c r="C10" s="29" t="n"/>
      <c r="D10" s="29" t="n"/>
      <c r="E10" s="29" t="n"/>
    </row>
    <row r="11">
      <c r="A11" s="28" t="inlineStr">
        <is>
          <t>5. Select a start date, horizon, and clinic on Dashboard.</t>
        </is>
      </c>
      <c r="B11" s="29" t="n"/>
      <c r="C11" s="29" t="n"/>
      <c r="D11" s="29" t="n"/>
      <c r="E11" s="29" t="n"/>
    </row>
    <row r="12">
      <c r="A12" s="28" t="inlineStr">
        <is>
          <t>6. Record the Last Reviewed Date after completing an operational review.</t>
        </is>
      </c>
      <c r="B12" s="29" t="n"/>
      <c r="C12" s="29" t="n"/>
      <c r="D12" s="29" t="n"/>
      <c r="E12" s="29" t="n"/>
    </row>
    <row r="15">
      <c r="A15" s="26" t="inlineStr">
        <is>
          <t>Input Color Key</t>
        </is>
      </c>
      <c r="B15" s="27" t="n"/>
      <c r="C15" s="27" t="n"/>
      <c r="D15" s="27" t="n"/>
      <c r="E15" s="27" t="n"/>
    </row>
    <row r="16">
      <c r="A16" s="24" t="inlineStr">
        <is>
          <t>Light yellow: user input</t>
        </is>
      </c>
      <c r="B16" s="29" t="n"/>
      <c r="C16" s="29" t="n"/>
      <c r="D16" s="29" t="n"/>
      <c r="E16" s="29" t="n"/>
    </row>
    <row r="17">
      <c r="A17" s="30" t="inlineStr">
        <is>
          <t>Light gray: calculated field</t>
        </is>
      </c>
      <c r="B17" s="29" t="n"/>
      <c r="C17" s="29" t="n"/>
      <c r="D17" s="29" t="n"/>
      <c r="E17" s="29" t="n"/>
    </row>
    <row r="18">
      <c r="A18" s="31" t="inlineStr">
        <is>
          <t>Green: acceptable or completed status</t>
        </is>
      </c>
      <c r="B18" s="29" t="n"/>
      <c r="C18" s="29" t="n"/>
      <c r="D18" s="29" t="n"/>
      <c r="E18" s="29" t="n"/>
    </row>
    <row r="19">
      <c r="A19" s="32" t="inlineStr">
        <is>
          <t>Yellow: review recommended</t>
        </is>
      </c>
      <c r="B19" s="29" t="n"/>
      <c r="C19" s="29" t="n"/>
      <c r="D19" s="29" t="n"/>
      <c r="E19" s="29" t="n"/>
    </row>
    <row r="20">
      <c r="A20" s="33" t="inlineStr">
        <is>
          <t>Red: exception or error</t>
        </is>
      </c>
      <c r="B20" s="29" t="n"/>
      <c r="C20" s="29" t="n"/>
      <c r="D20" s="29" t="n"/>
      <c r="E20" s="29" t="n"/>
    </row>
    <row r="23">
      <c r="A23" s="26" t="inlineStr">
        <is>
          <t>Same-Day Definition</t>
        </is>
      </c>
      <c r="B23" s="27" t="n"/>
      <c r="C23" s="27" t="n"/>
      <c r="D23" s="27" t="n"/>
      <c r="E23" s="27" t="n"/>
    </row>
    <row r="24">
      <c r="A24" s="28" t="inlineStr">
        <is>
          <t>A request is counted as same-day when Request Date equals Requested Visit Date.</t>
        </is>
      </c>
      <c r="B24" s="29" t="n"/>
      <c r="C24" s="29" t="n"/>
      <c r="D24" s="29" t="n"/>
      <c r="E24" s="29" t="n"/>
    </row>
    <row r="27">
      <c r="A27" s="26" t="inlineStr">
        <is>
          <t>Capacity-Use Rule</t>
        </is>
      </c>
      <c r="B27" s="27" t="n"/>
      <c r="C27" s="27" t="n"/>
      <c r="D27" s="27" t="n"/>
      <c r="E27" s="27" t="n"/>
    </row>
    <row r="28">
      <c r="A28" s="28" t="inlineStr">
        <is>
          <t>A same-day request consumes capacity when its outcome is Booked, Completed, or No Show.</t>
        </is>
      </c>
      <c r="B28" s="29" t="n"/>
      <c r="C28" s="29" t="n"/>
      <c r="D28" s="29" t="n"/>
      <c r="E28" s="29" t="n"/>
    </row>
    <row r="29">
      <c r="A29" s="28" t="inlineStr">
        <is>
          <t>Waitlisted, Declined, and Canceled requests do not consume capacity in this planner.</t>
        </is>
      </c>
      <c r="B29" s="29" t="n"/>
      <c r="C29" s="29" t="n"/>
      <c r="D29" s="29" t="n"/>
      <c r="E29" s="29" t="n"/>
    </row>
    <row r="30">
      <c r="A30" s="28" t="inlineStr">
        <is>
          <t>This is an operational counting convention, not a billing or regulatory determination.</t>
        </is>
      </c>
      <c r="B30" s="29" t="n"/>
      <c r="C30" s="29" t="n"/>
      <c r="D30" s="29" t="n"/>
      <c r="E30" s="29" t="n"/>
    </row>
    <row r="33">
      <c r="A33" s="26" t="inlineStr">
        <is>
          <t>Important Use Notes</t>
        </is>
      </c>
      <c r="B33" s="27" t="n"/>
      <c r="C33" s="27" t="n"/>
      <c r="D33" s="27" t="n"/>
      <c r="E33" s="27" t="n"/>
    </row>
    <row r="34">
      <c r="A34" s="28" t="inlineStr">
        <is>
          <t>Enter only fictional or de-identified operational request IDs.</t>
        </is>
      </c>
      <c r="B34" s="29" t="n"/>
      <c r="C34" s="29" t="n"/>
      <c r="D34" s="29" t="n"/>
      <c r="E34" s="29" t="n"/>
    </row>
    <row r="35">
      <c r="A35" s="28" t="inlineStr">
        <is>
          <t>Do not enter patient names or clinical details.</t>
        </is>
      </c>
      <c r="B35" s="29" t="n"/>
      <c r="C35" s="29" t="n"/>
      <c r="D35" s="29" t="n"/>
      <c r="E35" s="29" t="n"/>
    </row>
    <row r="36">
      <c r="A36" s="28" t="inlineStr">
        <is>
          <t>Do not use the workbook as a medical, legal, payer, billing, or regulatory decision tool.</t>
        </is>
      </c>
      <c r="B36" s="29" t="n"/>
      <c r="C36" s="29" t="n"/>
      <c r="D36" s="29" t="n"/>
      <c r="E36" s="29" t="n"/>
    </row>
    <row r="37">
      <c r="A37" s="28" t="inlineStr">
        <is>
          <t>Review duplicate IDs, duplicate plan lines, missing setup fields, over-capacity sessions, and unmet demand.</t>
        </is>
      </c>
      <c r="B37" s="29" t="n"/>
      <c r="C37" s="29" t="n"/>
      <c r="D37" s="29" t="n"/>
      <c r="E37" s="29" t="n"/>
    </row>
    <row r="38">
      <c r="A38" s="28" t="inlineStr">
        <is>
          <t>Blank prepared rows are intentional and should not affect totals.</t>
        </is>
      </c>
      <c r="B38" s="29" t="n"/>
      <c r="C38" s="29" t="n"/>
      <c r="D38" s="29" t="n"/>
      <c r="E38" s="2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Clinic Operations</dc:creator>
  <dc:title xmlns:dc="http://purl.org/dc/elements/1.1/">Same-Day Appointment Capacity Planner</dc:title>
  <dc:subject xmlns:dc="http://purl.org/dc/elements/1.1/">Operational same-day appointment capacity planning</dc:subject>
  <dcterms:created xmlns:dcterms="http://purl.org/dc/terms/" xmlns:xsi="http://www.w3.org/2001/XMLSchema-instance" xsi:type="dcterms:W3CDTF">2026-09-06T07:28:38Z</dcterms:created>
  <dcterms:modified xmlns:dcterms="http://purl.org/dc/terms/" xmlns:xsi="http://www.w3.org/2001/XMLSchema-instance" xsi:type="dcterms:W3CDTF">2026-09-06T07:28:40+00:00Z</dcterms:modified>
</cp:coreProperties>
</file>