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uthorization Tracker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'Authorization Tracker'!$A$5:$X$105</definedName>
    <definedName name="_xlnm._FilterDatabase" localSheetId="2" hidden="1">'Lists'!$A$1:$H$9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202020"/>
      <sz val="10"/>
    </font>
    <font>
      <name val="Calibri"/>
      <b val="1"/>
      <color rgb="00183B4E"/>
      <sz val="12"/>
    </font>
    <font>
      <name val="Calibri"/>
      <color rgb="00202020"/>
      <sz val="10"/>
    </font>
    <font>
      <name val="Calibri"/>
      <b val="1"/>
      <color rgb="008B1A1A"/>
      <sz val="10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F4CCCC"/>
      </patternFill>
    </fill>
    <fill>
      <patternFill patternType="solid">
        <fgColor rgb="00D9EAF7"/>
      </patternFill>
    </fill>
    <fill>
      <patternFill patternType="solid">
        <fgColor rgb="00E7ECEE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6" fillId="7" borderId="0" applyAlignment="1" pivotButton="0" quotePrefix="0" xfId="0">
      <alignment horizontal="center" vertical="center"/>
    </xf>
    <xf numFmtId="0" fontId="3" fillId="8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5" fillId="4" borderId="1" applyAlignment="1" applyProtection="1" pivotButton="0" quotePrefix="0" xfId="0">
      <alignment horizontal="left" vertical="center"/>
      <protection locked="0" hidden="0"/>
    </xf>
    <xf numFmtId="164" fontId="5" fillId="4" borderId="1" applyAlignment="1" applyProtection="1" pivotButton="0" quotePrefix="0" xfId="0">
      <alignment horizontal="left" vertical="center"/>
      <protection locked="0" hidden="0"/>
    </xf>
    <xf numFmtId="0" fontId="5" fillId="4" borderId="1" applyAlignment="1" applyProtection="1" pivotButton="0" quotePrefix="0" xfId="0">
      <alignment horizontal="left" vertical="top" wrapText="1"/>
      <protection locked="0" hidden="0"/>
    </xf>
    <xf numFmtId="0" fontId="5" fillId="9" borderId="1" applyAlignment="1" pivotButton="0" quotePrefix="0" xfId="0">
      <alignment horizontal="left" vertical="top" wrapText="1"/>
    </xf>
    <xf numFmtId="0" fontId="2" fillId="2" borderId="0" pivotButton="0" quotePrefix="0" xfId="0"/>
    <xf numFmtId="0" fontId="0" fillId="4" borderId="1" pivotButton="0" quotePrefix="0" xfId="0"/>
    <xf numFmtId="0" fontId="2" fillId="3" borderId="0" pivotButton="0" quotePrefix="0" xfId="0"/>
    <xf numFmtId="0" fontId="5" fillId="6" borderId="0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5" fillId="4" borderId="1" applyAlignment="1" applyProtection="1" pivotButton="0" quotePrefix="0" xfId="0">
      <alignment horizontal="left" vertical="center"/>
      <protection locked="0" hidden="0"/>
    </xf>
  </cellXfs>
  <cellStyles count="1">
    <cellStyle name="Normal" xfId="0" builtinId="0" hidden="0"/>
  </cellStyles>
  <dxfs count="6">
    <dxf>
      <font>
        <name val="Calibri"/>
        <color rgb="008B1A1A"/>
        <sz val="10"/>
      </font>
      <fill>
        <patternFill patternType="solid">
          <fgColor rgb="00F4CCCC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D9EAD3"/>
        </patternFill>
      </fill>
    </dxf>
    <dxf>
      <font>
        <name val="Calibri"/>
        <color rgb="00595959"/>
        <sz val="10"/>
      </font>
      <fill>
        <patternFill patternType="solid">
          <fgColor rgb="00E7E6E6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4DF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'Dashboard'!$D$7:$D$13</f>
            </numRef>
          </cat>
          <val>
            <numRef>
              <f>'Dashboard'!$E$7:$E$13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Requests by Clinic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'Dashboard'!$G$7:$G$11</f>
            </numRef>
          </cat>
          <val>
            <numRef>
              <f>'Dashboard'!$H$7:$H$11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Fictional Clinic Operations</author>
  </authors>
  <commentList>
    <comment ref="B3" authorId="0" shapeId="0">
      <text>
        <t>Reporting date used for dashboard and tracker alerts.</t>
      </text>
    </comment>
    <comment ref="E3" authorId="0" shapeId="0">
      <text>
        <t>Number of calendar days used for the decision warning.</t>
      </text>
    </comment>
    <comment ref="H3" authorId="0" shapeId="0">
      <text>
        <t>Number of calendar days used for the expiration warning.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5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9" customWidth="1" min="2" max="2"/>
    <col width="3" customWidth="1" min="3" max="3"/>
    <col width="19" customWidth="1" min="4" max="4"/>
    <col width="15" customWidth="1" min="5" max="5"/>
    <col width="3" customWidth="1" min="6" max="6"/>
    <col width="29" customWidth="1" min="7" max="7"/>
    <col width="18" customWidth="1" min="8" max="8"/>
  </cols>
  <sheetData>
    <row r="1" ht="28" customHeight="1">
      <c r="A1" s="1" t="inlineStr">
        <is>
          <t>Prior Authorization Dashboard</t>
        </is>
      </c>
    </row>
    <row r="2"/>
    <row r="3">
      <c r="A3" s="2" t="inlineStr">
        <is>
          <t>As of Date</t>
        </is>
      </c>
      <c r="B3" s="24" t="n">
        <v>46271</v>
      </c>
      <c r="D3" s="2" t="inlineStr">
        <is>
          <t>Decision Due Soon Days</t>
        </is>
      </c>
      <c r="E3" s="4" t="n">
        <v>3</v>
      </c>
      <c r="G3" s="2" t="inlineStr">
        <is>
          <t>Expiration Warning Days</t>
        </is>
      </c>
      <c r="H3" s="4" t="n">
        <v>30</v>
      </c>
    </row>
    <row r="4"/>
    <row r="5"/>
    <row r="6">
      <c r="A6" s="5" t="inlineStr">
        <is>
          <t>Open Requests</t>
        </is>
      </c>
      <c r="B6" s="6">
        <f>COUNTIF('Authorization Tracker'!$H$6:$H$105,"Draft")+COUNTIF('Authorization Tracker'!$H$6:$H$105,"Submitted")+COUNTIF('Authorization Tracker'!$H$6:$H$105,"Payer Review")+COUNTIF('Authorization Tracker'!$H$6:$H$105,"Info Requested")</f>
        <v/>
      </c>
      <c r="D6" s="7" t="inlineStr">
        <is>
          <t>Status</t>
        </is>
      </c>
      <c r="E6" s="7" t="inlineStr">
        <is>
          <t>Request Count</t>
        </is>
      </c>
      <c r="G6" s="7" t="inlineStr">
        <is>
          <t>Clinic</t>
        </is>
      </c>
      <c r="H6" s="7" t="inlineStr">
        <is>
          <t>Open Requests</t>
        </is>
      </c>
    </row>
    <row r="7">
      <c r="A7" s="5" t="inlineStr">
        <is>
          <t>Overdue Decisions</t>
        </is>
      </c>
      <c r="B7" s="6">
        <f>COUNTIF('Authorization Tracker'!$W$6:$W$105,"Overdue decision")</f>
        <v/>
      </c>
      <c r="D7" s="8" t="inlineStr">
        <is>
          <t>Draft</t>
        </is>
      </c>
      <c r="E7" s="9">
        <f>COUNTIF('Authorization Tracker'!$H$6:$H$105,D7)</f>
        <v/>
      </c>
      <c r="G7" s="8" t="inlineStr">
        <is>
          <t>Cedar Grove Family Clinic</t>
        </is>
      </c>
      <c r="H7" s="9">
        <f>COUNTIFS('Authorization Tracker'!$B$6:$B$105,G7,'Authorization Tracker'!$H$6:$H$105,"Draft")+COUNTIFS('Authorization Tracker'!$B$6:$B$105,G7,'Authorization Tracker'!$H$6:$H$105,"Submitted")+COUNTIFS('Authorization Tracker'!$B$6:$B$105,G7,'Authorization Tracker'!$H$6:$H$105,"Payer Review")+COUNTIFS('Authorization Tracker'!$B$6:$B$105,G7,'Authorization Tracker'!$H$6:$H$105,"Info Requested")</f>
        <v/>
      </c>
    </row>
    <row r="8">
      <c r="A8" s="5" t="inlineStr">
        <is>
          <t>Decisions Due Soon</t>
        </is>
      </c>
      <c r="B8" s="6">
        <f>COUNTIF('Authorization Tracker'!$W$6:$W$105,"Decision due soon")</f>
        <v/>
      </c>
      <c r="D8" s="10" t="inlineStr">
        <is>
          <t>Submitted</t>
        </is>
      </c>
      <c r="E8" s="11">
        <f>COUNTIF('Authorization Tracker'!$H$6:$H$105,D8)</f>
        <v/>
      </c>
      <c r="G8" s="10" t="inlineStr">
        <is>
          <t>Northstar Specialty Center</t>
        </is>
      </c>
      <c r="H8" s="11">
        <f>COUNTIFS('Authorization Tracker'!$B$6:$B$105,G8,'Authorization Tracker'!$H$6:$H$105,"Draft")+COUNTIFS('Authorization Tracker'!$B$6:$B$105,G8,'Authorization Tracker'!$H$6:$H$105,"Submitted")+COUNTIFS('Authorization Tracker'!$B$6:$B$105,G8,'Authorization Tracker'!$H$6:$H$105,"Payer Review")+COUNTIFS('Authorization Tracker'!$B$6:$B$105,G8,'Authorization Tracker'!$H$6:$H$105,"Info Requested")</f>
        <v/>
      </c>
    </row>
    <row r="9">
      <c r="A9" s="5" t="inlineStr">
        <is>
          <t>Information Requested</t>
        </is>
      </c>
      <c r="B9" s="6">
        <f>COUNTIF('Authorization Tracker'!$H$6:$H$105,"Info Requested")</f>
        <v/>
      </c>
      <c r="D9" s="8" t="inlineStr">
        <is>
          <t>Payer Review</t>
        </is>
      </c>
      <c r="E9" s="9">
        <f>COUNTIF('Authorization Tracker'!$H$6:$H$105,D9)</f>
        <v/>
      </c>
      <c r="G9" s="8" t="inlineStr">
        <is>
          <t>Riverbend Medical Office</t>
        </is>
      </c>
      <c r="H9" s="9">
        <f>COUNTIFS('Authorization Tracker'!$B$6:$B$105,G9,'Authorization Tracker'!$H$6:$H$105,"Draft")+COUNTIFS('Authorization Tracker'!$B$6:$B$105,G9,'Authorization Tracker'!$H$6:$H$105,"Submitted")+COUNTIFS('Authorization Tracker'!$B$6:$B$105,G9,'Authorization Tracker'!$H$6:$H$105,"Payer Review")+COUNTIFS('Authorization Tracker'!$B$6:$B$105,G9,'Authorization Tracker'!$H$6:$H$105,"Info Requested")</f>
        <v/>
      </c>
    </row>
    <row r="10">
      <c r="A10" s="5" t="inlineStr">
        <is>
          <t>Approvals Expiring Soon</t>
        </is>
      </c>
      <c r="B10" s="6">
        <f>COUNTIF('Authorization Tracker'!$W$6:$W$105,"Authorization expiring soon")</f>
        <v/>
      </c>
      <c r="D10" s="10" t="inlineStr">
        <is>
          <t>Info Requested</t>
        </is>
      </c>
      <c r="E10" s="11">
        <f>COUNTIF('Authorization Tracker'!$H$6:$H$105,D10)</f>
        <v/>
      </c>
      <c r="G10" s="10" t="inlineStr">
        <is>
          <t>Summit View Clinic</t>
        </is>
      </c>
      <c r="H10" s="11">
        <f>COUNTIFS('Authorization Tracker'!$B$6:$B$105,G10,'Authorization Tracker'!$H$6:$H$105,"Draft")+COUNTIFS('Authorization Tracker'!$B$6:$B$105,G10,'Authorization Tracker'!$H$6:$H$105,"Submitted")+COUNTIFS('Authorization Tracker'!$B$6:$B$105,G10,'Authorization Tracker'!$H$6:$H$105,"Payer Review")+COUNTIFS('Authorization Tracker'!$B$6:$B$105,G10,'Authorization Tracker'!$H$6:$H$105,"Info Requested")</f>
        <v/>
      </c>
    </row>
    <row r="11">
      <c r="A11" s="5" t="inlineStr">
        <is>
          <t>Records With Data Issues</t>
        </is>
      </c>
      <c r="B11" s="6">
        <f>COUNTIF('Authorization Tracker'!$X$6:$X$105,"&lt;&gt;")</f>
        <v/>
      </c>
      <c r="D11" s="8" t="inlineStr">
        <is>
          <t>Approved</t>
        </is>
      </c>
      <c r="E11" s="9">
        <f>COUNTIF('Authorization Tracker'!$H$6:$H$105,D11)</f>
        <v/>
      </c>
      <c r="G11" s="8" t="inlineStr">
        <is>
          <t>Other / Unassigned</t>
        </is>
      </c>
      <c r="H11" s="9">
        <f>B6-SUM(H7:H10)</f>
        <v/>
      </c>
    </row>
    <row r="12">
      <c r="A12" s="5" t="inlineStr">
        <is>
          <t>Approval Rate</t>
        </is>
      </c>
      <c r="B12" s="25">
        <f>IF(COUNTIF('Authorization Tracker'!$H$6:$H$105,"Approved")+COUNTIF('Authorization Tracker'!$H$6:$H$105,"Denied")=0,"",COUNTIF('Authorization Tracker'!$H$6:$H$105,"Approved")/(COUNTIF('Authorization Tracker'!$H$6:$H$105,"Approved")+COUNTIF('Authorization Tracker'!$H$6:$H$105,"Denied")))</f>
        <v/>
      </c>
      <c r="D12" s="10" t="inlineStr">
        <is>
          <t>Denied</t>
        </is>
      </c>
      <c r="E12" s="11">
        <f>COUNTIF('Authorization Tracker'!$H$6:$H$105,D12)</f>
        <v/>
      </c>
      <c r="H12">
        <f>""</f>
        <v/>
      </c>
    </row>
    <row r="13">
      <c r="B13">
        <f>""</f>
        <v/>
      </c>
      <c r="D13" s="8" t="inlineStr">
        <is>
          <t>Withdrawn</t>
        </is>
      </c>
      <c r="E13" s="9">
        <f>COUNTIF('Authorization Tracker'!$H$6:$H$105,D13)</f>
        <v/>
      </c>
      <c r="H13">
        <f>""</f>
        <v/>
      </c>
    </row>
    <row r="14">
      <c r="B14">
        <f>""</f>
        <v/>
      </c>
      <c r="E14">
        <f>""</f>
        <v/>
      </c>
      <c r="H14">
        <f>""</f>
        <v/>
      </c>
    </row>
    <row r="15">
      <c r="B15">
        <f>""</f>
        <v/>
      </c>
      <c r="E15">
        <f>""</f>
        <v/>
      </c>
      <c r="H15">
        <f>""</f>
        <v/>
      </c>
    </row>
    <row r="16">
      <c r="B16">
        <f>""</f>
        <v/>
      </c>
      <c r="E16">
        <f>""</f>
        <v/>
      </c>
      <c r="H16">
        <f>""</f>
        <v/>
      </c>
    </row>
    <row r="17">
      <c r="B17">
        <f>""</f>
        <v/>
      </c>
      <c r="E17">
        <f>""</f>
        <v/>
      </c>
      <c r="H17">
        <f>""</f>
        <v/>
      </c>
    </row>
    <row r="18">
      <c r="B18">
        <f>""</f>
        <v/>
      </c>
      <c r="E18">
        <f>""</f>
        <v/>
      </c>
      <c r="H18">
        <f>""</f>
        <v/>
      </c>
    </row>
    <row r="19">
      <c r="B19">
        <f>""</f>
        <v/>
      </c>
      <c r="E19">
        <f>""</f>
        <v/>
      </c>
      <c r="H19">
        <f>""</f>
        <v/>
      </c>
    </row>
    <row r="20">
      <c r="B20">
        <f>""</f>
        <v/>
      </c>
      <c r="E20">
        <f>""</f>
        <v/>
      </c>
      <c r="H20">
        <f>""</f>
        <v/>
      </c>
    </row>
    <row r="21">
      <c r="B21">
        <f>""</f>
        <v/>
      </c>
      <c r="E21">
        <f>""</f>
        <v/>
      </c>
      <c r="H21">
        <f>""</f>
        <v/>
      </c>
    </row>
    <row r="22">
      <c r="B22">
        <f>""</f>
        <v/>
      </c>
      <c r="E22">
        <f>""</f>
        <v/>
      </c>
      <c r="H22">
        <f>""</f>
        <v/>
      </c>
    </row>
    <row r="23">
      <c r="B23">
        <f>""</f>
        <v/>
      </c>
      <c r="E23">
        <f>""</f>
        <v/>
      </c>
      <c r="H23">
        <f>""</f>
        <v/>
      </c>
    </row>
    <row r="24">
      <c r="B24">
        <f>""</f>
        <v/>
      </c>
      <c r="E24">
        <f>""</f>
        <v/>
      </c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B7">
    <cfRule type="cellIs" priority="1" operator="greaterThan" dxfId="0">
      <formula>0</formula>
    </cfRule>
  </conditionalFormatting>
  <conditionalFormatting sqref="B8:B11">
    <cfRule type="cellIs" priority="2" operator="greaterThan" dxfId="1">
      <formula>0</formula>
    </cfRule>
  </conditionalFormatting>
  <conditionalFormatting sqref="B12">
    <cfRule type="cellIs" priority="3" operator="greaterThanOrEqual" dxfId="2">
      <formula>0.8</formula>
    </cfRule>
  </conditionalFormatting>
  <dataValidations count="3">
    <dataValidation sqref="B3" showDropDown="0" showInputMessage="0" showErrorMessage="0" allowBlank="0" errorTitle="Invalid setting" error="Enter a value within the permitted range." type="date" errorStyle="stop" operator="between">
      <formula1>DATE(2020,1,1)</formula1>
      <formula2>DATE(2100,12,31)</formula2>
    </dataValidation>
    <dataValidation sqref="E3" showDropDown="0" showInputMessage="0" showErrorMessage="0" allowBlank="0" errorTitle="Invalid setting" error="Enter a value within the permitted range." type="whole" errorStyle="stop" operator="between">
      <formula1>0</formula1>
      <formula2>30</formula2>
    </dataValidation>
    <dataValidation sqref="H3" showDropDown="0" showInputMessage="0" showErrorMessage="0" allowBlank="0" errorTitle="Invalid setting" error="Enter a value within the permitted range." type="whole" errorStyle="stop" operator="between">
      <formula1>1</formula1>
      <formula2>365</formula2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24" customWidth="1" min="3" max="3"/>
    <col width="23" customWidth="1" min="4" max="4"/>
    <col width="20" customWidth="1" min="5" max="5"/>
    <col width="15" customWidth="1" min="6" max="6"/>
    <col width="15" customWidth="1" min="7" max="7"/>
    <col width="18" customWidth="1" min="8" max="8"/>
    <col width="15" customWidth="1" min="9" max="9"/>
    <col width="22" customWidth="1" min="10" max="10"/>
    <col width="15" customWidth="1" min="11" max="11"/>
    <col width="15" customWidth="1" min="12" max="12"/>
    <col width="22" customWidth="1" min="13" max="13"/>
    <col width="12" customWidth="1" min="14" max="14"/>
    <col width="17" customWidth="1" min="15" max="15"/>
    <col width="15" customWidth="1" min="16" max="16"/>
    <col width="15" customWidth="1" min="17" max="17"/>
    <col width="24" customWidth="1" min="18" max="18"/>
    <col width="38" customWidth="1" min="19" max="19"/>
    <col width="18" customWidth="1" min="20" max="20"/>
    <col width="18" customWidth="1" min="21" max="21"/>
    <col width="18" customWidth="1" min="22" max="22"/>
    <col width="28" customWidth="1" min="23" max="23"/>
    <col width="30" customWidth="1" min="24" max="24"/>
  </cols>
  <sheetData>
    <row r="1">
      <c r="A1" s="1" t="inlineStr">
        <is>
          <t>Prior Authorization Tracker</t>
        </is>
      </c>
    </row>
    <row r="2">
      <c r="A2" s="13" t="inlineStr">
        <is>
          <t>Use authorization record IDs only. Do not enter patient names, birth dates, diagnoses, medical record numbers, or other direct patient identifiers.</t>
        </is>
      </c>
    </row>
    <row r="3">
      <c r="A3" s="14" t="inlineStr">
        <is>
          <t>Blue cells are user inputs. Gray cells contain formulas. Dashboard alerts use the As of Date setting.</t>
        </is>
      </c>
    </row>
    <row r="5">
      <c r="A5" s="15" t="inlineStr">
        <is>
          <t>Authorization Record ID</t>
        </is>
      </c>
      <c r="B5" s="15" t="inlineStr">
        <is>
          <t>Clinic</t>
        </is>
      </c>
      <c r="C5" s="15" t="inlineStr">
        <is>
          <t>Payer</t>
        </is>
      </c>
      <c r="D5" s="15" t="inlineStr">
        <is>
          <t>Service Category</t>
        </is>
      </c>
      <c r="E5" s="15" t="inlineStr">
        <is>
          <t>Request Type</t>
        </is>
      </c>
      <c r="F5" s="15" t="inlineStr">
        <is>
          <t>Submitted Date</t>
        </is>
      </c>
      <c r="G5" s="15" t="inlineStr">
        <is>
          <t>Decision Due Date</t>
        </is>
      </c>
      <c r="H5" s="15" t="inlineStr">
        <is>
          <t>Status</t>
        </is>
      </c>
      <c r="I5" s="15" t="inlineStr">
        <is>
          <t>Decision Date</t>
        </is>
      </c>
      <c r="J5" s="15" t="inlineStr">
        <is>
          <t>Authorization Number</t>
        </is>
      </c>
      <c r="K5" s="15" t="inlineStr">
        <is>
          <t>Service Start Date</t>
        </is>
      </c>
      <c r="L5" s="15" t="inlineStr">
        <is>
          <t>Service End Date</t>
        </is>
      </c>
      <c r="M5" s="15" t="inlineStr">
        <is>
          <t>Owner</t>
        </is>
      </c>
      <c r="N5" s="15" t="inlineStr">
        <is>
          <t>Priority</t>
        </is>
      </c>
      <c r="O5" s="15" t="inlineStr">
        <is>
          <t>Next Follow-Up Date</t>
        </is>
      </c>
      <c r="P5" s="15" t="inlineStr">
        <is>
          <t>Units Requested</t>
        </is>
      </c>
      <c r="Q5" s="15" t="inlineStr">
        <is>
          <t>Units Approved</t>
        </is>
      </c>
      <c r="R5" s="15" t="inlineStr">
        <is>
          <t>Denial Reason</t>
        </is>
      </c>
      <c r="S5" s="15" t="inlineStr">
        <is>
          <t>Operational Notes</t>
        </is>
      </c>
      <c r="T5" s="15" t="inlineStr">
        <is>
          <t>Request Age Days</t>
        </is>
      </c>
      <c r="U5" s="15" t="inlineStr">
        <is>
          <t>Days to Decision Due</t>
        </is>
      </c>
      <c r="V5" s="15" t="inlineStr">
        <is>
          <t>Days to Expiration</t>
        </is>
      </c>
      <c r="W5" s="15" t="inlineStr">
        <is>
          <t>Operational Alert</t>
        </is>
      </c>
      <c r="X5" s="15" t="inlineStr">
        <is>
          <t>Data Quality Check</t>
        </is>
      </c>
    </row>
    <row r="6">
      <c r="A6" s="16" t="inlineStr">
        <is>
          <t>PA-FIC-260901</t>
        </is>
      </c>
      <c r="B6" s="16" t="inlineStr">
        <is>
          <t>Cedar Grove Family Clinic</t>
        </is>
      </c>
      <c r="C6" s="16" t="inlineStr">
        <is>
          <t>Harbor Peak Health Plan</t>
        </is>
      </c>
      <c r="D6" s="16" t="inlineStr">
        <is>
          <t>Advanced Imaging</t>
        </is>
      </c>
      <c r="E6" s="16" t="inlineStr">
        <is>
          <t>Initial Request</t>
        </is>
      </c>
      <c r="F6" s="26" t="n">
        <v>46265</v>
      </c>
      <c r="G6" s="26" t="n">
        <v>46269</v>
      </c>
      <c r="H6" s="16" t="inlineStr">
        <is>
          <t>Payer Review</t>
        </is>
      </c>
      <c r="I6" s="26" t="n"/>
      <c r="J6" s="16" t="n"/>
      <c r="K6" s="26" t="n"/>
      <c r="L6" s="26" t="n"/>
      <c r="M6" s="16" t="inlineStr">
        <is>
          <t>Jordan Lee</t>
        </is>
      </c>
      <c r="N6" s="16" t="inlineStr">
        <is>
          <t>High</t>
        </is>
      </c>
      <c r="O6" s="26" t="n">
        <v>46273</v>
      </c>
      <c r="P6" s="16" t="n">
        <v>1</v>
      </c>
      <c r="Q6" s="16" t="n"/>
      <c r="R6" s="18" t="n"/>
      <c r="S6" s="18" t="inlineStr">
        <is>
          <t>Payer portal shows review in progress.</t>
        </is>
      </c>
      <c r="T6" s="19">
        <f>IF(OR($A6="",$F6=""),"",MAX(0,Dashboard!$B$3-$F6))</f>
        <v/>
      </c>
      <c r="U6" s="19">
        <f>IF(OR($A6="",$G6="",OR($H6="Approved",$H6="Denied",$H6="Withdrawn")),"",$G6-Dashboard!$B$3)</f>
        <v/>
      </c>
      <c r="V6" s="19">
        <f>IF(OR($A6="",$L6="",$H6&lt;&gt;"Approved"),"",$L6-Dashboard!$B$3)</f>
        <v/>
      </c>
      <c r="W6" s="19">
        <f>IF($A6="","",IF($X6&lt;&gt;"","Data issue",IF(AND(OR($H6="Submitted",$H6="Payer Review",$H6="Info Requested"),$G6&lt;Dashboard!$B$3),"Overdue decision",IF(AND($O6&lt;&gt;"",$O6&lt;Dashboard!$B$3),"Follow-up overdue",IF(AND($G6&gt;=Dashboard!$B$3,$G6&lt;=Dashboard!$B$3+Dashboard!$E$3),"Decision due soon",IF(AND($H6="Approved",$L6&lt;Dashboard!$B$3),"Authorization expired",IF(AND($H6="Approved",$L6&lt;=Dashboard!$B$3+Dashboard!$H$3),"Authorization expiring soon",IF($H6="Info Requested","Information requested",""))))))))</f>
        <v/>
      </c>
      <c r="X6" s="19">
        <f>IF($A6="","",IF(COUNTIF($A$6:$A$105,$A6)&gt;1,"Duplicate record ID",IF($B6="","Missing clinic",IF($C6="","Missing payer",IF($D6="","Missing service category",IF($E6="","Missing request type",IF($H6="","Missing status",IF($M6="","Missing owner",IF($N6="","Missing priority","")))))))))</f>
        <v/>
      </c>
    </row>
    <row r="7">
      <c r="A7" s="16" t="inlineStr">
        <is>
          <t>PA-FIC-260902</t>
        </is>
      </c>
      <c r="B7" s="16" t="inlineStr">
        <is>
          <t>Northstar Specialty Center</t>
        </is>
      </c>
      <c r="C7" s="16" t="inlineStr">
        <is>
          <t>Meridian Valley Assurance</t>
        </is>
      </c>
      <c r="D7" s="16" t="inlineStr">
        <is>
          <t>Outpatient Procedure</t>
        </is>
      </c>
      <c r="E7" s="16" t="inlineStr">
        <is>
          <t>Initial Request</t>
        </is>
      </c>
      <c r="F7" s="26" t="n">
        <v>46267</v>
      </c>
      <c r="G7" s="26" t="n">
        <v>46274</v>
      </c>
      <c r="H7" s="16" t="inlineStr">
        <is>
          <t>Submitted</t>
        </is>
      </c>
      <c r="I7" s="26" t="n"/>
      <c r="J7" s="16" t="n"/>
      <c r="K7" s="26" t="n"/>
      <c r="L7" s="26" t="n"/>
      <c r="M7" s="16" t="inlineStr">
        <is>
          <t>Casey Morgan</t>
        </is>
      </c>
      <c r="N7" s="16" t="inlineStr">
        <is>
          <t>Normal</t>
        </is>
      </c>
      <c r="O7" s="26" t="n">
        <v>46272</v>
      </c>
      <c r="P7" s="16" t="n">
        <v>1</v>
      </c>
      <c r="Q7" s="16" t="n"/>
      <c r="R7" s="18" t="n"/>
      <c r="S7" s="18" t="inlineStr">
        <is>
          <t>Submission confirmation saved internally.</t>
        </is>
      </c>
      <c r="T7" s="19">
        <f>IF(OR($A7="",$F7=""),"",MAX(0,Dashboard!$B$3-$F7))</f>
        <v/>
      </c>
      <c r="U7" s="19">
        <f>IF(OR($A7="",$G7="",OR($H7="Approved",$H7="Denied",$H7="Withdrawn")),"",$G7-Dashboard!$B$3)</f>
        <v/>
      </c>
      <c r="V7" s="19">
        <f>IF(OR($A7="",$L7="",$H7&lt;&gt;"Approved"),"",$L7-Dashboard!$B$3)</f>
        <v/>
      </c>
      <c r="W7" s="19">
        <f>IF($A7="","",IF($X7&lt;&gt;"","Data issue",IF(AND(OR($H7="Submitted",$H7="Payer Review",$H7="Info Requested"),$G7&lt;Dashboard!$B$3),"Overdue decision",IF(AND($O7&lt;&gt;"",$O7&lt;Dashboard!$B$3),"Follow-up overdue",IF(AND($G7&gt;=Dashboard!$B$3,$G7&lt;=Dashboard!$B$3+Dashboard!$E$3),"Decision due soon",IF(AND($H7="Approved",$L7&lt;Dashboard!$B$3),"Authorization expired",IF(AND($H7="Approved",$L7&lt;=Dashboard!$B$3+Dashboard!$H$3),"Authorization expiring soon",IF($H7="Info Requested","Information requested",""))))))))</f>
        <v/>
      </c>
      <c r="X7" s="19">
        <f>IF($A7="","",IF(COUNTIF($A$6:$A$105,$A7)&gt;1,"Duplicate record ID",IF($B7="","Missing clinic",IF($C7="","Missing payer",IF($D7="","Missing service category",IF($E7="","Missing request type",IF($H7="","Missing status",IF($M7="","Missing owner",IF($N7="","Missing priority","")))))))))</f>
        <v/>
      </c>
    </row>
    <row r="8">
      <c r="A8" s="16" t="inlineStr">
        <is>
          <t>PA-FIC-260903</t>
        </is>
      </c>
      <c r="B8" s="16" t="inlineStr">
        <is>
          <t>Riverbend Medical Office</t>
        </is>
      </c>
      <c r="C8" s="16" t="inlineStr">
        <is>
          <t>Blue Lantern Benefit Co.</t>
        </is>
      </c>
      <c r="D8" s="16" t="inlineStr">
        <is>
          <t>Therapy Services</t>
        </is>
      </c>
      <c r="E8" s="16" t="inlineStr">
        <is>
          <t>Renewal</t>
        </is>
      </c>
      <c r="F8" s="26" t="n">
        <v>46262</v>
      </c>
      <c r="G8" s="26" t="n">
        <v>46271</v>
      </c>
      <c r="H8" s="16" t="inlineStr">
        <is>
          <t>Info Requested</t>
        </is>
      </c>
      <c r="I8" s="26" t="n"/>
      <c r="J8" s="16" t="n"/>
      <c r="K8" s="26" t="n"/>
      <c r="L8" s="26" t="n"/>
      <c r="M8" s="16" t="inlineStr">
        <is>
          <t>Taylor Quinn</t>
        </is>
      </c>
      <c r="N8" s="16" t="inlineStr">
        <is>
          <t>High</t>
        </is>
      </c>
      <c r="O8" s="26" t="n">
        <v>46270</v>
      </c>
      <c r="P8" s="16" t="n">
        <v>12</v>
      </c>
      <c r="Q8" s="16" t="n"/>
      <c r="R8" s="18" t="n"/>
      <c r="S8" s="18" t="inlineStr">
        <is>
          <t>Additional administrative documentation requested.</t>
        </is>
      </c>
      <c r="T8" s="19">
        <f>IF(OR($A8="",$F8=""),"",MAX(0,Dashboard!$B$3-$F8))</f>
        <v/>
      </c>
      <c r="U8" s="19">
        <f>IF(OR($A8="",$G8="",OR($H8="Approved",$H8="Denied",$H8="Withdrawn")),"",$G8-Dashboard!$B$3)</f>
        <v/>
      </c>
      <c r="V8" s="19">
        <f>IF(OR($A8="",$L8="",$H8&lt;&gt;"Approved"),"",$L8-Dashboard!$B$3)</f>
        <v/>
      </c>
      <c r="W8" s="19">
        <f>IF($A8="","",IF($X8&lt;&gt;"","Data issue",IF(AND(OR($H8="Submitted",$H8="Payer Review",$H8="Info Requested"),$G8&lt;Dashboard!$B$3),"Overdue decision",IF(AND($O8&lt;&gt;"",$O8&lt;Dashboard!$B$3),"Follow-up overdue",IF(AND($G8&gt;=Dashboard!$B$3,$G8&lt;=Dashboard!$B$3+Dashboard!$E$3),"Decision due soon",IF(AND($H8="Approved",$L8&lt;Dashboard!$B$3),"Authorization expired",IF(AND($H8="Approved",$L8&lt;=Dashboard!$B$3+Dashboard!$H$3),"Authorization expiring soon",IF($H8="Info Requested","Information requested",""))))))))</f>
        <v/>
      </c>
      <c r="X8" s="19">
        <f>IF($A8="","",IF(COUNTIF($A$6:$A$105,$A8)&gt;1,"Duplicate record ID",IF($B8="","Missing clinic",IF($C8="","Missing payer",IF($D8="","Missing service category",IF($E8="","Missing request type",IF($H8="","Missing status",IF($M8="","Missing owner",IF($N8="","Missing priority","")))))))))</f>
        <v/>
      </c>
    </row>
    <row r="9">
      <c r="A9" s="16" t="inlineStr">
        <is>
          <t>PA-FIC-260904</t>
        </is>
      </c>
      <c r="B9" s="16" t="inlineStr">
        <is>
          <t>Summit View Clinic</t>
        </is>
      </c>
      <c r="C9" s="16" t="inlineStr">
        <is>
          <t>Redwood Horizon Health</t>
        </is>
      </c>
      <c r="D9" s="16" t="inlineStr">
        <is>
          <t>Durable Medical Equipment</t>
        </is>
      </c>
      <c r="E9" s="16" t="inlineStr">
        <is>
          <t>Initial Request</t>
        </is>
      </c>
      <c r="F9" s="26" t="n">
        <v>46259</v>
      </c>
      <c r="G9" s="26" t="n">
        <v>46268</v>
      </c>
      <c r="H9" s="16" t="inlineStr">
        <is>
          <t>Approved</t>
        </is>
      </c>
      <c r="I9" s="26" t="n">
        <v>46266</v>
      </c>
      <c r="J9" s="16" t="inlineStr">
        <is>
          <t>FIC-AUTH-84319</t>
        </is>
      </c>
      <c r="K9" s="26" t="n">
        <v>46270</v>
      </c>
      <c r="L9" s="26" t="n">
        <v>46300</v>
      </c>
      <c r="M9" s="16" t="inlineStr">
        <is>
          <t>Morgan Reed</t>
        </is>
      </c>
      <c r="N9" s="16" t="inlineStr">
        <is>
          <t>Normal</t>
        </is>
      </c>
      <c r="O9" s="26" t="n"/>
      <c r="P9" s="16" t="n">
        <v>1</v>
      </c>
      <c r="Q9" s="16" t="n">
        <v>1</v>
      </c>
      <c r="R9" s="18" t="n"/>
      <c r="S9" s="18" t="inlineStr">
        <is>
          <t>Approval details entered from payer notice.</t>
        </is>
      </c>
      <c r="T9" s="19">
        <f>IF(OR($A9="",$F9=""),"",MAX(0,Dashboard!$B$3-$F9))</f>
        <v/>
      </c>
      <c r="U9" s="19">
        <f>IF(OR($A9="",$G9="",OR($H9="Approved",$H9="Denied",$H9="Withdrawn")),"",$G9-Dashboard!$B$3)</f>
        <v/>
      </c>
      <c r="V9" s="19">
        <f>IF(OR($A9="",$L9="",$H9&lt;&gt;"Approved"),"",$L9-Dashboard!$B$3)</f>
        <v/>
      </c>
      <c r="W9" s="19">
        <f>IF($A9="","",IF($X9&lt;&gt;"","Data issue",IF(AND(OR($H9="Submitted",$H9="Payer Review",$H9="Info Requested"),$G9&lt;Dashboard!$B$3),"Overdue decision",IF(AND($O9&lt;&gt;"",$O9&lt;Dashboard!$B$3),"Follow-up overdue",IF(AND($G9&gt;=Dashboard!$B$3,$G9&lt;=Dashboard!$B$3+Dashboard!$E$3),"Decision due soon",IF(AND($H9="Approved",$L9&lt;Dashboard!$B$3),"Authorization expired",IF(AND($H9="Approved",$L9&lt;=Dashboard!$B$3+Dashboard!$H$3),"Authorization expiring soon",IF($H9="Info Requested","Information requested",""))))))))</f>
        <v/>
      </c>
      <c r="X9" s="19">
        <f>IF($A9="","",IF(COUNTIF($A$6:$A$105,$A9)&gt;1,"Duplicate record ID",IF($B9="","Missing clinic",IF($C9="","Missing payer",IF($D9="","Missing service category",IF($E9="","Missing request type",IF($H9="","Missing status",IF($M9="","Missing owner",IF($N9="","Missing priority","")))))))))</f>
        <v/>
      </c>
    </row>
    <row r="10">
      <c r="A10" s="16" t="inlineStr">
        <is>
          <t>PA-FIC-260905</t>
        </is>
      </c>
      <c r="B10" s="16" t="inlineStr">
        <is>
          <t>Cedar Grove Family Clinic</t>
        </is>
      </c>
      <c r="C10" s="16" t="inlineStr">
        <is>
          <t>Meridian Valley Assurance</t>
        </is>
      </c>
      <c r="D10" s="16" t="inlineStr">
        <is>
          <t>Specialty Medication</t>
        </is>
      </c>
      <c r="E10" s="16" t="inlineStr">
        <is>
          <t>Renewal</t>
        </is>
      </c>
      <c r="F10" s="26" t="n">
        <v>46254</v>
      </c>
      <c r="G10" s="26" t="n">
        <v>46262</v>
      </c>
      <c r="H10" s="16" t="inlineStr">
        <is>
          <t>Denied</t>
        </is>
      </c>
      <c r="I10" s="26" t="n">
        <v>46261</v>
      </c>
      <c r="J10" s="16" t="n"/>
      <c r="K10" s="26" t="n"/>
      <c r="L10" s="26" t="n"/>
      <c r="M10" s="16" t="inlineStr">
        <is>
          <t>Avery Brooks</t>
        </is>
      </c>
      <c r="N10" s="16" t="inlineStr">
        <is>
          <t>High</t>
        </is>
      </c>
      <c r="O10" s="26" t="n"/>
      <c r="P10" s="16" t="n">
        <v>3</v>
      </c>
      <c r="Q10" s="16" t="n">
        <v>0</v>
      </c>
      <c r="R10" s="18" t="inlineStr">
        <is>
          <t>Coverage Criteria Not Met</t>
        </is>
      </c>
      <c r="S10" s="18" t="inlineStr">
        <is>
          <t>Denial routed for administrative review.</t>
        </is>
      </c>
      <c r="T10" s="19">
        <f>IF(OR($A10="",$F10=""),"",MAX(0,Dashboard!$B$3-$F10))</f>
        <v/>
      </c>
      <c r="U10" s="19">
        <f>IF(OR($A10="",$G10="",OR($H10="Approved",$H10="Denied",$H10="Withdrawn")),"",$G10-Dashboard!$B$3)</f>
        <v/>
      </c>
      <c r="V10" s="19">
        <f>IF(OR($A10="",$L10="",$H10&lt;&gt;"Approved"),"",$L10-Dashboard!$B$3)</f>
        <v/>
      </c>
      <c r="W10" s="19">
        <f>IF($A10="","",IF($X10&lt;&gt;"","Data issue",IF(AND(OR($H10="Submitted",$H10="Payer Review",$H10="Info Requested"),$G10&lt;Dashboard!$B$3),"Overdue decision",IF(AND($O10&lt;&gt;"",$O10&lt;Dashboard!$B$3),"Follow-up overdue",IF(AND($G10&gt;=Dashboard!$B$3,$G10&lt;=Dashboard!$B$3+Dashboard!$E$3),"Decision due soon",IF(AND($H10="Approved",$L10&lt;Dashboard!$B$3),"Authorization expired",IF(AND($H10="Approved",$L10&lt;=Dashboard!$B$3+Dashboard!$H$3),"Authorization expiring soon",IF($H10="Info Requested","Information requested",""))))))))</f>
        <v/>
      </c>
      <c r="X10" s="19">
        <f>IF($A10="","",IF(COUNTIF($A$6:$A$105,$A10)&gt;1,"Duplicate record ID",IF($B10="","Missing clinic",IF($C10="","Missing payer",IF($D10="","Missing service category",IF($E10="","Missing request type",IF($H10="","Missing status",IF($M10="","Missing owner",IF($N10="","Missing priority","")))))))))</f>
        <v/>
      </c>
    </row>
    <row r="11">
      <c r="A11" s="16" t="inlineStr">
        <is>
          <t>PA-FIC-260906</t>
        </is>
      </c>
      <c r="B11" s="16" t="inlineStr">
        <is>
          <t>Northstar Specialty Center</t>
        </is>
      </c>
      <c r="C11" s="16" t="inlineStr">
        <is>
          <t>Harbor Peak Health Plan</t>
        </is>
      </c>
      <c r="D11" s="16" t="inlineStr">
        <is>
          <t>Advanced Imaging</t>
        </is>
      </c>
      <c r="E11" s="16" t="inlineStr">
        <is>
          <t>Initial Request</t>
        </is>
      </c>
      <c r="F11" s="26" t="n">
        <v>46269</v>
      </c>
      <c r="G11" s="26" t="n">
        <v>46275</v>
      </c>
      <c r="H11" s="16" t="inlineStr">
        <is>
          <t>Draft</t>
        </is>
      </c>
      <c r="I11" s="26" t="n"/>
      <c r="J11" s="16" t="n"/>
      <c r="K11" s="26" t="n"/>
      <c r="L11" s="26" t="n"/>
      <c r="M11" s="16" t="inlineStr">
        <is>
          <t>Jordan Lee</t>
        </is>
      </c>
      <c r="N11" s="16" t="inlineStr">
        <is>
          <t>Normal</t>
        </is>
      </c>
      <c r="O11" s="26" t="n"/>
      <c r="P11" s="16" t="n">
        <v>1</v>
      </c>
      <c r="Q11" s="16" t="n"/>
      <c r="R11" s="18" t="n"/>
      <c r="S11" s="18" t="inlineStr">
        <is>
          <t>Awaiting completion of submission package.</t>
        </is>
      </c>
      <c r="T11" s="19">
        <f>IF(OR($A11="",$F11=""),"",MAX(0,Dashboard!$B$3-$F11))</f>
        <v/>
      </c>
      <c r="U11" s="19">
        <f>IF(OR($A11="",$G11="",OR($H11="Approved",$H11="Denied",$H11="Withdrawn")),"",$G11-Dashboard!$B$3)</f>
        <v/>
      </c>
      <c r="V11" s="19">
        <f>IF(OR($A11="",$L11="",$H11&lt;&gt;"Approved"),"",$L11-Dashboard!$B$3)</f>
        <v/>
      </c>
      <c r="W11" s="19">
        <f>IF($A11="","",IF($X11&lt;&gt;"","Data issue",IF(AND(OR($H11="Submitted",$H11="Payer Review",$H11="Info Requested"),$G11&lt;Dashboard!$B$3),"Overdue decision",IF(AND($O11&lt;&gt;"",$O11&lt;Dashboard!$B$3),"Follow-up overdue",IF(AND($G11&gt;=Dashboard!$B$3,$G11&lt;=Dashboard!$B$3+Dashboard!$E$3),"Decision due soon",IF(AND($H11="Approved",$L11&lt;Dashboard!$B$3),"Authorization expired",IF(AND($H11="Approved",$L11&lt;=Dashboard!$B$3+Dashboard!$H$3),"Authorization expiring soon",IF($H11="Info Requested","Information requested",""))))))))</f>
        <v/>
      </c>
      <c r="X11" s="19">
        <f>IF($A11="","",IF(COUNTIF($A$6:$A$105,$A11)&gt;1,"Duplicate record ID",IF($B11="","Missing clinic",IF($C11="","Missing payer",IF($D11="","Missing service category",IF($E11="","Missing request type",IF($H11="","Missing status",IF($M11="","Missing owner",IF($N11="","Missing priority","")))))))))</f>
        <v/>
      </c>
    </row>
    <row r="12">
      <c r="A12" s="16" t="inlineStr">
        <is>
          <t>PA-FIC-260907</t>
        </is>
      </c>
      <c r="B12" s="16" t="inlineStr">
        <is>
          <t>Riverbend Medical Office</t>
        </is>
      </c>
      <c r="C12" s="16" t="inlineStr">
        <is>
          <t>Redwood Horizon Health</t>
        </is>
      </c>
      <c r="D12" s="16" t="inlineStr">
        <is>
          <t>Outpatient Procedure</t>
        </is>
      </c>
      <c r="E12" s="16" t="inlineStr">
        <is>
          <t>Urgent Request</t>
        </is>
      </c>
      <c r="F12" s="26" t="n">
        <v>46268</v>
      </c>
      <c r="G12" s="26" t="n">
        <v>46271</v>
      </c>
      <c r="H12" s="16" t="inlineStr">
        <is>
          <t>Submitted</t>
        </is>
      </c>
      <c r="I12" s="26" t="n"/>
      <c r="J12" s="16" t="n"/>
      <c r="K12" s="26" t="n"/>
      <c r="L12" s="26" t="n"/>
      <c r="M12" s="16" t="inlineStr">
        <is>
          <t>Casey Morgan</t>
        </is>
      </c>
      <c r="N12" s="16" t="inlineStr">
        <is>
          <t>Urgent</t>
        </is>
      </c>
      <c r="O12" s="26" t="n">
        <v>46271</v>
      </c>
      <c r="P12" s="16" t="n">
        <v>1</v>
      </c>
      <c r="Q12" s="16" t="n"/>
      <c r="R12" s="18" t="n"/>
      <c r="S12" s="18" t="inlineStr">
        <is>
          <t>Urgent operational follow-up scheduled.</t>
        </is>
      </c>
      <c r="T12" s="19">
        <f>IF(OR($A12="",$F12=""),"",MAX(0,Dashboard!$B$3-$F12))</f>
        <v/>
      </c>
      <c r="U12" s="19">
        <f>IF(OR($A12="",$G12="",OR($H12="Approved",$H12="Denied",$H12="Withdrawn")),"",$G12-Dashboard!$B$3)</f>
        <v/>
      </c>
      <c r="V12" s="19">
        <f>IF(OR($A12="",$L12="",$H12&lt;&gt;"Approved"),"",$L12-Dashboard!$B$3)</f>
        <v/>
      </c>
      <c r="W12" s="19">
        <f>IF($A12="","",IF($X12&lt;&gt;"","Data issue",IF(AND(OR($H12="Submitted",$H12="Payer Review",$H12="Info Requested"),$G12&lt;Dashboard!$B$3),"Overdue decision",IF(AND($O12&lt;&gt;"",$O12&lt;Dashboard!$B$3),"Follow-up overdue",IF(AND($G12&gt;=Dashboard!$B$3,$G12&lt;=Dashboard!$B$3+Dashboard!$E$3),"Decision due soon",IF(AND($H12="Approved",$L12&lt;Dashboard!$B$3),"Authorization expired",IF(AND($H12="Approved",$L12&lt;=Dashboard!$B$3+Dashboard!$H$3),"Authorization expiring soon",IF($H12="Info Requested","Information requested",""))))))))</f>
        <v/>
      </c>
      <c r="X12" s="19">
        <f>IF($A12="","",IF(COUNTIF($A$6:$A$105,$A12)&gt;1,"Duplicate record ID",IF($B12="","Missing clinic",IF($C12="","Missing payer",IF($D12="","Missing service category",IF($E12="","Missing request type",IF($H12="","Missing status",IF($M12="","Missing owner",IF($N12="","Missing priority","")))))))))</f>
        <v/>
      </c>
    </row>
    <row r="13">
      <c r="A13" s="16" t="inlineStr">
        <is>
          <t>PA-FIC-260908</t>
        </is>
      </c>
      <c r="B13" s="16" t="inlineStr">
        <is>
          <t>Summit View Clinic</t>
        </is>
      </c>
      <c r="C13" s="16" t="inlineStr">
        <is>
          <t>Blue Lantern Benefit Co.</t>
        </is>
      </c>
      <c r="D13" s="16" t="inlineStr">
        <is>
          <t>Therapy Services</t>
        </is>
      </c>
      <c r="E13" s="16" t="inlineStr">
        <is>
          <t>Initial Request</t>
        </is>
      </c>
      <c r="F13" s="26" t="n">
        <v>46244</v>
      </c>
      <c r="G13" s="26" t="n">
        <v>46252</v>
      </c>
      <c r="H13" s="16" t="inlineStr">
        <is>
          <t>Approved</t>
        </is>
      </c>
      <c r="I13" s="26" t="n">
        <v>46251</v>
      </c>
      <c r="J13" s="16" t="inlineStr">
        <is>
          <t>FIC-AUTH-27564</t>
        </is>
      </c>
      <c r="K13" s="26" t="n">
        <v>46254</v>
      </c>
      <c r="L13" s="26" t="n">
        <v>46285</v>
      </c>
      <c r="M13" s="16" t="inlineStr">
        <is>
          <t>Taylor Quinn</t>
        </is>
      </c>
      <c r="N13" s="16" t="inlineStr">
        <is>
          <t>Normal</t>
        </is>
      </c>
      <c r="O13" s="26" t="n"/>
      <c r="P13" s="16" t="n">
        <v>8</v>
      </c>
      <c r="Q13" s="16" t="n">
        <v>6</v>
      </c>
      <c r="R13" s="18" t="n"/>
      <c r="S13" s="18" t="inlineStr">
        <is>
          <t>Approval includes fewer units than requested.</t>
        </is>
      </c>
      <c r="T13" s="19">
        <f>IF(OR($A13="",$F13=""),"",MAX(0,Dashboard!$B$3-$F13))</f>
        <v/>
      </c>
      <c r="U13" s="19">
        <f>IF(OR($A13="",$G13="",OR($H13="Approved",$H13="Denied",$H13="Withdrawn")),"",$G13-Dashboard!$B$3)</f>
        <v/>
      </c>
      <c r="V13" s="19">
        <f>IF(OR($A13="",$L13="",$H13&lt;&gt;"Approved"),"",$L13-Dashboard!$B$3)</f>
        <v/>
      </c>
      <c r="W13" s="19">
        <f>IF($A13="","",IF($X13&lt;&gt;"","Data issue",IF(AND(OR($H13="Submitted",$H13="Payer Review",$H13="Info Requested"),$G13&lt;Dashboard!$B$3),"Overdue decision",IF(AND($O13&lt;&gt;"",$O13&lt;Dashboard!$B$3),"Follow-up overdue",IF(AND($G13&gt;=Dashboard!$B$3,$G13&lt;=Dashboard!$B$3+Dashboard!$E$3),"Decision due soon",IF(AND($H13="Approved",$L13&lt;Dashboard!$B$3),"Authorization expired",IF(AND($H13="Approved",$L13&lt;=Dashboard!$B$3+Dashboard!$H$3),"Authorization expiring soon",IF($H13="Info Requested","Information requested",""))))))))</f>
        <v/>
      </c>
      <c r="X13" s="19">
        <f>IF($A13="","",IF(COUNTIF($A$6:$A$105,$A13)&gt;1,"Duplicate record ID",IF($B13="","Missing clinic",IF($C13="","Missing payer",IF($D13="","Missing service category",IF($E13="","Missing request type",IF($H13="","Missing status",IF($M13="","Missing owner",IF($N13="","Missing priority","")))))))))</f>
        <v/>
      </c>
    </row>
    <row r="14">
      <c r="A14" s="16" t="inlineStr">
        <is>
          <t>PA-FIC-260909</t>
        </is>
      </c>
      <c r="B14" s="16" t="inlineStr">
        <is>
          <t>Cedar Grove Family Clinic</t>
        </is>
      </c>
      <c r="C14" s="16" t="inlineStr">
        <is>
          <t>Redwood Horizon Health</t>
        </is>
      </c>
      <c r="D14" s="16" t="inlineStr">
        <is>
          <t>Home Health Services</t>
        </is>
      </c>
      <c r="E14" s="16" t="inlineStr">
        <is>
          <t>Renewal</t>
        </is>
      </c>
      <c r="F14" s="26" t="n">
        <v>46263</v>
      </c>
      <c r="G14" s="26" t="n">
        <v>46272</v>
      </c>
      <c r="H14" s="16" t="inlineStr">
        <is>
          <t>Withdrawn</t>
        </is>
      </c>
      <c r="I14" s="26" t="n">
        <v>46267</v>
      </c>
      <c r="J14" s="16" t="n"/>
      <c r="K14" s="26" t="n"/>
      <c r="L14" s="26" t="n"/>
      <c r="M14" s="16" t="inlineStr">
        <is>
          <t>Morgan Reed</t>
        </is>
      </c>
      <c r="N14" s="16" t="inlineStr">
        <is>
          <t>Low</t>
        </is>
      </c>
      <c r="O14" s="26" t="n"/>
      <c r="P14" s="16" t="n">
        <v>6</v>
      </c>
      <c r="Q14" s="16" t="n"/>
      <c r="R14" s="18" t="n"/>
      <c r="S14" s="18" t="inlineStr">
        <is>
          <t>Request withdrawn after office workflow review.</t>
        </is>
      </c>
      <c r="T14" s="19">
        <f>IF(OR($A14="",$F14=""),"",MAX(0,Dashboard!$B$3-$F14))</f>
        <v/>
      </c>
      <c r="U14" s="19">
        <f>IF(OR($A14="",$G14="",OR($H14="Approved",$H14="Denied",$H14="Withdrawn")),"",$G14-Dashboard!$B$3)</f>
        <v/>
      </c>
      <c r="V14" s="19">
        <f>IF(OR($A14="",$L14="",$H14&lt;&gt;"Approved"),"",$L14-Dashboard!$B$3)</f>
        <v/>
      </c>
      <c r="W14" s="19">
        <f>IF($A14="","",IF($X14&lt;&gt;"","Data issue",IF(AND(OR($H14="Submitted",$H14="Payer Review",$H14="Info Requested"),$G14&lt;Dashboard!$B$3),"Overdue decision",IF(AND($O14&lt;&gt;"",$O14&lt;Dashboard!$B$3),"Follow-up overdue",IF(AND($G14&gt;=Dashboard!$B$3,$G14&lt;=Dashboard!$B$3+Dashboard!$E$3),"Decision due soon",IF(AND($H14="Approved",$L14&lt;Dashboard!$B$3),"Authorization expired",IF(AND($H14="Approved",$L14&lt;=Dashboard!$B$3+Dashboard!$H$3),"Authorization expiring soon",IF($H14="Info Requested","Information requested",""))))))))</f>
        <v/>
      </c>
      <c r="X14" s="19">
        <f>IF($A14="","",IF(COUNTIF($A$6:$A$105,$A14)&gt;1,"Duplicate record ID",IF($B14="","Missing clinic",IF($C14="","Missing payer",IF($D14="","Missing service category",IF($E14="","Missing request type",IF($H14="","Missing status",IF($M14="","Missing owner",IF($N14="","Missing priority","")))))))))</f>
        <v/>
      </c>
    </row>
    <row r="15">
      <c r="A15" s="16" t="inlineStr">
        <is>
          <t>PA-FIC-260910</t>
        </is>
      </c>
      <c r="B15" s="16" t="inlineStr">
        <is>
          <t>Northstar Specialty Center</t>
        </is>
      </c>
      <c r="C15" s="16" t="inlineStr">
        <is>
          <t>Meridian Valley Assurance</t>
        </is>
      </c>
      <c r="D15" s="16" t="inlineStr">
        <is>
          <t>Specialist Referral</t>
        </is>
      </c>
      <c r="E15" s="16" t="inlineStr">
        <is>
          <t>Initial Request</t>
        </is>
      </c>
      <c r="F15" s="26" t="n">
        <v>46266</v>
      </c>
      <c r="G15" s="26" t="n">
        <v>46273</v>
      </c>
      <c r="H15" s="16" t="inlineStr">
        <is>
          <t>Payer Review</t>
        </is>
      </c>
      <c r="I15" s="26" t="n"/>
      <c r="J15" s="16" t="n"/>
      <c r="K15" s="26" t="n"/>
      <c r="L15" s="26" t="n"/>
      <c r="M15" s="16" t="inlineStr">
        <is>
          <t>Avery Brooks</t>
        </is>
      </c>
      <c r="N15" s="16" t="inlineStr">
        <is>
          <t>Normal</t>
        </is>
      </c>
      <c r="O15" s="26" t="n">
        <v>46274</v>
      </c>
      <c r="P15" s="16" t="n">
        <v>1</v>
      </c>
      <c r="Q15" s="16" t="n"/>
      <c r="R15" s="18" t="n"/>
      <c r="S15" s="18" t="inlineStr">
        <is>
          <t>Review status confirmed through fictional payer portal.</t>
        </is>
      </c>
      <c r="T15" s="19">
        <f>IF(OR($A15="",$F15=""),"",MAX(0,Dashboard!$B$3-$F15))</f>
        <v/>
      </c>
      <c r="U15" s="19">
        <f>IF(OR($A15="",$G15="",OR($H15="Approved",$H15="Denied",$H15="Withdrawn")),"",$G15-Dashboard!$B$3)</f>
        <v/>
      </c>
      <c r="V15" s="19">
        <f>IF(OR($A15="",$L15="",$H15&lt;&gt;"Approved"),"",$L15-Dashboard!$B$3)</f>
        <v/>
      </c>
      <c r="W15" s="19">
        <f>IF($A15="","",IF($X15&lt;&gt;"","Data issue",IF(AND(OR($H15="Submitted",$H15="Payer Review",$H15="Info Requested"),$G15&lt;Dashboard!$B$3),"Overdue decision",IF(AND($O15&lt;&gt;"",$O15&lt;Dashboard!$B$3),"Follow-up overdue",IF(AND($G15&gt;=Dashboard!$B$3,$G15&lt;=Dashboard!$B$3+Dashboard!$E$3),"Decision due soon",IF(AND($H15="Approved",$L15&lt;Dashboard!$B$3),"Authorization expired",IF(AND($H15="Approved",$L15&lt;=Dashboard!$B$3+Dashboard!$H$3),"Authorization expiring soon",IF($H15="Info Requested","Information requested",""))))))))</f>
        <v/>
      </c>
      <c r="X15" s="19">
        <f>IF($A15="","",IF(COUNTIF($A$6:$A$105,$A15)&gt;1,"Duplicate record ID",IF($B15="","Missing clinic",IF($C15="","Missing payer",IF($D15="","Missing service category",IF($E15="","Missing request type",IF($H15="","Missing status",IF($M15="","Missing owner",IF($N15="","Missing priority","")))))))))</f>
        <v/>
      </c>
    </row>
    <row r="16">
      <c r="A16" s="16" t="n"/>
      <c r="B16" s="16" t="n"/>
      <c r="C16" s="16" t="n"/>
      <c r="D16" s="16" t="n"/>
      <c r="E16" s="16" t="n"/>
      <c r="F16" s="26" t="n"/>
      <c r="G16" s="26" t="n"/>
      <c r="H16" s="16" t="n"/>
      <c r="I16" s="26" t="n"/>
      <c r="J16" s="16" t="n"/>
      <c r="K16" s="26" t="n"/>
      <c r="L16" s="26" t="n"/>
      <c r="M16" s="16" t="n"/>
      <c r="N16" s="16" t="n"/>
      <c r="O16" s="26" t="n"/>
      <c r="P16" s="16" t="n"/>
      <c r="Q16" s="16" t="n"/>
      <c r="R16" s="18" t="n"/>
      <c r="S16" s="18" t="n"/>
      <c r="T16" s="19">
        <f>IF(OR($A16="",$F16=""),"",MAX(0,Dashboard!$B$3-$F16))</f>
        <v/>
      </c>
      <c r="U16" s="19">
        <f>IF(OR($A16="",$G16="",OR($H16="Approved",$H16="Denied",$H16="Withdrawn")),"",$G16-Dashboard!$B$3)</f>
        <v/>
      </c>
      <c r="V16" s="19">
        <f>IF(OR($A16="",$L16="",$H16&lt;&gt;"Approved"),"",$L16-Dashboard!$B$3)</f>
        <v/>
      </c>
      <c r="W16" s="19">
        <f>IF($A16="","",IF($X16&lt;&gt;"","Data issue",IF(AND(OR($H16="Submitted",$H16="Payer Review",$H16="Info Requested"),$G16&lt;Dashboard!$B$3),"Overdue decision",IF(AND($O16&lt;&gt;"",$O16&lt;Dashboard!$B$3),"Follow-up overdue",IF(AND($G16&gt;=Dashboard!$B$3,$G16&lt;=Dashboard!$B$3+Dashboard!$E$3),"Decision due soon",IF(AND($H16="Approved",$L16&lt;Dashboard!$B$3),"Authorization expired",IF(AND($H16="Approved",$L16&lt;=Dashboard!$B$3+Dashboard!$H$3),"Authorization expiring soon",IF($H16="Info Requested","Information requested",""))))))))</f>
        <v/>
      </c>
      <c r="X16" s="19">
        <f>IF($A16="","",IF(COUNTIF($A$6:$A$105,$A16)&gt;1,"Duplicate record ID",IF($B16="","Missing clinic",IF($C16="","Missing payer",IF($D16="","Missing service category",IF($E16="","Missing request type",IF($H16="","Missing status",IF($M16="","Missing owner",IF($N16="","Missing priority","")))))))))</f>
        <v/>
      </c>
    </row>
    <row r="17">
      <c r="A17" s="16" t="n"/>
      <c r="B17" s="16" t="n"/>
      <c r="C17" s="16" t="n"/>
      <c r="D17" s="16" t="n"/>
      <c r="E17" s="16" t="n"/>
      <c r="F17" s="26" t="n"/>
      <c r="G17" s="26" t="n"/>
      <c r="H17" s="16" t="n"/>
      <c r="I17" s="26" t="n"/>
      <c r="J17" s="16" t="n"/>
      <c r="K17" s="26" t="n"/>
      <c r="L17" s="26" t="n"/>
      <c r="M17" s="16" t="n"/>
      <c r="N17" s="16" t="n"/>
      <c r="O17" s="26" t="n"/>
      <c r="P17" s="16" t="n"/>
      <c r="Q17" s="16" t="n"/>
      <c r="R17" s="18" t="n"/>
      <c r="S17" s="18" t="n"/>
      <c r="T17" s="19">
        <f>IF(OR($A17="",$F17=""),"",MAX(0,Dashboard!$B$3-$F17))</f>
        <v/>
      </c>
      <c r="U17" s="19">
        <f>IF(OR($A17="",$G17="",OR($H17="Approved",$H17="Denied",$H17="Withdrawn")),"",$G17-Dashboard!$B$3)</f>
        <v/>
      </c>
      <c r="V17" s="19">
        <f>IF(OR($A17="",$L17="",$H17&lt;&gt;"Approved"),"",$L17-Dashboard!$B$3)</f>
        <v/>
      </c>
      <c r="W17" s="19">
        <f>IF($A17="","",IF($X17&lt;&gt;"","Data issue",IF(AND(OR($H17="Submitted",$H17="Payer Review",$H17="Info Requested"),$G17&lt;Dashboard!$B$3),"Overdue decision",IF(AND($O17&lt;&gt;"",$O17&lt;Dashboard!$B$3),"Follow-up overdue",IF(AND($G17&gt;=Dashboard!$B$3,$G17&lt;=Dashboard!$B$3+Dashboard!$E$3),"Decision due soon",IF(AND($H17="Approved",$L17&lt;Dashboard!$B$3),"Authorization expired",IF(AND($H17="Approved",$L17&lt;=Dashboard!$B$3+Dashboard!$H$3),"Authorization expiring soon",IF($H17="Info Requested","Information requested",""))))))))</f>
        <v/>
      </c>
      <c r="X17" s="19">
        <f>IF($A17="","",IF(COUNTIF($A$6:$A$105,$A17)&gt;1,"Duplicate record ID",IF($B17="","Missing clinic",IF($C17="","Missing payer",IF($D17="","Missing service category",IF($E17="","Missing request type",IF($H17="","Missing status",IF($M17="","Missing owner",IF($N17="","Missing priority","")))))))))</f>
        <v/>
      </c>
    </row>
    <row r="18">
      <c r="A18" s="16" t="n"/>
      <c r="B18" s="16" t="n"/>
      <c r="C18" s="16" t="n"/>
      <c r="D18" s="16" t="n"/>
      <c r="E18" s="16" t="n"/>
      <c r="F18" s="26" t="n"/>
      <c r="G18" s="26" t="n"/>
      <c r="H18" s="16" t="n"/>
      <c r="I18" s="26" t="n"/>
      <c r="J18" s="16" t="n"/>
      <c r="K18" s="26" t="n"/>
      <c r="L18" s="26" t="n"/>
      <c r="M18" s="16" t="n"/>
      <c r="N18" s="16" t="n"/>
      <c r="O18" s="26" t="n"/>
      <c r="P18" s="16" t="n"/>
      <c r="Q18" s="16" t="n"/>
      <c r="R18" s="18" t="n"/>
      <c r="S18" s="18" t="n"/>
      <c r="T18" s="19">
        <f>IF(OR($A18="",$F18=""),"",MAX(0,Dashboard!$B$3-$F18))</f>
        <v/>
      </c>
      <c r="U18" s="19">
        <f>IF(OR($A18="",$G18="",OR($H18="Approved",$H18="Denied",$H18="Withdrawn")),"",$G18-Dashboard!$B$3)</f>
        <v/>
      </c>
      <c r="V18" s="19">
        <f>IF(OR($A18="",$L18="",$H18&lt;&gt;"Approved"),"",$L18-Dashboard!$B$3)</f>
        <v/>
      </c>
      <c r="W18" s="19">
        <f>IF($A18="","",IF($X18&lt;&gt;"","Data issue",IF(AND(OR($H18="Submitted",$H18="Payer Review",$H18="Info Requested"),$G18&lt;Dashboard!$B$3),"Overdue decision",IF(AND($O18&lt;&gt;"",$O18&lt;Dashboard!$B$3),"Follow-up overdue",IF(AND($G18&gt;=Dashboard!$B$3,$G18&lt;=Dashboard!$B$3+Dashboard!$E$3),"Decision due soon",IF(AND($H18="Approved",$L18&lt;Dashboard!$B$3),"Authorization expired",IF(AND($H18="Approved",$L18&lt;=Dashboard!$B$3+Dashboard!$H$3),"Authorization expiring soon",IF($H18="Info Requested","Information requested",""))))))))</f>
        <v/>
      </c>
      <c r="X18" s="19">
        <f>IF($A18="","",IF(COUNTIF($A$6:$A$105,$A18)&gt;1,"Duplicate record ID",IF($B18="","Missing clinic",IF($C18="","Missing payer",IF($D18="","Missing service category",IF($E18="","Missing request type",IF($H18="","Missing status",IF($M18="","Missing owner",IF($N18="","Missing priority","")))))))))</f>
        <v/>
      </c>
    </row>
    <row r="19">
      <c r="A19" s="16" t="n"/>
      <c r="B19" s="16" t="n"/>
      <c r="C19" s="16" t="n"/>
      <c r="D19" s="16" t="n"/>
      <c r="E19" s="16" t="n"/>
      <c r="F19" s="26" t="n"/>
      <c r="G19" s="26" t="n"/>
      <c r="H19" s="16" t="n"/>
      <c r="I19" s="26" t="n"/>
      <c r="J19" s="16" t="n"/>
      <c r="K19" s="26" t="n"/>
      <c r="L19" s="26" t="n"/>
      <c r="M19" s="16" t="n"/>
      <c r="N19" s="16" t="n"/>
      <c r="O19" s="26" t="n"/>
      <c r="P19" s="16" t="n"/>
      <c r="Q19" s="16" t="n"/>
      <c r="R19" s="18" t="n"/>
      <c r="S19" s="18" t="n"/>
      <c r="T19" s="19">
        <f>IF(OR($A19="",$F19=""),"",MAX(0,Dashboard!$B$3-$F19))</f>
        <v/>
      </c>
      <c r="U19" s="19">
        <f>IF(OR($A19="",$G19="",OR($H19="Approved",$H19="Denied",$H19="Withdrawn")),"",$G19-Dashboard!$B$3)</f>
        <v/>
      </c>
      <c r="V19" s="19">
        <f>IF(OR($A19="",$L19="",$H19&lt;&gt;"Approved"),"",$L19-Dashboard!$B$3)</f>
        <v/>
      </c>
      <c r="W19" s="19">
        <f>IF($A19="","",IF($X19&lt;&gt;"","Data issue",IF(AND(OR($H19="Submitted",$H19="Payer Review",$H19="Info Requested"),$G19&lt;Dashboard!$B$3),"Overdue decision",IF(AND($O19&lt;&gt;"",$O19&lt;Dashboard!$B$3),"Follow-up overdue",IF(AND($G19&gt;=Dashboard!$B$3,$G19&lt;=Dashboard!$B$3+Dashboard!$E$3),"Decision due soon",IF(AND($H19="Approved",$L19&lt;Dashboard!$B$3),"Authorization expired",IF(AND($H19="Approved",$L19&lt;=Dashboard!$B$3+Dashboard!$H$3),"Authorization expiring soon",IF($H19="Info Requested","Information requested",""))))))))</f>
        <v/>
      </c>
      <c r="X19" s="19">
        <f>IF($A19="","",IF(COUNTIF($A$6:$A$105,$A19)&gt;1,"Duplicate record ID",IF($B19="","Missing clinic",IF($C19="","Missing payer",IF($D19="","Missing service category",IF($E19="","Missing request type",IF($H19="","Missing status",IF($M19="","Missing owner",IF($N19="","Missing priority","")))))))))</f>
        <v/>
      </c>
    </row>
    <row r="20">
      <c r="A20" s="16" t="n"/>
      <c r="B20" s="16" t="n"/>
      <c r="C20" s="16" t="n"/>
      <c r="D20" s="16" t="n"/>
      <c r="E20" s="16" t="n"/>
      <c r="F20" s="26" t="n"/>
      <c r="G20" s="26" t="n"/>
      <c r="H20" s="16" t="n"/>
      <c r="I20" s="26" t="n"/>
      <c r="J20" s="16" t="n"/>
      <c r="K20" s="26" t="n"/>
      <c r="L20" s="26" t="n"/>
      <c r="M20" s="16" t="n"/>
      <c r="N20" s="16" t="n"/>
      <c r="O20" s="26" t="n"/>
      <c r="P20" s="16" t="n"/>
      <c r="Q20" s="16" t="n"/>
      <c r="R20" s="18" t="n"/>
      <c r="S20" s="18" t="n"/>
      <c r="T20" s="19">
        <f>IF(OR($A20="",$F20=""),"",MAX(0,Dashboard!$B$3-$F20))</f>
        <v/>
      </c>
      <c r="U20" s="19">
        <f>IF(OR($A20="",$G20="",OR($H20="Approved",$H20="Denied",$H20="Withdrawn")),"",$G20-Dashboard!$B$3)</f>
        <v/>
      </c>
      <c r="V20" s="19">
        <f>IF(OR($A20="",$L20="",$H20&lt;&gt;"Approved"),"",$L20-Dashboard!$B$3)</f>
        <v/>
      </c>
      <c r="W20" s="19">
        <f>IF($A20="","",IF($X20&lt;&gt;"","Data issue",IF(AND(OR($H20="Submitted",$H20="Payer Review",$H20="Info Requested"),$G20&lt;Dashboard!$B$3),"Overdue decision",IF(AND($O20&lt;&gt;"",$O20&lt;Dashboard!$B$3),"Follow-up overdue",IF(AND($G20&gt;=Dashboard!$B$3,$G20&lt;=Dashboard!$B$3+Dashboard!$E$3),"Decision due soon",IF(AND($H20="Approved",$L20&lt;Dashboard!$B$3),"Authorization expired",IF(AND($H20="Approved",$L20&lt;=Dashboard!$B$3+Dashboard!$H$3),"Authorization expiring soon",IF($H20="Info Requested","Information requested",""))))))))</f>
        <v/>
      </c>
      <c r="X20" s="19">
        <f>IF($A20="","",IF(COUNTIF($A$6:$A$105,$A20)&gt;1,"Duplicate record ID",IF($B20="","Missing clinic",IF($C20="","Missing payer",IF($D20="","Missing service category",IF($E20="","Missing request type",IF($H20="","Missing status",IF($M20="","Missing owner",IF($N20="","Missing priority","")))))))))</f>
        <v/>
      </c>
    </row>
    <row r="21">
      <c r="A21" s="16" t="n"/>
      <c r="B21" s="16" t="n"/>
      <c r="C21" s="16" t="n"/>
      <c r="D21" s="16" t="n"/>
      <c r="E21" s="16" t="n"/>
      <c r="F21" s="26" t="n"/>
      <c r="G21" s="26" t="n"/>
      <c r="H21" s="16" t="n"/>
      <c r="I21" s="26" t="n"/>
      <c r="J21" s="16" t="n"/>
      <c r="K21" s="26" t="n"/>
      <c r="L21" s="26" t="n"/>
      <c r="M21" s="16" t="n"/>
      <c r="N21" s="16" t="n"/>
      <c r="O21" s="26" t="n"/>
      <c r="P21" s="16" t="n"/>
      <c r="Q21" s="16" t="n"/>
      <c r="R21" s="18" t="n"/>
      <c r="S21" s="18" t="n"/>
      <c r="T21" s="19">
        <f>IF(OR($A21="",$F21=""),"",MAX(0,Dashboard!$B$3-$F21))</f>
        <v/>
      </c>
      <c r="U21" s="19">
        <f>IF(OR($A21="",$G21="",OR($H21="Approved",$H21="Denied",$H21="Withdrawn")),"",$G21-Dashboard!$B$3)</f>
        <v/>
      </c>
      <c r="V21" s="19">
        <f>IF(OR($A21="",$L21="",$H21&lt;&gt;"Approved"),"",$L21-Dashboard!$B$3)</f>
        <v/>
      </c>
      <c r="W21" s="19">
        <f>IF($A21="","",IF($X21&lt;&gt;"","Data issue",IF(AND(OR($H21="Submitted",$H21="Payer Review",$H21="Info Requested"),$G21&lt;Dashboard!$B$3),"Overdue decision",IF(AND($O21&lt;&gt;"",$O21&lt;Dashboard!$B$3),"Follow-up overdue",IF(AND($G21&gt;=Dashboard!$B$3,$G21&lt;=Dashboard!$B$3+Dashboard!$E$3),"Decision due soon",IF(AND($H21="Approved",$L21&lt;Dashboard!$B$3),"Authorization expired",IF(AND($H21="Approved",$L21&lt;=Dashboard!$B$3+Dashboard!$H$3),"Authorization expiring soon",IF($H21="Info Requested","Information requested",""))))))))</f>
        <v/>
      </c>
      <c r="X21" s="19">
        <f>IF($A21="","",IF(COUNTIF($A$6:$A$105,$A21)&gt;1,"Duplicate record ID",IF($B21="","Missing clinic",IF($C21="","Missing payer",IF($D21="","Missing service category",IF($E21="","Missing request type",IF($H21="","Missing status",IF($M21="","Missing owner",IF($N21="","Missing priority","")))))))))</f>
        <v/>
      </c>
    </row>
    <row r="22">
      <c r="A22" s="16" t="n"/>
      <c r="B22" s="16" t="n"/>
      <c r="C22" s="16" t="n"/>
      <c r="D22" s="16" t="n"/>
      <c r="E22" s="16" t="n"/>
      <c r="F22" s="26" t="n"/>
      <c r="G22" s="26" t="n"/>
      <c r="H22" s="16" t="n"/>
      <c r="I22" s="26" t="n"/>
      <c r="J22" s="16" t="n"/>
      <c r="K22" s="26" t="n"/>
      <c r="L22" s="26" t="n"/>
      <c r="M22" s="16" t="n"/>
      <c r="N22" s="16" t="n"/>
      <c r="O22" s="26" t="n"/>
      <c r="P22" s="16" t="n"/>
      <c r="Q22" s="16" t="n"/>
      <c r="R22" s="18" t="n"/>
      <c r="S22" s="18" t="n"/>
      <c r="T22" s="19">
        <f>IF(OR($A22="",$F22=""),"",MAX(0,Dashboard!$B$3-$F22))</f>
        <v/>
      </c>
      <c r="U22" s="19">
        <f>IF(OR($A22="",$G22="",OR($H22="Approved",$H22="Denied",$H22="Withdrawn")),"",$G22-Dashboard!$B$3)</f>
        <v/>
      </c>
      <c r="V22" s="19">
        <f>IF(OR($A22="",$L22="",$H22&lt;&gt;"Approved"),"",$L22-Dashboard!$B$3)</f>
        <v/>
      </c>
      <c r="W22" s="19">
        <f>IF($A22="","",IF($X22&lt;&gt;"","Data issue",IF(AND(OR($H22="Submitted",$H22="Payer Review",$H22="Info Requested"),$G22&lt;Dashboard!$B$3),"Overdue decision",IF(AND($O22&lt;&gt;"",$O22&lt;Dashboard!$B$3),"Follow-up overdue",IF(AND($G22&gt;=Dashboard!$B$3,$G22&lt;=Dashboard!$B$3+Dashboard!$E$3),"Decision due soon",IF(AND($H22="Approved",$L22&lt;Dashboard!$B$3),"Authorization expired",IF(AND($H22="Approved",$L22&lt;=Dashboard!$B$3+Dashboard!$H$3),"Authorization expiring soon",IF($H22="Info Requested","Information requested",""))))))))</f>
        <v/>
      </c>
      <c r="X22" s="19">
        <f>IF($A22="","",IF(COUNTIF($A$6:$A$105,$A22)&gt;1,"Duplicate record ID",IF($B22="","Missing clinic",IF($C22="","Missing payer",IF($D22="","Missing service category",IF($E22="","Missing request type",IF($H22="","Missing status",IF($M22="","Missing owner",IF($N22="","Missing priority","")))))))))</f>
        <v/>
      </c>
    </row>
    <row r="23">
      <c r="A23" s="16" t="n"/>
      <c r="B23" s="16" t="n"/>
      <c r="C23" s="16" t="n"/>
      <c r="D23" s="16" t="n"/>
      <c r="E23" s="16" t="n"/>
      <c r="F23" s="26" t="n"/>
      <c r="G23" s="26" t="n"/>
      <c r="H23" s="16" t="n"/>
      <c r="I23" s="26" t="n"/>
      <c r="J23" s="16" t="n"/>
      <c r="K23" s="26" t="n"/>
      <c r="L23" s="26" t="n"/>
      <c r="M23" s="16" t="n"/>
      <c r="N23" s="16" t="n"/>
      <c r="O23" s="26" t="n"/>
      <c r="P23" s="16" t="n"/>
      <c r="Q23" s="16" t="n"/>
      <c r="R23" s="18" t="n"/>
      <c r="S23" s="18" t="n"/>
      <c r="T23" s="19">
        <f>IF(OR($A23="",$F23=""),"",MAX(0,Dashboard!$B$3-$F23))</f>
        <v/>
      </c>
      <c r="U23" s="19">
        <f>IF(OR($A23="",$G23="",OR($H23="Approved",$H23="Denied",$H23="Withdrawn")),"",$G23-Dashboard!$B$3)</f>
        <v/>
      </c>
      <c r="V23" s="19">
        <f>IF(OR($A23="",$L23="",$H23&lt;&gt;"Approved"),"",$L23-Dashboard!$B$3)</f>
        <v/>
      </c>
      <c r="W23" s="19">
        <f>IF($A23="","",IF($X23&lt;&gt;"","Data issue",IF(AND(OR($H23="Submitted",$H23="Payer Review",$H23="Info Requested"),$G23&lt;Dashboard!$B$3),"Overdue decision",IF(AND($O23&lt;&gt;"",$O23&lt;Dashboard!$B$3),"Follow-up overdue",IF(AND($G23&gt;=Dashboard!$B$3,$G23&lt;=Dashboard!$B$3+Dashboard!$E$3),"Decision due soon",IF(AND($H23="Approved",$L23&lt;Dashboard!$B$3),"Authorization expired",IF(AND($H23="Approved",$L23&lt;=Dashboard!$B$3+Dashboard!$H$3),"Authorization expiring soon",IF($H23="Info Requested","Information requested",""))))))))</f>
        <v/>
      </c>
      <c r="X23" s="19">
        <f>IF($A23="","",IF(COUNTIF($A$6:$A$105,$A23)&gt;1,"Duplicate record ID",IF($B23="","Missing clinic",IF($C23="","Missing payer",IF($D23="","Missing service category",IF($E23="","Missing request type",IF($H23="","Missing status",IF($M23="","Missing owner",IF($N23="","Missing priority","")))))))))</f>
        <v/>
      </c>
    </row>
    <row r="24">
      <c r="A24" s="16" t="n"/>
      <c r="B24" s="16" t="n"/>
      <c r="C24" s="16" t="n"/>
      <c r="D24" s="16" t="n"/>
      <c r="E24" s="16" t="n"/>
      <c r="F24" s="26" t="n"/>
      <c r="G24" s="26" t="n"/>
      <c r="H24" s="16" t="n"/>
      <c r="I24" s="26" t="n"/>
      <c r="J24" s="16" t="n"/>
      <c r="K24" s="26" t="n"/>
      <c r="L24" s="26" t="n"/>
      <c r="M24" s="16" t="n"/>
      <c r="N24" s="16" t="n"/>
      <c r="O24" s="26" t="n"/>
      <c r="P24" s="16" t="n"/>
      <c r="Q24" s="16" t="n"/>
      <c r="R24" s="18" t="n"/>
      <c r="S24" s="18" t="n"/>
      <c r="T24" s="19">
        <f>IF(OR($A24="",$F24=""),"",MAX(0,Dashboard!$B$3-$F24))</f>
        <v/>
      </c>
      <c r="U24" s="19">
        <f>IF(OR($A24="",$G24="",OR($H24="Approved",$H24="Denied",$H24="Withdrawn")),"",$G24-Dashboard!$B$3)</f>
        <v/>
      </c>
      <c r="V24" s="19">
        <f>IF(OR($A24="",$L24="",$H24&lt;&gt;"Approved"),"",$L24-Dashboard!$B$3)</f>
        <v/>
      </c>
      <c r="W24" s="19">
        <f>IF($A24="","",IF($X24&lt;&gt;"","Data issue",IF(AND(OR($H24="Submitted",$H24="Payer Review",$H24="Info Requested"),$G24&lt;Dashboard!$B$3),"Overdue decision",IF(AND($O24&lt;&gt;"",$O24&lt;Dashboard!$B$3),"Follow-up overdue",IF(AND($G24&gt;=Dashboard!$B$3,$G24&lt;=Dashboard!$B$3+Dashboard!$E$3),"Decision due soon",IF(AND($H24="Approved",$L24&lt;Dashboard!$B$3),"Authorization expired",IF(AND($H24="Approved",$L24&lt;=Dashboard!$B$3+Dashboard!$H$3),"Authorization expiring soon",IF($H24="Info Requested","Information requested",""))))))))</f>
        <v/>
      </c>
      <c r="X24" s="19">
        <f>IF($A24="","",IF(COUNTIF($A$6:$A$105,$A24)&gt;1,"Duplicate record ID",IF($B24="","Missing clinic",IF($C24="","Missing payer",IF($D24="","Missing service category",IF($E24="","Missing request type",IF($H24="","Missing status",IF($M24="","Missing owner",IF($N24="","Missing priority","")))))))))</f>
        <v/>
      </c>
    </row>
    <row r="25">
      <c r="A25" s="16" t="n"/>
      <c r="B25" s="16" t="n"/>
      <c r="C25" s="16" t="n"/>
      <c r="D25" s="16" t="n"/>
      <c r="E25" s="16" t="n"/>
      <c r="F25" s="26" t="n"/>
      <c r="G25" s="26" t="n"/>
      <c r="H25" s="16" t="n"/>
      <c r="I25" s="26" t="n"/>
      <c r="J25" s="16" t="n"/>
      <c r="K25" s="26" t="n"/>
      <c r="L25" s="26" t="n"/>
      <c r="M25" s="16" t="n"/>
      <c r="N25" s="16" t="n"/>
      <c r="O25" s="26" t="n"/>
      <c r="P25" s="16" t="n"/>
      <c r="Q25" s="16" t="n"/>
      <c r="R25" s="18" t="n"/>
      <c r="S25" s="18" t="n"/>
      <c r="T25" s="19">
        <f>IF(OR($A25="",$F25=""),"",MAX(0,Dashboard!$B$3-$F25))</f>
        <v/>
      </c>
      <c r="U25" s="19">
        <f>IF(OR($A25="",$G25="",OR($H25="Approved",$H25="Denied",$H25="Withdrawn")),"",$G25-Dashboard!$B$3)</f>
        <v/>
      </c>
      <c r="V25" s="19">
        <f>IF(OR($A25="",$L25="",$H25&lt;&gt;"Approved"),"",$L25-Dashboard!$B$3)</f>
        <v/>
      </c>
      <c r="W25" s="19">
        <f>IF($A25="","",IF($X25&lt;&gt;"","Data issue",IF(AND(OR($H25="Submitted",$H25="Payer Review",$H25="Info Requested"),$G25&lt;Dashboard!$B$3),"Overdue decision",IF(AND($O25&lt;&gt;"",$O25&lt;Dashboard!$B$3),"Follow-up overdue",IF(AND($G25&gt;=Dashboard!$B$3,$G25&lt;=Dashboard!$B$3+Dashboard!$E$3),"Decision due soon",IF(AND($H25="Approved",$L25&lt;Dashboard!$B$3),"Authorization expired",IF(AND($H25="Approved",$L25&lt;=Dashboard!$B$3+Dashboard!$H$3),"Authorization expiring soon",IF($H25="Info Requested","Information requested",""))))))))</f>
        <v/>
      </c>
      <c r="X25" s="19">
        <f>IF($A25="","",IF(COUNTIF($A$6:$A$105,$A25)&gt;1,"Duplicate record ID",IF($B25="","Missing clinic",IF($C25="","Missing payer",IF($D25="","Missing service category",IF($E25="","Missing request type",IF($H25="","Missing status",IF($M25="","Missing owner",IF($N25="","Missing priority","")))))))))</f>
        <v/>
      </c>
    </row>
    <row r="26">
      <c r="A26" s="16" t="n"/>
      <c r="B26" s="16" t="n"/>
      <c r="C26" s="16" t="n"/>
      <c r="D26" s="16" t="n"/>
      <c r="E26" s="16" t="n"/>
      <c r="F26" s="26" t="n"/>
      <c r="G26" s="26" t="n"/>
      <c r="H26" s="16" t="n"/>
      <c r="I26" s="26" t="n"/>
      <c r="J26" s="16" t="n"/>
      <c r="K26" s="26" t="n"/>
      <c r="L26" s="26" t="n"/>
      <c r="M26" s="16" t="n"/>
      <c r="N26" s="16" t="n"/>
      <c r="O26" s="26" t="n"/>
      <c r="P26" s="16" t="n"/>
      <c r="Q26" s="16" t="n"/>
      <c r="R26" s="18" t="n"/>
      <c r="S26" s="18" t="n"/>
      <c r="T26" s="19">
        <f>IF(OR($A26="",$F26=""),"",MAX(0,Dashboard!$B$3-$F26))</f>
        <v/>
      </c>
      <c r="U26" s="19">
        <f>IF(OR($A26="",$G26="",OR($H26="Approved",$H26="Denied",$H26="Withdrawn")),"",$G26-Dashboard!$B$3)</f>
        <v/>
      </c>
      <c r="V26" s="19">
        <f>IF(OR($A26="",$L26="",$H26&lt;&gt;"Approved"),"",$L26-Dashboard!$B$3)</f>
        <v/>
      </c>
      <c r="W26" s="19">
        <f>IF($A26="","",IF($X26&lt;&gt;"","Data issue",IF(AND(OR($H26="Submitted",$H26="Payer Review",$H26="Info Requested"),$G26&lt;Dashboard!$B$3),"Overdue decision",IF(AND($O26&lt;&gt;"",$O26&lt;Dashboard!$B$3),"Follow-up overdue",IF(AND($G26&gt;=Dashboard!$B$3,$G26&lt;=Dashboard!$B$3+Dashboard!$E$3),"Decision due soon",IF(AND($H26="Approved",$L26&lt;Dashboard!$B$3),"Authorization expired",IF(AND($H26="Approved",$L26&lt;=Dashboard!$B$3+Dashboard!$H$3),"Authorization expiring soon",IF($H26="Info Requested","Information requested",""))))))))</f>
        <v/>
      </c>
      <c r="X26" s="19">
        <f>IF($A26="","",IF(COUNTIF($A$6:$A$105,$A26)&gt;1,"Duplicate record ID",IF($B26="","Missing clinic",IF($C26="","Missing payer",IF($D26="","Missing service category",IF($E26="","Missing request type",IF($H26="","Missing status",IF($M26="","Missing owner",IF($N26="","Missing priority","")))))))))</f>
        <v/>
      </c>
    </row>
    <row r="27">
      <c r="A27" s="16" t="n"/>
      <c r="B27" s="16" t="n"/>
      <c r="C27" s="16" t="n"/>
      <c r="D27" s="16" t="n"/>
      <c r="E27" s="16" t="n"/>
      <c r="F27" s="26" t="n"/>
      <c r="G27" s="26" t="n"/>
      <c r="H27" s="16" t="n"/>
      <c r="I27" s="26" t="n"/>
      <c r="J27" s="16" t="n"/>
      <c r="K27" s="26" t="n"/>
      <c r="L27" s="26" t="n"/>
      <c r="M27" s="16" t="n"/>
      <c r="N27" s="16" t="n"/>
      <c r="O27" s="26" t="n"/>
      <c r="P27" s="16" t="n"/>
      <c r="Q27" s="16" t="n"/>
      <c r="R27" s="18" t="n"/>
      <c r="S27" s="18" t="n"/>
      <c r="T27" s="19">
        <f>IF(OR($A27="",$F27=""),"",MAX(0,Dashboard!$B$3-$F27))</f>
        <v/>
      </c>
      <c r="U27" s="19">
        <f>IF(OR($A27="",$G27="",OR($H27="Approved",$H27="Denied",$H27="Withdrawn")),"",$G27-Dashboard!$B$3)</f>
        <v/>
      </c>
      <c r="V27" s="19">
        <f>IF(OR($A27="",$L27="",$H27&lt;&gt;"Approved"),"",$L27-Dashboard!$B$3)</f>
        <v/>
      </c>
      <c r="W27" s="19">
        <f>IF($A27="","",IF($X27&lt;&gt;"","Data issue",IF(AND(OR($H27="Submitted",$H27="Payer Review",$H27="Info Requested"),$G27&lt;Dashboard!$B$3),"Overdue decision",IF(AND($O27&lt;&gt;"",$O27&lt;Dashboard!$B$3),"Follow-up overdue",IF(AND($G27&gt;=Dashboard!$B$3,$G27&lt;=Dashboard!$B$3+Dashboard!$E$3),"Decision due soon",IF(AND($H27="Approved",$L27&lt;Dashboard!$B$3),"Authorization expired",IF(AND($H27="Approved",$L27&lt;=Dashboard!$B$3+Dashboard!$H$3),"Authorization expiring soon",IF($H27="Info Requested","Information requested",""))))))))</f>
        <v/>
      </c>
      <c r="X27" s="19">
        <f>IF($A27="","",IF(COUNTIF($A$6:$A$105,$A27)&gt;1,"Duplicate record ID",IF($B27="","Missing clinic",IF($C27="","Missing payer",IF($D27="","Missing service category",IF($E27="","Missing request type",IF($H27="","Missing status",IF($M27="","Missing owner",IF($N27="","Missing priority","")))))))))</f>
        <v/>
      </c>
    </row>
    <row r="28">
      <c r="A28" s="16" t="n"/>
      <c r="B28" s="16" t="n"/>
      <c r="C28" s="16" t="n"/>
      <c r="D28" s="16" t="n"/>
      <c r="E28" s="16" t="n"/>
      <c r="F28" s="26" t="n"/>
      <c r="G28" s="26" t="n"/>
      <c r="H28" s="16" t="n"/>
      <c r="I28" s="26" t="n"/>
      <c r="J28" s="16" t="n"/>
      <c r="K28" s="26" t="n"/>
      <c r="L28" s="26" t="n"/>
      <c r="M28" s="16" t="n"/>
      <c r="N28" s="16" t="n"/>
      <c r="O28" s="26" t="n"/>
      <c r="P28" s="16" t="n"/>
      <c r="Q28" s="16" t="n"/>
      <c r="R28" s="18" t="n"/>
      <c r="S28" s="18" t="n"/>
      <c r="T28" s="19">
        <f>IF(OR($A28="",$F28=""),"",MAX(0,Dashboard!$B$3-$F28))</f>
        <v/>
      </c>
      <c r="U28" s="19">
        <f>IF(OR($A28="",$G28="",OR($H28="Approved",$H28="Denied",$H28="Withdrawn")),"",$G28-Dashboard!$B$3)</f>
        <v/>
      </c>
      <c r="V28" s="19">
        <f>IF(OR($A28="",$L28="",$H28&lt;&gt;"Approved"),"",$L28-Dashboard!$B$3)</f>
        <v/>
      </c>
      <c r="W28" s="19">
        <f>IF($A28="","",IF($X28&lt;&gt;"","Data issue",IF(AND(OR($H28="Submitted",$H28="Payer Review",$H28="Info Requested"),$G28&lt;Dashboard!$B$3),"Overdue decision",IF(AND($O28&lt;&gt;"",$O28&lt;Dashboard!$B$3),"Follow-up overdue",IF(AND($G28&gt;=Dashboard!$B$3,$G28&lt;=Dashboard!$B$3+Dashboard!$E$3),"Decision due soon",IF(AND($H28="Approved",$L28&lt;Dashboard!$B$3),"Authorization expired",IF(AND($H28="Approved",$L28&lt;=Dashboard!$B$3+Dashboard!$H$3),"Authorization expiring soon",IF($H28="Info Requested","Information requested",""))))))))</f>
        <v/>
      </c>
      <c r="X28" s="19">
        <f>IF($A28="","",IF(COUNTIF($A$6:$A$105,$A28)&gt;1,"Duplicate record ID",IF($B28="","Missing clinic",IF($C28="","Missing payer",IF($D28="","Missing service category",IF($E28="","Missing request type",IF($H28="","Missing status",IF($M28="","Missing owner",IF($N28="","Missing priority","")))))))))</f>
        <v/>
      </c>
    </row>
    <row r="29">
      <c r="A29" s="16" t="n"/>
      <c r="B29" s="16" t="n"/>
      <c r="C29" s="16" t="n"/>
      <c r="D29" s="16" t="n"/>
      <c r="E29" s="16" t="n"/>
      <c r="F29" s="26" t="n"/>
      <c r="G29" s="26" t="n"/>
      <c r="H29" s="16" t="n"/>
      <c r="I29" s="26" t="n"/>
      <c r="J29" s="16" t="n"/>
      <c r="K29" s="26" t="n"/>
      <c r="L29" s="26" t="n"/>
      <c r="M29" s="16" t="n"/>
      <c r="N29" s="16" t="n"/>
      <c r="O29" s="26" t="n"/>
      <c r="P29" s="16" t="n"/>
      <c r="Q29" s="16" t="n"/>
      <c r="R29" s="18" t="n"/>
      <c r="S29" s="18" t="n"/>
      <c r="T29" s="19">
        <f>IF(OR($A29="",$F29=""),"",MAX(0,Dashboard!$B$3-$F29))</f>
        <v/>
      </c>
      <c r="U29" s="19">
        <f>IF(OR($A29="",$G29="",OR($H29="Approved",$H29="Denied",$H29="Withdrawn")),"",$G29-Dashboard!$B$3)</f>
        <v/>
      </c>
      <c r="V29" s="19">
        <f>IF(OR($A29="",$L29="",$H29&lt;&gt;"Approved"),"",$L29-Dashboard!$B$3)</f>
        <v/>
      </c>
      <c r="W29" s="19">
        <f>IF($A29="","",IF($X29&lt;&gt;"","Data issue",IF(AND(OR($H29="Submitted",$H29="Payer Review",$H29="Info Requested"),$G29&lt;Dashboard!$B$3),"Overdue decision",IF(AND($O29&lt;&gt;"",$O29&lt;Dashboard!$B$3),"Follow-up overdue",IF(AND($G29&gt;=Dashboard!$B$3,$G29&lt;=Dashboard!$B$3+Dashboard!$E$3),"Decision due soon",IF(AND($H29="Approved",$L29&lt;Dashboard!$B$3),"Authorization expired",IF(AND($H29="Approved",$L29&lt;=Dashboard!$B$3+Dashboard!$H$3),"Authorization expiring soon",IF($H29="Info Requested","Information requested",""))))))))</f>
        <v/>
      </c>
      <c r="X29" s="19">
        <f>IF($A29="","",IF(COUNTIF($A$6:$A$105,$A29)&gt;1,"Duplicate record ID",IF($B29="","Missing clinic",IF($C29="","Missing payer",IF($D29="","Missing service category",IF($E29="","Missing request type",IF($H29="","Missing status",IF($M29="","Missing owner",IF($N29="","Missing priority","")))))))))</f>
        <v/>
      </c>
    </row>
    <row r="30">
      <c r="A30" s="16" t="n"/>
      <c r="B30" s="16" t="n"/>
      <c r="C30" s="16" t="n"/>
      <c r="D30" s="16" t="n"/>
      <c r="E30" s="16" t="n"/>
      <c r="F30" s="26" t="n"/>
      <c r="G30" s="26" t="n"/>
      <c r="H30" s="16" t="n"/>
      <c r="I30" s="26" t="n"/>
      <c r="J30" s="16" t="n"/>
      <c r="K30" s="26" t="n"/>
      <c r="L30" s="26" t="n"/>
      <c r="M30" s="16" t="n"/>
      <c r="N30" s="16" t="n"/>
      <c r="O30" s="26" t="n"/>
      <c r="P30" s="16" t="n"/>
      <c r="Q30" s="16" t="n"/>
      <c r="R30" s="18" t="n"/>
      <c r="S30" s="18" t="n"/>
      <c r="T30" s="19">
        <f>IF(OR($A30="",$F30=""),"",MAX(0,Dashboard!$B$3-$F30))</f>
        <v/>
      </c>
      <c r="U30" s="19">
        <f>IF(OR($A30="",$G30="",OR($H30="Approved",$H30="Denied",$H30="Withdrawn")),"",$G30-Dashboard!$B$3)</f>
        <v/>
      </c>
      <c r="V30" s="19">
        <f>IF(OR($A30="",$L30="",$H30&lt;&gt;"Approved"),"",$L30-Dashboard!$B$3)</f>
        <v/>
      </c>
      <c r="W30" s="19">
        <f>IF($A30="","",IF($X30&lt;&gt;"","Data issue",IF(AND(OR($H30="Submitted",$H30="Payer Review",$H30="Info Requested"),$G30&lt;Dashboard!$B$3),"Overdue decision",IF(AND($O30&lt;&gt;"",$O30&lt;Dashboard!$B$3),"Follow-up overdue",IF(AND($G30&gt;=Dashboard!$B$3,$G30&lt;=Dashboard!$B$3+Dashboard!$E$3),"Decision due soon",IF(AND($H30="Approved",$L30&lt;Dashboard!$B$3),"Authorization expired",IF(AND($H30="Approved",$L30&lt;=Dashboard!$B$3+Dashboard!$H$3),"Authorization expiring soon",IF($H30="Info Requested","Information requested",""))))))))</f>
        <v/>
      </c>
      <c r="X30" s="19">
        <f>IF($A30="","",IF(COUNTIF($A$6:$A$105,$A30)&gt;1,"Duplicate record ID",IF($B30="","Missing clinic",IF($C30="","Missing payer",IF($D30="","Missing service category",IF($E30="","Missing request type",IF($H30="","Missing status",IF($M30="","Missing owner",IF($N30="","Missing priority","")))))))))</f>
        <v/>
      </c>
    </row>
    <row r="31">
      <c r="A31" s="16" t="n"/>
      <c r="B31" s="16" t="n"/>
      <c r="C31" s="16" t="n"/>
      <c r="D31" s="16" t="n"/>
      <c r="E31" s="16" t="n"/>
      <c r="F31" s="26" t="n"/>
      <c r="G31" s="26" t="n"/>
      <c r="H31" s="16" t="n"/>
      <c r="I31" s="26" t="n"/>
      <c r="J31" s="16" t="n"/>
      <c r="K31" s="26" t="n"/>
      <c r="L31" s="26" t="n"/>
      <c r="M31" s="16" t="n"/>
      <c r="N31" s="16" t="n"/>
      <c r="O31" s="26" t="n"/>
      <c r="P31" s="16" t="n"/>
      <c r="Q31" s="16" t="n"/>
      <c r="R31" s="18" t="n"/>
      <c r="S31" s="18" t="n"/>
      <c r="T31" s="19">
        <f>IF(OR($A31="",$F31=""),"",MAX(0,Dashboard!$B$3-$F31))</f>
        <v/>
      </c>
      <c r="U31" s="19">
        <f>IF(OR($A31="",$G31="",OR($H31="Approved",$H31="Denied",$H31="Withdrawn")),"",$G31-Dashboard!$B$3)</f>
        <v/>
      </c>
      <c r="V31" s="19">
        <f>IF(OR($A31="",$L31="",$H31&lt;&gt;"Approved"),"",$L31-Dashboard!$B$3)</f>
        <v/>
      </c>
      <c r="W31" s="19">
        <f>IF($A31="","",IF($X31&lt;&gt;"","Data issue",IF(AND(OR($H31="Submitted",$H31="Payer Review",$H31="Info Requested"),$G31&lt;Dashboard!$B$3),"Overdue decision",IF(AND($O31&lt;&gt;"",$O31&lt;Dashboard!$B$3),"Follow-up overdue",IF(AND($G31&gt;=Dashboard!$B$3,$G31&lt;=Dashboard!$B$3+Dashboard!$E$3),"Decision due soon",IF(AND($H31="Approved",$L31&lt;Dashboard!$B$3),"Authorization expired",IF(AND($H31="Approved",$L31&lt;=Dashboard!$B$3+Dashboard!$H$3),"Authorization expiring soon",IF($H31="Info Requested","Information requested",""))))))))</f>
        <v/>
      </c>
      <c r="X31" s="19">
        <f>IF($A31="","",IF(COUNTIF($A$6:$A$105,$A31)&gt;1,"Duplicate record ID",IF($B31="","Missing clinic",IF($C31="","Missing payer",IF($D31="","Missing service category",IF($E31="","Missing request type",IF($H31="","Missing status",IF($M31="","Missing owner",IF($N31="","Missing priority","")))))))))</f>
        <v/>
      </c>
    </row>
    <row r="32">
      <c r="A32" s="16" t="n"/>
      <c r="B32" s="16" t="n"/>
      <c r="C32" s="16" t="n"/>
      <c r="D32" s="16" t="n"/>
      <c r="E32" s="16" t="n"/>
      <c r="F32" s="26" t="n"/>
      <c r="G32" s="26" t="n"/>
      <c r="H32" s="16" t="n"/>
      <c r="I32" s="26" t="n"/>
      <c r="J32" s="16" t="n"/>
      <c r="K32" s="26" t="n"/>
      <c r="L32" s="26" t="n"/>
      <c r="M32" s="16" t="n"/>
      <c r="N32" s="16" t="n"/>
      <c r="O32" s="26" t="n"/>
      <c r="P32" s="16" t="n"/>
      <c r="Q32" s="16" t="n"/>
      <c r="R32" s="18" t="n"/>
      <c r="S32" s="18" t="n"/>
      <c r="T32" s="19">
        <f>IF(OR($A32="",$F32=""),"",MAX(0,Dashboard!$B$3-$F32))</f>
        <v/>
      </c>
      <c r="U32" s="19">
        <f>IF(OR($A32="",$G32="",OR($H32="Approved",$H32="Denied",$H32="Withdrawn")),"",$G32-Dashboard!$B$3)</f>
        <v/>
      </c>
      <c r="V32" s="19">
        <f>IF(OR($A32="",$L32="",$H32&lt;&gt;"Approved"),"",$L32-Dashboard!$B$3)</f>
        <v/>
      </c>
      <c r="W32" s="19">
        <f>IF($A32="","",IF($X32&lt;&gt;"","Data issue",IF(AND(OR($H32="Submitted",$H32="Payer Review",$H32="Info Requested"),$G32&lt;Dashboard!$B$3),"Overdue decision",IF(AND($O32&lt;&gt;"",$O32&lt;Dashboard!$B$3),"Follow-up overdue",IF(AND($G32&gt;=Dashboard!$B$3,$G32&lt;=Dashboard!$B$3+Dashboard!$E$3),"Decision due soon",IF(AND($H32="Approved",$L32&lt;Dashboard!$B$3),"Authorization expired",IF(AND($H32="Approved",$L32&lt;=Dashboard!$B$3+Dashboard!$H$3),"Authorization expiring soon",IF($H32="Info Requested","Information requested",""))))))))</f>
        <v/>
      </c>
      <c r="X32" s="19">
        <f>IF($A32="","",IF(COUNTIF($A$6:$A$105,$A32)&gt;1,"Duplicate record ID",IF($B32="","Missing clinic",IF($C32="","Missing payer",IF($D32="","Missing service category",IF($E32="","Missing request type",IF($H32="","Missing status",IF($M32="","Missing owner",IF($N32="","Missing priority","")))))))))</f>
        <v/>
      </c>
    </row>
    <row r="33">
      <c r="A33" s="16" t="n"/>
      <c r="B33" s="16" t="n"/>
      <c r="C33" s="16" t="n"/>
      <c r="D33" s="16" t="n"/>
      <c r="E33" s="16" t="n"/>
      <c r="F33" s="26" t="n"/>
      <c r="G33" s="26" t="n"/>
      <c r="H33" s="16" t="n"/>
      <c r="I33" s="26" t="n"/>
      <c r="J33" s="16" t="n"/>
      <c r="K33" s="26" t="n"/>
      <c r="L33" s="26" t="n"/>
      <c r="M33" s="16" t="n"/>
      <c r="N33" s="16" t="n"/>
      <c r="O33" s="26" t="n"/>
      <c r="P33" s="16" t="n"/>
      <c r="Q33" s="16" t="n"/>
      <c r="R33" s="18" t="n"/>
      <c r="S33" s="18" t="n"/>
      <c r="T33" s="19">
        <f>IF(OR($A33="",$F33=""),"",MAX(0,Dashboard!$B$3-$F33))</f>
        <v/>
      </c>
      <c r="U33" s="19">
        <f>IF(OR($A33="",$G33="",OR($H33="Approved",$H33="Denied",$H33="Withdrawn")),"",$G33-Dashboard!$B$3)</f>
        <v/>
      </c>
      <c r="V33" s="19">
        <f>IF(OR($A33="",$L33="",$H33&lt;&gt;"Approved"),"",$L33-Dashboard!$B$3)</f>
        <v/>
      </c>
      <c r="W33" s="19">
        <f>IF($A33="","",IF($X33&lt;&gt;"","Data issue",IF(AND(OR($H33="Submitted",$H33="Payer Review",$H33="Info Requested"),$G33&lt;Dashboard!$B$3),"Overdue decision",IF(AND($O33&lt;&gt;"",$O33&lt;Dashboard!$B$3),"Follow-up overdue",IF(AND($G33&gt;=Dashboard!$B$3,$G33&lt;=Dashboard!$B$3+Dashboard!$E$3),"Decision due soon",IF(AND($H33="Approved",$L33&lt;Dashboard!$B$3),"Authorization expired",IF(AND($H33="Approved",$L33&lt;=Dashboard!$B$3+Dashboard!$H$3),"Authorization expiring soon",IF($H33="Info Requested","Information requested",""))))))))</f>
        <v/>
      </c>
      <c r="X33" s="19">
        <f>IF($A33="","",IF(COUNTIF($A$6:$A$105,$A33)&gt;1,"Duplicate record ID",IF($B33="","Missing clinic",IF($C33="","Missing payer",IF($D33="","Missing service category",IF($E33="","Missing request type",IF($H33="","Missing status",IF($M33="","Missing owner",IF($N33="","Missing priority","")))))))))</f>
        <v/>
      </c>
    </row>
    <row r="34">
      <c r="A34" s="16" t="n"/>
      <c r="B34" s="16" t="n"/>
      <c r="C34" s="16" t="n"/>
      <c r="D34" s="16" t="n"/>
      <c r="E34" s="16" t="n"/>
      <c r="F34" s="26" t="n"/>
      <c r="G34" s="26" t="n"/>
      <c r="H34" s="16" t="n"/>
      <c r="I34" s="26" t="n"/>
      <c r="J34" s="16" t="n"/>
      <c r="K34" s="26" t="n"/>
      <c r="L34" s="26" t="n"/>
      <c r="M34" s="16" t="n"/>
      <c r="N34" s="16" t="n"/>
      <c r="O34" s="26" t="n"/>
      <c r="P34" s="16" t="n"/>
      <c r="Q34" s="16" t="n"/>
      <c r="R34" s="18" t="n"/>
      <c r="S34" s="18" t="n"/>
      <c r="T34" s="19">
        <f>IF(OR($A34="",$F34=""),"",MAX(0,Dashboard!$B$3-$F34))</f>
        <v/>
      </c>
      <c r="U34" s="19">
        <f>IF(OR($A34="",$G34="",OR($H34="Approved",$H34="Denied",$H34="Withdrawn")),"",$G34-Dashboard!$B$3)</f>
        <v/>
      </c>
      <c r="V34" s="19">
        <f>IF(OR($A34="",$L34="",$H34&lt;&gt;"Approved"),"",$L34-Dashboard!$B$3)</f>
        <v/>
      </c>
      <c r="W34" s="19">
        <f>IF($A34="","",IF($X34&lt;&gt;"","Data issue",IF(AND(OR($H34="Submitted",$H34="Payer Review",$H34="Info Requested"),$G34&lt;Dashboard!$B$3),"Overdue decision",IF(AND($O34&lt;&gt;"",$O34&lt;Dashboard!$B$3),"Follow-up overdue",IF(AND($G34&gt;=Dashboard!$B$3,$G34&lt;=Dashboard!$B$3+Dashboard!$E$3),"Decision due soon",IF(AND($H34="Approved",$L34&lt;Dashboard!$B$3),"Authorization expired",IF(AND($H34="Approved",$L34&lt;=Dashboard!$B$3+Dashboard!$H$3),"Authorization expiring soon",IF($H34="Info Requested","Information requested",""))))))))</f>
        <v/>
      </c>
      <c r="X34" s="19">
        <f>IF($A34="","",IF(COUNTIF($A$6:$A$105,$A34)&gt;1,"Duplicate record ID",IF($B34="","Missing clinic",IF($C34="","Missing payer",IF($D34="","Missing service category",IF($E34="","Missing request type",IF($H34="","Missing status",IF($M34="","Missing owner",IF($N34="","Missing priority","")))))))))</f>
        <v/>
      </c>
    </row>
    <row r="35">
      <c r="A35" s="16" t="n"/>
      <c r="B35" s="16" t="n"/>
      <c r="C35" s="16" t="n"/>
      <c r="D35" s="16" t="n"/>
      <c r="E35" s="16" t="n"/>
      <c r="F35" s="26" t="n"/>
      <c r="G35" s="26" t="n"/>
      <c r="H35" s="16" t="n"/>
      <c r="I35" s="26" t="n"/>
      <c r="J35" s="16" t="n"/>
      <c r="K35" s="26" t="n"/>
      <c r="L35" s="26" t="n"/>
      <c r="M35" s="16" t="n"/>
      <c r="N35" s="16" t="n"/>
      <c r="O35" s="26" t="n"/>
      <c r="P35" s="16" t="n"/>
      <c r="Q35" s="16" t="n"/>
      <c r="R35" s="18" t="n"/>
      <c r="S35" s="18" t="n"/>
      <c r="T35" s="19">
        <f>IF(OR($A35="",$F35=""),"",MAX(0,Dashboard!$B$3-$F35))</f>
        <v/>
      </c>
      <c r="U35" s="19">
        <f>IF(OR($A35="",$G35="",OR($H35="Approved",$H35="Denied",$H35="Withdrawn")),"",$G35-Dashboard!$B$3)</f>
        <v/>
      </c>
      <c r="V35" s="19">
        <f>IF(OR($A35="",$L35="",$H35&lt;&gt;"Approved"),"",$L35-Dashboard!$B$3)</f>
        <v/>
      </c>
      <c r="W35" s="19">
        <f>IF($A35="","",IF($X35&lt;&gt;"","Data issue",IF(AND(OR($H35="Submitted",$H35="Payer Review",$H35="Info Requested"),$G35&lt;Dashboard!$B$3),"Overdue decision",IF(AND($O35&lt;&gt;"",$O35&lt;Dashboard!$B$3),"Follow-up overdue",IF(AND($G35&gt;=Dashboard!$B$3,$G35&lt;=Dashboard!$B$3+Dashboard!$E$3),"Decision due soon",IF(AND($H35="Approved",$L35&lt;Dashboard!$B$3),"Authorization expired",IF(AND($H35="Approved",$L35&lt;=Dashboard!$B$3+Dashboard!$H$3),"Authorization expiring soon",IF($H35="Info Requested","Information requested",""))))))))</f>
        <v/>
      </c>
      <c r="X35" s="19">
        <f>IF($A35="","",IF(COUNTIF($A$6:$A$105,$A35)&gt;1,"Duplicate record ID",IF($B35="","Missing clinic",IF($C35="","Missing payer",IF($D35="","Missing service category",IF($E35="","Missing request type",IF($H35="","Missing status",IF($M35="","Missing owner",IF($N35="","Missing priority","")))))))))</f>
        <v/>
      </c>
    </row>
    <row r="36">
      <c r="A36" s="16" t="n"/>
      <c r="B36" s="16" t="n"/>
      <c r="C36" s="16" t="n"/>
      <c r="D36" s="16" t="n"/>
      <c r="E36" s="16" t="n"/>
      <c r="F36" s="26" t="n"/>
      <c r="G36" s="26" t="n"/>
      <c r="H36" s="16" t="n"/>
      <c r="I36" s="26" t="n"/>
      <c r="J36" s="16" t="n"/>
      <c r="K36" s="26" t="n"/>
      <c r="L36" s="26" t="n"/>
      <c r="M36" s="16" t="n"/>
      <c r="N36" s="16" t="n"/>
      <c r="O36" s="26" t="n"/>
      <c r="P36" s="16" t="n"/>
      <c r="Q36" s="16" t="n"/>
      <c r="R36" s="18" t="n"/>
      <c r="S36" s="18" t="n"/>
      <c r="T36" s="19">
        <f>IF(OR($A36="",$F36=""),"",MAX(0,Dashboard!$B$3-$F36))</f>
        <v/>
      </c>
      <c r="U36" s="19">
        <f>IF(OR($A36="",$G36="",OR($H36="Approved",$H36="Denied",$H36="Withdrawn")),"",$G36-Dashboard!$B$3)</f>
        <v/>
      </c>
      <c r="V36" s="19">
        <f>IF(OR($A36="",$L36="",$H36&lt;&gt;"Approved"),"",$L36-Dashboard!$B$3)</f>
        <v/>
      </c>
      <c r="W36" s="19">
        <f>IF($A36="","",IF($X36&lt;&gt;"","Data issue",IF(AND(OR($H36="Submitted",$H36="Payer Review",$H36="Info Requested"),$G36&lt;Dashboard!$B$3),"Overdue decision",IF(AND($O36&lt;&gt;"",$O36&lt;Dashboard!$B$3),"Follow-up overdue",IF(AND($G36&gt;=Dashboard!$B$3,$G36&lt;=Dashboard!$B$3+Dashboard!$E$3),"Decision due soon",IF(AND($H36="Approved",$L36&lt;Dashboard!$B$3),"Authorization expired",IF(AND($H36="Approved",$L36&lt;=Dashboard!$B$3+Dashboard!$H$3),"Authorization expiring soon",IF($H36="Info Requested","Information requested",""))))))))</f>
        <v/>
      </c>
      <c r="X36" s="19">
        <f>IF($A36="","",IF(COUNTIF($A$6:$A$105,$A36)&gt;1,"Duplicate record ID",IF($B36="","Missing clinic",IF($C36="","Missing payer",IF($D36="","Missing service category",IF($E36="","Missing request type",IF($H36="","Missing status",IF($M36="","Missing owner",IF($N36="","Missing priority","")))))))))</f>
        <v/>
      </c>
    </row>
    <row r="37">
      <c r="A37" s="16" t="n"/>
      <c r="B37" s="16" t="n"/>
      <c r="C37" s="16" t="n"/>
      <c r="D37" s="16" t="n"/>
      <c r="E37" s="16" t="n"/>
      <c r="F37" s="26" t="n"/>
      <c r="G37" s="26" t="n"/>
      <c r="H37" s="16" t="n"/>
      <c r="I37" s="26" t="n"/>
      <c r="J37" s="16" t="n"/>
      <c r="K37" s="26" t="n"/>
      <c r="L37" s="26" t="n"/>
      <c r="M37" s="16" t="n"/>
      <c r="N37" s="16" t="n"/>
      <c r="O37" s="26" t="n"/>
      <c r="P37" s="16" t="n"/>
      <c r="Q37" s="16" t="n"/>
      <c r="R37" s="18" t="n"/>
      <c r="S37" s="18" t="n"/>
      <c r="T37" s="19">
        <f>IF(OR($A37="",$F37=""),"",MAX(0,Dashboard!$B$3-$F37))</f>
        <v/>
      </c>
      <c r="U37" s="19">
        <f>IF(OR($A37="",$G37="",OR($H37="Approved",$H37="Denied",$H37="Withdrawn")),"",$G37-Dashboard!$B$3)</f>
        <v/>
      </c>
      <c r="V37" s="19">
        <f>IF(OR($A37="",$L37="",$H37&lt;&gt;"Approved"),"",$L37-Dashboard!$B$3)</f>
        <v/>
      </c>
      <c r="W37" s="19">
        <f>IF($A37="","",IF($X37&lt;&gt;"","Data issue",IF(AND(OR($H37="Submitted",$H37="Payer Review",$H37="Info Requested"),$G37&lt;Dashboard!$B$3),"Overdue decision",IF(AND($O37&lt;&gt;"",$O37&lt;Dashboard!$B$3),"Follow-up overdue",IF(AND($G37&gt;=Dashboard!$B$3,$G37&lt;=Dashboard!$B$3+Dashboard!$E$3),"Decision due soon",IF(AND($H37="Approved",$L37&lt;Dashboard!$B$3),"Authorization expired",IF(AND($H37="Approved",$L37&lt;=Dashboard!$B$3+Dashboard!$H$3),"Authorization expiring soon",IF($H37="Info Requested","Information requested",""))))))))</f>
        <v/>
      </c>
      <c r="X37" s="19">
        <f>IF($A37="","",IF(COUNTIF($A$6:$A$105,$A37)&gt;1,"Duplicate record ID",IF($B37="","Missing clinic",IF($C37="","Missing payer",IF($D37="","Missing service category",IF($E37="","Missing request type",IF($H37="","Missing status",IF($M37="","Missing owner",IF($N37="","Missing priority","")))))))))</f>
        <v/>
      </c>
    </row>
    <row r="38">
      <c r="A38" s="16" t="n"/>
      <c r="B38" s="16" t="n"/>
      <c r="C38" s="16" t="n"/>
      <c r="D38" s="16" t="n"/>
      <c r="E38" s="16" t="n"/>
      <c r="F38" s="26" t="n"/>
      <c r="G38" s="26" t="n"/>
      <c r="H38" s="16" t="n"/>
      <c r="I38" s="26" t="n"/>
      <c r="J38" s="16" t="n"/>
      <c r="K38" s="26" t="n"/>
      <c r="L38" s="26" t="n"/>
      <c r="M38" s="16" t="n"/>
      <c r="N38" s="16" t="n"/>
      <c r="O38" s="26" t="n"/>
      <c r="P38" s="16" t="n"/>
      <c r="Q38" s="16" t="n"/>
      <c r="R38" s="18" t="n"/>
      <c r="S38" s="18" t="n"/>
      <c r="T38" s="19">
        <f>IF(OR($A38="",$F38=""),"",MAX(0,Dashboard!$B$3-$F38))</f>
        <v/>
      </c>
      <c r="U38" s="19">
        <f>IF(OR($A38="",$G38="",OR($H38="Approved",$H38="Denied",$H38="Withdrawn")),"",$G38-Dashboard!$B$3)</f>
        <v/>
      </c>
      <c r="V38" s="19">
        <f>IF(OR($A38="",$L38="",$H38&lt;&gt;"Approved"),"",$L38-Dashboard!$B$3)</f>
        <v/>
      </c>
      <c r="W38" s="19">
        <f>IF($A38="","",IF($X38&lt;&gt;"","Data issue",IF(AND(OR($H38="Submitted",$H38="Payer Review",$H38="Info Requested"),$G38&lt;Dashboard!$B$3),"Overdue decision",IF(AND($O38&lt;&gt;"",$O38&lt;Dashboard!$B$3),"Follow-up overdue",IF(AND($G38&gt;=Dashboard!$B$3,$G38&lt;=Dashboard!$B$3+Dashboard!$E$3),"Decision due soon",IF(AND($H38="Approved",$L38&lt;Dashboard!$B$3),"Authorization expired",IF(AND($H38="Approved",$L38&lt;=Dashboard!$B$3+Dashboard!$H$3),"Authorization expiring soon",IF($H38="Info Requested","Information requested",""))))))))</f>
        <v/>
      </c>
      <c r="X38" s="19">
        <f>IF($A38="","",IF(COUNTIF($A$6:$A$105,$A38)&gt;1,"Duplicate record ID",IF($B38="","Missing clinic",IF($C38="","Missing payer",IF($D38="","Missing service category",IF($E38="","Missing request type",IF($H38="","Missing status",IF($M38="","Missing owner",IF($N38="","Missing priority","")))))))))</f>
        <v/>
      </c>
    </row>
    <row r="39">
      <c r="A39" s="16" t="n"/>
      <c r="B39" s="16" t="n"/>
      <c r="C39" s="16" t="n"/>
      <c r="D39" s="16" t="n"/>
      <c r="E39" s="16" t="n"/>
      <c r="F39" s="26" t="n"/>
      <c r="G39" s="26" t="n"/>
      <c r="H39" s="16" t="n"/>
      <c r="I39" s="26" t="n"/>
      <c r="J39" s="16" t="n"/>
      <c r="K39" s="26" t="n"/>
      <c r="L39" s="26" t="n"/>
      <c r="M39" s="16" t="n"/>
      <c r="N39" s="16" t="n"/>
      <c r="O39" s="26" t="n"/>
      <c r="P39" s="16" t="n"/>
      <c r="Q39" s="16" t="n"/>
      <c r="R39" s="18" t="n"/>
      <c r="S39" s="18" t="n"/>
      <c r="T39" s="19">
        <f>IF(OR($A39="",$F39=""),"",MAX(0,Dashboard!$B$3-$F39))</f>
        <v/>
      </c>
      <c r="U39" s="19">
        <f>IF(OR($A39="",$G39="",OR($H39="Approved",$H39="Denied",$H39="Withdrawn")),"",$G39-Dashboard!$B$3)</f>
        <v/>
      </c>
      <c r="V39" s="19">
        <f>IF(OR($A39="",$L39="",$H39&lt;&gt;"Approved"),"",$L39-Dashboard!$B$3)</f>
        <v/>
      </c>
      <c r="W39" s="19">
        <f>IF($A39="","",IF($X39&lt;&gt;"","Data issue",IF(AND(OR($H39="Submitted",$H39="Payer Review",$H39="Info Requested"),$G39&lt;Dashboard!$B$3),"Overdue decision",IF(AND($O39&lt;&gt;"",$O39&lt;Dashboard!$B$3),"Follow-up overdue",IF(AND($G39&gt;=Dashboard!$B$3,$G39&lt;=Dashboard!$B$3+Dashboard!$E$3),"Decision due soon",IF(AND($H39="Approved",$L39&lt;Dashboard!$B$3),"Authorization expired",IF(AND($H39="Approved",$L39&lt;=Dashboard!$B$3+Dashboard!$H$3),"Authorization expiring soon",IF($H39="Info Requested","Information requested",""))))))))</f>
        <v/>
      </c>
      <c r="X39" s="19">
        <f>IF($A39="","",IF(COUNTIF($A$6:$A$105,$A39)&gt;1,"Duplicate record ID",IF($B39="","Missing clinic",IF($C39="","Missing payer",IF($D39="","Missing service category",IF($E39="","Missing request type",IF($H39="","Missing status",IF($M39="","Missing owner",IF($N39="","Missing priority","")))))))))</f>
        <v/>
      </c>
    </row>
    <row r="40">
      <c r="A40" s="16" t="n"/>
      <c r="B40" s="16" t="n"/>
      <c r="C40" s="16" t="n"/>
      <c r="D40" s="16" t="n"/>
      <c r="E40" s="16" t="n"/>
      <c r="F40" s="26" t="n"/>
      <c r="G40" s="26" t="n"/>
      <c r="H40" s="16" t="n"/>
      <c r="I40" s="26" t="n"/>
      <c r="J40" s="16" t="n"/>
      <c r="K40" s="26" t="n"/>
      <c r="L40" s="26" t="n"/>
      <c r="M40" s="16" t="n"/>
      <c r="N40" s="16" t="n"/>
      <c r="O40" s="26" t="n"/>
      <c r="P40" s="16" t="n"/>
      <c r="Q40" s="16" t="n"/>
      <c r="R40" s="18" t="n"/>
      <c r="S40" s="18" t="n"/>
      <c r="T40" s="19">
        <f>IF(OR($A40="",$F40=""),"",MAX(0,Dashboard!$B$3-$F40))</f>
        <v/>
      </c>
      <c r="U40" s="19">
        <f>IF(OR($A40="",$G40="",OR($H40="Approved",$H40="Denied",$H40="Withdrawn")),"",$G40-Dashboard!$B$3)</f>
        <v/>
      </c>
      <c r="V40" s="19">
        <f>IF(OR($A40="",$L40="",$H40&lt;&gt;"Approved"),"",$L40-Dashboard!$B$3)</f>
        <v/>
      </c>
      <c r="W40" s="19">
        <f>IF($A40="","",IF($X40&lt;&gt;"","Data issue",IF(AND(OR($H40="Submitted",$H40="Payer Review",$H40="Info Requested"),$G40&lt;Dashboard!$B$3),"Overdue decision",IF(AND($O40&lt;&gt;"",$O40&lt;Dashboard!$B$3),"Follow-up overdue",IF(AND($G40&gt;=Dashboard!$B$3,$G40&lt;=Dashboard!$B$3+Dashboard!$E$3),"Decision due soon",IF(AND($H40="Approved",$L40&lt;Dashboard!$B$3),"Authorization expired",IF(AND($H40="Approved",$L40&lt;=Dashboard!$B$3+Dashboard!$H$3),"Authorization expiring soon",IF($H40="Info Requested","Information requested",""))))))))</f>
        <v/>
      </c>
      <c r="X40" s="19">
        <f>IF($A40="","",IF(COUNTIF($A$6:$A$105,$A40)&gt;1,"Duplicate record ID",IF($B40="","Missing clinic",IF($C40="","Missing payer",IF($D40="","Missing service category",IF($E40="","Missing request type",IF($H40="","Missing status",IF($M40="","Missing owner",IF($N40="","Missing priority","")))))))))</f>
        <v/>
      </c>
    </row>
    <row r="41">
      <c r="A41" s="16" t="n"/>
      <c r="B41" s="16" t="n"/>
      <c r="C41" s="16" t="n"/>
      <c r="D41" s="16" t="n"/>
      <c r="E41" s="16" t="n"/>
      <c r="F41" s="26" t="n"/>
      <c r="G41" s="26" t="n"/>
      <c r="H41" s="16" t="n"/>
      <c r="I41" s="26" t="n"/>
      <c r="J41" s="16" t="n"/>
      <c r="K41" s="26" t="n"/>
      <c r="L41" s="26" t="n"/>
      <c r="M41" s="16" t="n"/>
      <c r="N41" s="16" t="n"/>
      <c r="O41" s="26" t="n"/>
      <c r="P41" s="16" t="n"/>
      <c r="Q41" s="16" t="n"/>
      <c r="R41" s="18" t="n"/>
      <c r="S41" s="18" t="n"/>
      <c r="T41" s="19">
        <f>IF(OR($A41="",$F41=""),"",MAX(0,Dashboard!$B$3-$F41))</f>
        <v/>
      </c>
      <c r="U41" s="19">
        <f>IF(OR($A41="",$G41="",OR($H41="Approved",$H41="Denied",$H41="Withdrawn")),"",$G41-Dashboard!$B$3)</f>
        <v/>
      </c>
      <c r="V41" s="19">
        <f>IF(OR($A41="",$L41="",$H41&lt;&gt;"Approved"),"",$L41-Dashboard!$B$3)</f>
        <v/>
      </c>
      <c r="W41" s="19">
        <f>IF($A41="","",IF($X41&lt;&gt;"","Data issue",IF(AND(OR($H41="Submitted",$H41="Payer Review",$H41="Info Requested"),$G41&lt;Dashboard!$B$3),"Overdue decision",IF(AND($O41&lt;&gt;"",$O41&lt;Dashboard!$B$3),"Follow-up overdue",IF(AND($G41&gt;=Dashboard!$B$3,$G41&lt;=Dashboard!$B$3+Dashboard!$E$3),"Decision due soon",IF(AND($H41="Approved",$L41&lt;Dashboard!$B$3),"Authorization expired",IF(AND($H41="Approved",$L41&lt;=Dashboard!$B$3+Dashboard!$H$3),"Authorization expiring soon",IF($H41="Info Requested","Information requested",""))))))))</f>
        <v/>
      </c>
      <c r="X41" s="19">
        <f>IF($A41="","",IF(COUNTIF($A$6:$A$105,$A41)&gt;1,"Duplicate record ID",IF($B41="","Missing clinic",IF($C41="","Missing payer",IF($D41="","Missing service category",IF($E41="","Missing request type",IF($H41="","Missing status",IF($M41="","Missing owner",IF($N41="","Missing priority","")))))))))</f>
        <v/>
      </c>
    </row>
    <row r="42">
      <c r="A42" s="16" t="n"/>
      <c r="B42" s="16" t="n"/>
      <c r="C42" s="16" t="n"/>
      <c r="D42" s="16" t="n"/>
      <c r="E42" s="16" t="n"/>
      <c r="F42" s="26" t="n"/>
      <c r="G42" s="26" t="n"/>
      <c r="H42" s="16" t="n"/>
      <c r="I42" s="26" t="n"/>
      <c r="J42" s="16" t="n"/>
      <c r="K42" s="26" t="n"/>
      <c r="L42" s="26" t="n"/>
      <c r="M42" s="16" t="n"/>
      <c r="N42" s="16" t="n"/>
      <c r="O42" s="26" t="n"/>
      <c r="P42" s="16" t="n"/>
      <c r="Q42" s="16" t="n"/>
      <c r="R42" s="18" t="n"/>
      <c r="S42" s="18" t="n"/>
      <c r="T42" s="19">
        <f>IF(OR($A42="",$F42=""),"",MAX(0,Dashboard!$B$3-$F42))</f>
        <v/>
      </c>
      <c r="U42" s="19">
        <f>IF(OR($A42="",$G42="",OR($H42="Approved",$H42="Denied",$H42="Withdrawn")),"",$G42-Dashboard!$B$3)</f>
        <v/>
      </c>
      <c r="V42" s="19">
        <f>IF(OR($A42="",$L42="",$H42&lt;&gt;"Approved"),"",$L42-Dashboard!$B$3)</f>
        <v/>
      </c>
      <c r="W42" s="19">
        <f>IF($A42="","",IF($X42&lt;&gt;"","Data issue",IF(AND(OR($H42="Submitted",$H42="Payer Review",$H42="Info Requested"),$G42&lt;Dashboard!$B$3),"Overdue decision",IF(AND($O42&lt;&gt;"",$O42&lt;Dashboard!$B$3),"Follow-up overdue",IF(AND($G42&gt;=Dashboard!$B$3,$G42&lt;=Dashboard!$B$3+Dashboard!$E$3),"Decision due soon",IF(AND($H42="Approved",$L42&lt;Dashboard!$B$3),"Authorization expired",IF(AND($H42="Approved",$L42&lt;=Dashboard!$B$3+Dashboard!$H$3),"Authorization expiring soon",IF($H42="Info Requested","Information requested",""))))))))</f>
        <v/>
      </c>
      <c r="X42" s="19">
        <f>IF($A42="","",IF(COUNTIF($A$6:$A$105,$A42)&gt;1,"Duplicate record ID",IF($B42="","Missing clinic",IF($C42="","Missing payer",IF($D42="","Missing service category",IF($E42="","Missing request type",IF($H42="","Missing status",IF($M42="","Missing owner",IF($N42="","Missing priority","")))))))))</f>
        <v/>
      </c>
    </row>
    <row r="43">
      <c r="A43" s="16" t="n"/>
      <c r="B43" s="16" t="n"/>
      <c r="C43" s="16" t="n"/>
      <c r="D43" s="16" t="n"/>
      <c r="E43" s="16" t="n"/>
      <c r="F43" s="26" t="n"/>
      <c r="G43" s="26" t="n"/>
      <c r="H43" s="16" t="n"/>
      <c r="I43" s="26" t="n"/>
      <c r="J43" s="16" t="n"/>
      <c r="K43" s="26" t="n"/>
      <c r="L43" s="26" t="n"/>
      <c r="M43" s="16" t="n"/>
      <c r="N43" s="16" t="n"/>
      <c r="O43" s="26" t="n"/>
      <c r="P43" s="16" t="n"/>
      <c r="Q43" s="16" t="n"/>
      <c r="R43" s="18" t="n"/>
      <c r="S43" s="18" t="n"/>
      <c r="T43" s="19">
        <f>IF(OR($A43="",$F43=""),"",MAX(0,Dashboard!$B$3-$F43))</f>
        <v/>
      </c>
      <c r="U43" s="19">
        <f>IF(OR($A43="",$G43="",OR($H43="Approved",$H43="Denied",$H43="Withdrawn")),"",$G43-Dashboard!$B$3)</f>
        <v/>
      </c>
      <c r="V43" s="19">
        <f>IF(OR($A43="",$L43="",$H43&lt;&gt;"Approved"),"",$L43-Dashboard!$B$3)</f>
        <v/>
      </c>
      <c r="W43" s="19">
        <f>IF($A43="","",IF($X43&lt;&gt;"","Data issue",IF(AND(OR($H43="Submitted",$H43="Payer Review",$H43="Info Requested"),$G43&lt;Dashboard!$B$3),"Overdue decision",IF(AND($O43&lt;&gt;"",$O43&lt;Dashboard!$B$3),"Follow-up overdue",IF(AND($G43&gt;=Dashboard!$B$3,$G43&lt;=Dashboard!$B$3+Dashboard!$E$3),"Decision due soon",IF(AND($H43="Approved",$L43&lt;Dashboard!$B$3),"Authorization expired",IF(AND($H43="Approved",$L43&lt;=Dashboard!$B$3+Dashboard!$H$3),"Authorization expiring soon",IF($H43="Info Requested","Information requested",""))))))))</f>
        <v/>
      </c>
      <c r="X43" s="19">
        <f>IF($A43="","",IF(COUNTIF($A$6:$A$105,$A43)&gt;1,"Duplicate record ID",IF($B43="","Missing clinic",IF($C43="","Missing payer",IF($D43="","Missing service category",IF($E43="","Missing request type",IF($H43="","Missing status",IF($M43="","Missing owner",IF($N43="","Missing priority","")))))))))</f>
        <v/>
      </c>
    </row>
    <row r="44">
      <c r="A44" s="16" t="n"/>
      <c r="B44" s="16" t="n"/>
      <c r="C44" s="16" t="n"/>
      <c r="D44" s="16" t="n"/>
      <c r="E44" s="16" t="n"/>
      <c r="F44" s="26" t="n"/>
      <c r="G44" s="26" t="n"/>
      <c r="H44" s="16" t="n"/>
      <c r="I44" s="26" t="n"/>
      <c r="J44" s="16" t="n"/>
      <c r="K44" s="26" t="n"/>
      <c r="L44" s="26" t="n"/>
      <c r="M44" s="16" t="n"/>
      <c r="N44" s="16" t="n"/>
      <c r="O44" s="26" t="n"/>
      <c r="P44" s="16" t="n"/>
      <c r="Q44" s="16" t="n"/>
      <c r="R44" s="18" t="n"/>
      <c r="S44" s="18" t="n"/>
      <c r="T44" s="19">
        <f>IF(OR($A44="",$F44=""),"",MAX(0,Dashboard!$B$3-$F44))</f>
        <v/>
      </c>
      <c r="U44" s="19">
        <f>IF(OR($A44="",$G44="",OR($H44="Approved",$H44="Denied",$H44="Withdrawn")),"",$G44-Dashboard!$B$3)</f>
        <v/>
      </c>
      <c r="V44" s="19">
        <f>IF(OR($A44="",$L44="",$H44&lt;&gt;"Approved"),"",$L44-Dashboard!$B$3)</f>
        <v/>
      </c>
      <c r="W44" s="19">
        <f>IF($A44="","",IF($X44&lt;&gt;"","Data issue",IF(AND(OR($H44="Submitted",$H44="Payer Review",$H44="Info Requested"),$G44&lt;Dashboard!$B$3),"Overdue decision",IF(AND($O44&lt;&gt;"",$O44&lt;Dashboard!$B$3),"Follow-up overdue",IF(AND($G44&gt;=Dashboard!$B$3,$G44&lt;=Dashboard!$B$3+Dashboard!$E$3),"Decision due soon",IF(AND($H44="Approved",$L44&lt;Dashboard!$B$3),"Authorization expired",IF(AND($H44="Approved",$L44&lt;=Dashboard!$B$3+Dashboard!$H$3),"Authorization expiring soon",IF($H44="Info Requested","Information requested",""))))))))</f>
        <v/>
      </c>
      <c r="X44" s="19">
        <f>IF($A44="","",IF(COUNTIF($A$6:$A$105,$A44)&gt;1,"Duplicate record ID",IF($B44="","Missing clinic",IF($C44="","Missing payer",IF($D44="","Missing service category",IF($E44="","Missing request type",IF($H44="","Missing status",IF($M44="","Missing owner",IF($N44="","Missing priority","")))))))))</f>
        <v/>
      </c>
    </row>
    <row r="45">
      <c r="A45" s="16" t="n"/>
      <c r="B45" s="16" t="n"/>
      <c r="C45" s="16" t="n"/>
      <c r="D45" s="16" t="n"/>
      <c r="E45" s="16" t="n"/>
      <c r="F45" s="26" t="n"/>
      <c r="G45" s="26" t="n"/>
      <c r="H45" s="16" t="n"/>
      <c r="I45" s="26" t="n"/>
      <c r="J45" s="16" t="n"/>
      <c r="K45" s="26" t="n"/>
      <c r="L45" s="26" t="n"/>
      <c r="M45" s="16" t="n"/>
      <c r="N45" s="16" t="n"/>
      <c r="O45" s="26" t="n"/>
      <c r="P45" s="16" t="n"/>
      <c r="Q45" s="16" t="n"/>
      <c r="R45" s="18" t="n"/>
      <c r="S45" s="18" t="n"/>
      <c r="T45" s="19">
        <f>IF(OR($A45="",$F45=""),"",MAX(0,Dashboard!$B$3-$F45))</f>
        <v/>
      </c>
      <c r="U45" s="19">
        <f>IF(OR($A45="",$G45="",OR($H45="Approved",$H45="Denied",$H45="Withdrawn")),"",$G45-Dashboard!$B$3)</f>
        <v/>
      </c>
      <c r="V45" s="19">
        <f>IF(OR($A45="",$L45="",$H45&lt;&gt;"Approved"),"",$L45-Dashboard!$B$3)</f>
        <v/>
      </c>
      <c r="W45" s="19">
        <f>IF($A45="","",IF($X45&lt;&gt;"","Data issue",IF(AND(OR($H45="Submitted",$H45="Payer Review",$H45="Info Requested"),$G45&lt;Dashboard!$B$3),"Overdue decision",IF(AND($O45&lt;&gt;"",$O45&lt;Dashboard!$B$3),"Follow-up overdue",IF(AND($G45&gt;=Dashboard!$B$3,$G45&lt;=Dashboard!$B$3+Dashboard!$E$3),"Decision due soon",IF(AND($H45="Approved",$L45&lt;Dashboard!$B$3),"Authorization expired",IF(AND($H45="Approved",$L45&lt;=Dashboard!$B$3+Dashboard!$H$3),"Authorization expiring soon",IF($H45="Info Requested","Information requested",""))))))))</f>
        <v/>
      </c>
      <c r="X45" s="19">
        <f>IF($A45="","",IF(COUNTIF($A$6:$A$105,$A45)&gt;1,"Duplicate record ID",IF($B45="","Missing clinic",IF($C45="","Missing payer",IF($D45="","Missing service category",IF($E45="","Missing request type",IF($H45="","Missing status",IF($M45="","Missing owner",IF($N45="","Missing priority","")))))))))</f>
        <v/>
      </c>
    </row>
    <row r="46">
      <c r="A46" s="16" t="n"/>
      <c r="B46" s="16" t="n"/>
      <c r="C46" s="16" t="n"/>
      <c r="D46" s="16" t="n"/>
      <c r="E46" s="16" t="n"/>
      <c r="F46" s="26" t="n"/>
      <c r="G46" s="26" t="n"/>
      <c r="H46" s="16" t="n"/>
      <c r="I46" s="26" t="n"/>
      <c r="J46" s="16" t="n"/>
      <c r="K46" s="26" t="n"/>
      <c r="L46" s="26" t="n"/>
      <c r="M46" s="16" t="n"/>
      <c r="N46" s="16" t="n"/>
      <c r="O46" s="26" t="n"/>
      <c r="P46" s="16" t="n"/>
      <c r="Q46" s="16" t="n"/>
      <c r="R46" s="18" t="n"/>
      <c r="S46" s="18" t="n"/>
      <c r="T46" s="19">
        <f>IF(OR($A46="",$F46=""),"",MAX(0,Dashboard!$B$3-$F46))</f>
        <v/>
      </c>
      <c r="U46" s="19">
        <f>IF(OR($A46="",$G46="",OR($H46="Approved",$H46="Denied",$H46="Withdrawn")),"",$G46-Dashboard!$B$3)</f>
        <v/>
      </c>
      <c r="V46" s="19">
        <f>IF(OR($A46="",$L46="",$H46&lt;&gt;"Approved"),"",$L46-Dashboard!$B$3)</f>
        <v/>
      </c>
      <c r="W46" s="19">
        <f>IF($A46="","",IF($X46&lt;&gt;"","Data issue",IF(AND(OR($H46="Submitted",$H46="Payer Review",$H46="Info Requested"),$G46&lt;Dashboard!$B$3),"Overdue decision",IF(AND($O46&lt;&gt;"",$O46&lt;Dashboard!$B$3),"Follow-up overdue",IF(AND($G46&gt;=Dashboard!$B$3,$G46&lt;=Dashboard!$B$3+Dashboard!$E$3),"Decision due soon",IF(AND($H46="Approved",$L46&lt;Dashboard!$B$3),"Authorization expired",IF(AND($H46="Approved",$L46&lt;=Dashboard!$B$3+Dashboard!$H$3),"Authorization expiring soon",IF($H46="Info Requested","Information requested",""))))))))</f>
        <v/>
      </c>
      <c r="X46" s="19">
        <f>IF($A46="","",IF(COUNTIF($A$6:$A$105,$A46)&gt;1,"Duplicate record ID",IF($B46="","Missing clinic",IF($C46="","Missing payer",IF($D46="","Missing service category",IF($E46="","Missing request type",IF($H46="","Missing status",IF($M46="","Missing owner",IF($N46="","Missing priority","")))))))))</f>
        <v/>
      </c>
    </row>
    <row r="47">
      <c r="A47" s="16" t="n"/>
      <c r="B47" s="16" t="n"/>
      <c r="C47" s="16" t="n"/>
      <c r="D47" s="16" t="n"/>
      <c r="E47" s="16" t="n"/>
      <c r="F47" s="26" t="n"/>
      <c r="G47" s="26" t="n"/>
      <c r="H47" s="16" t="n"/>
      <c r="I47" s="26" t="n"/>
      <c r="J47" s="16" t="n"/>
      <c r="K47" s="26" t="n"/>
      <c r="L47" s="26" t="n"/>
      <c r="M47" s="16" t="n"/>
      <c r="N47" s="16" t="n"/>
      <c r="O47" s="26" t="n"/>
      <c r="P47" s="16" t="n"/>
      <c r="Q47" s="16" t="n"/>
      <c r="R47" s="18" t="n"/>
      <c r="S47" s="18" t="n"/>
      <c r="T47" s="19">
        <f>IF(OR($A47="",$F47=""),"",MAX(0,Dashboard!$B$3-$F47))</f>
        <v/>
      </c>
      <c r="U47" s="19">
        <f>IF(OR($A47="",$G47="",OR($H47="Approved",$H47="Denied",$H47="Withdrawn")),"",$G47-Dashboard!$B$3)</f>
        <v/>
      </c>
      <c r="V47" s="19">
        <f>IF(OR($A47="",$L47="",$H47&lt;&gt;"Approved"),"",$L47-Dashboard!$B$3)</f>
        <v/>
      </c>
      <c r="W47" s="19">
        <f>IF($A47="","",IF($X47&lt;&gt;"","Data issue",IF(AND(OR($H47="Submitted",$H47="Payer Review",$H47="Info Requested"),$G47&lt;Dashboard!$B$3),"Overdue decision",IF(AND($O47&lt;&gt;"",$O47&lt;Dashboard!$B$3),"Follow-up overdue",IF(AND($G47&gt;=Dashboard!$B$3,$G47&lt;=Dashboard!$B$3+Dashboard!$E$3),"Decision due soon",IF(AND($H47="Approved",$L47&lt;Dashboard!$B$3),"Authorization expired",IF(AND($H47="Approved",$L47&lt;=Dashboard!$B$3+Dashboard!$H$3),"Authorization expiring soon",IF($H47="Info Requested","Information requested",""))))))))</f>
        <v/>
      </c>
      <c r="X47" s="19">
        <f>IF($A47="","",IF(COUNTIF($A$6:$A$105,$A47)&gt;1,"Duplicate record ID",IF($B47="","Missing clinic",IF($C47="","Missing payer",IF($D47="","Missing service category",IF($E47="","Missing request type",IF($H47="","Missing status",IF($M47="","Missing owner",IF($N47="","Missing priority","")))))))))</f>
        <v/>
      </c>
    </row>
    <row r="48">
      <c r="A48" s="16" t="n"/>
      <c r="B48" s="16" t="n"/>
      <c r="C48" s="16" t="n"/>
      <c r="D48" s="16" t="n"/>
      <c r="E48" s="16" t="n"/>
      <c r="F48" s="26" t="n"/>
      <c r="G48" s="26" t="n"/>
      <c r="H48" s="16" t="n"/>
      <c r="I48" s="26" t="n"/>
      <c r="J48" s="16" t="n"/>
      <c r="K48" s="26" t="n"/>
      <c r="L48" s="26" t="n"/>
      <c r="M48" s="16" t="n"/>
      <c r="N48" s="16" t="n"/>
      <c r="O48" s="26" t="n"/>
      <c r="P48" s="16" t="n"/>
      <c r="Q48" s="16" t="n"/>
      <c r="R48" s="18" t="n"/>
      <c r="S48" s="18" t="n"/>
      <c r="T48" s="19">
        <f>IF(OR($A48="",$F48=""),"",MAX(0,Dashboard!$B$3-$F48))</f>
        <v/>
      </c>
      <c r="U48" s="19">
        <f>IF(OR($A48="",$G48="",OR($H48="Approved",$H48="Denied",$H48="Withdrawn")),"",$G48-Dashboard!$B$3)</f>
        <v/>
      </c>
      <c r="V48" s="19">
        <f>IF(OR($A48="",$L48="",$H48&lt;&gt;"Approved"),"",$L48-Dashboard!$B$3)</f>
        <v/>
      </c>
      <c r="W48" s="19">
        <f>IF($A48="","",IF($X48&lt;&gt;"","Data issue",IF(AND(OR($H48="Submitted",$H48="Payer Review",$H48="Info Requested"),$G48&lt;Dashboard!$B$3),"Overdue decision",IF(AND($O48&lt;&gt;"",$O48&lt;Dashboard!$B$3),"Follow-up overdue",IF(AND($G48&gt;=Dashboard!$B$3,$G48&lt;=Dashboard!$B$3+Dashboard!$E$3),"Decision due soon",IF(AND($H48="Approved",$L48&lt;Dashboard!$B$3),"Authorization expired",IF(AND($H48="Approved",$L48&lt;=Dashboard!$B$3+Dashboard!$H$3),"Authorization expiring soon",IF($H48="Info Requested","Information requested",""))))))))</f>
        <v/>
      </c>
      <c r="X48" s="19">
        <f>IF($A48="","",IF(COUNTIF($A$6:$A$105,$A48)&gt;1,"Duplicate record ID",IF($B48="","Missing clinic",IF($C48="","Missing payer",IF($D48="","Missing service category",IF($E48="","Missing request type",IF($H48="","Missing status",IF($M48="","Missing owner",IF($N48="","Missing priority","")))))))))</f>
        <v/>
      </c>
    </row>
    <row r="49">
      <c r="A49" s="16" t="n"/>
      <c r="B49" s="16" t="n"/>
      <c r="C49" s="16" t="n"/>
      <c r="D49" s="16" t="n"/>
      <c r="E49" s="16" t="n"/>
      <c r="F49" s="26" t="n"/>
      <c r="G49" s="26" t="n"/>
      <c r="H49" s="16" t="n"/>
      <c r="I49" s="26" t="n"/>
      <c r="J49" s="16" t="n"/>
      <c r="K49" s="26" t="n"/>
      <c r="L49" s="26" t="n"/>
      <c r="M49" s="16" t="n"/>
      <c r="N49" s="16" t="n"/>
      <c r="O49" s="26" t="n"/>
      <c r="P49" s="16" t="n"/>
      <c r="Q49" s="16" t="n"/>
      <c r="R49" s="18" t="n"/>
      <c r="S49" s="18" t="n"/>
      <c r="T49" s="19">
        <f>IF(OR($A49="",$F49=""),"",MAX(0,Dashboard!$B$3-$F49))</f>
        <v/>
      </c>
      <c r="U49" s="19">
        <f>IF(OR($A49="",$G49="",OR($H49="Approved",$H49="Denied",$H49="Withdrawn")),"",$G49-Dashboard!$B$3)</f>
        <v/>
      </c>
      <c r="V49" s="19">
        <f>IF(OR($A49="",$L49="",$H49&lt;&gt;"Approved"),"",$L49-Dashboard!$B$3)</f>
        <v/>
      </c>
      <c r="W49" s="19">
        <f>IF($A49="","",IF($X49&lt;&gt;"","Data issue",IF(AND(OR($H49="Submitted",$H49="Payer Review",$H49="Info Requested"),$G49&lt;Dashboard!$B$3),"Overdue decision",IF(AND($O49&lt;&gt;"",$O49&lt;Dashboard!$B$3),"Follow-up overdue",IF(AND($G49&gt;=Dashboard!$B$3,$G49&lt;=Dashboard!$B$3+Dashboard!$E$3),"Decision due soon",IF(AND($H49="Approved",$L49&lt;Dashboard!$B$3),"Authorization expired",IF(AND($H49="Approved",$L49&lt;=Dashboard!$B$3+Dashboard!$H$3),"Authorization expiring soon",IF($H49="Info Requested","Information requested",""))))))))</f>
        <v/>
      </c>
      <c r="X49" s="19">
        <f>IF($A49="","",IF(COUNTIF($A$6:$A$105,$A49)&gt;1,"Duplicate record ID",IF($B49="","Missing clinic",IF($C49="","Missing payer",IF($D49="","Missing service category",IF($E49="","Missing request type",IF($H49="","Missing status",IF($M49="","Missing owner",IF($N49="","Missing priority","")))))))))</f>
        <v/>
      </c>
    </row>
    <row r="50">
      <c r="A50" s="16" t="n"/>
      <c r="B50" s="16" t="n"/>
      <c r="C50" s="16" t="n"/>
      <c r="D50" s="16" t="n"/>
      <c r="E50" s="16" t="n"/>
      <c r="F50" s="26" t="n"/>
      <c r="G50" s="26" t="n"/>
      <c r="H50" s="16" t="n"/>
      <c r="I50" s="26" t="n"/>
      <c r="J50" s="16" t="n"/>
      <c r="K50" s="26" t="n"/>
      <c r="L50" s="26" t="n"/>
      <c r="M50" s="16" t="n"/>
      <c r="N50" s="16" t="n"/>
      <c r="O50" s="26" t="n"/>
      <c r="P50" s="16" t="n"/>
      <c r="Q50" s="16" t="n"/>
      <c r="R50" s="18" t="n"/>
      <c r="S50" s="18" t="n"/>
      <c r="T50" s="19">
        <f>IF(OR($A50="",$F50=""),"",MAX(0,Dashboard!$B$3-$F50))</f>
        <v/>
      </c>
      <c r="U50" s="19">
        <f>IF(OR($A50="",$G50="",OR($H50="Approved",$H50="Denied",$H50="Withdrawn")),"",$G50-Dashboard!$B$3)</f>
        <v/>
      </c>
      <c r="V50" s="19">
        <f>IF(OR($A50="",$L50="",$H50&lt;&gt;"Approved"),"",$L50-Dashboard!$B$3)</f>
        <v/>
      </c>
      <c r="W50" s="19">
        <f>IF($A50="","",IF($X50&lt;&gt;"","Data issue",IF(AND(OR($H50="Submitted",$H50="Payer Review",$H50="Info Requested"),$G50&lt;Dashboard!$B$3),"Overdue decision",IF(AND($O50&lt;&gt;"",$O50&lt;Dashboard!$B$3),"Follow-up overdue",IF(AND($G50&gt;=Dashboard!$B$3,$G50&lt;=Dashboard!$B$3+Dashboard!$E$3),"Decision due soon",IF(AND($H50="Approved",$L50&lt;Dashboard!$B$3),"Authorization expired",IF(AND($H50="Approved",$L50&lt;=Dashboard!$B$3+Dashboard!$H$3),"Authorization expiring soon",IF($H50="Info Requested","Information requested",""))))))))</f>
        <v/>
      </c>
      <c r="X50" s="19">
        <f>IF($A50="","",IF(COUNTIF($A$6:$A$105,$A50)&gt;1,"Duplicate record ID",IF($B50="","Missing clinic",IF($C50="","Missing payer",IF($D50="","Missing service category",IF($E50="","Missing request type",IF($H50="","Missing status",IF($M50="","Missing owner",IF($N50="","Missing priority","")))))))))</f>
        <v/>
      </c>
    </row>
    <row r="51">
      <c r="A51" s="16" t="n"/>
      <c r="B51" s="16" t="n"/>
      <c r="C51" s="16" t="n"/>
      <c r="D51" s="16" t="n"/>
      <c r="E51" s="16" t="n"/>
      <c r="F51" s="26" t="n"/>
      <c r="G51" s="26" t="n"/>
      <c r="H51" s="16" t="n"/>
      <c r="I51" s="26" t="n"/>
      <c r="J51" s="16" t="n"/>
      <c r="K51" s="26" t="n"/>
      <c r="L51" s="26" t="n"/>
      <c r="M51" s="16" t="n"/>
      <c r="N51" s="16" t="n"/>
      <c r="O51" s="26" t="n"/>
      <c r="P51" s="16" t="n"/>
      <c r="Q51" s="16" t="n"/>
      <c r="R51" s="18" t="n"/>
      <c r="S51" s="18" t="n"/>
      <c r="T51" s="19">
        <f>IF(OR($A51="",$F51=""),"",MAX(0,Dashboard!$B$3-$F51))</f>
        <v/>
      </c>
      <c r="U51" s="19">
        <f>IF(OR($A51="",$G51="",OR($H51="Approved",$H51="Denied",$H51="Withdrawn")),"",$G51-Dashboard!$B$3)</f>
        <v/>
      </c>
      <c r="V51" s="19">
        <f>IF(OR($A51="",$L51="",$H51&lt;&gt;"Approved"),"",$L51-Dashboard!$B$3)</f>
        <v/>
      </c>
      <c r="W51" s="19">
        <f>IF($A51="","",IF($X51&lt;&gt;"","Data issue",IF(AND(OR($H51="Submitted",$H51="Payer Review",$H51="Info Requested"),$G51&lt;Dashboard!$B$3),"Overdue decision",IF(AND($O51&lt;&gt;"",$O51&lt;Dashboard!$B$3),"Follow-up overdue",IF(AND($G51&gt;=Dashboard!$B$3,$G51&lt;=Dashboard!$B$3+Dashboard!$E$3),"Decision due soon",IF(AND($H51="Approved",$L51&lt;Dashboard!$B$3),"Authorization expired",IF(AND($H51="Approved",$L51&lt;=Dashboard!$B$3+Dashboard!$H$3),"Authorization expiring soon",IF($H51="Info Requested","Information requested",""))))))))</f>
        <v/>
      </c>
      <c r="X51" s="19">
        <f>IF($A51="","",IF(COUNTIF($A$6:$A$105,$A51)&gt;1,"Duplicate record ID",IF($B51="","Missing clinic",IF($C51="","Missing payer",IF($D51="","Missing service category",IF($E51="","Missing request type",IF($H51="","Missing status",IF($M51="","Missing owner",IF($N51="","Missing priority","")))))))))</f>
        <v/>
      </c>
    </row>
    <row r="52">
      <c r="A52" s="16" t="n"/>
      <c r="B52" s="16" t="n"/>
      <c r="C52" s="16" t="n"/>
      <c r="D52" s="16" t="n"/>
      <c r="E52" s="16" t="n"/>
      <c r="F52" s="26" t="n"/>
      <c r="G52" s="26" t="n"/>
      <c r="H52" s="16" t="n"/>
      <c r="I52" s="26" t="n"/>
      <c r="J52" s="16" t="n"/>
      <c r="K52" s="26" t="n"/>
      <c r="L52" s="26" t="n"/>
      <c r="M52" s="16" t="n"/>
      <c r="N52" s="16" t="n"/>
      <c r="O52" s="26" t="n"/>
      <c r="P52" s="16" t="n"/>
      <c r="Q52" s="16" t="n"/>
      <c r="R52" s="18" t="n"/>
      <c r="S52" s="18" t="n"/>
      <c r="T52" s="19">
        <f>IF(OR($A52="",$F52=""),"",MAX(0,Dashboard!$B$3-$F52))</f>
        <v/>
      </c>
      <c r="U52" s="19">
        <f>IF(OR($A52="",$G52="",OR($H52="Approved",$H52="Denied",$H52="Withdrawn")),"",$G52-Dashboard!$B$3)</f>
        <v/>
      </c>
      <c r="V52" s="19">
        <f>IF(OR($A52="",$L52="",$H52&lt;&gt;"Approved"),"",$L52-Dashboard!$B$3)</f>
        <v/>
      </c>
      <c r="W52" s="19">
        <f>IF($A52="","",IF($X52&lt;&gt;"","Data issue",IF(AND(OR($H52="Submitted",$H52="Payer Review",$H52="Info Requested"),$G52&lt;Dashboard!$B$3),"Overdue decision",IF(AND($O52&lt;&gt;"",$O52&lt;Dashboard!$B$3),"Follow-up overdue",IF(AND($G52&gt;=Dashboard!$B$3,$G52&lt;=Dashboard!$B$3+Dashboard!$E$3),"Decision due soon",IF(AND($H52="Approved",$L52&lt;Dashboard!$B$3),"Authorization expired",IF(AND($H52="Approved",$L52&lt;=Dashboard!$B$3+Dashboard!$H$3),"Authorization expiring soon",IF($H52="Info Requested","Information requested",""))))))))</f>
        <v/>
      </c>
      <c r="X52" s="19">
        <f>IF($A52="","",IF(COUNTIF($A$6:$A$105,$A52)&gt;1,"Duplicate record ID",IF($B52="","Missing clinic",IF($C52="","Missing payer",IF($D52="","Missing service category",IF($E52="","Missing request type",IF($H52="","Missing status",IF($M52="","Missing owner",IF($N52="","Missing priority","")))))))))</f>
        <v/>
      </c>
    </row>
    <row r="53">
      <c r="A53" s="16" t="n"/>
      <c r="B53" s="16" t="n"/>
      <c r="C53" s="16" t="n"/>
      <c r="D53" s="16" t="n"/>
      <c r="E53" s="16" t="n"/>
      <c r="F53" s="26" t="n"/>
      <c r="G53" s="26" t="n"/>
      <c r="H53" s="16" t="n"/>
      <c r="I53" s="26" t="n"/>
      <c r="J53" s="16" t="n"/>
      <c r="K53" s="26" t="n"/>
      <c r="L53" s="26" t="n"/>
      <c r="M53" s="16" t="n"/>
      <c r="N53" s="16" t="n"/>
      <c r="O53" s="26" t="n"/>
      <c r="P53" s="16" t="n"/>
      <c r="Q53" s="16" t="n"/>
      <c r="R53" s="18" t="n"/>
      <c r="S53" s="18" t="n"/>
      <c r="T53" s="19">
        <f>IF(OR($A53="",$F53=""),"",MAX(0,Dashboard!$B$3-$F53))</f>
        <v/>
      </c>
      <c r="U53" s="19">
        <f>IF(OR($A53="",$G53="",OR($H53="Approved",$H53="Denied",$H53="Withdrawn")),"",$G53-Dashboard!$B$3)</f>
        <v/>
      </c>
      <c r="V53" s="19">
        <f>IF(OR($A53="",$L53="",$H53&lt;&gt;"Approved"),"",$L53-Dashboard!$B$3)</f>
        <v/>
      </c>
      <c r="W53" s="19">
        <f>IF($A53="","",IF($X53&lt;&gt;"","Data issue",IF(AND(OR($H53="Submitted",$H53="Payer Review",$H53="Info Requested"),$G53&lt;Dashboard!$B$3),"Overdue decision",IF(AND($O53&lt;&gt;"",$O53&lt;Dashboard!$B$3),"Follow-up overdue",IF(AND($G53&gt;=Dashboard!$B$3,$G53&lt;=Dashboard!$B$3+Dashboard!$E$3),"Decision due soon",IF(AND($H53="Approved",$L53&lt;Dashboard!$B$3),"Authorization expired",IF(AND($H53="Approved",$L53&lt;=Dashboard!$B$3+Dashboard!$H$3),"Authorization expiring soon",IF($H53="Info Requested","Information requested",""))))))))</f>
        <v/>
      </c>
      <c r="X53" s="19">
        <f>IF($A53="","",IF(COUNTIF($A$6:$A$105,$A53)&gt;1,"Duplicate record ID",IF($B53="","Missing clinic",IF($C53="","Missing payer",IF($D53="","Missing service category",IF($E53="","Missing request type",IF($H53="","Missing status",IF($M53="","Missing owner",IF($N53="","Missing priority","")))))))))</f>
        <v/>
      </c>
    </row>
    <row r="54">
      <c r="A54" s="16" t="n"/>
      <c r="B54" s="16" t="n"/>
      <c r="C54" s="16" t="n"/>
      <c r="D54" s="16" t="n"/>
      <c r="E54" s="16" t="n"/>
      <c r="F54" s="26" t="n"/>
      <c r="G54" s="26" t="n"/>
      <c r="H54" s="16" t="n"/>
      <c r="I54" s="26" t="n"/>
      <c r="J54" s="16" t="n"/>
      <c r="K54" s="26" t="n"/>
      <c r="L54" s="26" t="n"/>
      <c r="M54" s="16" t="n"/>
      <c r="N54" s="16" t="n"/>
      <c r="O54" s="26" t="n"/>
      <c r="P54" s="16" t="n"/>
      <c r="Q54" s="16" t="n"/>
      <c r="R54" s="18" t="n"/>
      <c r="S54" s="18" t="n"/>
      <c r="T54" s="19">
        <f>IF(OR($A54="",$F54=""),"",MAX(0,Dashboard!$B$3-$F54))</f>
        <v/>
      </c>
      <c r="U54" s="19">
        <f>IF(OR($A54="",$G54="",OR($H54="Approved",$H54="Denied",$H54="Withdrawn")),"",$G54-Dashboard!$B$3)</f>
        <v/>
      </c>
      <c r="V54" s="19">
        <f>IF(OR($A54="",$L54="",$H54&lt;&gt;"Approved"),"",$L54-Dashboard!$B$3)</f>
        <v/>
      </c>
      <c r="W54" s="19">
        <f>IF($A54="","",IF($X54&lt;&gt;"","Data issue",IF(AND(OR($H54="Submitted",$H54="Payer Review",$H54="Info Requested"),$G54&lt;Dashboard!$B$3),"Overdue decision",IF(AND($O54&lt;&gt;"",$O54&lt;Dashboard!$B$3),"Follow-up overdue",IF(AND($G54&gt;=Dashboard!$B$3,$G54&lt;=Dashboard!$B$3+Dashboard!$E$3),"Decision due soon",IF(AND($H54="Approved",$L54&lt;Dashboard!$B$3),"Authorization expired",IF(AND($H54="Approved",$L54&lt;=Dashboard!$B$3+Dashboard!$H$3),"Authorization expiring soon",IF($H54="Info Requested","Information requested",""))))))))</f>
        <v/>
      </c>
      <c r="X54" s="19">
        <f>IF($A54="","",IF(COUNTIF($A$6:$A$105,$A54)&gt;1,"Duplicate record ID",IF($B54="","Missing clinic",IF($C54="","Missing payer",IF($D54="","Missing service category",IF($E54="","Missing request type",IF($H54="","Missing status",IF($M54="","Missing owner",IF($N54="","Missing priority","")))))))))</f>
        <v/>
      </c>
    </row>
    <row r="55">
      <c r="A55" s="16" t="n"/>
      <c r="B55" s="16" t="n"/>
      <c r="C55" s="16" t="n"/>
      <c r="D55" s="16" t="n"/>
      <c r="E55" s="16" t="n"/>
      <c r="F55" s="26" t="n"/>
      <c r="G55" s="26" t="n"/>
      <c r="H55" s="16" t="n"/>
      <c r="I55" s="26" t="n"/>
      <c r="J55" s="16" t="n"/>
      <c r="K55" s="26" t="n"/>
      <c r="L55" s="26" t="n"/>
      <c r="M55" s="16" t="n"/>
      <c r="N55" s="16" t="n"/>
      <c r="O55" s="26" t="n"/>
      <c r="P55" s="16" t="n"/>
      <c r="Q55" s="16" t="n"/>
      <c r="R55" s="18" t="n"/>
      <c r="S55" s="18" t="n"/>
      <c r="T55" s="19">
        <f>IF(OR($A55="",$F55=""),"",MAX(0,Dashboard!$B$3-$F55))</f>
        <v/>
      </c>
      <c r="U55" s="19">
        <f>IF(OR($A55="",$G55="",OR($H55="Approved",$H55="Denied",$H55="Withdrawn")),"",$G55-Dashboard!$B$3)</f>
        <v/>
      </c>
      <c r="V55" s="19">
        <f>IF(OR($A55="",$L55="",$H55&lt;&gt;"Approved"),"",$L55-Dashboard!$B$3)</f>
        <v/>
      </c>
      <c r="W55" s="19">
        <f>IF($A55="","",IF($X55&lt;&gt;"","Data issue",IF(AND(OR($H55="Submitted",$H55="Payer Review",$H55="Info Requested"),$G55&lt;Dashboard!$B$3),"Overdue decision",IF(AND($O55&lt;&gt;"",$O55&lt;Dashboard!$B$3),"Follow-up overdue",IF(AND($G55&gt;=Dashboard!$B$3,$G55&lt;=Dashboard!$B$3+Dashboard!$E$3),"Decision due soon",IF(AND($H55="Approved",$L55&lt;Dashboard!$B$3),"Authorization expired",IF(AND($H55="Approved",$L55&lt;=Dashboard!$B$3+Dashboard!$H$3),"Authorization expiring soon",IF($H55="Info Requested","Information requested",""))))))))</f>
        <v/>
      </c>
      <c r="X55" s="19">
        <f>IF($A55="","",IF(COUNTIF($A$6:$A$105,$A55)&gt;1,"Duplicate record ID",IF($B55="","Missing clinic",IF($C55="","Missing payer",IF($D55="","Missing service category",IF($E55="","Missing request type",IF($H55="","Missing status",IF($M55="","Missing owner",IF($N55="","Missing priority","")))))))))</f>
        <v/>
      </c>
    </row>
    <row r="56">
      <c r="A56" s="16" t="n"/>
      <c r="B56" s="16" t="n"/>
      <c r="C56" s="16" t="n"/>
      <c r="D56" s="16" t="n"/>
      <c r="E56" s="16" t="n"/>
      <c r="F56" s="26" t="n"/>
      <c r="G56" s="26" t="n"/>
      <c r="H56" s="16" t="n"/>
      <c r="I56" s="26" t="n"/>
      <c r="J56" s="16" t="n"/>
      <c r="K56" s="26" t="n"/>
      <c r="L56" s="26" t="n"/>
      <c r="M56" s="16" t="n"/>
      <c r="N56" s="16" t="n"/>
      <c r="O56" s="26" t="n"/>
      <c r="P56" s="16" t="n"/>
      <c r="Q56" s="16" t="n"/>
      <c r="R56" s="18" t="n"/>
      <c r="S56" s="18" t="n"/>
      <c r="T56" s="19">
        <f>IF(OR($A56="",$F56=""),"",MAX(0,Dashboard!$B$3-$F56))</f>
        <v/>
      </c>
      <c r="U56" s="19">
        <f>IF(OR($A56="",$G56="",OR($H56="Approved",$H56="Denied",$H56="Withdrawn")),"",$G56-Dashboard!$B$3)</f>
        <v/>
      </c>
      <c r="V56" s="19">
        <f>IF(OR($A56="",$L56="",$H56&lt;&gt;"Approved"),"",$L56-Dashboard!$B$3)</f>
        <v/>
      </c>
      <c r="W56" s="19">
        <f>IF($A56="","",IF($X56&lt;&gt;"","Data issue",IF(AND(OR($H56="Submitted",$H56="Payer Review",$H56="Info Requested"),$G56&lt;Dashboard!$B$3),"Overdue decision",IF(AND($O56&lt;&gt;"",$O56&lt;Dashboard!$B$3),"Follow-up overdue",IF(AND($G56&gt;=Dashboard!$B$3,$G56&lt;=Dashboard!$B$3+Dashboard!$E$3),"Decision due soon",IF(AND($H56="Approved",$L56&lt;Dashboard!$B$3),"Authorization expired",IF(AND($H56="Approved",$L56&lt;=Dashboard!$B$3+Dashboard!$H$3),"Authorization expiring soon",IF($H56="Info Requested","Information requested",""))))))))</f>
        <v/>
      </c>
      <c r="X56" s="19">
        <f>IF($A56="","",IF(COUNTIF($A$6:$A$105,$A56)&gt;1,"Duplicate record ID",IF($B56="","Missing clinic",IF($C56="","Missing payer",IF($D56="","Missing service category",IF($E56="","Missing request type",IF($H56="","Missing status",IF($M56="","Missing owner",IF($N56="","Missing priority","")))))))))</f>
        <v/>
      </c>
    </row>
    <row r="57">
      <c r="A57" s="16" t="n"/>
      <c r="B57" s="16" t="n"/>
      <c r="C57" s="16" t="n"/>
      <c r="D57" s="16" t="n"/>
      <c r="E57" s="16" t="n"/>
      <c r="F57" s="26" t="n"/>
      <c r="G57" s="26" t="n"/>
      <c r="H57" s="16" t="n"/>
      <c r="I57" s="26" t="n"/>
      <c r="J57" s="16" t="n"/>
      <c r="K57" s="26" t="n"/>
      <c r="L57" s="26" t="n"/>
      <c r="M57" s="16" t="n"/>
      <c r="N57" s="16" t="n"/>
      <c r="O57" s="26" t="n"/>
      <c r="P57" s="16" t="n"/>
      <c r="Q57" s="16" t="n"/>
      <c r="R57" s="18" t="n"/>
      <c r="S57" s="18" t="n"/>
      <c r="T57" s="19">
        <f>IF(OR($A57="",$F57=""),"",MAX(0,Dashboard!$B$3-$F57))</f>
        <v/>
      </c>
      <c r="U57" s="19">
        <f>IF(OR($A57="",$G57="",OR($H57="Approved",$H57="Denied",$H57="Withdrawn")),"",$G57-Dashboard!$B$3)</f>
        <v/>
      </c>
      <c r="V57" s="19">
        <f>IF(OR($A57="",$L57="",$H57&lt;&gt;"Approved"),"",$L57-Dashboard!$B$3)</f>
        <v/>
      </c>
      <c r="W57" s="19">
        <f>IF($A57="","",IF($X57&lt;&gt;"","Data issue",IF(AND(OR($H57="Submitted",$H57="Payer Review",$H57="Info Requested"),$G57&lt;Dashboard!$B$3),"Overdue decision",IF(AND($O57&lt;&gt;"",$O57&lt;Dashboard!$B$3),"Follow-up overdue",IF(AND($G57&gt;=Dashboard!$B$3,$G57&lt;=Dashboard!$B$3+Dashboard!$E$3),"Decision due soon",IF(AND($H57="Approved",$L57&lt;Dashboard!$B$3),"Authorization expired",IF(AND($H57="Approved",$L57&lt;=Dashboard!$B$3+Dashboard!$H$3),"Authorization expiring soon",IF($H57="Info Requested","Information requested",""))))))))</f>
        <v/>
      </c>
      <c r="X57" s="19">
        <f>IF($A57="","",IF(COUNTIF($A$6:$A$105,$A57)&gt;1,"Duplicate record ID",IF($B57="","Missing clinic",IF($C57="","Missing payer",IF($D57="","Missing service category",IF($E57="","Missing request type",IF($H57="","Missing status",IF($M57="","Missing owner",IF($N57="","Missing priority","")))))))))</f>
        <v/>
      </c>
    </row>
    <row r="58">
      <c r="A58" s="16" t="n"/>
      <c r="B58" s="16" t="n"/>
      <c r="C58" s="16" t="n"/>
      <c r="D58" s="16" t="n"/>
      <c r="E58" s="16" t="n"/>
      <c r="F58" s="26" t="n"/>
      <c r="G58" s="26" t="n"/>
      <c r="H58" s="16" t="n"/>
      <c r="I58" s="26" t="n"/>
      <c r="J58" s="16" t="n"/>
      <c r="K58" s="26" t="n"/>
      <c r="L58" s="26" t="n"/>
      <c r="M58" s="16" t="n"/>
      <c r="N58" s="16" t="n"/>
      <c r="O58" s="26" t="n"/>
      <c r="P58" s="16" t="n"/>
      <c r="Q58" s="16" t="n"/>
      <c r="R58" s="18" t="n"/>
      <c r="S58" s="18" t="n"/>
      <c r="T58" s="19">
        <f>IF(OR($A58="",$F58=""),"",MAX(0,Dashboard!$B$3-$F58))</f>
        <v/>
      </c>
      <c r="U58" s="19">
        <f>IF(OR($A58="",$G58="",OR($H58="Approved",$H58="Denied",$H58="Withdrawn")),"",$G58-Dashboard!$B$3)</f>
        <v/>
      </c>
      <c r="V58" s="19">
        <f>IF(OR($A58="",$L58="",$H58&lt;&gt;"Approved"),"",$L58-Dashboard!$B$3)</f>
        <v/>
      </c>
      <c r="W58" s="19">
        <f>IF($A58="","",IF($X58&lt;&gt;"","Data issue",IF(AND(OR($H58="Submitted",$H58="Payer Review",$H58="Info Requested"),$G58&lt;Dashboard!$B$3),"Overdue decision",IF(AND($O58&lt;&gt;"",$O58&lt;Dashboard!$B$3),"Follow-up overdue",IF(AND($G58&gt;=Dashboard!$B$3,$G58&lt;=Dashboard!$B$3+Dashboard!$E$3),"Decision due soon",IF(AND($H58="Approved",$L58&lt;Dashboard!$B$3),"Authorization expired",IF(AND($H58="Approved",$L58&lt;=Dashboard!$B$3+Dashboard!$H$3),"Authorization expiring soon",IF($H58="Info Requested","Information requested",""))))))))</f>
        <v/>
      </c>
      <c r="X58" s="19">
        <f>IF($A58="","",IF(COUNTIF($A$6:$A$105,$A58)&gt;1,"Duplicate record ID",IF($B58="","Missing clinic",IF($C58="","Missing payer",IF($D58="","Missing service category",IF($E58="","Missing request type",IF($H58="","Missing status",IF($M58="","Missing owner",IF($N58="","Missing priority","")))))))))</f>
        <v/>
      </c>
    </row>
    <row r="59">
      <c r="A59" s="16" t="n"/>
      <c r="B59" s="16" t="n"/>
      <c r="C59" s="16" t="n"/>
      <c r="D59" s="16" t="n"/>
      <c r="E59" s="16" t="n"/>
      <c r="F59" s="26" t="n"/>
      <c r="G59" s="26" t="n"/>
      <c r="H59" s="16" t="n"/>
      <c r="I59" s="26" t="n"/>
      <c r="J59" s="16" t="n"/>
      <c r="K59" s="26" t="n"/>
      <c r="L59" s="26" t="n"/>
      <c r="M59" s="16" t="n"/>
      <c r="N59" s="16" t="n"/>
      <c r="O59" s="26" t="n"/>
      <c r="P59" s="16" t="n"/>
      <c r="Q59" s="16" t="n"/>
      <c r="R59" s="18" t="n"/>
      <c r="S59" s="18" t="n"/>
      <c r="T59" s="19">
        <f>IF(OR($A59="",$F59=""),"",MAX(0,Dashboard!$B$3-$F59))</f>
        <v/>
      </c>
      <c r="U59" s="19">
        <f>IF(OR($A59="",$G59="",OR($H59="Approved",$H59="Denied",$H59="Withdrawn")),"",$G59-Dashboard!$B$3)</f>
        <v/>
      </c>
      <c r="V59" s="19">
        <f>IF(OR($A59="",$L59="",$H59&lt;&gt;"Approved"),"",$L59-Dashboard!$B$3)</f>
        <v/>
      </c>
      <c r="W59" s="19">
        <f>IF($A59="","",IF($X59&lt;&gt;"","Data issue",IF(AND(OR($H59="Submitted",$H59="Payer Review",$H59="Info Requested"),$G59&lt;Dashboard!$B$3),"Overdue decision",IF(AND($O59&lt;&gt;"",$O59&lt;Dashboard!$B$3),"Follow-up overdue",IF(AND($G59&gt;=Dashboard!$B$3,$G59&lt;=Dashboard!$B$3+Dashboard!$E$3),"Decision due soon",IF(AND($H59="Approved",$L59&lt;Dashboard!$B$3),"Authorization expired",IF(AND($H59="Approved",$L59&lt;=Dashboard!$B$3+Dashboard!$H$3),"Authorization expiring soon",IF($H59="Info Requested","Information requested",""))))))))</f>
        <v/>
      </c>
      <c r="X59" s="19">
        <f>IF($A59="","",IF(COUNTIF($A$6:$A$105,$A59)&gt;1,"Duplicate record ID",IF($B59="","Missing clinic",IF($C59="","Missing payer",IF($D59="","Missing service category",IF($E59="","Missing request type",IF($H59="","Missing status",IF($M59="","Missing owner",IF($N59="","Missing priority","")))))))))</f>
        <v/>
      </c>
    </row>
    <row r="60">
      <c r="A60" s="16" t="n"/>
      <c r="B60" s="16" t="n"/>
      <c r="C60" s="16" t="n"/>
      <c r="D60" s="16" t="n"/>
      <c r="E60" s="16" t="n"/>
      <c r="F60" s="26" t="n"/>
      <c r="G60" s="26" t="n"/>
      <c r="H60" s="16" t="n"/>
      <c r="I60" s="26" t="n"/>
      <c r="J60" s="16" t="n"/>
      <c r="K60" s="26" t="n"/>
      <c r="L60" s="26" t="n"/>
      <c r="M60" s="16" t="n"/>
      <c r="N60" s="16" t="n"/>
      <c r="O60" s="26" t="n"/>
      <c r="P60" s="16" t="n"/>
      <c r="Q60" s="16" t="n"/>
      <c r="R60" s="18" t="n"/>
      <c r="S60" s="18" t="n"/>
      <c r="T60" s="19">
        <f>IF(OR($A60="",$F60=""),"",MAX(0,Dashboard!$B$3-$F60))</f>
        <v/>
      </c>
      <c r="U60" s="19">
        <f>IF(OR($A60="",$G60="",OR($H60="Approved",$H60="Denied",$H60="Withdrawn")),"",$G60-Dashboard!$B$3)</f>
        <v/>
      </c>
      <c r="V60" s="19">
        <f>IF(OR($A60="",$L60="",$H60&lt;&gt;"Approved"),"",$L60-Dashboard!$B$3)</f>
        <v/>
      </c>
      <c r="W60" s="19">
        <f>IF($A60="","",IF($X60&lt;&gt;"","Data issue",IF(AND(OR($H60="Submitted",$H60="Payer Review",$H60="Info Requested"),$G60&lt;Dashboard!$B$3),"Overdue decision",IF(AND($O60&lt;&gt;"",$O60&lt;Dashboard!$B$3),"Follow-up overdue",IF(AND($G60&gt;=Dashboard!$B$3,$G60&lt;=Dashboard!$B$3+Dashboard!$E$3),"Decision due soon",IF(AND($H60="Approved",$L60&lt;Dashboard!$B$3),"Authorization expired",IF(AND($H60="Approved",$L60&lt;=Dashboard!$B$3+Dashboard!$H$3),"Authorization expiring soon",IF($H60="Info Requested","Information requested",""))))))))</f>
        <v/>
      </c>
      <c r="X60" s="19">
        <f>IF($A60="","",IF(COUNTIF($A$6:$A$105,$A60)&gt;1,"Duplicate record ID",IF($B60="","Missing clinic",IF($C60="","Missing payer",IF($D60="","Missing service category",IF($E60="","Missing request type",IF($H60="","Missing status",IF($M60="","Missing owner",IF($N60="","Missing priority","")))))))))</f>
        <v/>
      </c>
    </row>
    <row r="61">
      <c r="A61" s="16" t="n"/>
      <c r="B61" s="16" t="n"/>
      <c r="C61" s="16" t="n"/>
      <c r="D61" s="16" t="n"/>
      <c r="E61" s="16" t="n"/>
      <c r="F61" s="26" t="n"/>
      <c r="G61" s="26" t="n"/>
      <c r="H61" s="16" t="n"/>
      <c r="I61" s="26" t="n"/>
      <c r="J61" s="16" t="n"/>
      <c r="K61" s="26" t="n"/>
      <c r="L61" s="26" t="n"/>
      <c r="M61" s="16" t="n"/>
      <c r="N61" s="16" t="n"/>
      <c r="O61" s="26" t="n"/>
      <c r="P61" s="16" t="n"/>
      <c r="Q61" s="16" t="n"/>
      <c r="R61" s="18" t="n"/>
      <c r="S61" s="18" t="n"/>
      <c r="T61" s="19">
        <f>IF(OR($A61="",$F61=""),"",MAX(0,Dashboard!$B$3-$F61))</f>
        <v/>
      </c>
      <c r="U61" s="19">
        <f>IF(OR($A61="",$G61="",OR($H61="Approved",$H61="Denied",$H61="Withdrawn")),"",$G61-Dashboard!$B$3)</f>
        <v/>
      </c>
      <c r="V61" s="19">
        <f>IF(OR($A61="",$L61="",$H61&lt;&gt;"Approved"),"",$L61-Dashboard!$B$3)</f>
        <v/>
      </c>
      <c r="W61" s="19">
        <f>IF($A61="","",IF($X61&lt;&gt;"","Data issue",IF(AND(OR($H61="Submitted",$H61="Payer Review",$H61="Info Requested"),$G61&lt;Dashboard!$B$3),"Overdue decision",IF(AND($O61&lt;&gt;"",$O61&lt;Dashboard!$B$3),"Follow-up overdue",IF(AND($G61&gt;=Dashboard!$B$3,$G61&lt;=Dashboard!$B$3+Dashboard!$E$3),"Decision due soon",IF(AND($H61="Approved",$L61&lt;Dashboard!$B$3),"Authorization expired",IF(AND($H61="Approved",$L61&lt;=Dashboard!$B$3+Dashboard!$H$3),"Authorization expiring soon",IF($H61="Info Requested","Information requested",""))))))))</f>
        <v/>
      </c>
      <c r="X61" s="19">
        <f>IF($A61="","",IF(COUNTIF($A$6:$A$105,$A61)&gt;1,"Duplicate record ID",IF($B61="","Missing clinic",IF($C61="","Missing payer",IF($D61="","Missing service category",IF($E61="","Missing request type",IF($H61="","Missing status",IF($M61="","Missing owner",IF($N61="","Missing priority","")))))))))</f>
        <v/>
      </c>
    </row>
    <row r="62">
      <c r="A62" s="16" t="n"/>
      <c r="B62" s="16" t="n"/>
      <c r="C62" s="16" t="n"/>
      <c r="D62" s="16" t="n"/>
      <c r="E62" s="16" t="n"/>
      <c r="F62" s="26" t="n"/>
      <c r="G62" s="26" t="n"/>
      <c r="H62" s="16" t="n"/>
      <c r="I62" s="26" t="n"/>
      <c r="J62" s="16" t="n"/>
      <c r="K62" s="26" t="n"/>
      <c r="L62" s="26" t="n"/>
      <c r="M62" s="16" t="n"/>
      <c r="N62" s="16" t="n"/>
      <c r="O62" s="26" t="n"/>
      <c r="P62" s="16" t="n"/>
      <c r="Q62" s="16" t="n"/>
      <c r="R62" s="18" t="n"/>
      <c r="S62" s="18" t="n"/>
      <c r="T62" s="19">
        <f>IF(OR($A62="",$F62=""),"",MAX(0,Dashboard!$B$3-$F62))</f>
        <v/>
      </c>
      <c r="U62" s="19">
        <f>IF(OR($A62="",$G62="",OR($H62="Approved",$H62="Denied",$H62="Withdrawn")),"",$G62-Dashboard!$B$3)</f>
        <v/>
      </c>
      <c r="V62" s="19">
        <f>IF(OR($A62="",$L62="",$H62&lt;&gt;"Approved"),"",$L62-Dashboard!$B$3)</f>
        <v/>
      </c>
      <c r="W62" s="19">
        <f>IF($A62="","",IF($X62&lt;&gt;"","Data issue",IF(AND(OR($H62="Submitted",$H62="Payer Review",$H62="Info Requested"),$G62&lt;Dashboard!$B$3),"Overdue decision",IF(AND($O62&lt;&gt;"",$O62&lt;Dashboard!$B$3),"Follow-up overdue",IF(AND($G62&gt;=Dashboard!$B$3,$G62&lt;=Dashboard!$B$3+Dashboard!$E$3),"Decision due soon",IF(AND($H62="Approved",$L62&lt;Dashboard!$B$3),"Authorization expired",IF(AND($H62="Approved",$L62&lt;=Dashboard!$B$3+Dashboard!$H$3),"Authorization expiring soon",IF($H62="Info Requested","Information requested",""))))))))</f>
        <v/>
      </c>
      <c r="X62" s="19">
        <f>IF($A62="","",IF(COUNTIF($A$6:$A$105,$A62)&gt;1,"Duplicate record ID",IF($B62="","Missing clinic",IF($C62="","Missing payer",IF($D62="","Missing service category",IF($E62="","Missing request type",IF($H62="","Missing status",IF($M62="","Missing owner",IF($N62="","Missing priority","")))))))))</f>
        <v/>
      </c>
    </row>
    <row r="63">
      <c r="A63" s="16" t="n"/>
      <c r="B63" s="16" t="n"/>
      <c r="C63" s="16" t="n"/>
      <c r="D63" s="16" t="n"/>
      <c r="E63" s="16" t="n"/>
      <c r="F63" s="26" t="n"/>
      <c r="G63" s="26" t="n"/>
      <c r="H63" s="16" t="n"/>
      <c r="I63" s="26" t="n"/>
      <c r="J63" s="16" t="n"/>
      <c r="K63" s="26" t="n"/>
      <c r="L63" s="26" t="n"/>
      <c r="M63" s="16" t="n"/>
      <c r="N63" s="16" t="n"/>
      <c r="O63" s="26" t="n"/>
      <c r="P63" s="16" t="n"/>
      <c r="Q63" s="16" t="n"/>
      <c r="R63" s="18" t="n"/>
      <c r="S63" s="18" t="n"/>
      <c r="T63" s="19">
        <f>IF(OR($A63="",$F63=""),"",MAX(0,Dashboard!$B$3-$F63))</f>
        <v/>
      </c>
      <c r="U63" s="19">
        <f>IF(OR($A63="",$G63="",OR($H63="Approved",$H63="Denied",$H63="Withdrawn")),"",$G63-Dashboard!$B$3)</f>
        <v/>
      </c>
      <c r="V63" s="19">
        <f>IF(OR($A63="",$L63="",$H63&lt;&gt;"Approved"),"",$L63-Dashboard!$B$3)</f>
        <v/>
      </c>
      <c r="W63" s="19">
        <f>IF($A63="","",IF($X63&lt;&gt;"","Data issue",IF(AND(OR($H63="Submitted",$H63="Payer Review",$H63="Info Requested"),$G63&lt;Dashboard!$B$3),"Overdue decision",IF(AND($O63&lt;&gt;"",$O63&lt;Dashboard!$B$3),"Follow-up overdue",IF(AND($G63&gt;=Dashboard!$B$3,$G63&lt;=Dashboard!$B$3+Dashboard!$E$3),"Decision due soon",IF(AND($H63="Approved",$L63&lt;Dashboard!$B$3),"Authorization expired",IF(AND($H63="Approved",$L63&lt;=Dashboard!$B$3+Dashboard!$H$3),"Authorization expiring soon",IF($H63="Info Requested","Information requested",""))))))))</f>
        <v/>
      </c>
      <c r="X63" s="19">
        <f>IF($A63="","",IF(COUNTIF($A$6:$A$105,$A63)&gt;1,"Duplicate record ID",IF($B63="","Missing clinic",IF($C63="","Missing payer",IF($D63="","Missing service category",IF($E63="","Missing request type",IF($H63="","Missing status",IF($M63="","Missing owner",IF($N63="","Missing priority","")))))))))</f>
        <v/>
      </c>
    </row>
    <row r="64">
      <c r="A64" s="16" t="n"/>
      <c r="B64" s="16" t="n"/>
      <c r="C64" s="16" t="n"/>
      <c r="D64" s="16" t="n"/>
      <c r="E64" s="16" t="n"/>
      <c r="F64" s="26" t="n"/>
      <c r="G64" s="26" t="n"/>
      <c r="H64" s="16" t="n"/>
      <c r="I64" s="26" t="n"/>
      <c r="J64" s="16" t="n"/>
      <c r="K64" s="26" t="n"/>
      <c r="L64" s="26" t="n"/>
      <c r="M64" s="16" t="n"/>
      <c r="N64" s="16" t="n"/>
      <c r="O64" s="26" t="n"/>
      <c r="P64" s="16" t="n"/>
      <c r="Q64" s="16" t="n"/>
      <c r="R64" s="18" t="n"/>
      <c r="S64" s="18" t="n"/>
      <c r="T64" s="19">
        <f>IF(OR($A64="",$F64=""),"",MAX(0,Dashboard!$B$3-$F64))</f>
        <v/>
      </c>
      <c r="U64" s="19">
        <f>IF(OR($A64="",$G64="",OR($H64="Approved",$H64="Denied",$H64="Withdrawn")),"",$G64-Dashboard!$B$3)</f>
        <v/>
      </c>
      <c r="V64" s="19">
        <f>IF(OR($A64="",$L64="",$H64&lt;&gt;"Approved"),"",$L64-Dashboard!$B$3)</f>
        <v/>
      </c>
      <c r="W64" s="19">
        <f>IF($A64="","",IF($X64&lt;&gt;"","Data issue",IF(AND(OR($H64="Submitted",$H64="Payer Review",$H64="Info Requested"),$G64&lt;Dashboard!$B$3),"Overdue decision",IF(AND($O64&lt;&gt;"",$O64&lt;Dashboard!$B$3),"Follow-up overdue",IF(AND($G64&gt;=Dashboard!$B$3,$G64&lt;=Dashboard!$B$3+Dashboard!$E$3),"Decision due soon",IF(AND($H64="Approved",$L64&lt;Dashboard!$B$3),"Authorization expired",IF(AND($H64="Approved",$L64&lt;=Dashboard!$B$3+Dashboard!$H$3),"Authorization expiring soon",IF($H64="Info Requested","Information requested",""))))))))</f>
        <v/>
      </c>
      <c r="X64" s="19">
        <f>IF($A64="","",IF(COUNTIF($A$6:$A$105,$A64)&gt;1,"Duplicate record ID",IF($B64="","Missing clinic",IF($C64="","Missing payer",IF($D64="","Missing service category",IF($E64="","Missing request type",IF($H64="","Missing status",IF($M64="","Missing owner",IF($N64="","Missing priority","")))))))))</f>
        <v/>
      </c>
    </row>
    <row r="65">
      <c r="A65" s="16" t="n"/>
      <c r="B65" s="16" t="n"/>
      <c r="C65" s="16" t="n"/>
      <c r="D65" s="16" t="n"/>
      <c r="E65" s="16" t="n"/>
      <c r="F65" s="26" t="n"/>
      <c r="G65" s="26" t="n"/>
      <c r="H65" s="16" t="n"/>
      <c r="I65" s="26" t="n"/>
      <c r="J65" s="16" t="n"/>
      <c r="K65" s="26" t="n"/>
      <c r="L65" s="26" t="n"/>
      <c r="M65" s="16" t="n"/>
      <c r="N65" s="16" t="n"/>
      <c r="O65" s="26" t="n"/>
      <c r="P65" s="16" t="n"/>
      <c r="Q65" s="16" t="n"/>
      <c r="R65" s="18" t="n"/>
      <c r="S65" s="18" t="n"/>
      <c r="T65" s="19">
        <f>IF(OR($A65="",$F65=""),"",MAX(0,Dashboard!$B$3-$F65))</f>
        <v/>
      </c>
      <c r="U65" s="19">
        <f>IF(OR($A65="",$G65="",OR($H65="Approved",$H65="Denied",$H65="Withdrawn")),"",$G65-Dashboard!$B$3)</f>
        <v/>
      </c>
      <c r="V65" s="19">
        <f>IF(OR($A65="",$L65="",$H65&lt;&gt;"Approved"),"",$L65-Dashboard!$B$3)</f>
        <v/>
      </c>
      <c r="W65" s="19">
        <f>IF($A65="","",IF($X65&lt;&gt;"","Data issue",IF(AND(OR($H65="Submitted",$H65="Payer Review",$H65="Info Requested"),$G65&lt;Dashboard!$B$3),"Overdue decision",IF(AND($O65&lt;&gt;"",$O65&lt;Dashboard!$B$3),"Follow-up overdue",IF(AND($G65&gt;=Dashboard!$B$3,$G65&lt;=Dashboard!$B$3+Dashboard!$E$3),"Decision due soon",IF(AND($H65="Approved",$L65&lt;Dashboard!$B$3),"Authorization expired",IF(AND($H65="Approved",$L65&lt;=Dashboard!$B$3+Dashboard!$H$3),"Authorization expiring soon",IF($H65="Info Requested","Information requested",""))))))))</f>
        <v/>
      </c>
      <c r="X65" s="19">
        <f>IF($A65="","",IF(COUNTIF($A$6:$A$105,$A65)&gt;1,"Duplicate record ID",IF($B65="","Missing clinic",IF($C65="","Missing payer",IF($D65="","Missing service category",IF($E65="","Missing request type",IF($H65="","Missing status",IF($M65="","Missing owner",IF($N65="","Missing priority","")))))))))</f>
        <v/>
      </c>
    </row>
    <row r="66">
      <c r="A66" s="16" t="n"/>
      <c r="B66" s="16" t="n"/>
      <c r="C66" s="16" t="n"/>
      <c r="D66" s="16" t="n"/>
      <c r="E66" s="16" t="n"/>
      <c r="F66" s="26" t="n"/>
      <c r="G66" s="26" t="n"/>
      <c r="H66" s="16" t="n"/>
      <c r="I66" s="26" t="n"/>
      <c r="J66" s="16" t="n"/>
      <c r="K66" s="26" t="n"/>
      <c r="L66" s="26" t="n"/>
      <c r="M66" s="16" t="n"/>
      <c r="N66" s="16" t="n"/>
      <c r="O66" s="26" t="n"/>
      <c r="P66" s="16" t="n"/>
      <c r="Q66" s="16" t="n"/>
      <c r="R66" s="18" t="n"/>
      <c r="S66" s="18" t="n"/>
      <c r="T66" s="19">
        <f>IF(OR($A66="",$F66=""),"",MAX(0,Dashboard!$B$3-$F66))</f>
        <v/>
      </c>
      <c r="U66" s="19">
        <f>IF(OR($A66="",$G66="",OR($H66="Approved",$H66="Denied",$H66="Withdrawn")),"",$G66-Dashboard!$B$3)</f>
        <v/>
      </c>
      <c r="V66" s="19">
        <f>IF(OR($A66="",$L66="",$H66&lt;&gt;"Approved"),"",$L66-Dashboard!$B$3)</f>
        <v/>
      </c>
      <c r="W66" s="19">
        <f>IF($A66="","",IF($X66&lt;&gt;"","Data issue",IF(AND(OR($H66="Submitted",$H66="Payer Review",$H66="Info Requested"),$G66&lt;Dashboard!$B$3),"Overdue decision",IF(AND($O66&lt;&gt;"",$O66&lt;Dashboard!$B$3),"Follow-up overdue",IF(AND($G66&gt;=Dashboard!$B$3,$G66&lt;=Dashboard!$B$3+Dashboard!$E$3),"Decision due soon",IF(AND($H66="Approved",$L66&lt;Dashboard!$B$3),"Authorization expired",IF(AND($H66="Approved",$L66&lt;=Dashboard!$B$3+Dashboard!$H$3),"Authorization expiring soon",IF($H66="Info Requested","Information requested",""))))))))</f>
        <v/>
      </c>
      <c r="X66" s="19">
        <f>IF($A66="","",IF(COUNTIF($A$6:$A$105,$A66)&gt;1,"Duplicate record ID",IF($B66="","Missing clinic",IF($C66="","Missing payer",IF($D66="","Missing service category",IF($E66="","Missing request type",IF($H66="","Missing status",IF($M66="","Missing owner",IF($N66="","Missing priority","")))))))))</f>
        <v/>
      </c>
    </row>
    <row r="67">
      <c r="A67" s="16" t="n"/>
      <c r="B67" s="16" t="n"/>
      <c r="C67" s="16" t="n"/>
      <c r="D67" s="16" t="n"/>
      <c r="E67" s="16" t="n"/>
      <c r="F67" s="26" t="n"/>
      <c r="G67" s="26" t="n"/>
      <c r="H67" s="16" t="n"/>
      <c r="I67" s="26" t="n"/>
      <c r="J67" s="16" t="n"/>
      <c r="K67" s="26" t="n"/>
      <c r="L67" s="26" t="n"/>
      <c r="M67" s="16" t="n"/>
      <c r="N67" s="16" t="n"/>
      <c r="O67" s="26" t="n"/>
      <c r="P67" s="16" t="n"/>
      <c r="Q67" s="16" t="n"/>
      <c r="R67" s="18" t="n"/>
      <c r="S67" s="18" t="n"/>
      <c r="T67" s="19">
        <f>IF(OR($A67="",$F67=""),"",MAX(0,Dashboard!$B$3-$F67))</f>
        <v/>
      </c>
      <c r="U67" s="19">
        <f>IF(OR($A67="",$G67="",OR($H67="Approved",$H67="Denied",$H67="Withdrawn")),"",$G67-Dashboard!$B$3)</f>
        <v/>
      </c>
      <c r="V67" s="19">
        <f>IF(OR($A67="",$L67="",$H67&lt;&gt;"Approved"),"",$L67-Dashboard!$B$3)</f>
        <v/>
      </c>
      <c r="W67" s="19">
        <f>IF($A67="","",IF($X67&lt;&gt;"","Data issue",IF(AND(OR($H67="Submitted",$H67="Payer Review",$H67="Info Requested"),$G67&lt;Dashboard!$B$3),"Overdue decision",IF(AND($O67&lt;&gt;"",$O67&lt;Dashboard!$B$3),"Follow-up overdue",IF(AND($G67&gt;=Dashboard!$B$3,$G67&lt;=Dashboard!$B$3+Dashboard!$E$3),"Decision due soon",IF(AND($H67="Approved",$L67&lt;Dashboard!$B$3),"Authorization expired",IF(AND($H67="Approved",$L67&lt;=Dashboard!$B$3+Dashboard!$H$3),"Authorization expiring soon",IF($H67="Info Requested","Information requested",""))))))))</f>
        <v/>
      </c>
      <c r="X67" s="19">
        <f>IF($A67="","",IF(COUNTIF($A$6:$A$105,$A67)&gt;1,"Duplicate record ID",IF($B67="","Missing clinic",IF($C67="","Missing payer",IF($D67="","Missing service category",IF($E67="","Missing request type",IF($H67="","Missing status",IF($M67="","Missing owner",IF($N67="","Missing priority","")))))))))</f>
        <v/>
      </c>
    </row>
    <row r="68">
      <c r="A68" s="16" t="n"/>
      <c r="B68" s="16" t="n"/>
      <c r="C68" s="16" t="n"/>
      <c r="D68" s="16" t="n"/>
      <c r="E68" s="16" t="n"/>
      <c r="F68" s="26" t="n"/>
      <c r="G68" s="26" t="n"/>
      <c r="H68" s="16" t="n"/>
      <c r="I68" s="26" t="n"/>
      <c r="J68" s="16" t="n"/>
      <c r="K68" s="26" t="n"/>
      <c r="L68" s="26" t="n"/>
      <c r="M68" s="16" t="n"/>
      <c r="N68" s="16" t="n"/>
      <c r="O68" s="26" t="n"/>
      <c r="P68" s="16" t="n"/>
      <c r="Q68" s="16" t="n"/>
      <c r="R68" s="18" t="n"/>
      <c r="S68" s="18" t="n"/>
      <c r="T68" s="19">
        <f>IF(OR($A68="",$F68=""),"",MAX(0,Dashboard!$B$3-$F68))</f>
        <v/>
      </c>
      <c r="U68" s="19">
        <f>IF(OR($A68="",$G68="",OR($H68="Approved",$H68="Denied",$H68="Withdrawn")),"",$G68-Dashboard!$B$3)</f>
        <v/>
      </c>
      <c r="V68" s="19">
        <f>IF(OR($A68="",$L68="",$H68&lt;&gt;"Approved"),"",$L68-Dashboard!$B$3)</f>
        <v/>
      </c>
      <c r="W68" s="19">
        <f>IF($A68="","",IF($X68&lt;&gt;"","Data issue",IF(AND(OR($H68="Submitted",$H68="Payer Review",$H68="Info Requested"),$G68&lt;Dashboard!$B$3),"Overdue decision",IF(AND($O68&lt;&gt;"",$O68&lt;Dashboard!$B$3),"Follow-up overdue",IF(AND($G68&gt;=Dashboard!$B$3,$G68&lt;=Dashboard!$B$3+Dashboard!$E$3),"Decision due soon",IF(AND($H68="Approved",$L68&lt;Dashboard!$B$3),"Authorization expired",IF(AND($H68="Approved",$L68&lt;=Dashboard!$B$3+Dashboard!$H$3),"Authorization expiring soon",IF($H68="Info Requested","Information requested",""))))))))</f>
        <v/>
      </c>
      <c r="X68" s="19">
        <f>IF($A68="","",IF(COUNTIF($A$6:$A$105,$A68)&gt;1,"Duplicate record ID",IF($B68="","Missing clinic",IF($C68="","Missing payer",IF($D68="","Missing service category",IF($E68="","Missing request type",IF($H68="","Missing status",IF($M68="","Missing owner",IF($N68="","Missing priority","")))))))))</f>
        <v/>
      </c>
    </row>
    <row r="69">
      <c r="A69" s="16" t="n"/>
      <c r="B69" s="16" t="n"/>
      <c r="C69" s="16" t="n"/>
      <c r="D69" s="16" t="n"/>
      <c r="E69" s="16" t="n"/>
      <c r="F69" s="26" t="n"/>
      <c r="G69" s="26" t="n"/>
      <c r="H69" s="16" t="n"/>
      <c r="I69" s="26" t="n"/>
      <c r="J69" s="16" t="n"/>
      <c r="K69" s="26" t="n"/>
      <c r="L69" s="26" t="n"/>
      <c r="M69" s="16" t="n"/>
      <c r="N69" s="16" t="n"/>
      <c r="O69" s="26" t="n"/>
      <c r="P69" s="16" t="n"/>
      <c r="Q69" s="16" t="n"/>
      <c r="R69" s="18" t="n"/>
      <c r="S69" s="18" t="n"/>
      <c r="T69" s="19">
        <f>IF(OR($A69="",$F69=""),"",MAX(0,Dashboard!$B$3-$F69))</f>
        <v/>
      </c>
      <c r="U69" s="19">
        <f>IF(OR($A69="",$G69="",OR($H69="Approved",$H69="Denied",$H69="Withdrawn")),"",$G69-Dashboard!$B$3)</f>
        <v/>
      </c>
      <c r="V69" s="19">
        <f>IF(OR($A69="",$L69="",$H69&lt;&gt;"Approved"),"",$L69-Dashboard!$B$3)</f>
        <v/>
      </c>
      <c r="W69" s="19">
        <f>IF($A69="","",IF($X69&lt;&gt;"","Data issue",IF(AND(OR($H69="Submitted",$H69="Payer Review",$H69="Info Requested"),$G69&lt;Dashboard!$B$3),"Overdue decision",IF(AND($O69&lt;&gt;"",$O69&lt;Dashboard!$B$3),"Follow-up overdue",IF(AND($G69&gt;=Dashboard!$B$3,$G69&lt;=Dashboard!$B$3+Dashboard!$E$3),"Decision due soon",IF(AND($H69="Approved",$L69&lt;Dashboard!$B$3),"Authorization expired",IF(AND($H69="Approved",$L69&lt;=Dashboard!$B$3+Dashboard!$H$3),"Authorization expiring soon",IF($H69="Info Requested","Information requested",""))))))))</f>
        <v/>
      </c>
      <c r="X69" s="19">
        <f>IF($A69="","",IF(COUNTIF($A$6:$A$105,$A69)&gt;1,"Duplicate record ID",IF($B69="","Missing clinic",IF($C69="","Missing payer",IF($D69="","Missing service category",IF($E69="","Missing request type",IF($H69="","Missing status",IF($M69="","Missing owner",IF($N69="","Missing priority","")))))))))</f>
        <v/>
      </c>
    </row>
    <row r="70">
      <c r="A70" s="16" t="n"/>
      <c r="B70" s="16" t="n"/>
      <c r="C70" s="16" t="n"/>
      <c r="D70" s="16" t="n"/>
      <c r="E70" s="16" t="n"/>
      <c r="F70" s="26" t="n"/>
      <c r="G70" s="26" t="n"/>
      <c r="H70" s="16" t="n"/>
      <c r="I70" s="26" t="n"/>
      <c r="J70" s="16" t="n"/>
      <c r="K70" s="26" t="n"/>
      <c r="L70" s="26" t="n"/>
      <c r="M70" s="16" t="n"/>
      <c r="N70" s="16" t="n"/>
      <c r="O70" s="26" t="n"/>
      <c r="P70" s="16" t="n"/>
      <c r="Q70" s="16" t="n"/>
      <c r="R70" s="18" t="n"/>
      <c r="S70" s="18" t="n"/>
      <c r="T70" s="19">
        <f>IF(OR($A70="",$F70=""),"",MAX(0,Dashboard!$B$3-$F70))</f>
        <v/>
      </c>
      <c r="U70" s="19">
        <f>IF(OR($A70="",$G70="",OR($H70="Approved",$H70="Denied",$H70="Withdrawn")),"",$G70-Dashboard!$B$3)</f>
        <v/>
      </c>
      <c r="V70" s="19">
        <f>IF(OR($A70="",$L70="",$H70&lt;&gt;"Approved"),"",$L70-Dashboard!$B$3)</f>
        <v/>
      </c>
      <c r="W70" s="19">
        <f>IF($A70="","",IF($X70&lt;&gt;"","Data issue",IF(AND(OR($H70="Submitted",$H70="Payer Review",$H70="Info Requested"),$G70&lt;Dashboard!$B$3),"Overdue decision",IF(AND($O70&lt;&gt;"",$O70&lt;Dashboard!$B$3),"Follow-up overdue",IF(AND($G70&gt;=Dashboard!$B$3,$G70&lt;=Dashboard!$B$3+Dashboard!$E$3),"Decision due soon",IF(AND($H70="Approved",$L70&lt;Dashboard!$B$3),"Authorization expired",IF(AND($H70="Approved",$L70&lt;=Dashboard!$B$3+Dashboard!$H$3),"Authorization expiring soon",IF($H70="Info Requested","Information requested",""))))))))</f>
        <v/>
      </c>
      <c r="X70" s="19">
        <f>IF($A70="","",IF(COUNTIF($A$6:$A$105,$A70)&gt;1,"Duplicate record ID",IF($B70="","Missing clinic",IF($C70="","Missing payer",IF($D70="","Missing service category",IF($E70="","Missing request type",IF($H70="","Missing status",IF($M70="","Missing owner",IF($N70="","Missing priority","")))))))))</f>
        <v/>
      </c>
    </row>
    <row r="71">
      <c r="A71" s="16" t="n"/>
      <c r="B71" s="16" t="n"/>
      <c r="C71" s="16" t="n"/>
      <c r="D71" s="16" t="n"/>
      <c r="E71" s="16" t="n"/>
      <c r="F71" s="26" t="n"/>
      <c r="G71" s="26" t="n"/>
      <c r="H71" s="16" t="n"/>
      <c r="I71" s="26" t="n"/>
      <c r="J71" s="16" t="n"/>
      <c r="K71" s="26" t="n"/>
      <c r="L71" s="26" t="n"/>
      <c r="M71" s="16" t="n"/>
      <c r="N71" s="16" t="n"/>
      <c r="O71" s="26" t="n"/>
      <c r="P71" s="16" t="n"/>
      <c r="Q71" s="16" t="n"/>
      <c r="R71" s="18" t="n"/>
      <c r="S71" s="18" t="n"/>
      <c r="T71" s="19">
        <f>IF(OR($A71="",$F71=""),"",MAX(0,Dashboard!$B$3-$F71))</f>
        <v/>
      </c>
      <c r="U71" s="19">
        <f>IF(OR($A71="",$G71="",OR($H71="Approved",$H71="Denied",$H71="Withdrawn")),"",$G71-Dashboard!$B$3)</f>
        <v/>
      </c>
      <c r="V71" s="19">
        <f>IF(OR($A71="",$L71="",$H71&lt;&gt;"Approved"),"",$L71-Dashboard!$B$3)</f>
        <v/>
      </c>
      <c r="W71" s="19">
        <f>IF($A71="","",IF($X71&lt;&gt;"","Data issue",IF(AND(OR($H71="Submitted",$H71="Payer Review",$H71="Info Requested"),$G71&lt;Dashboard!$B$3),"Overdue decision",IF(AND($O71&lt;&gt;"",$O71&lt;Dashboard!$B$3),"Follow-up overdue",IF(AND($G71&gt;=Dashboard!$B$3,$G71&lt;=Dashboard!$B$3+Dashboard!$E$3),"Decision due soon",IF(AND($H71="Approved",$L71&lt;Dashboard!$B$3),"Authorization expired",IF(AND($H71="Approved",$L71&lt;=Dashboard!$B$3+Dashboard!$H$3),"Authorization expiring soon",IF($H71="Info Requested","Information requested",""))))))))</f>
        <v/>
      </c>
      <c r="X71" s="19">
        <f>IF($A71="","",IF(COUNTIF($A$6:$A$105,$A71)&gt;1,"Duplicate record ID",IF($B71="","Missing clinic",IF($C71="","Missing payer",IF($D71="","Missing service category",IF($E71="","Missing request type",IF($H71="","Missing status",IF($M71="","Missing owner",IF($N71="","Missing priority","")))))))))</f>
        <v/>
      </c>
    </row>
    <row r="72">
      <c r="A72" s="16" t="n"/>
      <c r="B72" s="16" t="n"/>
      <c r="C72" s="16" t="n"/>
      <c r="D72" s="16" t="n"/>
      <c r="E72" s="16" t="n"/>
      <c r="F72" s="26" t="n"/>
      <c r="G72" s="26" t="n"/>
      <c r="H72" s="16" t="n"/>
      <c r="I72" s="26" t="n"/>
      <c r="J72" s="16" t="n"/>
      <c r="K72" s="26" t="n"/>
      <c r="L72" s="26" t="n"/>
      <c r="M72" s="16" t="n"/>
      <c r="N72" s="16" t="n"/>
      <c r="O72" s="26" t="n"/>
      <c r="P72" s="16" t="n"/>
      <c r="Q72" s="16" t="n"/>
      <c r="R72" s="18" t="n"/>
      <c r="S72" s="18" t="n"/>
      <c r="T72" s="19">
        <f>IF(OR($A72="",$F72=""),"",MAX(0,Dashboard!$B$3-$F72))</f>
        <v/>
      </c>
      <c r="U72" s="19">
        <f>IF(OR($A72="",$G72="",OR($H72="Approved",$H72="Denied",$H72="Withdrawn")),"",$G72-Dashboard!$B$3)</f>
        <v/>
      </c>
      <c r="V72" s="19">
        <f>IF(OR($A72="",$L72="",$H72&lt;&gt;"Approved"),"",$L72-Dashboard!$B$3)</f>
        <v/>
      </c>
      <c r="W72" s="19">
        <f>IF($A72="","",IF($X72&lt;&gt;"","Data issue",IF(AND(OR($H72="Submitted",$H72="Payer Review",$H72="Info Requested"),$G72&lt;Dashboard!$B$3),"Overdue decision",IF(AND($O72&lt;&gt;"",$O72&lt;Dashboard!$B$3),"Follow-up overdue",IF(AND($G72&gt;=Dashboard!$B$3,$G72&lt;=Dashboard!$B$3+Dashboard!$E$3),"Decision due soon",IF(AND($H72="Approved",$L72&lt;Dashboard!$B$3),"Authorization expired",IF(AND($H72="Approved",$L72&lt;=Dashboard!$B$3+Dashboard!$H$3),"Authorization expiring soon",IF($H72="Info Requested","Information requested",""))))))))</f>
        <v/>
      </c>
      <c r="X72" s="19">
        <f>IF($A72="","",IF(COUNTIF($A$6:$A$105,$A72)&gt;1,"Duplicate record ID",IF($B72="","Missing clinic",IF($C72="","Missing payer",IF($D72="","Missing service category",IF($E72="","Missing request type",IF($H72="","Missing status",IF($M72="","Missing owner",IF($N72="","Missing priority","")))))))))</f>
        <v/>
      </c>
    </row>
    <row r="73">
      <c r="A73" s="16" t="n"/>
      <c r="B73" s="16" t="n"/>
      <c r="C73" s="16" t="n"/>
      <c r="D73" s="16" t="n"/>
      <c r="E73" s="16" t="n"/>
      <c r="F73" s="26" t="n"/>
      <c r="G73" s="26" t="n"/>
      <c r="H73" s="16" t="n"/>
      <c r="I73" s="26" t="n"/>
      <c r="J73" s="16" t="n"/>
      <c r="K73" s="26" t="n"/>
      <c r="L73" s="26" t="n"/>
      <c r="M73" s="16" t="n"/>
      <c r="N73" s="16" t="n"/>
      <c r="O73" s="26" t="n"/>
      <c r="P73" s="16" t="n"/>
      <c r="Q73" s="16" t="n"/>
      <c r="R73" s="18" t="n"/>
      <c r="S73" s="18" t="n"/>
      <c r="T73" s="19">
        <f>IF(OR($A73="",$F73=""),"",MAX(0,Dashboard!$B$3-$F73))</f>
        <v/>
      </c>
      <c r="U73" s="19">
        <f>IF(OR($A73="",$G73="",OR($H73="Approved",$H73="Denied",$H73="Withdrawn")),"",$G73-Dashboard!$B$3)</f>
        <v/>
      </c>
      <c r="V73" s="19">
        <f>IF(OR($A73="",$L73="",$H73&lt;&gt;"Approved"),"",$L73-Dashboard!$B$3)</f>
        <v/>
      </c>
      <c r="W73" s="19">
        <f>IF($A73="","",IF($X73&lt;&gt;"","Data issue",IF(AND(OR($H73="Submitted",$H73="Payer Review",$H73="Info Requested"),$G73&lt;Dashboard!$B$3),"Overdue decision",IF(AND($O73&lt;&gt;"",$O73&lt;Dashboard!$B$3),"Follow-up overdue",IF(AND($G73&gt;=Dashboard!$B$3,$G73&lt;=Dashboard!$B$3+Dashboard!$E$3),"Decision due soon",IF(AND($H73="Approved",$L73&lt;Dashboard!$B$3),"Authorization expired",IF(AND($H73="Approved",$L73&lt;=Dashboard!$B$3+Dashboard!$H$3),"Authorization expiring soon",IF($H73="Info Requested","Information requested",""))))))))</f>
        <v/>
      </c>
      <c r="X73" s="19">
        <f>IF($A73="","",IF(COUNTIF($A$6:$A$105,$A73)&gt;1,"Duplicate record ID",IF($B73="","Missing clinic",IF($C73="","Missing payer",IF($D73="","Missing service category",IF($E73="","Missing request type",IF($H73="","Missing status",IF($M73="","Missing owner",IF($N73="","Missing priority","")))))))))</f>
        <v/>
      </c>
    </row>
    <row r="74">
      <c r="A74" s="16" t="n"/>
      <c r="B74" s="16" t="n"/>
      <c r="C74" s="16" t="n"/>
      <c r="D74" s="16" t="n"/>
      <c r="E74" s="16" t="n"/>
      <c r="F74" s="26" t="n"/>
      <c r="G74" s="26" t="n"/>
      <c r="H74" s="16" t="n"/>
      <c r="I74" s="26" t="n"/>
      <c r="J74" s="16" t="n"/>
      <c r="K74" s="26" t="n"/>
      <c r="L74" s="26" t="n"/>
      <c r="M74" s="16" t="n"/>
      <c r="N74" s="16" t="n"/>
      <c r="O74" s="26" t="n"/>
      <c r="P74" s="16" t="n"/>
      <c r="Q74" s="16" t="n"/>
      <c r="R74" s="18" t="n"/>
      <c r="S74" s="18" t="n"/>
      <c r="T74" s="19">
        <f>IF(OR($A74="",$F74=""),"",MAX(0,Dashboard!$B$3-$F74))</f>
        <v/>
      </c>
      <c r="U74" s="19">
        <f>IF(OR($A74="",$G74="",OR($H74="Approved",$H74="Denied",$H74="Withdrawn")),"",$G74-Dashboard!$B$3)</f>
        <v/>
      </c>
      <c r="V74" s="19">
        <f>IF(OR($A74="",$L74="",$H74&lt;&gt;"Approved"),"",$L74-Dashboard!$B$3)</f>
        <v/>
      </c>
      <c r="W74" s="19">
        <f>IF($A74="","",IF($X74&lt;&gt;"","Data issue",IF(AND(OR($H74="Submitted",$H74="Payer Review",$H74="Info Requested"),$G74&lt;Dashboard!$B$3),"Overdue decision",IF(AND($O74&lt;&gt;"",$O74&lt;Dashboard!$B$3),"Follow-up overdue",IF(AND($G74&gt;=Dashboard!$B$3,$G74&lt;=Dashboard!$B$3+Dashboard!$E$3),"Decision due soon",IF(AND($H74="Approved",$L74&lt;Dashboard!$B$3),"Authorization expired",IF(AND($H74="Approved",$L74&lt;=Dashboard!$B$3+Dashboard!$H$3),"Authorization expiring soon",IF($H74="Info Requested","Information requested",""))))))))</f>
        <v/>
      </c>
      <c r="X74" s="19">
        <f>IF($A74="","",IF(COUNTIF($A$6:$A$105,$A74)&gt;1,"Duplicate record ID",IF($B74="","Missing clinic",IF($C74="","Missing payer",IF($D74="","Missing service category",IF($E74="","Missing request type",IF($H74="","Missing status",IF($M74="","Missing owner",IF($N74="","Missing priority","")))))))))</f>
        <v/>
      </c>
    </row>
    <row r="75">
      <c r="A75" s="16" t="n"/>
      <c r="B75" s="16" t="n"/>
      <c r="C75" s="16" t="n"/>
      <c r="D75" s="16" t="n"/>
      <c r="E75" s="16" t="n"/>
      <c r="F75" s="26" t="n"/>
      <c r="G75" s="26" t="n"/>
      <c r="H75" s="16" t="n"/>
      <c r="I75" s="26" t="n"/>
      <c r="J75" s="16" t="n"/>
      <c r="K75" s="26" t="n"/>
      <c r="L75" s="26" t="n"/>
      <c r="M75" s="16" t="n"/>
      <c r="N75" s="16" t="n"/>
      <c r="O75" s="26" t="n"/>
      <c r="P75" s="16" t="n"/>
      <c r="Q75" s="16" t="n"/>
      <c r="R75" s="18" t="n"/>
      <c r="S75" s="18" t="n"/>
      <c r="T75" s="19">
        <f>IF(OR($A75="",$F75=""),"",MAX(0,Dashboard!$B$3-$F75))</f>
        <v/>
      </c>
      <c r="U75" s="19">
        <f>IF(OR($A75="",$G75="",OR($H75="Approved",$H75="Denied",$H75="Withdrawn")),"",$G75-Dashboard!$B$3)</f>
        <v/>
      </c>
      <c r="V75" s="19">
        <f>IF(OR($A75="",$L75="",$H75&lt;&gt;"Approved"),"",$L75-Dashboard!$B$3)</f>
        <v/>
      </c>
      <c r="W75" s="19">
        <f>IF($A75="","",IF($X75&lt;&gt;"","Data issue",IF(AND(OR($H75="Submitted",$H75="Payer Review",$H75="Info Requested"),$G75&lt;Dashboard!$B$3),"Overdue decision",IF(AND($O75&lt;&gt;"",$O75&lt;Dashboard!$B$3),"Follow-up overdue",IF(AND($G75&gt;=Dashboard!$B$3,$G75&lt;=Dashboard!$B$3+Dashboard!$E$3),"Decision due soon",IF(AND($H75="Approved",$L75&lt;Dashboard!$B$3),"Authorization expired",IF(AND($H75="Approved",$L75&lt;=Dashboard!$B$3+Dashboard!$H$3),"Authorization expiring soon",IF($H75="Info Requested","Information requested",""))))))))</f>
        <v/>
      </c>
      <c r="X75" s="19">
        <f>IF($A75="","",IF(COUNTIF($A$6:$A$105,$A75)&gt;1,"Duplicate record ID",IF($B75="","Missing clinic",IF($C75="","Missing payer",IF($D75="","Missing service category",IF($E75="","Missing request type",IF($H75="","Missing status",IF($M75="","Missing owner",IF($N75="","Missing priority","")))))))))</f>
        <v/>
      </c>
    </row>
    <row r="76">
      <c r="A76" s="16" t="n"/>
      <c r="B76" s="16" t="n"/>
      <c r="C76" s="16" t="n"/>
      <c r="D76" s="16" t="n"/>
      <c r="E76" s="16" t="n"/>
      <c r="F76" s="26" t="n"/>
      <c r="G76" s="26" t="n"/>
      <c r="H76" s="16" t="n"/>
      <c r="I76" s="26" t="n"/>
      <c r="J76" s="16" t="n"/>
      <c r="K76" s="26" t="n"/>
      <c r="L76" s="26" t="n"/>
      <c r="M76" s="16" t="n"/>
      <c r="N76" s="16" t="n"/>
      <c r="O76" s="26" t="n"/>
      <c r="P76" s="16" t="n"/>
      <c r="Q76" s="16" t="n"/>
      <c r="R76" s="18" t="n"/>
      <c r="S76" s="18" t="n"/>
      <c r="T76" s="19">
        <f>IF(OR($A76="",$F76=""),"",MAX(0,Dashboard!$B$3-$F76))</f>
        <v/>
      </c>
      <c r="U76" s="19">
        <f>IF(OR($A76="",$G76="",OR($H76="Approved",$H76="Denied",$H76="Withdrawn")),"",$G76-Dashboard!$B$3)</f>
        <v/>
      </c>
      <c r="V76" s="19">
        <f>IF(OR($A76="",$L76="",$H76&lt;&gt;"Approved"),"",$L76-Dashboard!$B$3)</f>
        <v/>
      </c>
      <c r="W76" s="19">
        <f>IF($A76="","",IF($X76&lt;&gt;"","Data issue",IF(AND(OR($H76="Submitted",$H76="Payer Review",$H76="Info Requested"),$G76&lt;Dashboard!$B$3),"Overdue decision",IF(AND($O76&lt;&gt;"",$O76&lt;Dashboard!$B$3),"Follow-up overdue",IF(AND($G76&gt;=Dashboard!$B$3,$G76&lt;=Dashboard!$B$3+Dashboard!$E$3),"Decision due soon",IF(AND($H76="Approved",$L76&lt;Dashboard!$B$3),"Authorization expired",IF(AND($H76="Approved",$L76&lt;=Dashboard!$B$3+Dashboard!$H$3),"Authorization expiring soon",IF($H76="Info Requested","Information requested",""))))))))</f>
        <v/>
      </c>
      <c r="X76" s="19">
        <f>IF($A76="","",IF(COUNTIF($A$6:$A$105,$A76)&gt;1,"Duplicate record ID",IF($B76="","Missing clinic",IF($C76="","Missing payer",IF($D76="","Missing service category",IF($E76="","Missing request type",IF($H76="","Missing status",IF($M76="","Missing owner",IF($N76="","Missing priority","")))))))))</f>
        <v/>
      </c>
    </row>
    <row r="77">
      <c r="A77" s="16" t="n"/>
      <c r="B77" s="16" t="n"/>
      <c r="C77" s="16" t="n"/>
      <c r="D77" s="16" t="n"/>
      <c r="E77" s="16" t="n"/>
      <c r="F77" s="26" t="n"/>
      <c r="G77" s="26" t="n"/>
      <c r="H77" s="16" t="n"/>
      <c r="I77" s="26" t="n"/>
      <c r="J77" s="16" t="n"/>
      <c r="K77" s="26" t="n"/>
      <c r="L77" s="26" t="n"/>
      <c r="M77" s="16" t="n"/>
      <c r="N77" s="16" t="n"/>
      <c r="O77" s="26" t="n"/>
      <c r="P77" s="16" t="n"/>
      <c r="Q77" s="16" t="n"/>
      <c r="R77" s="18" t="n"/>
      <c r="S77" s="18" t="n"/>
      <c r="T77" s="19">
        <f>IF(OR($A77="",$F77=""),"",MAX(0,Dashboard!$B$3-$F77))</f>
        <v/>
      </c>
      <c r="U77" s="19">
        <f>IF(OR($A77="",$G77="",OR($H77="Approved",$H77="Denied",$H77="Withdrawn")),"",$G77-Dashboard!$B$3)</f>
        <v/>
      </c>
      <c r="V77" s="19">
        <f>IF(OR($A77="",$L77="",$H77&lt;&gt;"Approved"),"",$L77-Dashboard!$B$3)</f>
        <v/>
      </c>
      <c r="W77" s="19">
        <f>IF($A77="","",IF($X77&lt;&gt;"","Data issue",IF(AND(OR($H77="Submitted",$H77="Payer Review",$H77="Info Requested"),$G77&lt;Dashboard!$B$3),"Overdue decision",IF(AND($O77&lt;&gt;"",$O77&lt;Dashboard!$B$3),"Follow-up overdue",IF(AND($G77&gt;=Dashboard!$B$3,$G77&lt;=Dashboard!$B$3+Dashboard!$E$3),"Decision due soon",IF(AND($H77="Approved",$L77&lt;Dashboard!$B$3),"Authorization expired",IF(AND($H77="Approved",$L77&lt;=Dashboard!$B$3+Dashboard!$H$3),"Authorization expiring soon",IF($H77="Info Requested","Information requested",""))))))))</f>
        <v/>
      </c>
      <c r="X77" s="19">
        <f>IF($A77="","",IF(COUNTIF($A$6:$A$105,$A77)&gt;1,"Duplicate record ID",IF($B77="","Missing clinic",IF($C77="","Missing payer",IF($D77="","Missing service category",IF($E77="","Missing request type",IF($H77="","Missing status",IF($M77="","Missing owner",IF($N77="","Missing priority","")))))))))</f>
        <v/>
      </c>
    </row>
    <row r="78">
      <c r="A78" s="16" t="n"/>
      <c r="B78" s="16" t="n"/>
      <c r="C78" s="16" t="n"/>
      <c r="D78" s="16" t="n"/>
      <c r="E78" s="16" t="n"/>
      <c r="F78" s="26" t="n"/>
      <c r="G78" s="26" t="n"/>
      <c r="H78" s="16" t="n"/>
      <c r="I78" s="26" t="n"/>
      <c r="J78" s="16" t="n"/>
      <c r="K78" s="26" t="n"/>
      <c r="L78" s="26" t="n"/>
      <c r="M78" s="16" t="n"/>
      <c r="N78" s="16" t="n"/>
      <c r="O78" s="26" t="n"/>
      <c r="P78" s="16" t="n"/>
      <c r="Q78" s="16" t="n"/>
      <c r="R78" s="18" t="n"/>
      <c r="S78" s="18" t="n"/>
      <c r="T78" s="19">
        <f>IF(OR($A78="",$F78=""),"",MAX(0,Dashboard!$B$3-$F78))</f>
        <v/>
      </c>
      <c r="U78" s="19">
        <f>IF(OR($A78="",$G78="",OR($H78="Approved",$H78="Denied",$H78="Withdrawn")),"",$G78-Dashboard!$B$3)</f>
        <v/>
      </c>
      <c r="V78" s="19">
        <f>IF(OR($A78="",$L78="",$H78&lt;&gt;"Approved"),"",$L78-Dashboard!$B$3)</f>
        <v/>
      </c>
      <c r="W78" s="19">
        <f>IF($A78="","",IF($X78&lt;&gt;"","Data issue",IF(AND(OR($H78="Submitted",$H78="Payer Review",$H78="Info Requested"),$G78&lt;Dashboard!$B$3),"Overdue decision",IF(AND($O78&lt;&gt;"",$O78&lt;Dashboard!$B$3),"Follow-up overdue",IF(AND($G78&gt;=Dashboard!$B$3,$G78&lt;=Dashboard!$B$3+Dashboard!$E$3),"Decision due soon",IF(AND($H78="Approved",$L78&lt;Dashboard!$B$3),"Authorization expired",IF(AND($H78="Approved",$L78&lt;=Dashboard!$B$3+Dashboard!$H$3),"Authorization expiring soon",IF($H78="Info Requested","Information requested",""))))))))</f>
        <v/>
      </c>
      <c r="X78" s="19">
        <f>IF($A78="","",IF(COUNTIF($A$6:$A$105,$A78)&gt;1,"Duplicate record ID",IF($B78="","Missing clinic",IF($C78="","Missing payer",IF($D78="","Missing service category",IF($E78="","Missing request type",IF($H78="","Missing status",IF($M78="","Missing owner",IF($N78="","Missing priority","")))))))))</f>
        <v/>
      </c>
    </row>
    <row r="79">
      <c r="A79" s="16" t="n"/>
      <c r="B79" s="16" t="n"/>
      <c r="C79" s="16" t="n"/>
      <c r="D79" s="16" t="n"/>
      <c r="E79" s="16" t="n"/>
      <c r="F79" s="26" t="n"/>
      <c r="G79" s="26" t="n"/>
      <c r="H79" s="16" t="n"/>
      <c r="I79" s="26" t="n"/>
      <c r="J79" s="16" t="n"/>
      <c r="K79" s="26" t="n"/>
      <c r="L79" s="26" t="n"/>
      <c r="M79" s="16" t="n"/>
      <c r="N79" s="16" t="n"/>
      <c r="O79" s="26" t="n"/>
      <c r="P79" s="16" t="n"/>
      <c r="Q79" s="16" t="n"/>
      <c r="R79" s="18" t="n"/>
      <c r="S79" s="18" t="n"/>
      <c r="T79" s="19">
        <f>IF(OR($A79="",$F79=""),"",MAX(0,Dashboard!$B$3-$F79))</f>
        <v/>
      </c>
      <c r="U79" s="19">
        <f>IF(OR($A79="",$G79="",OR($H79="Approved",$H79="Denied",$H79="Withdrawn")),"",$G79-Dashboard!$B$3)</f>
        <v/>
      </c>
      <c r="V79" s="19">
        <f>IF(OR($A79="",$L79="",$H79&lt;&gt;"Approved"),"",$L79-Dashboard!$B$3)</f>
        <v/>
      </c>
      <c r="W79" s="19">
        <f>IF($A79="","",IF($X79&lt;&gt;"","Data issue",IF(AND(OR($H79="Submitted",$H79="Payer Review",$H79="Info Requested"),$G79&lt;Dashboard!$B$3),"Overdue decision",IF(AND($O79&lt;&gt;"",$O79&lt;Dashboard!$B$3),"Follow-up overdue",IF(AND($G79&gt;=Dashboard!$B$3,$G79&lt;=Dashboard!$B$3+Dashboard!$E$3),"Decision due soon",IF(AND($H79="Approved",$L79&lt;Dashboard!$B$3),"Authorization expired",IF(AND($H79="Approved",$L79&lt;=Dashboard!$B$3+Dashboard!$H$3),"Authorization expiring soon",IF($H79="Info Requested","Information requested",""))))))))</f>
        <v/>
      </c>
      <c r="X79" s="19">
        <f>IF($A79="","",IF(COUNTIF($A$6:$A$105,$A79)&gt;1,"Duplicate record ID",IF($B79="","Missing clinic",IF($C79="","Missing payer",IF($D79="","Missing service category",IF($E79="","Missing request type",IF($H79="","Missing status",IF($M79="","Missing owner",IF($N79="","Missing priority","")))))))))</f>
        <v/>
      </c>
    </row>
    <row r="80">
      <c r="A80" s="16" t="n"/>
      <c r="B80" s="16" t="n"/>
      <c r="C80" s="16" t="n"/>
      <c r="D80" s="16" t="n"/>
      <c r="E80" s="16" t="n"/>
      <c r="F80" s="26" t="n"/>
      <c r="G80" s="26" t="n"/>
      <c r="H80" s="16" t="n"/>
      <c r="I80" s="26" t="n"/>
      <c r="J80" s="16" t="n"/>
      <c r="K80" s="26" t="n"/>
      <c r="L80" s="26" t="n"/>
      <c r="M80" s="16" t="n"/>
      <c r="N80" s="16" t="n"/>
      <c r="O80" s="26" t="n"/>
      <c r="P80" s="16" t="n"/>
      <c r="Q80" s="16" t="n"/>
      <c r="R80" s="18" t="n"/>
      <c r="S80" s="18" t="n"/>
      <c r="T80" s="19">
        <f>IF(OR($A80="",$F80=""),"",MAX(0,Dashboard!$B$3-$F80))</f>
        <v/>
      </c>
      <c r="U80" s="19">
        <f>IF(OR($A80="",$G80="",OR($H80="Approved",$H80="Denied",$H80="Withdrawn")),"",$G80-Dashboard!$B$3)</f>
        <v/>
      </c>
      <c r="V80" s="19">
        <f>IF(OR($A80="",$L80="",$H80&lt;&gt;"Approved"),"",$L80-Dashboard!$B$3)</f>
        <v/>
      </c>
      <c r="W80" s="19">
        <f>IF($A80="","",IF($X80&lt;&gt;"","Data issue",IF(AND(OR($H80="Submitted",$H80="Payer Review",$H80="Info Requested"),$G80&lt;Dashboard!$B$3),"Overdue decision",IF(AND($O80&lt;&gt;"",$O80&lt;Dashboard!$B$3),"Follow-up overdue",IF(AND($G80&gt;=Dashboard!$B$3,$G80&lt;=Dashboard!$B$3+Dashboard!$E$3),"Decision due soon",IF(AND($H80="Approved",$L80&lt;Dashboard!$B$3),"Authorization expired",IF(AND($H80="Approved",$L80&lt;=Dashboard!$B$3+Dashboard!$H$3),"Authorization expiring soon",IF($H80="Info Requested","Information requested",""))))))))</f>
        <v/>
      </c>
      <c r="X80" s="19">
        <f>IF($A80="","",IF(COUNTIF($A$6:$A$105,$A80)&gt;1,"Duplicate record ID",IF($B80="","Missing clinic",IF($C80="","Missing payer",IF($D80="","Missing service category",IF($E80="","Missing request type",IF($H80="","Missing status",IF($M80="","Missing owner",IF($N80="","Missing priority","")))))))))</f>
        <v/>
      </c>
    </row>
    <row r="81">
      <c r="A81" s="16" t="n"/>
      <c r="B81" s="16" t="n"/>
      <c r="C81" s="16" t="n"/>
      <c r="D81" s="16" t="n"/>
      <c r="E81" s="16" t="n"/>
      <c r="F81" s="26" t="n"/>
      <c r="G81" s="26" t="n"/>
      <c r="H81" s="16" t="n"/>
      <c r="I81" s="26" t="n"/>
      <c r="J81" s="16" t="n"/>
      <c r="K81" s="26" t="n"/>
      <c r="L81" s="26" t="n"/>
      <c r="M81" s="16" t="n"/>
      <c r="N81" s="16" t="n"/>
      <c r="O81" s="26" t="n"/>
      <c r="P81" s="16" t="n"/>
      <c r="Q81" s="16" t="n"/>
      <c r="R81" s="18" t="n"/>
      <c r="S81" s="18" t="n"/>
      <c r="T81" s="19">
        <f>IF(OR($A81="",$F81=""),"",MAX(0,Dashboard!$B$3-$F81))</f>
        <v/>
      </c>
      <c r="U81" s="19">
        <f>IF(OR($A81="",$G81="",OR($H81="Approved",$H81="Denied",$H81="Withdrawn")),"",$G81-Dashboard!$B$3)</f>
        <v/>
      </c>
      <c r="V81" s="19">
        <f>IF(OR($A81="",$L81="",$H81&lt;&gt;"Approved"),"",$L81-Dashboard!$B$3)</f>
        <v/>
      </c>
      <c r="W81" s="19">
        <f>IF($A81="","",IF($X81&lt;&gt;"","Data issue",IF(AND(OR($H81="Submitted",$H81="Payer Review",$H81="Info Requested"),$G81&lt;Dashboard!$B$3),"Overdue decision",IF(AND($O81&lt;&gt;"",$O81&lt;Dashboard!$B$3),"Follow-up overdue",IF(AND($G81&gt;=Dashboard!$B$3,$G81&lt;=Dashboard!$B$3+Dashboard!$E$3),"Decision due soon",IF(AND($H81="Approved",$L81&lt;Dashboard!$B$3),"Authorization expired",IF(AND($H81="Approved",$L81&lt;=Dashboard!$B$3+Dashboard!$H$3),"Authorization expiring soon",IF($H81="Info Requested","Information requested",""))))))))</f>
        <v/>
      </c>
      <c r="X81" s="19">
        <f>IF($A81="","",IF(COUNTIF($A$6:$A$105,$A81)&gt;1,"Duplicate record ID",IF($B81="","Missing clinic",IF($C81="","Missing payer",IF($D81="","Missing service category",IF($E81="","Missing request type",IF($H81="","Missing status",IF($M81="","Missing owner",IF($N81="","Missing priority","")))))))))</f>
        <v/>
      </c>
    </row>
    <row r="82">
      <c r="A82" s="16" t="n"/>
      <c r="B82" s="16" t="n"/>
      <c r="C82" s="16" t="n"/>
      <c r="D82" s="16" t="n"/>
      <c r="E82" s="16" t="n"/>
      <c r="F82" s="26" t="n"/>
      <c r="G82" s="26" t="n"/>
      <c r="H82" s="16" t="n"/>
      <c r="I82" s="26" t="n"/>
      <c r="J82" s="16" t="n"/>
      <c r="K82" s="26" t="n"/>
      <c r="L82" s="26" t="n"/>
      <c r="M82" s="16" t="n"/>
      <c r="N82" s="16" t="n"/>
      <c r="O82" s="26" t="n"/>
      <c r="P82" s="16" t="n"/>
      <c r="Q82" s="16" t="n"/>
      <c r="R82" s="18" t="n"/>
      <c r="S82" s="18" t="n"/>
      <c r="T82" s="19">
        <f>IF(OR($A82="",$F82=""),"",MAX(0,Dashboard!$B$3-$F82))</f>
        <v/>
      </c>
      <c r="U82" s="19">
        <f>IF(OR($A82="",$G82="",OR($H82="Approved",$H82="Denied",$H82="Withdrawn")),"",$G82-Dashboard!$B$3)</f>
        <v/>
      </c>
      <c r="V82" s="19">
        <f>IF(OR($A82="",$L82="",$H82&lt;&gt;"Approved"),"",$L82-Dashboard!$B$3)</f>
        <v/>
      </c>
      <c r="W82" s="19">
        <f>IF($A82="","",IF($X82&lt;&gt;"","Data issue",IF(AND(OR($H82="Submitted",$H82="Payer Review",$H82="Info Requested"),$G82&lt;Dashboard!$B$3),"Overdue decision",IF(AND($O82&lt;&gt;"",$O82&lt;Dashboard!$B$3),"Follow-up overdue",IF(AND($G82&gt;=Dashboard!$B$3,$G82&lt;=Dashboard!$B$3+Dashboard!$E$3),"Decision due soon",IF(AND($H82="Approved",$L82&lt;Dashboard!$B$3),"Authorization expired",IF(AND($H82="Approved",$L82&lt;=Dashboard!$B$3+Dashboard!$H$3),"Authorization expiring soon",IF($H82="Info Requested","Information requested",""))))))))</f>
        <v/>
      </c>
      <c r="X82" s="19">
        <f>IF($A82="","",IF(COUNTIF($A$6:$A$105,$A82)&gt;1,"Duplicate record ID",IF($B82="","Missing clinic",IF($C82="","Missing payer",IF($D82="","Missing service category",IF($E82="","Missing request type",IF($H82="","Missing status",IF($M82="","Missing owner",IF($N82="","Missing priority","")))))))))</f>
        <v/>
      </c>
    </row>
    <row r="83">
      <c r="A83" s="16" t="n"/>
      <c r="B83" s="16" t="n"/>
      <c r="C83" s="16" t="n"/>
      <c r="D83" s="16" t="n"/>
      <c r="E83" s="16" t="n"/>
      <c r="F83" s="26" t="n"/>
      <c r="G83" s="26" t="n"/>
      <c r="H83" s="16" t="n"/>
      <c r="I83" s="26" t="n"/>
      <c r="J83" s="16" t="n"/>
      <c r="K83" s="26" t="n"/>
      <c r="L83" s="26" t="n"/>
      <c r="M83" s="16" t="n"/>
      <c r="N83" s="16" t="n"/>
      <c r="O83" s="26" t="n"/>
      <c r="P83" s="16" t="n"/>
      <c r="Q83" s="16" t="n"/>
      <c r="R83" s="18" t="n"/>
      <c r="S83" s="18" t="n"/>
      <c r="T83" s="19">
        <f>IF(OR($A83="",$F83=""),"",MAX(0,Dashboard!$B$3-$F83))</f>
        <v/>
      </c>
      <c r="U83" s="19">
        <f>IF(OR($A83="",$G83="",OR($H83="Approved",$H83="Denied",$H83="Withdrawn")),"",$G83-Dashboard!$B$3)</f>
        <v/>
      </c>
      <c r="V83" s="19">
        <f>IF(OR($A83="",$L83="",$H83&lt;&gt;"Approved"),"",$L83-Dashboard!$B$3)</f>
        <v/>
      </c>
      <c r="W83" s="19">
        <f>IF($A83="","",IF($X83&lt;&gt;"","Data issue",IF(AND(OR($H83="Submitted",$H83="Payer Review",$H83="Info Requested"),$G83&lt;Dashboard!$B$3),"Overdue decision",IF(AND($O83&lt;&gt;"",$O83&lt;Dashboard!$B$3),"Follow-up overdue",IF(AND($G83&gt;=Dashboard!$B$3,$G83&lt;=Dashboard!$B$3+Dashboard!$E$3),"Decision due soon",IF(AND($H83="Approved",$L83&lt;Dashboard!$B$3),"Authorization expired",IF(AND($H83="Approved",$L83&lt;=Dashboard!$B$3+Dashboard!$H$3),"Authorization expiring soon",IF($H83="Info Requested","Information requested",""))))))))</f>
        <v/>
      </c>
      <c r="X83" s="19">
        <f>IF($A83="","",IF(COUNTIF($A$6:$A$105,$A83)&gt;1,"Duplicate record ID",IF($B83="","Missing clinic",IF($C83="","Missing payer",IF($D83="","Missing service category",IF($E83="","Missing request type",IF($H83="","Missing status",IF($M83="","Missing owner",IF($N83="","Missing priority","")))))))))</f>
        <v/>
      </c>
    </row>
    <row r="84">
      <c r="A84" s="16" t="n"/>
      <c r="B84" s="16" t="n"/>
      <c r="C84" s="16" t="n"/>
      <c r="D84" s="16" t="n"/>
      <c r="E84" s="16" t="n"/>
      <c r="F84" s="26" t="n"/>
      <c r="G84" s="26" t="n"/>
      <c r="H84" s="16" t="n"/>
      <c r="I84" s="26" t="n"/>
      <c r="J84" s="16" t="n"/>
      <c r="K84" s="26" t="n"/>
      <c r="L84" s="26" t="n"/>
      <c r="M84" s="16" t="n"/>
      <c r="N84" s="16" t="n"/>
      <c r="O84" s="26" t="n"/>
      <c r="P84" s="16" t="n"/>
      <c r="Q84" s="16" t="n"/>
      <c r="R84" s="18" t="n"/>
      <c r="S84" s="18" t="n"/>
      <c r="T84" s="19">
        <f>IF(OR($A84="",$F84=""),"",MAX(0,Dashboard!$B$3-$F84))</f>
        <v/>
      </c>
      <c r="U84" s="19">
        <f>IF(OR($A84="",$G84="",OR($H84="Approved",$H84="Denied",$H84="Withdrawn")),"",$G84-Dashboard!$B$3)</f>
        <v/>
      </c>
      <c r="V84" s="19">
        <f>IF(OR($A84="",$L84="",$H84&lt;&gt;"Approved"),"",$L84-Dashboard!$B$3)</f>
        <v/>
      </c>
      <c r="W84" s="19">
        <f>IF($A84="","",IF($X84&lt;&gt;"","Data issue",IF(AND(OR($H84="Submitted",$H84="Payer Review",$H84="Info Requested"),$G84&lt;Dashboard!$B$3),"Overdue decision",IF(AND($O84&lt;&gt;"",$O84&lt;Dashboard!$B$3),"Follow-up overdue",IF(AND($G84&gt;=Dashboard!$B$3,$G84&lt;=Dashboard!$B$3+Dashboard!$E$3),"Decision due soon",IF(AND($H84="Approved",$L84&lt;Dashboard!$B$3),"Authorization expired",IF(AND($H84="Approved",$L84&lt;=Dashboard!$B$3+Dashboard!$H$3),"Authorization expiring soon",IF($H84="Info Requested","Information requested",""))))))))</f>
        <v/>
      </c>
      <c r="X84" s="19">
        <f>IF($A84="","",IF(COUNTIF($A$6:$A$105,$A84)&gt;1,"Duplicate record ID",IF($B84="","Missing clinic",IF($C84="","Missing payer",IF($D84="","Missing service category",IF($E84="","Missing request type",IF($H84="","Missing status",IF($M84="","Missing owner",IF($N84="","Missing priority","")))))))))</f>
        <v/>
      </c>
    </row>
    <row r="85">
      <c r="A85" s="16" t="n"/>
      <c r="B85" s="16" t="n"/>
      <c r="C85" s="16" t="n"/>
      <c r="D85" s="16" t="n"/>
      <c r="E85" s="16" t="n"/>
      <c r="F85" s="26" t="n"/>
      <c r="G85" s="26" t="n"/>
      <c r="H85" s="16" t="n"/>
      <c r="I85" s="26" t="n"/>
      <c r="J85" s="16" t="n"/>
      <c r="K85" s="26" t="n"/>
      <c r="L85" s="26" t="n"/>
      <c r="M85" s="16" t="n"/>
      <c r="N85" s="16" t="n"/>
      <c r="O85" s="26" t="n"/>
      <c r="P85" s="16" t="n"/>
      <c r="Q85" s="16" t="n"/>
      <c r="R85" s="18" t="n"/>
      <c r="S85" s="18" t="n"/>
      <c r="T85" s="19">
        <f>IF(OR($A85="",$F85=""),"",MAX(0,Dashboard!$B$3-$F85))</f>
        <v/>
      </c>
      <c r="U85" s="19">
        <f>IF(OR($A85="",$G85="",OR($H85="Approved",$H85="Denied",$H85="Withdrawn")),"",$G85-Dashboard!$B$3)</f>
        <v/>
      </c>
      <c r="V85" s="19">
        <f>IF(OR($A85="",$L85="",$H85&lt;&gt;"Approved"),"",$L85-Dashboard!$B$3)</f>
        <v/>
      </c>
      <c r="W85" s="19">
        <f>IF($A85="","",IF($X85&lt;&gt;"","Data issue",IF(AND(OR($H85="Submitted",$H85="Payer Review",$H85="Info Requested"),$G85&lt;Dashboard!$B$3),"Overdue decision",IF(AND($O85&lt;&gt;"",$O85&lt;Dashboard!$B$3),"Follow-up overdue",IF(AND($G85&gt;=Dashboard!$B$3,$G85&lt;=Dashboard!$B$3+Dashboard!$E$3),"Decision due soon",IF(AND($H85="Approved",$L85&lt;Dashboard!$B$3),"Authorization expired",IF(AND($H85="Approved",$L85&lt;=Dashboard!$B$3+Dashboard!$H$3),"Authorization expiring soon",IF($H85="Info Requested","Information requested",""))))))))</f>
        <v/>
      </c>
      <c r="X85" s="19">
        <f>IF($A85="","",IF(COUNTIF($A$6:$A$105,$A85)&gt;1,"Duplicate record ID",IF($B85="","Missing clinic",IF($C85="","Missing payer",IF($D85="","Missing service category",IF($E85="","Missing request type",IF($H85="","Missing status",IF($M85="","Missing owner",IF($N85="","Missing priority","")))))))))</f>
        <v/>
      </c>
    </row>
    <row r="86">
      <c r="A86" s="16" t="n"/>
      <c r="B86" s="16" t="n"/>
      <c r="C86" s="16" t="n"/>
      <c r="D86" s="16" t="n"/>
      <c r="E86" s="16" t="n"/>
      <c r="F86" s="26" t="n"/>
      <c r="G86" s="26" t="n"/>
      <c r="H86" s="16" t="n"/>
      <c r="I86" s="26" t="n"/>
      <c r="J86" s="16" t="n"/>
      <c r="K86" s="26" t="n"/>
      <c r="L86" s="26" t="n"/>
      <c r="M86" s="16" t="n"/>
      <c r="N86" s="16" t="n"/>
      <c r="O86" s="26" t="n"/>
      <c r="P86" s="16" t="n"/>
      <c r="Q86" s="16" t="n"/>
      <c r="R86" s="18" t="n"/>
      <c r="S86" s="18" t="n"/>
      <c r="T86" s="19">
        <f>IF(OR($A86="",$F86=""),"",MAX(0,Dashboard!$B$3-$F86))</f>
        <v/>
      </c>
      <c r="U86" s="19">
        <f>IF(OR($A86="",$G86="",OR($H86="Approved",$H86="Denied",$H86="Withdrawn")),"",$G86-Dashboard!$B$3)</f>
        <v/>
      </c>
      <c r="V86" s="19">
        <f>IF(OR($A86="",$L86="",$H86&lt;&gt;"Approved"),"",$L86-Dashboard!$B$3)</f>
        <v/>
      </c>
      <c r="W86" s="19">
        <f>IF($A86="","",IF($X86&lt;&gt;"","Data issue",IF(AND(OR($H86="Submitted",$H86="Payer Review",$H86="Info Requested"),$G86&lt;Dashboard!$B$3),"Overdue decision",IF(AND($O86&lt;&gt;"",$O86&lt;Dashboard!$B$3),"Follow-up overdue",IF(AND($G86&gt;=Dashboard!$B$3,$G86&lt;=Dashboard!$B$3+Dashboard!$E$3),"Decision due soon",IF(AND($H86="Approved",$L86&lt;Dashboard!$B$3),"Authorization expired",IF(AND($H86="Approved",$L86&lt;=Dashboard!$B$3+Dashboard!$H$3),"Authorization expiring soon",IF($H86="Info Requested","Information requested",""))))))))</f>
        <v/>
      </c>
      <c r="X86" s="19">
        <f>IF($A86="","",IF(COUNTIF($A$6:$A$105,$A86)&gt;1,"Duplicate record ID",IF($B86="","Missing clinic",IF($C86="","Missing payer",IF($D86="","Missing service category",IF($E86="","Missing request type",IF($H86="","Missing status",IF($M86="","Missing owner",IF($N86="","Missing priority","")))))))))</f>
        <v/>
      </c>
    </row>
    <row r="87">
      <c r="A87" s="16" t="n"/>
      <c r="B87" s="16" t="n"/>
      <c r="C87" s="16" t="n"/>
      <c r="D87" s="16" t="n"/>
      <c r="E87" s="16" t="n"/>
      <c r="F87" s="26" t="n"/>
      <c r="G87" s="26" t="n"/>
      <c r="H87" s="16" t="n"/>
      <c r="I87" s="26" t="n"/>
      <c r="J87" s="16" t="n"/>
      <c r="K87" s="26" t="n"/>
      <c r="L87" s="26" t="n"/>
      <c r="M87" s="16" t="n"/>
      <c r="N87" s="16" t="n"/>
      <c r="O87" s="26" t="n"/>
      <c r="P87" s="16" t="n"/>
      <c r="Q87" s="16" t="n"/>
      <c r="R87" s="18" t="n"/>
      <c r="S87" s="18" t="n"/>
      <c r="T87" s="19">
        <f>IF(OR($A87="",$F87=""),"",MAX(0,Dashboard!$B$3-$F87))</f>
        <v/>
      </c>
      <c r="U87" s="19">
        <f>IF(OR($A87="",$G87="",OR($H87="Approved",$H87="Denied",$H87="Withdrawn")),"",$G87-Dashboard!$B$3)</f>
        <v/>
      </c>
      <c r="V87" s="19">
        <f>IF(OR($A87="",$L87="",$H87&lt;&gt;"Approved"),"",$L87-Dashboard!$B$3)</f>
        <v/>
      </c>
      <c r="W87" s="19">
        <f>IF($A87="","",IF($X87&lt;&gt;"","Data issue",IF(AND(OR($H87="Submitted",$H87="Payer Review",$H87="Info Requested"),$G87&lt;Dashboard!$B$3),"Overdue decision",IF(AND($O87&lt;&gt;"",$O87&lt;Dashboard!$B$3),"Follow-up overdue",IF(AND($G87&gt;=Dashboard!$B$3,$G87&lt;=Dashboard!$B$3+Dashboard!$E$3),"Decision due soon",IF(AND($H87="Approved",$L87&lt;Dashboard!$B$3),"Authorization expired",IF(AND($H87="Approved",$L87&lt;=Dashboard!$B$3+Dashboard!$H$3),"Authorization expiring soon",IF($H87="Info Requested","Information requested",""))))))))</f>
        <v/>
      </c>
      <c r="X87" s="19">
        <f>IF($A87="","",IF(COUNTIF($A$6:$A$105,$A87)&gt;1,"Duplicate record ID",IF($B87="","Missing clinic",IF($C87="","Missing payer",IF($D87="","Missing service category",IF($E87="","Missing request type",IF($H87="","Missing status",IF($M87="","Missing owner",IF($N87="","Missing priority","")))))))))</f>
        <v/>
      </c>
    </row>
    <row r="88">
      <c r="A88" s="16" t="n"/>
      <c r="B88" s="16" t="n"/>
      <c r="C88" s="16" t="n"/>
      <c r="D88" s="16" t="n"/>
      <c r="E88" s="16" t="n"/>
      <c r="F88" s="26" t="n"/>
      <c r="G88" s="26" t="n"/>
      <c r="H88" s="16" t="n"/>
      <c r="I88" s="26" t="n"/>
      <c r="J88" s="16" t="n"/>
      <c r="K88" s="26" t="n"/>
      <c r="L88" s="26" t="n"/>
      <c r="M88" s="16" t="n"/>
      <c r="N88" s="16" t="n"/>
      <c r="O88" s="26" t="n"/>
      <c r="P88" s="16" t="n"/>
      <c r="Q88" s="16" t="n"/>
      <c r="R88" s="18" t="n"/>
      <c r="S88" s="18" t="n"/>
      <c r="T88" s="19">
        <f>IF(OR($A88="",$F88=""),"",MAX(0,Dashboard!$B$3-$F88))</f>
        <v/>
      </c>
      <c r="U88" s="19">
        <f>IF(OR($A88="",$G88="",OR($H88="Approved",$H88="Denied",$H88="Withdrawn")),"",$G88-Dashboard!$B$3)</f>
        <v/>
      </c>
      <c r="V88" s="19">
        <f>IF(OR($A88="",$L88="",$H88&lt;&gt;"Approved"),"",$L88-Dashboard!$B$3)</f>
        <v/>
      </c>
      <c r="W88" s="19">
        <f>IF($A88="","",IF($X88&lt;&gt;"","Data issue",IF(AND(OR($H88="Submitted",$H88="Payer Review",$H88="Info Requested"),$G88&lt;Dashboard!$B$3),"Overdue decision",IF(AND($O88&lt;&gt;"",$O88&lt;Dashboard!$B$3),"Follow-up overdue",IF(AND($G88&gt;=Dashboard!$B$3,$G88&lt;=Dashboard!$B$3+Dashboard!$E$3),"Decision due soon",IF(AND($H88="Approved",$L88&lt;Dashboard!$B$3),"Authorization expired",IF(AND($H88="Approved",$L88&lt;=Dashboard!$B$3+Dashboard!$H$3),"Authorization expiring soon",IF($H88="Info Requested","Information requested",""))))))))</f>
        <v/>
      </c>
      <c r="X88" s="19">
        <f>IF($A88="","",IF(COUNTIF($A$6:$A$105,$A88)&gt;1,"Duplicate record ID",IF($B88="","Missing clinic",IF($C88="","Missing payer",IF($D88="","Missing service category",IF($E88="","Missing request type",IF($H88="","Missing status",IF($M88="","Missing owner",IF($N88="","Missing priority","")))))))))</f>
        <v/>
      </c>
    </row>
    <row r="89">
      <c r="A89" s="16" t="n"/>
      <c r="B89" s="16" t="n"/>
      <c r="C89" s="16" t="n"/>
      <c r="D89" s="16" t="n"/>
      <c r="E89" s="16" t="n"/>
      <c r="F89" s="26" t="n"/>
      <c r="G89" s="26" t="n"/>
      <c r="H89" s="16" t="n"/>
      <c r="I89" s="26" t="n"/>
      <c r="J89" s="16" t="n"/>
      <c r="K89" s="26" t="n"/>
      <c r="L89" s="26" t="n"/>
      <c r="M89" s="16" t="n"/>
      <c r="N89" s="16" t="n"/>
      <c r="O89" s="26" t="n"/>
      <c r="P89" s="16" t="n"/>
      <c r="Q89" s="16" t="n"/>
      <c r="R89" s="18" t="n"/>
      <c r="S89" s="18" t="n"/>
      <c r="T89" s="19">
        <f>IF(OR($A89="",$F89=""),"",MAX(0,Dashboard!$B$3-$F89))</f>
        <v/>
      </c>
      <c r="U89" s="19">
        <f>IF(OR($A89="",$G89="",OR($H89="Approved",$H89="Denied",$H89="Withdrawn")),"",$G89-Dashboard!$B$3)</f>
        <v/>
      </c>
      <c r="V89" s="19">
        <f>IF(OR($A89="",$L89="",$H89&lt;&gt;"Approved"),"",$L89-Dashboard!$B$3)</f>
        <v/>
      </c>
      <c r="W89" s="19">
        <f>IF($A89="","",IF($X89&lt;&gt;"","Data issue",IF(AND(OR($H89="Submitted",$H89="Payer Review",$H89="Info Requested"),$G89&lt;Dashboard!$B$3),"Overdue decision",IF(AND($O89&lt;&gt;"",$O89&lt;Dashboard!$B$3),"Follow-up overdue",IF(AND($G89&gt;=Dashboard!$B$3,$G89&lt;=Dashboard!$B$3+Dashboard!$E$3),"Decision due soon",IF(AND($H89="Approved",$L89&lt;Dashboard!$B$3),"Authorization expired",IF(AND($H89="Approved",$L89&lt;=Dashboard!$B$3+Dashboard!$H$3),"Authorization expiring soon",IF($H89="Info Requested","Information requested",""))))))))</f>
        <v/>
      </c>
      <c r="X89" s="19">
        <f>IF($A89="","",IF(COUNTIF($A$6:$A$105,$A89)&gt;1,"Duplicate record ID",IF($B89="","Missing clinic",IF($C89="","Missing payer",IF($D89="","Missing service category",IF($E89="","Missing request type",IF($H89="","Missing status",IF($M89="","Missing owner",IF($N89="","Missing priority","")))))))))</f>
        <v/>
      </c>
    </row>
    <row r="90">
      <c r="A90" s="16" t="n"/>
      <c r="B90" s="16" t="n"/>
      <c r="C90" s="16" t="n"/>
      <c r="D90" s="16" t="n"/>
      <c r="E90" s="16" t="n"/>
      <c r="F90" s="26" t="n"/>
      <c r="G90" s="26" t="n"/>
      <c r="H90" s="16" t="n"/>
      <c r="I90" s="26" t="n"/>
      <c r="J90" s="16" t="n"/>
      <c r="K90" s="26" t="n"/>
      <c r="L90" s="26" t="n"/>
      <c r="M90" s="16" t="n"/>
      <c r="N90" s="16" t="n"/>
      <c r="O90" s="26" t="n"/>
      <c r="P90" s="16" t="n"/>
      <c r="Q90" s="16" t="n"/>
      <c r="R90" s="18" t="n"/>
      <c r="S90" s="18" t="n"/>
      <c r="T90" s="19">
        <f>IF(OR($A90="",$F90=""),"",MAX(0,Dashboard!$B$3-$F90))</f>
        <v/>
      </c>
      <c r="U90" s="19">
        <f>IF(OR($A90="",$G90="",OR($H90="Approved",$H90="Denied",$H90="Withdrawn")),"",$G90-Dashboard!$B$3)</f>
        <v/>
      </c>
      <c r="V90" s="19">
        <f>IF(OR($A90="",$L90="",$H90&lt;&gt;"Approved"),"",$L90-Dashboard!$B$3)</f>
        <v/>
      </c>
      <c r="W90" s="19">
        <f>IF($A90="","",IF($X90&lt;&gt;"","Data issue",IF(AND(OR($H90="Submitted",$H90="Payer Review",$H90="Info Requested"),$G90&lt;Dashboard!$B$3),"Overdue decision",IF(AND($O90&lt;&gt;"",$O90&lt;Dashboard!$B$3),"Follow-up overdue",IF(AND($G90&gt;=Dashboard!$B$3,$G90&lt;=Dashboard!$B$3+Dashboard!$E$3),"Decision due soon",IF(AND($H90="Approved",$L90&lt;Dashboard!$B$3),"Authorization expired",IF(AND($H90="Approved",$L90&lt;=Dashboard!$B$3+Dashboard!$H$3),"Authorization expiring soon",IF($H90="Info Requested","Information requested",""))))))))</f>
        <v/>
      </c>
      <c r="X90" s="19">
        <f>IF($A90="","",IF(COUNTIF($A$6:$A$105,$A90)&gt;1,"Duplicate record ID",IF($B90="","Missing clinic",IF($C90="","Missing payer",IF($D90="","Missing service category",IF($E90="","Missing request type",IF($H90="","Missing status",IF($M90="","Missing owner",IF($N90="","Missing priority","")))))))))</f>
        <v/>
      </c>
    </row>
    <row r="91">
      <c r="A91" s="16" t="n"/>
      <c r="B91" s="16" t="n"/>
      <c r="C91" s="16" t="n"/>
      <c r="D91" s="16" t="n"/>
      <c r="E91" s="16" t="n"/>
      <c r="F91" s="26" t="n"/>
      <c r="G91" s="26" t="n"/>
      <c r="H91" s="16" t="n"/>
      <c r="I91" s="26" t="n"/>
      <c r="J91" s="16" t="n"/>
      <c r="K91" s="26" t="n"/>
      <c r="L91" s="26" t="n"/>
      <c r="M91" s="16" t="n"/>
      <c r="N91" s="16" t="n"/>
      <c r="O91" s="26" t="n"/>
      <c r="P91" s="16" t="n"/>
      <c r="Q91" s="16" t="n"/>
      <c r="R91" s="18" t="n"/>
      <c r="S91" s="18" t="n"/>
      <c r="T91" s="19">
        <f>IF(OR($A91="",$F91=""),"",MAX(0,Dashboard!$B$3-$F91))</f>
        <v/>
      </c>
      <c r="U91" s="19">
        <f>IF(OR($A91="",$G91="",OR($H91="Approved",$H91="Denied",$H91="Withdrawn")),"",$G91-Dashboard!$B$3)</f>
        <v/>
      </c>
      <c r="V91" s="19">
        <f>IF(OR($A91="",$L91="",$H91&lt;&gt;"Approved"),"",$L91-Dashboard!$B$3)</f>
        <v/>
      </c>
      <c r="W91" s="19">
        <f>IF($A91="","",IF($X91&lt;&gt;"","Data issue",IF(AND(OR($H91="Submitted",$H91="Payer Review",$H91="Info Requested"),$G91&lt;Dashboard!$B$3),"Overdue decision",IF(AND($O91&lt;&gt;"",$O91&lt;Dashboard!$B$3),"Follow-up overdue",IF(AND($G91&gt;=Dashboard!$B$3,$G91&lt;=Dashboard!$B$3+Dashboard!$E$3),"Decision due soon",IF(AND($H91="Approved",$L91&lt;Dashboard!$B$3),"Authorization expired",IF(AND($H91="Approved",$L91&lt;=Dashboard!$B$3+Dashboard!$H$3),"Authorization expiring soon",IF($H91="Info Requested","Information requested",""))))))))</f>
        <v/>
      </c>
      <c r="X91" s="19">
        <f>IF($A91="","",IF(COUNTIF($A$6:$A$105,$A91)&gt;1,"Duplicate record ID",IF($B91="","Missing clinic",IF($C91="","Missing payer",IF($D91="","Missing service category",IF($E91="","Missing request type",IF($H91="","Missing status",IF($M91="","Missing owner",IF($N91="","Missing priority","")))))))))</f>
        <v/>
      </c>
    </row>
    <row r="92">
      <c r="A92" s="16" t="n"/>
      <c r="B92" s="16" t="n"/>
      <c r="C92" s="16" t="n"/>
      <c r="D92" s="16" t="n"/>
      <c r="E92" s="16" t="n"/>
      <c r="F92" s="26" t="n"/>
      <c r="G92" s="26" t="n"/>
      <c r="H92" s="16" t="n"/>
      <c r="I92" s="26" t="n"/>
      <c r="J92" s="16" t="n"/>
      <c r="K92" s="26" t="n"/>
      <c r="L92" s="26" t="n"/>
      <c r="M92" s="16" t="n"/>
      <c r="N92" s="16" t="n"/>
      <c r="O92" s="26" t="n"/>
      <c r="P92" s="16" t="n"/>
      <c r="Q92" s="16" t="n"/>
      <c r="R92" s="18" t="n"/>
      <c r="S92" s="18" t="n"/>
      <c r="T92" s="19">
        <f>IF(OR($A92="",$F92=""),"",MAX(0,Dashboard!$B$3-$F92))</f>
        <v/>
      </c>
      <c r="U92" s="19">
        <f>IF(OR($A92="",$G92="",OR($H92="Approved",$H92="Denied",$H92="Withdrawn")),"",$G92-Dashboard!$B$3)</f>
        <v/>
      </c>
      <c r="V92" s="19">
        <f>IF(OR($A92="",$L92="",$H92&lt;&gt;"Approved"),"",$L92-Dashboard!$B$3)</f>
        <v/>
      </c>
      <c r="W92" s="19">
        <f>IF($A92="","",IF($X92&lt;&gt;"","Data issue",IF(AND(OR($H92="Submitted",$H92="Payer Review",$H92="Info Requested"),$G92&lt;Dashboard!$B$3),"Overdue decision",IF(AND($O92&lt;&gt;"",$O92&lt;Dashboard!$B$3),"Follow-up overdue",IF(AND($G92&gt;=Dashboard!$B$3,$G92&lt;=Dashboard!$B$3+Dashboard!$E$3),"Decision due soon",IF(AND($H92="Approved",$L92&lt;Dashboard!$B$3),"Authorization expired",IF(AND($H92="Approved",$L92&lt;=Dashboard!$B$3+Dashboard!$H$3),"Authorization expiring soon",IF($H92="Info Requested","Information requested",""))))))))</f>
        <v/>
      </c>
      <c r="X92" s="19">
        <f>IF($A92="","",IF(COUNTIF($A$6:$A$105,$A92)&gt;1,"Duplicate record ID",IF($B92="","Missing clinic",IF($C92="","Missing payer",IF($D92="","Missing service category",IF($E92="","Missing request type",IF($H92="","Missing status",IF($M92="","Missing owner",IF($N92="","Missing priority","")))))))))</f>
        <v/>
      </c>
    </row>
    <row r="93">
      <c r="A93" s="16" t="n"/>
      <c r="B93" s="16" t="n"/>
      <c r="C93" s="16" t="n"/>
      <c r="D93" s="16" t="n"/>
      <c r="E93" s="16" t="n"/>
      <c r="F93" s="26" t="n"/>
      <c r="G93" s="26" t="n"/>
      <c r="H93" s="16" t="n"/>
      <c r="I93" s="26" t="n"/>
      <c r="J93" s="16" t="n"/>
      <c r="K93" s="26" t="n"/>
      <c r="L93" s="26" t="n"/>
      <c r="M93" s="16" t="n"/>
      <c r="N93" s="16" t="n"/>
      <c r="O93" s="26" t="n"/>
      <c r="P93" s="16" t="n"/>
      <c r="Q93" s="16" t="n"/>
      <c r="R93" s="18" t="n"/>
      <c r="S93" s="18" t="n"/>
      <c r="T93" s="19">
        <f>IF(OR($A93="",$F93=""),"",MAX(0,Dashboard!$B$3-$F93))</f>
        <v/>
      </c>
      <c r="U93" s="19">
        <f>IF(OR($A93="",$G93="",OR($H93="Approved",$H93="Denied",$H93="Withdrawn")),"",$G93-Dashboard!$B$3)</f>
        <v/>
      </c>
      <c r="V93" s="19">
        <f>IF(OR($A93="",$L93="",$H93&lt;&gt;"Approved"),"",$L93-Dashboard!$B$3)</f>
        <v/>
      </c>
      <c r="W93" s="19">
        <f>IF($A93="","",IF($X93&lt;&gt;"","Data issue",IF(AND(OR($H93="Submitted",$H93="Payer Review",$H93="Info Requested"),$G93&lt;Dashboard!$B$3),"Overdue decision",IF(AND($O93&lt;&gt;"",$O93&lt;Dashboard!$B$3),"Follow-up overdue",IF(AND($G93&gt;=Dashboard!$B$3,$G93&lt;=Dashboard!$B$3+Dashboard!$E$3),"Decision due soon",IF(AND($H93="Approved",$L93&lt;Dashboard!$B$3),"Authorization expired",IF(AND($H93="Approved",$L93&lt;=Dashboard!$B$3+Dashboard!$H$3),"Authorization expiring soon",IF($H93="Info Requested","Information requested",""))))))))</f>
        <v/>
      </c>
      <c r="X93" s="19">
        <f>IF($A93="","",IF(COUNTIF($A$6:$A$105,$A93)&gt;1,"Duplicate record ID",IF($B93="","Missing clinic",IF($C93="","Missing payer",IF($D93="","Missing service category",IF($E93="","Missing request type",IF($H93="","Missing status",IF($M93="","Missing owner",IF($N93="","Missing priority","")))))))))</f>
        <v/>
      </c>
    </row>
    <row r="94">
      <c r="A94" s="16" t="n"/>
      <c r="B94" s="16" t="n"/>
      <c r="C94" s="16" t="n"/>
      <c r="D94" s="16" t="n"/>
      <c r="E94" s="16" t="n"/>
      <c r="F94" s="26" t="n"/>
      <c r="G94" s="26" t="n"/>
      <c r="H94" s="16" t="n"/>
      <c r="I94" s="26" t="n"/>
      <c r="J94" s="16" t="n"/>
      <c r="K94" s="26" t="n"/>
      <c r="L94" s="26" t="n"/>
      <c r="M94" s="16" t="n"/>
      <c r="N94" s="16" t="n"/>
      <c r="O94" s="26" t="n"/>
      <c r="P94" s="16" t="n"/>
      <c r="Q94" s="16" t="n"/>
      <c r="R94" s="18" t="n"/>
      <c r="S94" s="18" t="n"/>
      <c r="T94" s="19">
        <f>IF(OR($A94="",$F94=""),"",MAX(0,Dashboard!$B$3-$F94))</f>
        <v/>
      </c>
      <c r="U94" s="19">
        <f>IF(OR($A94="",$G94="",OR($H94="Approved",$H94="Denied",$H94="Withdrawn")),"",$G94-Dashboard!$B$3)</f>
        <v/>
      </c>
      <c r="V94" s="19">
        <f>IF(OR($A94="",$L94="",$H94&lt;&gt;"Approved"),"",$L94-Dashboard!$B$3)</f>
        <v/>
      </c>
      <c r="W94" s="19">
        <f>IF($A94="","",IF($X94&lt;&gt;"","Data issue",IF(AND(OR($H94="Submitted",$H94="Payer Review",$H94="Info Requested"),$G94&lt;Dashboard!$B$3),"Overdue decision",IF(AND($O94&lt;&gt;"",$O94&lt;Dashboard!$B$3),"Follow-up overdue",IF(AND($G94&gt;=Dashboard!$B$3,$G94&lt;=Dashboard!$B$3+Dashboard!$E$3),"Decision due soon",IF(AND($H94="Approved",$L94&lt;Dashboard!$B$3),"Authorization expired",IF(AND($H94="Approved",$L94&lt;=Dashboard!$B$3+Dashboard!$H$3),"Authorization expiring soon",IF($H94="Info Requested","Information requested",""))))))))</f>
        <v/>
      </c>
      <c r="X94" s="19">
        <f>IF($A94="","",IF(COUNTIF($A$6:$A$105,$A94)&gt;1,"Duplicate record ID",IF($B94="","Missing clinic",IF($C94="","Missing payer",IF($D94="","Missing service category",IF($E94="","Missing request type",IF($H94="","Missing status",IF($M94="","Missing owner",IF($N94="","Missing priority","")))))))))</f>
        <v/>
      </c>
    </row>
    <row r="95">
      <c r="A95" s="16" t="n"/>
      <c r="B95" s="16" t="n"/>
      <c r="C95" s="16" t="n"/>
      <c r="D95" s="16" t="n"/>
      <c r="E95" s="16" t="n"/>
      <c r="F95" s="26" t="n"/>
      <c r="G95" s="26" t="n"/>
      <c r="H95" s="16" t="n"/>
      <c r="I95" s="26" t="n"/>
      <c r="J95" s="16" t="n"/>
      <c r="K95" s="26" t="n"/>
      <c r="L95" s="26" t="n"/>
      <c r="M95" s="16" t="n"/>
      <c r="N95" s="16" t="n"/>
      <c r="O95" s="26" t="n"/>
      <c r="P95" s="16" t="n"/>
      <c r="Q95" s="16" t="n"/>
      <c r="R95" s="18" t="n"/>
      <c r="S95" s="18" t="n"/>
      <c r="T95" s="19">
        <f>IF(OR($A95="",$F95=""),"",MAX(0,Dashboard!$B$3-$F95))</f>
        <v/>
      </c>
      <c r="U95" s="19">
        <f>IF(OR($A95="",$G95="",OR($H95="Approved",$H95="Denied",$H95="Withdrawn")),"",$G95-Dashboard!$B$3)</f>
        <v/>
      </c>
      <c r="V95" s="19">
        <f>IF(OR($A95="",$L95="",$H95&lt;&gt;"Approved"),"",$L95-Dashboard!$B$3)</f>
        <v/>
      </c>
      <c r="W95" s="19">
        <f>IF($A95="","",IF($X95&lt;&gt;"","Data issue",IF(AND(OR($H95="Submitted",$H95="Payer Review",$H95="Info Requested"),$G95&lt;Dashboard!$B$3),"Overdue decision",IF(AND($O95&lt;&gt;"",$O95&lt;Dashboard!$B$3),"Follow-up overdue",IF(AND($G95&gt;=Dashboard!$B$3,$G95&lt;=Dashboard!$B$3+Dashboard!$E$3),"Decision due soon",IF(AND($H95="Approved",$L95&lt;Dashboard!$B$3),"Authorization expired",IF(AND($H95="Approved",$L95&lt;=Dashboard!$B$3+Dashboard!$H$3),"Authorization expiring soon",IF($H95="Info Requested","Information requested",""))))))))</f>
        <v/>
      </c>
      <c r="X95" s="19">
        <f>IF($A95="","",IF(COUNTIF($A$6:$A$105,$A95)&gt;1,"Duplicate record ID",IF($B95="","Missing clinic",IF($C95="","Missing payer",IF($D95="","Missing service category",IF($E95="","Missing request type",IF($H95="","Missing status",IF($M95="","Missing owner",IF($N95="","Missing priority","")))))))))</f>
        <v/>
      </c>
    </row>
    <row r="96">
      <c r="A96" s="16" t="n"/>
      <c r="B96" s="16" t="n"/>
      <c r="C96" s="16" t="n"/>
      <c r="D96" s="16" t="n"/>
      <c r="E96" s="16" t="n"/>
      <c r="F96" s="26" t="n"/>
      <c r="G96" s="26" t="n"/>
      <c r="H96" s="16" t="n"/>
      <c r="I96" s="26" t="n"/>
      <c r="J96" s="16" t="n"/>
      <c r="K96" s="26" t="n"/>
      <c r="L96" s="26" t="n"/>
      <c r="M96" s="16" t="n"/>
      <c r="N96" s="16" t="n"/>
      <c r="O96" s="26" t="n"/>
      <c r="P96" s="16" t="n"/>
      <c r="Q96" s="16" t="n"/>
      <c r="R96" s="18" t="n"/>
      <c r="S96" s="18" t="n"/>
      <c r="T96" s="19">
        <f>IF(OR($A96="",$F96=""),"",MAX(0,Dashboard!$B$3-$F96))</f>
        <v/>
      </c>
      <c r="U96" s="19">
        <f>IF(OR($A96="",$G96="",OR($H96="Approved",$H96="Denied",$H96="Withdrawn")),"",$G96-Dashboard!$B$3)</f>
        <v/>
      </c>
      <c r="V96" s="19">
        <f>IF(OR($A96="",$L96="",$H96&lt;&gt;"Approved"),"",$L96-Dashboard!$B$3)</f>
        <v/>
      </c>
      <c r="W96" s="19">
        <f>IF($A96="","",IF($X96&lt;&gt;"","Data issue",IF(AND(OR($H96="Submitted",$H96="Payer Review",$H96="Info Requested"),$G96&lt;Dashboard!$B$3),"Overdue decision",IF(AND($O96&lt;&gt;"",$O96&lt;Dashboard!$B$3),"Follow-up overdue",IF(AND($G96&gt;=Dashboard!$B$3,$G96&lt;=Dashboard!$B$3+Dashboard!$E$3),"Decision due soon",IF(AND($H96="Approved",$L96&lt;Dashboard!$B$3),"Authorization expired",IF(AND($H96="Approved",$L96&lt;=Dashboard!$B$3+Dashboard!$H$3),"Authorization expiring soon",IF($H96="Info Requested","Information requested",""))))))))</f>
        <v/>
      </c>
      <c r="X96" s="19">
        <f>IF($A96="","",IF(COUNTIF($A$6:$A$105,$A96)&gt;1,"Duplicate record ID",IF($B96="","Missing clinic",IF($C96="","Missing payer",IF($D96="","Missing service category",IF($E96="","Missing request type",IF($H96="","Missing status",IF($M96="","Missing owner",IF($N96="","Missing priority","")))))))))</f>
        <v/>
      </c>
    </row>
    <row r="97">
      <c r="A97" s="16" t="n"/>
      <c r="B97" s="16" t="n"/>
      <c r="C97" s="16" t="n"/>
      <c r="D97" s="16" t="n"/>
      <c r="E97" s="16" t="n"/>
      <c r="F97" s="26" t="n"/>
      <c r="G97" s="26" t="n"/>
      <c r="H97" s="16" t="n"/>
      <c r="I97" s="26" t="n"/>
      <c r="J97" s="16" t="n"/>
      <c r="K97" s="26" t="n"/>
      <c r="L97" s="26" t="n"/>
      <c r="M97" s="16" t="n"/>
      <c r="N97" s="16" t="n"/>
      <c r="O97" s="26" t="n"/>
      <c r="P97" s="16" t="n"/>
      <c r="Q97" s="16" t="n"/>
      <c r="R97" s="18" t="n"/>
      <c r="S97" s="18" t="n"/>
      <c r="T97" s="19">
        <f>IF(OR($A97="",$F97=""),"",MAX(0,Dashboard!$B$3-$F97))</f>
        <v/>
      </c>
      <c r="U97" s="19">
        <f>IF(OR($A97="",$G97="",OR($H97="Approved",$H97="Denied",$H97="Withdrawn")),"",$G97-Dashboard!$B$3)</f>
        <v/>
      </c>
      <c r="V97" s="19">
        <f>IF(OR($A97="",$L97="",$H97&lt;&gt;"Approved"),"",$L97-Dashboard!$B$3)</f>
        <v/>
      </c>
      <c r="W97" s="19">
        <f>IF($A97="","",IF($X97&lt;&gt;"","Data issue",IF(AND(OR($H97="Submitted",$H97="Payer Review",$H97="Info Requested"),$G97&lt;Dashboard!$B$3),"Overdue decision",IF(AND($O97&lt;&gt;"",$O97&lt;Dashboard!$B$3),"Follow-up overdue",IF(AND($G97&gt;=Dashboard!$B$3,$G97&lt;=Dashboard!$B$3+Dashboard!$E$3),"Decision due soon",IF(AND($H97="Approved",$L97&lt;Dashboard!$B$3),"Authorization expired",IF(AND($H97="Approved",$L97&lt;=Dashboard!$B$3+Dashboard!$H$3),"Authorization expiring soon",IF($H97="Info Requested","Information requested",""))))))))</f>
        <v/>
      </c>
      <c r="X97" s="19">
        <f>IF($A97="","",IF(COUNTIF($A$6:$A$105,$A97)&gt;1,"Duplicate record ID",IF($B97="","Missing clinic",IF($C97="","Missing payer",IF($D97="","Missing service category",IF($E97="","Missing request type",IF($H97="","Missing status",IF($M97="","Missing owner",IF($N97="","Missing priority","")))))))))</f>
        <v/>
      </c>
    </row>
    <row r="98">
      <c r="A98" s="16" t="n"/>
      <c r="B98" s="16" t="n"/>
      <c r="C98" s="16" t="n"/>
      <c r="D98" s="16" t="n"/>
      <c r="E98" s="16" t="n"/>
      <c r="F98" s="26" t="n"/>
      <c r="G98" s="26" t="n"/>
      <c r="H98" s="16" t="n"/>
      <c r="I98" s="26" t="n"/>
      <c r="J98" s="16" t="n"/>
      <c r="K98" s="26" t="n"/>
      <c r="L98" s="26" t="n"/>
      <c r="M98" s="16" t="n"/>
      <c r="N98" s="16" t="n"/>
      <c r="O98" s="26" t="n"/>
      <c r="P98" s="16" t="n"/>
      <c r="Q98" s="16" t="n"/>
      <c r="R98" s="18" t="n"/>
      <c r="S98" s="18" t="n"/>
      <c r="T98" s="19">
        <f>IF(OR($A98="",$F98=""),"",MAX(0,Dashboard!$B$3-$F98))</f>
        <v/>
      </c>
      <c r="U98" s="19">
        <f>IF(OR($A98="",$G98="",OR($H98="Approved",$H98="Denied",$H98="Withdrawn")),"",$G98-Dashboard!$B$3)</f>
        <v/>
      </c>
      <c r="V98" s="19">
        <f>IF(OR($A98="",$L98="",$H98&lt;&gt;"Approved"),"",$L98-Dashboard!$B$3)</f>
        <v/>
      </c>
      <c r="W98" s="19">
        <f>IF($A98="","",IF($X98&lt;&gt;"","Data issue",IF(AND(OR($H98="Submitted",$H98="Payer Review",$H98="Info Requested"),$G98&lt;Dashboard!$B$3),"Overdue decision",IF(AND($O98&lt;&gt;"",$O98&lt;Dashboard!$B$3),"Follow-up overdue",IF(AND($G98&gt;=Dashboard!$B$3,$G98&lt;=Dashboard!$B$3+Dashboard!$E$3),"Decision due soon",IF(AND($H98="Approved",$L98&lt;Dashboard!$B$3),"Authorization expired",IF(AND($H98="Approved",$L98&lt;=Dashboard!$B$3+Dashboard!$H$3),"Authorization expiring soon",IF($H98="Info Requested","Information requested",""))))))))</f>
        <v/>
      </c>
      <c r="X98" s="19">
        <f>IF($A98="","",IF(COUNTIF($A$6:$A$105,$A98)&gt;1,"Duplicate record ID",IF($B98="","Missing clinic",IF($C98="","Missing payer",IF($D98="","Missing service category",IF($E98="","Missing request type",IF($H98="","Missing status",IF($M98="","Missing owner",IF($N98="","Missing priority","")))))))))</f>
        <v/>
      </c>
    </row>
    <row r="99">
      <c r="A99" s="16" t="n"/>
      <c r="B99" s="16" t="n"/>
      <c r="C99" s="16" t="n"/>
      <c r="D99" s="16" t="n"/>
      <c r="E99" s="16" t="n"/>
      <c r="F99" s="26" t="n"/>
      <c r="G99" s="26" t="n"/>
      <c r="H99" s="16" t="n"/>
      <c r="I99" s="26" t="n"/>
      <c r="J99" s="16" t="n"/>
      <c r="K99" s="26" t="n"/>
      <c r="L99" s="26" t="n"/>
      <c r="M99" s="16" t="n"/>
      <c r="N99" s="16" t="n"/>
      <c r="O99" s="26" t="n"/>
      <c r="P99" s="16" t="n"/>
      <c r="Q99" s="16" t="n"/>
      <c r="R99" s="18" t="n"/>
      <c r="S99" s="18" t="n"/>
      <c r="T99" s="19">
        <f>IF(OR($A99="",$F99=""),"",MAX(0,Dashboard!$B$3-$F99))</f>
        <v/>
      </c>
      <c r="U99" s="19">
        <f>IF(OR($A99="",$G99="",OR($H99="Approved",$H99="Denied",$H99="Withdrawn")),"",$G99-Dashboard!$B$3)</f>
        <v/>
      </c>
      <c r="V99" s="19">
        <f>IF(OR($A99="",$L99="",$H99&lt;&gt;"Approved"),"",$L99-Dashboard!$B$3)</f>
        <v/>
      </c>
      <c r="W99" s="19">
        <f>IF($A99="","",IF($X99&lt;&gt;"","Data issue",IF(AND(OR($H99="Submitted",$H99="Payer Review",$H99="Info Requested"),$G99&lt;Dashboard!$B$3),"Overdue decision",IF(AND($O99&lt;&gt;"",$O99&lt;Dashboard!$B$3),"Follow-up overdue",IF(AND($G99&gt;=Dashboard!$B$3,$G99&lt;=Dashboard!$B$3+Dashboard!$E$3),"Decision due soon",IF(AND($H99="Approved",$L99&lt;Dashboard!$B$3),"Authorization expired",IF(AND($H99="Approved",$L99&lt;=Dashboard!$B$3+Dashboard!$H$3),"Authorization expiring soon",IF($H99="Info Requested","Information requested",""))))))))</f>
        <v/>
      </c>
      <c r="X99" s="19">
        <f>IF($A99="","",IF(COUNTIF($A$6:$A$105,$A99)&gt;1,"Duplicate record ID",IF($B99="","Missing clinic",IF($C99="","Missing payer",IF($D99="","Missing service category",IF($E99="","Missing request type",IF($H99="","Missing status",IF($M99="","Missing owner",IF($N99="","Missing priority","")))))))))</f>
        <v/>
      </c>
    </row>
    <row r="100">
      <c r="A100" s="16" t="n"/>
      <c r="B100" s="16" t="n"/>
      <c r="C100" s="16" t="n"/>
      <c r="D100" s="16" t="n"/>
      <c r="E100" s="16" t="n"/>
      <c r="F100" s="26" t="n"/>
      <c r="G100" s="26" t="n"/>
      <c r="H100" s="16" t="n"/>
      <c r="I100" s="26" t="n"/>
      <c r="J100" s="16" t="n"/>
      <c r="K100" s="26" t="n"/>
      <c r="L100" s="26" t="n"/>
      <c r="M100" s="16" t="n"/>
      <c r="N100" s="16" t="n"/>
      <c r="O100" s="26" t="n"/>
      <c r="P100" s="16" t="n"/>
      <c r="Q100" s="16" t="n"/>
      <c r="R100" s="18" t="n"/>
      <c r="S100" s="18" t="n"/>
      <c r="T100" s="19">
        <f>IF(OR($A100="",$F100=""),"",MAX(0,Dashboard!$B$3-$F100))</f>
        <v/>
      </c>
      <c r="U100" s="19">
        <f>IF(OR($A100="",$G100="",OR($H100="Approved",$H100="Denied",$H100="Withdrawn")),"",$G100-Dashboard!$B$3)</f>
        <v/>
      </c>
      <c r="V100" s="19">
        <f>IF(OR($A100="",$L100="",$H100&lt;&gt;"Approved"),"",$L100-Dashboard!$B$3)</f>
        <v/>
      </c>
      <c r="W100" s="19">
        <f>IF($A100="","",IF($X100&lt;&gt;"","Data issue",IF(AND(OR($H100="Submitted",$H100="Payer Review",$H100="Info Requested"),$G100&lt;Dashboard!$B$3),"Overdue decision",IF(AND($O100&lt;&gt;"",$O100&lt;Dashboard!$B$3),"Follow-up overdue",IF(AND($G100&gt;=Dashboard!$B$3,$G100&lt;=Dashboard!$B$3+Dashboard!$E$3),"Decision due soon",IF(AND($H100="Approved",$L100&lt;Dashboard!$B$3),"Authorization expired",IF(AND($H100="Approved",$L100&lt;=Dashboard!$B$3+Dashboard!$H$3),"Authorization expiring soon",IF($H100="Info Requested","Information requested",""))))))))</f>
        <v/>
      </c>
      <c r="X100" s="19">
        <f>IF($A100="","",IF(COUNTIF($A$6:$A$105,$A100)&gt;1,"Duplicate record ID",IF($B100="","Missing clinic",IF($C100="","Missing payer",IF($D100="","Missing service category",IF($E100="","Missing request type",IF($H100="","Missing status",IF($M100="","Missing owner",IF($N100="","Missing priority","")))))))))</f>
        <v/>
      </c>
    </row>
    <row r="101">
      <c r="A101" s="16" t="n"/>
      <c r="B101" s="16" t="n"/>
      <c r="C101" s="16" t="n"/>
      <c r="D101" s="16" t="n"/>
      <c r="E101" s="16" t="n"/>
      <c r="F101" s="26" t="n"/>
      <c r="G101" s="26" t="n"/>
      <c r="H101" s="16" t="n"/>
      <c r="I101" s="26" t="n"/>
      <c r="J101" s="16" t="n"/>
      <c r="K101" s="26" t="n"/>
      <c r="L101" s="26" t="n"/>
      <c r="M101" s="16" t="n"/>
      <c r="N101" s="16" t="n"/>
      <c r="O101" s="26" t="n"/>
      <c r="P101" s="16" t="n"/>
      <c r="Q101" s="16" t="n"/>
      <c r="R101" s="18" t="n"/>
      <c r="S101" s="18" t="n"/>
      <c r="T101" s="19">
        <f>IF(OR($A101="",$F101=""),"",MAX(0,Dashboard!$B$3-$F101))</f>
        <v/>
      </c>
      <c r="U101" s="19">
        <f>IF(OR($A101="",$G101="",OR($H101="Approved",$H101="Denied",$H101="Withdrawn")),"",$G101-Dashboard!$B$3)</f>
        <v/>
      </c>
      <c r="V101" s="19">
        <f>IF(OR($A101="",$L101="",$H101&lt;&gt;"Approved"),"",$L101-Dashboard!$B$3)</f>
        <v/>
      </c>
      <c r="W101" s="19">
        <f>IF($A101="","",IF($X101&lt;&gt;"","Data issue",IF(AND(OR($H101="Submitted",$H101="Payer Review",$H101="Info Requested"),$G101&lt;Dashboard!$B$3),"Overdue decision",IF(AND($O101&lt;&gt;"",$O101&lt;Dashboard!$B$3),"Follow-up overdue",IF(AND($G101&gt;=Dashboard!$B$3,$G101&lt;=Dashboard!$B$3+Dashboard!$E$3),"Decision due soon",IF(AND($H101="Approved",$L101&lt;Dashboard!$B$3),"Authorization expired",IF(AND($H101="Approved",$L101&lt;=Dashboard!$B$3+Dashboard!$H$3),"Authorization expiring soon",IF($H101="Info Requested","Information requested",""))))))))</f>
        <v/>
      </c>
      <c r="X101" s="19">
        <f>IF($A101="","",IF(COUNTIF($A$6:$A$105,$A101)&gt;1,"Duplicate record ID",IF($B101="","Missing clinic",IF($C101="","Missing payer",IF($D101="","Missing service category",IF($E101="","Missing request type",IF($H101="","Missing status",IF($M101="","Missing owner",IF($N101="","Missing priority","")))))))))</f>
        <v/>
      </c>
    </row>
    <row r="102">
      <c r="A102" s="16" t="n"/>
      <c r="B102" s="16" t="n"/>
      <c r="C102" s="16" t="n"/>
      <c r="D102" s="16" t="n"/>
      <c r="E102" s="16" t="n"/>
      <c r="F102" s="26" t="n"/>
      <c r="G102" s="26" t="n"/>
      <c r="H102" s="16" t="n"/>
      <c r="I102" s="26" t="n"/>
      <c r="J102" s="16" t="n"/>
      <c r="K102" s="26" t="n"/>
      <c r="L102" s="26" t="n"/>
      <c r="M102" s="16" t="n"/>
      <c r="N102" s="16" t="n"/>
      <c r="O102" s="26" t="n"/>
      <c r="P102" s="16" t="n"/>
      <c r="Q102" s="16" t="n"/>
      <c r="R102" s="18" t="n"/>
      <c r="S102" s="18" t="n"/>
      <c r="T102" s="19">
        <f>IF(OR($A102="",$F102=""),"",MAX(0,Dashboard!$B$3-$F102))</f>
        <v/>
      </c>
      <c r="U102" s="19">
        <f>IF(OR($A102="",$G102="",OR($H102="Approved",$H102="Denied",$H102="Withdrawn")),"",$G102-Dashboard!$B$3)</f>
        <v/>
      </c>
      <c r="V102" s="19">
        <f>IF(OR($A102="",$L102="",$H102&lt;&gt;"Approved"),"",$L102-Dashboard!$B$3)</f>
        <v/>
      </c>
      <c r="W102" s="19">
        <f>IF($A102="","",IF($X102&lt;&gt;"","Data issue",IF(AND(OR($H102="Submitted",$H102="Payer Review",$H102="Info Requested"),$G102&lt;Dashboard!$B$3),"Overdue decision",IF(AND($O102&lt;&gt;"",$O102&lt;Dashboard!$B$3),"Follow-up overdue",IF(AND($G102&gt;=Dashboard!$B$3,$G102&lt;=Dashboard!$B$3+Dashboard!$E$3),"Decision due soon",IF(AND($H102="Approved",$L102&lt;Dashboard!$B$3),"Authorization expired",IF(AND($H102="Approved",$L102&lt;=Dashboard!$B$3+Dashboard!$H$3),"Authorization expiring soon",IF($H102="Info Requested","Information requested",""))))))))</f>
        <v/>
      </c>
      <c r="X102" s="19">
        <f>IF($A102="","",IF(COUNTIF($A$6:$A$105,$A102)&gt;1,"Duplicate record ID",IF($B102="","Missing clinic",IF($C102="","Missing payer",IF($D102="","Missing service category",IF($E102="","Missing request type",IF($H102="","Missing status",IF($M102="","Missing owner",IF($N102="","Missing priority","")))))))))</f>
        <v/>
      </c>
    </row>
    <row r="103">
      <c r="A103" s="16" t="n"/>
      <c r="B103" s="16" t="n"/>
      <c r="C103" s="16" t="n"/>
      <c r="D103" s="16" t="n"/>
      <c r="E103" s="16" t="n"/>
      <c r="F103" s="26" t="n"/>
      <c r="G103" s="26" t="n"/>
      <c r="H103" s="16" t="n"/>
      <c r="I103" s="26" t="n"/>
      <c r="J103" s="16" t="n"/>
      <c r="K103" s="26" t="n"/>
      <c r="L103" s="26" t="n"/>
      <c r="M103" s="16" t="n"/>
      <c r="N103" s="16" t="n"/>
      <c r="O103" s="26" t="n"/>
      <c r="P103" s="16" t="n"/>
      <c r="Q103" s="16" t="n"/>
      <c r="R103" s="18" t="n"/>
      <c r="S103" s="18" t="n"/>
      <c r="T103" s="19">
        <f>IF(OR($A103="",$F103=""),"",MAX(0,Dashboard!$B$3-$F103))</f>
        <v/>
      </c>
      <c r="U103" s="19">
        <f>IF(OR($A103="",$G103="",OR($H103="Approved",$H103="Denied",$H103="Withdrawn")),"",$G103-Dashboard!$B$3)</f>
        <v/>
      </c>
      <c r="V103" s="19">
        <f>IF(OR($A103="",$L103="",$H103&lt;&gt;"Approved"),"",$L103-Dashboard!$B$3)</f>
        <v/>
      </c>
      <c r="W103" s="19">
        <f>IF($A103="","",IF($X103&lt;&gt;"","Data issue",IF(AND(OR($H103="Submitted",$H103="Payer Review",$H103="Info Requested"),$G103&lt;Dashboard!$B$3),"Overdue decision",IF(AND($O103&lt;&gt;"",$O103&lt;Dashboard!$B$3),"Follow-up overdue",IF(AND($G103&gt;=Dashboard!$B$3,$G103&lt;=Dashboard!$B$3+Dashboard!$E$3),"Decision due soon",IF(AND($H103="Approved",$L103&lt;Dashboard!$B$3),"Authorization expired",IF(AND($H103="Approved",$L103&lt;=Dashboard!$B$3+Dashboard!$H$3),"Authorization expiring soon",IF($H103="Info Requested","Information requested",""))))))))</f>
        <v/>
      </c>
      <c r="X103" s="19">
        <f>IF($A103="","",IF(COUNTIF($A$6:$A$105,$A103)&gt;1,"Duplicate record ID",IF($B103="","Missing clinic",IF($C103="","Missing payer",IF($D103="","Missing service category",IF($E103="","Missing request type",IF($H103="","Missing status",IF($M103="","Missing owner",IF($N103="","Missing priority","")))))))))</f>
        <v/>
      </c>
    </row>
    <row r="104">
      <c r="A104" s="16" t="n"/>
      <c r="B104" s="16" t="n"/>
      <c r="C104" s="16" t="n"/>
      <c r="D104" s="16" t="n"/>
      <c r="E104" s="16" t="n"/>
      <c r="F104" s="26" t="n"/>
      <c r="G104" s="26" t="n"/>
      <c r="H104" s="16" t="n"/>
      <c r="I104" s="26" t="n"/>
      <c r="J104" s="16" t="n"/>
      <c r="K104" s="26" t="n"/>
      <c r="L104" s="26" t="n"/>
      <c r="M104" s="16" t="n"/>
      <c r="N104" s="16" t="n"/>
      <c r="O104" s="26" t="n"/>
      <c r="P104" s="16" t="n"/>
      <c r="Q104" s="16" t="n"/>
      <c r="R104" s="18" t="n"/>
      <c r="S104" s="18" t="n"/>
      <c r="T104" s="19">
        <f>IF(OR($A104="",$F104=""),"",MAX(0,Dashboard!$B$3-$F104))</f>
        <v/>
      </c>
      <c r="U104" s="19">
        <f>IF(OR($A104="",$G104="",OR($H104="Approved",$H104="Denied",$H104="Withdrawn")),"",$G104-Dashboard!$B$3)</f>
        <v/>
      </c>
      <c r="V104" s="19">
        <f>IF(OR($A104="",$L104="",$H104&lt;&gt;"Approved"),"",$L104-Dashboard!$B$3)</f>
        <v/>
      </c>
      <c r="W104" s="19">
        <f>IF($A104="","",IF($X104&lt;&gt;"","Data issue",IF(AND(OR($H104="Submitted",$H104="Payer Review",$H104="Info Requested"),$G104&lt;Dashboard!$B$3),"Overdue decision",IF(AND($O104&lt;&gt;"",$O104&lt;Dashboard!$B$3),"Follow-up overdue",IF(AND($G104&gt;=Dashboard!$B$3,$G104&lt;=Dashboard!$B$3+Dashboard!$E$3),"Decision due soon",IF(AND($H104="Approved",$L104&lt;Dashboard!$B$3),"Authorization expired",IF(AND($H104="Approved",$L104&lt;=Dashboard!$B$3+Dashboard!$H$3),"Authorization expiring soon",IF($H104="Info Requested","Information requested",""))))))))</f>
        <v/>
      </c>
      <c r="X104" s="19">
        <f>IF($A104="","",IF(COUNTIF($A$6:$A$105,$A104)&gt;1,"Duplicate record ID",IF($B104="","Missing clinic",IF($C104="","Missing payer",IF($D104="","Missing service category",IF($E104="","Missing request type",IF($H104="","Missing status",IF($M104="","Missing owner",IF($N104="","Missing priority","")))))))))</f>
        <v/>
      </c>
    </row>
    <row r="105">
      <c r="A105" s="16" t="n"/>
      <c r="B105" s="16" t="n"/>
      <c r="C105" s="16" t="n"/>
      <c r="D105" s="16" t="n"/>
      <c r="E105" s="16" t="n"/>
      <c r="F105" s="26" t="n"/>
      <c r="G105" s="26" t="n"/>
      <c r="H105" s="16" t="n"/>
      <c r="I105" s="26" t="n"/>
      <c r="J105" s="16" t="n"/>
      <c r="K105" s="26" t="n"/>
      <c r="L105" s="26" t="n"/>
      <c r="M105" s="16" t="n"/>
      <c r="N105" s="16" t="n"/>
      <c r="O105" s="26" t="n"/>
      <c r="P105" s="16" t="n"/>
      <c r="Q105" s="16" t="n"/>
      <c r="R105" s="18" t="n"/>
      <c r="S105" s="18" t="n"/>
      <c r="T105" s="19">
        <f>IF(OR($A105="",$F105=""),"",MAX(0,Dashboard!$B$3-$F105))</f>
        <v/>
      </c>
      <c r="U105" s="19">
        <f>IF(OR($A105="",$G105="",OR($H105="Approved",$H105="Denied",$H105="Withdrawn")),"",$G105-Dashboard!$B$3)</f>
        <v/>
      </c>
      <c r="V105" s="19">
        <f>IF(OR($A105="",$L105="",$H105&lt;&gt;"Approved"),"",$L105-Dashboard!$B$3)</f>
        <v/>
      </c>
      <c r="W105" s="19">
        <f>IF($A105="","",IF($X105&lt;&gt;"","Data issue",IF(AND(OR($H105="Submitted",$H105="Payer Review",$H105="Info Requested"),$G105&lt;Dashboard!$B$3),"Overdue decision",IF(AND($O105&lt;&gt;"",$O105&lt;Dashboard!$B$3),"Follow-up overdue",IF(AND($G105&gt;=Dashboard!$B$3,$G105&lt;=Dashboard!$B$3+Dashboard!$E$3),"Decision due soon",IF(AND($H105="Approved",$L105&lt;Dashboard!$B$3),"Authorization expired",IF(AND($H105="Approved",$L105&lt;=Dashboard!$B$3+Dashboard!$H$3),"Authorization expiring soon",IF($H105="Info Requested","Information requested",""))))))))</f>
        <v/>
      </c>
      <c r="X105" s="19">
        <f>IF($A105="","",IF(COUNTIF($A$6:$A$105,$A105)&gt;1,"Duplicate record ID",IF($B105="","Missing clinic",IF($C105="","Missing payer",IF($D105="","Missing service category",IF($E105="","Missing request type",IF($H105="","Missing status",IF($M105="","Missing owner",IF($N105="","Missing priority","")))))))))</f>
        <v/>
      </c>
    </row>
  </sheetData>
  <autoFilter ref="A5:X105"/>
  <mergeCells count="3">
    <mergeCell ref="A3:X3"/>
    <mergeCell ref="A2:X2"/>
    <mergeCell ref="A1:X1"/>
  </mergeCells>
  <conditionalFormatting sqref="A6:X105">
    <cfRule type="expression" priority="1" dxfId="3" stopIfTrue="1">
      <formula>$X6&lt;&gt;""</formula>
    </cfRule>
    <cfRule type="expression" priority="2" dxfId="0" stopIfTrue="1">
      <formula>$W6="Overdue decision"</formula>
    </cfRule>
    <cfRule type="expression" priority="3" dxfId="1" stopIfTrue="1">
      <formula>$W6="Follow-up overdue"</formula>
    </cfRule>
    <cfRule type="expression" priority="4" dxfId="1" stopIfTrue="1">
      <formula>$W6="Decision due soon"</formula>
    </cfRule>
    <cfRule type="expression" priority="5" dxfId="0" stopIfTrue="1">
      <formula>$W6="Authorization expired"</formula>
    </cfRule>
    <cfRule type="expression" priority="6" dxfId="4" stopIfTrue="1">
      <formula>$W6="Authorization expiring soon"</formula>
    </cfRule>
    <cfRule type="expression" priority="7" dxfId="5" stopIfTrue="1">
      <formula>$W6="Information requested"</formula>
    </cfRule>
  </conditionalFormatting>
  <dataValidations count="10">
    <dataValidation sqref="B6:B105" showDropDown="0" showInputMessage="0" showErrorMessage="0" allowBlank="0" errorTitle="Invalid selection" error="Select a value from the drop-down list." type="list" errorStyle="stop">
      <formula1>INDIRECT("Lists!$A$2:$A$5")</formula1>
    </dataValidation>
    <dataValidation sqref="C6:C105" showDropDown="0" showInputMessage="0" showErrorMessage="0" allowBlank="0" errorTitle="Invalid selection" error="Select a value from the drop-down list." type="list" errorStyle="stop">
      <formula1>INDIRECT("Lists!$B$2:$B$5")</formula1>
    </dataValidation>
    <dataValidation sqref="D6:D105" showDropDown="0" showInputMessage="0" showErrorMessage="0" allowBlank="0" errorTitle="Invalid selection" error="Select a value from the drop-down list." type="list" errorStyle="stop">
      <formula1>INDIRECT("Lists!$C$2:$C$9")</formula1>
    </dataValidation>
    <dataValidation sqref="E6:E105" showDropDown="0" showInputMessage="0" showErrorMessage="0" allowBlank="0" errorTitle="Invalid selection" error="Select a value from the drop-down list." type="list" errorStyle="stop">
      <formula1>INDIRECT("Lists!$D$2:$D$5")</formula1>
    </dataValidation>
    <dataValidation sqref="H6:H105" showDropDown="0" showInputMessage="0" showErrorMessage="0" allowBlank="0" errorTitle="Invalid selection" error="Select a value from the drop-down list." type="list" errorStyle="stop">
      <formula1>INDIRECT("Lists!$E$2:$E$8")</formula1>
    </dataValidation>
    <dataValidation sqref="M6:M105" showDropDown="0" showInputMessage="0" showErrorMessage="0" allowBlank="0" errorTitle="Invalid selection" error="Select a value from the drop-down list." type="list" errorStyle="stop">
      <formula1>INDIRECT("Lists!$F$2:$F$6")</formula1>
    </dataValidation>
    <dataValidation sqref="N6:N105" showDropDown="0" showInputMessage="0" showErrorMessage="0" allowBlank="0" errorTitle="Invalid selection" error="Select a value from the drop-down list." type="list" errorStyle="stop">
      <formula1>INDIRECT("Lists!$G$2:$G$5")</formula1>
    </dataValidation>
    <dataValidation sqref="R6:R105" showDropDown="0" showInputMessage="0" showErrorMessage="0" allowBlank="0" errorTitle="Invalid selection" error="Select a value from the drop-down list." type="list" errorStyle="stop">
      <formula1>INDIRECT("Lists!$H$2:$H$8")</formula1>
    </dataValidation>
    <dataValidation sqref="F6:G105 I6:I105 K6:L105 O6:O105" showDropDown="0" showInputMessage="0" showErrorMessage="0" allowBlank="0" errorTitle="Invalid date" error="Enter a valid date between 01/01/2020 and 12/31/2100." type="date" errorStyle="stop" operator="between">
      <formula1>DATE(2020,1,1)</formula1>
      <formula2>DATE(2100,12,31)</formula2>
    </dataValidation>
    <dataValidation sqref="P6:Q105" showDropDown="0" showInputMessage="0" showErrorMessage="0" allowBlank="0" type="whole" operator="between">
      <formula1>0</formula1>
      <formula2>999999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20" t="inlineStr">
        <is>
          <t>Clinics</t>
        </is>
      </c>
      <c r="B1" s="20" t="inlineStr">
        <is>
          <t>Payers</t>
        </is>
      </c>
      <c r="C1" s="20" t="inlineStr">
        <is>
          <t>Service Categories</t>
        </is>
      </c>
      <c r="D1" s="20" t="inlineStr">
        <is>
          <t>Request Types</t>
        </is>
      </c>
      <c r="E1" s="20" t="inlineStr">
        <is>
          <t>Statuses</t>
        </is>
      </c>
      <c r="F1" s="20" t="inlineStr">
        <is>
          <t>Owners</t>
        </is>
      </c>
      <c r="G1" s="20" t="inlineStr">
        <is>
          <t>Priorities</t>
        </is>
      </c>
      <c r="H1" s="20" t="inlineStr">
        <is>
          <t>Denial Reasons</t>
        </is>
      </c>
    </row>
    <row r="2">
      <c r="A2" s="21" t="inlineStr">
        <is>
          <t>Cedar Grove Family Clinic</t>
        </is>
      </c>
      <c r="B2" s="21" t="inlineStr">
        <is>
          <t>Blue Lantern Benefit Co.</t>
        </is>
      </c>
      <c r="C2" s="21" t="inlineStr">
        <is>
          <t>Advanced Imaging</t>
        </is>
      </c>
      <c r="D2" s="21" t="inlineStr">
        <is>
          <t>Initial Request</t>
        </is>
      </c>
      <c r="E2" s="21" t="inlineStr">
        <is>
          <t>Draft</t>
        </is>
      </c>
      <c r="F2" s="21" t="inlineStr">
        <is>
          <t>Avery Brooks</t>
        </is>
      </c>
      <c r="G2" s="21" t="inlineStr">
        <is>
          <t>Low</t>
        </is>
      </c>
      <c r="H2" s="21" t="inlineStr">
        <is>
          <t>Coverage Criteria Not Met</t>
        </is>
      </c>
    </row>
    <row r="3">
      <c r="A3" s="21" t="inlineStr">
        <is>
          <t>Northstar Specialty Center</t>
        </is>
      </c>
      <c r="B3" s="21" t="inlineStr">
        <is>
          <t>Harbor Peak Health Plan</t>
        </is>
      </c>
      <c r="C3" s="21" t="inlineStr">
        <is>
          <t>Durable Medical Equipment</t>
        </is>
      </c>
      <c r="D3" s="21" t="inlineStr">
        <is>
          <t>Renewal</t>
        </is>
      </c>
      <c r="E3" s="21" t="inlineStr">
        <is>
          <t>Submitted</t>
        </is>
      </c>
      <c r="F3" s="21" t="inlineStr">
        <is>
          <t>Casey Morgan</t>
        </is>
      </c>
      <c r="G3" s="21" t="inlineStr">
        <is>
          <t>Normal</t>
        </is>
      </c>
      <c r="H3" s="21" t="inlineStr">
        <is>
          <t>Missing Information</t>
        </is>
      </c>
    </row>
    <row r="4">
      <c r="A4" s="21" t="inlineStr">
        <is>
          <t>Riverbend Medical Office</t>
        </is>
      </c>
      <c r="B4" s="21" t="inlineStr">
        <is>
          <t>Meridian Valley Assurance</t>
        </is>
      </c>
      <c r="C4" s="21" t="inlineStr">
        <is>
          <t>Home Health Services</t>
        </is>
      </c>
      <c r="D4" s="21" t="inlineStr">
        <is>
          <t>Urgent Request</t>
        </is>
      </c>
      <c r="E4" s="21" t="inlineStr">
        <is>
          <t>Payer Review</t>
        </is>
      </c>
      <c r="F4" s="21" t="inlineStr">
        <is>
          <t>Jordan Lee</t>
        </is>
      </c>
      <c r="G4" s="21" t="inlineStr">
        <is>
          <t>High</t>
        </is>
      </c>
      <c r="H4" s="21" t="inlineStr">
        <is>
          <t>Non-Covered Service</t>
        </is>
      </c>
    </row>
    <row r="5">
      <c r="A5" s="21" t="inlineStr">
        <is>
          <t>Summit View Clinic</t>
        </is>
      </c>
      <c r="B5" s="21" t="inlineStr">
        <is>
          <t>Redwood Horizon Health</t>
        </is>
      </c>
      <c r="C5" s="21" t="inlineStr">
        <is>
          <t>Outpatient Procedure</t>
        </is>
      </c>
      <c r="D5" s="21" t="inlineStr">
        <is>
          <t>Appeal Follow-Up</t>
        </is>
      </c>
      <c r="E5" s="21" t="inlineStr">
        <is>
          <t>Info Requested</t>
        </is>
      </c>
      <c r="F5" s="21" t="inlineStr">
        <is>
          <t>Morgan Reed</t>
        </is>
      </c>
      <c r="G5" s="21" t="inlineStr">
        <is>
          <t>Urgent</t>
        </is>
      </c>
      <c r="H5" s="21" t="inlineStr">
        <is>
          <t>Out-of-Network Requirement</t>
        </is>
      </c>
    </row>
    <row r="6">
      <c r="C6" s="21" t="inlineStr">
        <is>
          <t>Specialty Medication</t>
        </is>
      </c>
      <c r="E6" s="21" t="inlineStr">
        <is>
          <t>Approved</t>
        </is>
      </c>
      <c r="F6" s="21" t="inlineStr">
        <is>
          <t>Taylor Quinn</t>
        </is>
      </c>
      <c r="H6" s="21" t="inlineStr">
        <is>
          <t>Payer Administrative Denial</t>
        </is>
      </c>
    </row>
    <row r="7">
      <c r="C7" s="21" t="inlineStr">
        <is>
          <t>Specialist Referral</t>
        </is>
      </c>
      <c r="E7" s="21" t="inlineStr">
        <is>
          <t>Denied</t>
        </is>
      </c>
      <c r="H7" s="21" t="inlineStr">
        <is>
          <t>Timely Filing Issue</t>
        </is>
      </c>
    </row>
    <row r="8">
      <c r="C8" s="21" t="inlineStr">
        <is>
          <t>Therapy Services</t>
        </is>
      </c>
      <c r="E8" s="21" t="inlineStr">
        <is>
          <t>Withdrawn</t>
        </is>
      </c>
      <c r="H8" s="21" t="inlineStr">
        <is>
          <t>Other</t>
        </is>
      </c>
    </row>
    <row r="9">
      <c r="C9" s="21" t="inlineStr">
        <is>
          <t>Other Administrative Service</t>
        </is>
      </c>
    </row>
  </sheetData>
  <autoFilter ref="A1:H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Prior Authorization Tracker Instructions</t>
        </is>
      </c>
    </row>
    <row r="3">
      <c r="A3" s="22" t="inlineStr">
        <is>
          <t>Workbook Purpose</t>
        </is>
      </c>
    </row>
    <row r="4" ht="55" customHeight="1">
      <c r="A4" s="23" t="inlineStr">
        <is>
          <t>Use this workbook to monitor prior authorization requests, payer decisions, follow-up dates, and authorization expiration dates.</t>
        </is>
      </c>
    </row>
    <row r="6">
      <c r="A6" s="22" t="inlineStr">
        <is>
          <t>Data Minimization</t>
        </is>
      </c>
    </row>
    <row r="7" ht="55" customHeight="1">
      <c r="A7" s="23" t="inlineStr">
        <is>
          <t>Use a non-patient Authorization Record ID. Do not enter patient names, birth dates, medical record numbers, diagnoses, clinical narratives, or other direct patient identifiers.</t>
        </is>
      </c>
    </row>
    <row r="9">
      <c r="A9" s="22" t="inlineStr">
        <is>
          <t>Daily Workflow</t>
        </is>
      </c>
    </row>
    <row r="10" ht="55" customHeight="1">
      <c r="A10" s="23" t="inlineStr">
        <is>
          <t>Update the Dashboard As of Date, maintain request records, review operational alerts, and correct all data-quality issues.</t>
        </is>
      </c>
    </row>
    <row r="12">
      <c r="A12" s="22" t="inlineStr">
        <is>
          <t>Important Limitations</t>
        </is>
      </c>
    </row>
    <row r="13" ht="55" customHeight="1">
      <c r="A13" s="23" t="inlineStr">
        <is>
          <t>Dashboard dates use calendar days. Confirm payer requirements through approved organizational sources. Workbook alerts depend on complete and accurate entries.</t>
        </is>
      </c>
    </row>
  </sheetData>
  <mergeCells count="9">
    <mergeCell ref="A10:F10"/>
    <mergeCell ref="A13:F13"/>
    <mergeCell ref="A1:F1"/>
    <mergeCell ref="A9:F9"/>
    <mergeCell ref="A6:F6"/>
    <mergeCell ref="A12:F12"/>
    <mergeCell ref="A4:F4"/>
    <mergeCell ref="A3:F3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2026-09-06T04:08:39Z</dcterms:created>
  <dcterms:modified xmlns:dcterms="http://purl.org/dc/terms/" xmlns:xsi="http://www.w3.org/2001/XMLSchema-instance" xsi:type="dcterms:W3CDTF">2026-09-06T04:08:41+00:00Z</dcterms:modified>
</cp:coreProperties>
</file>