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Registration Tracker" sheetId="2" state="visible" r:id="rId2"/>
    <sheet xmlns:r="http://schemas.openxmlformats.org/officeDocument/2006/relationships" name="Lists &amp; Settings" sheetId="3" state="visible" r:id="rId3"/>
    <sheet xmlns:r="http://schemas.openxmlformats.org/officeDocument/2006/relationships" name="Instructions" sheetId="4" state="visible" r:id="rId4"/>
  </sheets>
  <definedNames>
    <definedName name="_xlnm.Print_Area" localSheetId="0">'Dashboard'!$A$1:$P$41</definedName>
    <definedName name="_xlnm.Print_Area" localSheetId="1">'Registration Tracker'!$A$1:$U$205</definedName>
    <definedName name="_xlnm.Print_Area" localSheetId="2">'Lists &amp; Settings'!$A$1:$M$14</definedName>
    <definedName name="_xlnm.Print_Area" localSheetId="3">'Instructions'!$A$1:$B$43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%"/>
  </numFmts>
  <fonts count="8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44585F"/>
      <sz val="10"/>
    </font>
    <font>
      <b val="1"/>
      <color rgb="0026383E"/>
      <sz val="10"/>
    </font>
    <font>
      <b val="1"/>
      <color rgb="00FFFFFF"/>
      <sz val="11"/>
    </font>
    <font>
      <b val="1"/>
      <color rgb="00183B4E"/>
      <sz val="16"/>
    </font>
    <font>
      <b val="1"/>
      <color rgb="00183B4E"/>
      <sz val="12"/>
    </font>
    <font>
      <color rgb="0026383E"/>
      <sz val="10"/>
    </font>
  </fonts>
  <fills count="8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E7ECEE"/>
      </patternFill>
    </fill>
    <fill>
      <patternFill patternType="solid">
        <fgColor rgb="002F6F73"/>
      </patternFill>
    </fill>
    <fill>
      <patternFill patternType="solid">
        <fgColor rgb="00F3F7F6"/>
      </patternFill>
    </fill>
    <fill>
      <patternFill patternType="solid">
        <fgColor rgb="00FFFFFF"/>
      </patternFill>
    </fill>
    <fill>
      <patternFill patternType="solid">
        <fgColor rgb="00FFF1C9"/>
      </patternFill>
    </fill>
  </fills>
  <borders count="2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3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/>
    </xf>
    <xf numFmtId="165" fontId="5" fillId="3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center" vertical="center"/>
    </xf>
    <xf numFmtId="165" fontId="6" fillId="3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left" vertical="center"/>
    </xf>
    <xf numFmtId="0" fontId="0" fillId="5" borderId="1" applyAlignment="1" pivotButton="0" quotePrefix="0" xfId="0">
      <alignment horizontal="center" vertical="center"/>
    </xf>
    <xf numFmtId="165" fontId="0" fillId="5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left" vertical="center"/>
    </xf>
    <xf numFmtId="0" fontId="0" fillId="6" borderId="1" applyAlignment="1" pivotButton="0" quotePrefix="0" xfId="0">
      <alignment horizontal="center" vertical="center"/>
    </xf>
    <xf numFmtId="165" fontId="0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0" fontId="4" fillId="2" borderId="1" pivotButton="0" quotePrefix="0" xfId="0"/>
    <xf numFmtId="0" fontId="3" fillId="6" borderId="1" pivotButton="0" quotePrefix="0" xfId="0"/>
    <xf numFmtId="0" fontId="0" fillId="6" borderId="1" pivotButton="0" quotePrefix="0" xfId="0"/>
    <xf numFmtId="0" fontId="3" fillId="5" borderId="1" pivotButton="0" quotePrefix="0" xfId="0"/>
    <xf numFmtId="0" fontId="0" fillId="5" borderId="1" pivotButton="0" quotePrefix="0" xfId="0"/>
    <xf numFmtId="0" fontId="0" fillId="7" borderId="1" applyAlignment="1" pivotButton="0" quotePrefix="0" xfId="0">
      <alignment horizontal="left" vertical="center"/>
    </xf>
    <xf numFmtId="164" fontId="0" fillId="7" borderId="1" applyAlignment="1" pivotButton="0" quotePrefix="0" xfId="0">
      <alignment horizontal="left" vertical="center"/>
    </xf>
    <xf numFmtId="18" fontId="0" fillId="7" borderId="1" applyAlignment="1" pivotButton="0" quotePrefix="0" xfId="0">
      <alignment horizontal="left" vertical="center"/>
    </xf>
    <xf numFmtId="165" fontId="0" fillId="3" borderId="1" applyAlignment="1" pivotButton="0" quotePrefix="0" xfId="0">
      <alignment horizontal="center" vertical="center"/>
    </xf>
    <xf numFmtId="0" fontId="0" fillId="7" borderId="1" applyAlignment="1" pivotButton="0" quotePrefix="0" xfId="0">
      <alignment horizontal="left" vertical="top" wrapText="1"/>
    </xf>
    <xf numFmtId="0" fontId="0" fillId="3" borderId="1" applyAlignment="1" pivotButton="0" quotePrefix="0" xfId="0">
      <alignment horizontal="left" vertical="center"/>
    </xf>
    <xf numFmtId="0" fontId="1" fillId="2" borderId="1" pivotButton="0" quotePrefix="0" xfId="0"/>
    <xf numFmtId="164" fontId="0" fillId="7" borderId="1" pivotButton="0" quotePrefix="0" xfId="0"/>
    <xf numFmtId="0" fontId="0" fillId="7" borderId="1" pivotButton="0" quotePrefix="0" xfId="0"/>
    <xf numFmtId="165" fontId="0" fillId="7" borderId="1" pivotButton="0" quotePrefix="0" xfId="0"/>
    <xf numFmtId="0" fontId="4" fillId="2" borderId="1" applyAlignment="1" pivotButton="0" quotePrefix="0" xfId="0">
      <alignment horizontal="left" vertical="top" wrapText="1"/>
    </xf>
    <xf numFmtId="0" fontId="7" fillId="6" borderId="1" applyAlignment="1" pivotButton="0" quotePrefix="0" xfId="0">
      <alignment horizontal="left" vertical="top" wrapText="1"/>
    </xf>
    <xf numFmtId="0" fontId="7" fillId="5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7">
    <dxf>
      <font>
        <b val="1"/>
        <color rgb="002F7D5B"/>
      </font>
      <fill>
        <patternFill patternType="solid">
          <fgColor rgb="00DDEFE6"/>
        </patternFill>
      </fill>
    </dxf>
    <dxf>
      <font>
        <b val="1"/>
        <color rgb="00B7473A"/>
      </font>
      <fill>
        <patternFill patternType="solid">
          <fgColor rgb="00F7DEDA"/>
        </patternFill>
      </fill>
    </dxf>
    <dxf>
      <font>
        <color rgb="0059666B"/>
      </font>
      <fill>
        <patternFill patternType="solid">
          <fgColor rgb="00E2E5E6"/>
        </patternFill>
      </fill>
    </dxf>
    <dxf>
      <fill>
        <patternFill patternType="solid">
          <fgColor rgb="00F7DEDA"/>
        </patternFill>
      </fill>
    </dxf>
    <dxf>
      <fill>
        <patternFill patternType="solid">
          <fgColor rgb="00FFF1C9"/>
        </patternFill>
      </fill>
    </dxf>
    <dxf>
      <fill>
        <patternFill patternType="solid">
          <fgColor rgb="00DDEFE6"/>
        </patternFill>
      </fill>
    </dxf>
    <dxf>
      <font>
        <b val="1"/>
        <color rgb="00B7473A"/>
      </font>
      <border>
        <left style="medium">
          <color rgb="00B7473A"/>
        </left>
        <right style="medium">
          <color rgb="00B7473A"/>
        </right>
        <top style="medium">
          <color rgb="00B7473A"/>
        </top>
        <bottom style="medium">
          <color rgb="00B7473A"/>
        </bottom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Registration Readiness by Clinic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'Dashboard'!B12</f>
            </strRef>
          </tx>
          <spPr>
            <a:solidFill xmlns:a="http://schemas.openxmlformats.org/drawingml/2006/main">
              <a:srgbClr val="2F7D5B"/>
            </a:solidFill>
            <a:ln xmlns:a="http://schemas.openxmlformats.org/drawingml/2006/main">
              <a:prstDash val="solid"/>
            </a:ln>
          </spPr>
          <cat>
            <numRef>
              <f>'Dashboard'!$A$13:$A$17</f>
            </numRef>
          </cat>
          <val>
            <numRef>
              <f>'Dashboard'!$B$13:$B$17</f>
            </numRef>
          </val>
        </ser>
        <ser>
          <idx val="1"/>
          <order val="1"/>
          <tx>
            <strRef>
              <f>'Dashboard'!C12</f>
            </strRef>
          </tx>
          <spPr>
            <a:solidFill xmlns:a="http://schemas.openxmlformats.org/drawingml/2006/main">
              <a:srgbClr val="D69E2E"/>
            </a:solidFill>
            <a:ln xmlns:a="http://schemas.openxmlformats.org/drawingml/2006/main">
              <a:prstDash val="solid"/>
            </a:ln>
          </spPr>
          <cat>
            <numRef>
              <f>'Dashboard'!$A$13:$A$17</f>
            </numRef>
          </cat>
          <val>
            <numRef>
              <f>'Dashboard'!$C$13:$C$17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Registrations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Incomplete Registration Items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'Dashboard'!G12</f>
            </strRef>
          </tx>
          <spPr>
            <a:solidFill xmlns:a="http://schemas.openxmlformats.org/drawingml/2006/main">
              <a:srgbClr val="183B4E"/>
            </a:solidFill>
            <a:ln xmlns:a="http://schemas.openxmlformats.org/drawingml/2006/main">
              <a:prstDash val="solid"/>
            </a:ln>
          </spPr>
          <cat>
            <numRef>
              <f>'Dashboard'!$F$13:$F$18</f>
            </numRef>
          </cat>
          <val>
            <numRef>
              <f>'Dashboard'!$G$13:$G$18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Incomplete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11</row>
      <rowOff>0</rowOff>
    </from>
    <ext cx="486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26</row>
      <rowOff>0</rowOff>
    </from>
    <ext cx="4860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RegistrationTrackerTable" displayName="RegistrationTrackerTable" ref="A5:U205" headerRowCount="1">
  <autoFilter ref="A5:U205"/>
  <tableColumns count="21">
    <tableColumn id="1" name="Registration ID"/>
    <tableColumn id="2" name="Patient Alias"/>
    <tableColumn id="3" name="Appointment Date"/>
    <tableColumn id="4" name="Appointment Time"/>
    <tableColumn id="5" name="Clinic"/>
    <tableColumn id="6" name="Visit Type"/>
    <tableColumn id="7" name="Assigned Registrar"/>
    <tableColumn id="8" name="Payer Category"/>
    <tableColumn id="9" name="Appointment Status"/>
    <tableColumn id="10" name="Demographics"/>
    <tableColumn id="11" name="Contact Details"/>
    <tableColumn id="12" name="Insurance Details"/>
    <tableColumn id="13" name="Photo ID"/>
    <tableColumn id="14" name="Consent Forms"/>
    <tableColumn id="15" name="Intake Forms"/>
    <tableColumn id="16" name="Missing Items"/>
    <tableColumn id="17" name="Completion Rate"/>
    <tableColumn id="18" name="Registration Status"/>
    <tableColumn id="19" name="Last Updated"/>
    <tableColumn id="20" name="Follow-up Note"/>
    <tableColumn id="21" name="Data Quality Flag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0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5" customWidth="1" min="1" max="1"/>
    <col width="13" customWidth="1" min="2" max="2"/>
    <col width="23" customWidth="1" min="3" max="3"/>
    <col width="16" customWidth="1" min="4" max="4"/>
    <col width="23" customWidth="1" min="5" max="5"/>
    <col width="22" customWidth="1" min="6" max="6"/>
    <col width="16" customWidth="1" min="7" max="7"/>
    <col width="20" customWidth="1" min="8" max="8"/>
    <col width="20" customWidth="1" min="9" max="9"/>
    <col width="14" customWidth="1" min="10" max="10"/>
    <col width="20" customWidth="1" min="11" max="11"/>
    <col width="14" customWidth="1" min="12" max="12"/>
    <col width="3" customWidth="1" min="13" max="13"/>
    <col width="14" customWidth="1" min="14" max="14"/>
    <col width="14" customWidth="1" min="15" max="15"/>
    <col width="14" customWidth="1" min="16" max="16"/>
  </cols>
  <sheetData>
    <row r="1" ht="30" customHeight="1">
      <c r="A1" s="1" t="inlineStr">
        <is>
          <t>Patient Registration Completion Dashboard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>
      <c r="A2" s="3" t="inlineStr">
        <is>
          <t>Administrative tracking using fictional or internally assigned aliases only</t>
        </is>
      </c>
    </row>
    <row r="3">
      <c r="A3" s="4" t="inlineStr">
        <is>
          <t>As-of Date</t>
        </is>
      </c>
      <c r="B3" s="5">
        <f>'Lists &amp; Settings'!B3</f>
        <v/>
      </c>
      <c r="D3" s="4" t="inlineStr">
        <is>
          <t>Upcoming Window</t>
        </is>
      </c>
      <c r="E3" s="6">
        <f>'Lists &amp; Settings'!B4</f>
        <v/>
      </c>
      <c r="F3" t="inlineStr">
        <is>
          <t>days</t>
        </is>
      </c>
    </row>
    <row r="4"/>
    <row r="5">
      <c r="A5" s="7" t="inlineStr">
        <is>
          <t>Active Registrations</t>
        </is>
      </c>
      <c r="C5" s="7" t="inlineStr">
        <is>
          <t>Ready</t>
        </is>
      </c>
      <c r="E5" s="7" t="inlineStr">
        <is>
          <t>Readiness Rate</t>
        </is>
      </c>
      <c r="G5" s="7" t="inlineStr">
        <is>
          <t>Due Today - Incomplete</t>
        </is>
      </c>
      <c r="I5" s="7" t="inlineStr">
        <is>
          <t>Overdue</t>
        </is>
      </c>
      <c r="K5" s="7" t="inlineStr">
        <is>
          <t>Upcoming Incomplete</t>
        </is>
      </c>
    </row>
    <row r="6">
      <c r="A6" s="8">
        <f>SUMPRODUCT(('Registration Tracker'!$A$6:$A$205&lt;&gt;"")*('Registration Tracker'!$I$6:$I$205&lt;&gt;"Canceled")*('Registration Tracker'!$I$6:$I$205&lt;&gt;"No Show"))</f>
        <v/>
      </c>
      <c r="C6" s="8">
        <f>COUNTIF('Registration Tracker'!$R$6:$R$205,"Ready")</f>
        <v/>
      </c>
      <c r="E6" s="9">
        <f>IFERROR(C6/A6,0)</f>
        <v/>
      </c>
      <c r="G6" s="8">
        <f>SUMPRODUCT(('Registration Tracker'!$A$6:$A$205&lt;&gt;"")*('Registration Tracker'!$I$6:$I$205&lt;&gt;"Canceled")*('Registration Tracker'!$I$6:$I$205&lt;&gt;"No Show")*('Registration Tracker'!$C$6:$C$205=$B$3)*('Registration Tracker'!$P$6:$P$205&gt;0))</f>
        <v/>
      </c>
      <c r="I6" s="8">
        <f>COUNTIF('Registration Tracker'!$R$6:$R$205,"Overdue")</f>
        <v/>
      </c>
      <c r="K6" s="8">
        <f>SUMPRODUCT(('Registration Tracker'!$A$6:$A$205&lt;&gt;"")*('Registration Tracker'!$I$6:$I$205&lt;&gt;"Canceled")*('Registration Tracker'!$I$6:$I$205&lt;&gt;"No Show")*('Registration Tracker'!$C$6:$C$205&gt;$B$3)*('Registration Tracker'!$C$6:$C$205&lt;=$B$3+'Lists &amp; Settings'!$B$4)*('Registration Tracker'!$P$6:$P$205&gt;0))</f>
        <v/>
      </c>
    </row>
    <row r="7"/>
    <row r="8">
      <c r="A8" s="7" t="inlineStr">
        <is>
          <t>Total Missing Items</t>
        </is>
      </c>
      <c r="C8" s="7" t="inlineStr">
        <is>
          <t>Registrars with Active Work</t>
        </is>
      </c>
      <c r="E8" s="7" t="inlineStr">
        <is>
          <t>Data Quality Alerts</t>
        </is>
      </c>
      <c r="G8" s="7" t="inlineStr">
        <is>
          <t>Completion Target</t>
        </is>
      </c>
      <c r="I8" s="7" t="inlineStr">
        <is>
          <t>Target Result</t>
        </is>
      </c>
    </row>
    <row r="9">
      <c r="A9" s="10">
        <f>SUM('Registration Tracker'!$P$6:$P$205)</f>
        <v/>
      </c>
      <c r="C9" s="10">
        <f>SUMPRODUCT(('Lists &amp; Settings'!$G$3:$G$14&lt;&gt;"")*(COUNTIFS('Registration Tracker'!$G$6:$G$205,'Lists &amp; Settings'!$G$3:$G$14,'Registration Tracker'!$A$6:$A$205,"&lt;&gt;",'Registration Tracker'!$I$6:$I$205,"&lt;&gt;Canceled",'Registration Tracker'!$I$6:$I$205,"&lt;&gt;No Show")&gt;0))</f>
        <v/>
      </c>
      <c r="E9" s="10">
        <f>COUNTIF('Registration Tracker'!$U$6:$U$205,"&lt;&gt;")</f>
        <v/>
      </c>
      <c r="G9" s="11">
        <f>'Lists &amp; Settings'!B5</f>
        <v/>
      </c>
      <c r="I9" s="10">
        <f>IF(A6=0,"No active records",IF(E6&gt;='Lists &amp; Settings'!$B$5,"Target met","Below target"))</f>
        <v/>
      </c>
    </row>
    <row r="10">
      <c r="E10">
        <f>""</f>
        <v/>
      </c>
    </row>
    <row r="11">
      <c r="E11">
        <f>""</f>
        <v/>
      </c>
    </row>
    <row r="12">
      <c r="A12" s="12" t="inlineStr">
        <is>
          <t>Clinic</t>
        </is>
      </c>
      <c r="B12" s="12" t="inlineStr">
        <is>
          <t>Ready</t>
        </is>
      </c>
      <c r="C12" s="12" t="inlineStr">
        <is>
          <t>Not Ready</t>
        </is>
      </c>
      <c r="D12" s="12" t="inlineStr">
        <is>
          <t>Readiness Rate</t>
        </is>
      </c>
      <c r="E12">
        <f>""</f>
        <v/>
      </c>
      <c r="F12" s="12" t="inlineStr">
        <is>
          <t>Registration Item</t>
        </is>
      </c>
      <c r="G12" s="12" t="inlineStr">
        <is>
          <t>Incomplete</t>
        </is>
      </c>
      <c r="H12" s="12" t="inlineStr">
        <is>
          <t>Share of Missing Items</t>
        </is>
      </c>
    </row>
    <row r="13">
      <c r="A13" s="13">
        <f>'Lists &amp; Settings'!D3</f>
        <v/>
      </c>
      <c r="B13" s="14">
        <f>COUNTIFS('Registration Tracker'!$E$6:$E$205,$A13,'Registration Tracker'!$R$6:$R$205,"Ready")</f>
        <v/>
      </c>
      <c r="C13" s="14">
        <f>SUMPRODUCT(('Registration Tracker'!$A$6:$A$205&lt;&gt;"")*('Registration Tracker'!$E$6:$E$205=$A13)*('Registration Tracker'!$I$6:$I$205&lt;&gt;"Canceled")*('Registration Tracker'!$I$6:$I$205&lt;&gt;"No Show")*('Registration Tracker'!$R$6:$R$205&lt;&gt;"Ready"))</f>
        <v/>
      </c>
      <c r="D13" s="15">
        <f>IFERROR(B13/(B13+C13),0)</f>
        <v/>
      </c>
      <c r="E13" s="14">
        <f>""</f>
        <v/>
      </c>
      <c r="F13" s="13" t="inlineStr">
        <is>
          <t>Demographics</t>
        </is>
      </c>
      <c r="G13" s="14">
        <f>SUMPRODUCT(('Registration Tracker'!$A$6:$A$205&lt;&gt;"")*('Registration Tracker'!$I$6:$I$205&lt;&gt;"Canceled")*('Registration Tracker'!$I$6:$I$205&lt;&gt;"No Show")*('Registration Tracker'!$J$6:$J$205&lt;&gt;"Complete")*('Registration Tracker'!$J$6:$J$205&lt;&gt;"Not Required"))</f>
        <v/>
      </c>
      <c r="H13" s="15">
        <f>IFERROR(G13/SUM($G$13:$G$18),0)</f>
        <v/>
      </c>
    </row>
    <row r="14">
      <c r="A14" s="16">
        <f>'Lists &amp; Settings'!D4</f>
        <v/>
      </c>
      <c r="B14" s="17">
        <f>COUNTIFS('Registration Tracker'!$E$6:$E$205,$A14,'Registration Tracker'!$R$6:$R$205,"Ready")</f>
        <v/>
      </c>
      <c r="C14" s="17">
        <f>SUMPRODUCT(('Registration Tracker'!$A$6:$A$205&lt;&gt;"")*('Registration Tracker'!$E$6:$E$205=$A14)*('Registration Tracker'!$I$6:$I$205&lt;&gt;"Canceled")*('Registration Tracker'!$I$6:$I$205&lt;&gt;"No Show")*('Registration Tracker'!$R$6:$R$205&lt;&gt;"Ready"))</f>
        <v/>
      </c>
      <c r="D14" s="18">
        <f>IFERROR(B14/(B14+C14),0)</f>
        <v/>
      </c>
      <c r="E14" s="17">
        <f>""</f>
        <v/>
      </c>
      <c r="F14" s="16" t="inlineStr">
        <is>
          <t>Contact Details</t>
        </is>
      </c>
      <c r="G14" s="17">
        <f>SUMPRODUCT(('Registration Tracker'!$A$6:$A$205&lt;&gt;"")*('Registration Tracker'!$I$6:$I$205&lt;&gt;"Canceled")*('Registration Tracker'!$I$6:$I$205&lt;&gt;"No Show")*('Registration Tracker'!$K$6:$K$205&lt;&gt;"Complete")*('Registration Tracker'!$K$6:$K$205&lt;&gt;"Not Required"))</f>
        <v/>
      </c>
      <c r="H14" s="18">
        <f>IFERROR(G14/SUM($G$13:$G$18),0)</f>
        <v/>
      </c>
    </row>
    <row r="15">
      <c r="A15" s="13">
        <f>'Lists &amp; Settings'!D5</f>
        <v/>
      </c>
      <c r="B15" s="14">
        <f>COUNTIFS('Registration Tracker'!$E$6:$E$205,$A15,'Registration Tracker'!$R$6:$R$205,"Ready")</f>
        <v/>
      </c>
      <c r="C15" s="14">
        <f>SUMPRODUCT(('Registration Tracker'!$A$6:$A$205&lt;&gt;"")*('Registration Tracker'!$E$6:$E$205=$A15)*('Registration Tracker'!$I$6:$I$205&lt;&gt;"Canceled")*('Registration Tracker'!$I$6:$I$205&lt;&gt;"No Show")*('Registration Tracker'!$R$6:$R$205&lt;&gt;"Ready"))</f>
        <v/>
      </c>
      <c r="D15" s="15">
        <f>IFERROR(B15/(B15+C15),0)</f>
        <v/>
      </c>
      <c r="E15" s="14">
        <f>""</f>
        <v/>
      </c>
      <c r="F15" s="13" t="inlineStr">
        <is>
          <t>Insurance Details</t>
        </is>
      </c>
      <c r="G15" s="14">
        <f>SUMPRODUCT(('Registration Tracker'!$A$6:$A$205&lt;&gt;"")*('Registration Tracker'!$I$6:$I$205&lt;&gt;"Canceled")*('Registration Tracker'!$I$6:$I$205&lt;&gt;"No Show")*('Registration Tracker'!$L$6:$L$205&lt;&gt;"Complete")*('Registration Tracker'!$L$6:$L$205&lt;&gt;"Not Required"))</f>
        <v/>
      </c>
      <c r="H15" s="15">
        <f>IFERROR(G15/SUM($G$13:$G$18),0)</f>
        <v/>
      </c>
    </row>
    <row r="16">
      <c r="A16" s="16">
        <f>'Lists &amp; Settings'!D6</f>
        <v/>
      </c>
      <c r="B16" s="17">
        <f>COUNTIFS('Registration Tracker'!$E$6:$E$205,$A16,'Registration Tracker'!$R$6:$R$205,"Ready")</f>
        <v/>
      </c>
      <c r="C16" s="17">
        <f>SUMPRODUCT(('Registration Tracker'!$A$6:$A$205&lt;&gt;"")*('Registration Tracker'!$E$6:$E$205=$A16)*('Registration Tracker'!$I$6:$I$205&lt;&gt;"Canceled")*('Registration Tracker'!$I$6:$I$205&lt;&gt;"No Show")*('Registration Tracker'!$R$6:$R$205&lt;&gt;"Ready"))</f>
        <v/>
      </c>
      <c r="D16" s="18">
        <f>IFERROR(B16/(B16+C16),0)</f>
        <v/>
      </c>
      <c r="E16" s="17">
        <f>""</f>
        <v/>
      </c>
      <c r="F16" s="16" t="inlineStr">
        <is>
          <t>Photo ID</t>
        </is>
      </c>
      <c r="G16" s="17">
        <f>SUMPRODUCT(('Registration Tracker'!$A$6:$A$205&lt;&gt;"")*('Registration Tracker'!$I$6:$I$205&lt;&gt;"Canceled")*('Registration Tracker'!$I$6:$I$205&lt;&gt;"No Show")*('Registration Tracker'!$M$6:$M$205&lt;&gt;"Complete")*('Registration Tracker'!$M$6:$M$205&lt;&gt;"Not Required"))</f>
        <v/>
      </c>
      <c r="H16" s="18">
        <f>IFERROR(G16/SUM($G$13:$G$18),0)</f>
        <v/>
      </c>
    </row>
    <row r="17">
      <c r="A17" s="13">
        <f>'Lists &amp; Settings'!D7</f>
        <v/>
      </c>
      <c r="B17" s="14">
        <f>COUNTIFS('Registration Tracker'!$E$6:$E$205,$A17,'Registration Tracker'!$R$6:$R$205,"Ready")</f>
        <v/>
      </c>
      <c r="C17" s="14">
        <f>SUMPRODUCT(('Registration Tracker'!$A$6:$A$205&lt;&gt;"")*('Registration Tracker'!$E$6:$E$205=$A17)*('Registration Tracker'!$I$6:$I$205&lt;&gt;"Canceled")*('Registration Tracker'!$I$6:$I$205&lt;&gt;"No Show")*('Registration Tracker'!$R$6:$R$205&lt;&gt;"Ready"))</f>
        <v/>
      </c>
      <c r="D17" s="15">
        <f>IFERROR(B17/(B17+C17),0)</f>
        <v/>
      </c>
      <c r="E17" s="14">
        <f>""</f>
        <v/>
      </c>
      <c r="F17" s="13" t="inlineStr">
        <is>
          <t>Consent Forms</t>
        </is>
      </c>
      <c r="G17" s="14">
        <f>SUMPRODUCT(('Registration Tracker'!$A$6:$A$205&lt;&gt;"")*('Registration Tracker'!$I$6:$I$205&lt;&gt;"Canceled")*('Registration Tracker'!$I$6:$I$205&lt;&gt;"No Show")*('Registration Tracker'!$N$6:$N$205&lt;&gt;"Complete")*('Registration Tracker'!$N$6:$N$205&lt;&gt;"Not Required"))</f>
        <v/>
      </c>
      <c r="H17" s="15">
        <f>IFERROR(G17/SUM($G$13:$G$18),0)</f>
        <v/>
      </c>
    </row>
    <row r="18">
      <c r="A18" s="19" t="inlineStr">
        <is>
          <t>Total</t>
        </is>
      </c>
      <c r="B18" s="20">
        <f>SUM(B13:B17)</f>
        <v/>
      </c>
      <c r="C18" s="20">
        <f>SUM(C13:C17)</f>
        <v/>
      </c>
      <c r="D18" s="21">
        <f>IFERROR(B18/(B18+C18),0)</f>
        <v/>
      </c>
      <c r="E18" s="17">
        <f>""</f>
        <v/>
      </c>
      <c r="F18" s="16" t="inlineStr">
        <is>
          <t>Intake Forms</t>
        </is>
      </c>
      <c r="G18" s="17">
        <f>SUMPRODUCT(('Registration Tracker'!$A$6:$A$205&lt;&gt;"")*('Registration Tracker'!$I$6:$I$205&lt;&gt;"Canceled")*('Registration Tracker'!$I$6:$I$205&lt;&gt;"No Show")*('Registration Tracker'!$O$6:$O$205&lt;&gt;"Complete")*('Registration Tracker'!$O$6:$O$205&lt;&gt;"Not Required"))</f>
        <v/>
      </c>
      <c r="H18" s="18">
        <f>IFERROR(G18/SUM($G$13:$G$18),0)</f>
        <v/>
      </c>
    </row>
    <row r="19">
      <c r="A19">
        <f>""</f>
        <v/>
      </c>
      <c r="C19">
        <f>""</f>
        <v/>
      </c>
      <c r="D19">
        <f>""</f>
        <v/>
      </c>
      <c r="E19">
        <f>""</f>
        <v/>
      </c>
      <c r="G19">
        <f>""</f>
        <v/>
      </c>
      <c r="H19">
        <f>""</f>
        <v/>
      </c>
    </row>
    <row r="20">
      <c r="A20">
        <f>""</f>
        <v/>
      </c>
      <c r="C20">
        <f>""</f>
        <v/>
      </c>
      <c r="D20">
        <f>""</f>
        <v/>
      </c>
      <c r="E20">
        <f>""</f>
        <v/>
      </c>
      <c r="G20">
        <f>""</f>
        <v/>
      </c>
      <c r="H20">
        <f>""</f>
        <v/>
      </c>
    </row>
    <row r="21">
      <c r="A21" s="22" t="inlineStr">
        <is>
          <t>Data Quality Review</t>
        </is>
      </c>
      <c r="B21" s="22" t="n"/>
      <c r="C21" s="22">
        <f>""</f>
        <v/>
      </c>
      <c r="D21" s="22">
        <f>""</f>
        <v/>
      </c>
      <c r="E21">
        <f>""</f>
        <v/>
      </c>
      <c r="G21">
        <f>""</f>
        <v/>
      </c>
      <c r="H21">
        <f>""</f>
        <v/>
      </c>
    </row>
    <row r="22">
      <c r="A22" s="23" t="inlineStr">
        <is>
          <t>Duplicate Registration ID</t>
        </is>
      </c>
      <c r="B22" s="24">
        <f>COUNTIF('Registration Tracker'!$U$6:$U$205,"Duplicate Registration ID")</f>
        <v/>
      </c>
      <c r="C22" s="24">
        <f>""</f>
        <v/>
      </c>
      <c r="D22" s="24">
        <f>""</f>
        <v/>
      </c>
      <c r="E22">
        <f>""</f>
        <v/>
      </c>
      <c r="G22">
        <f>""</f>
        <v/>
      </c>
      <c r="H22">
        <f>""</f>
        <v/>
      </c>
    </row>
    <row r="23">
      <c r="A23" s="25" t="inlineStr">
        <is>
          <t>Missing Required Field</t>
        </is>
      </c>
      <c r="B23" s="26">
        <f>COUNTIF('Registration Tracker'!$U$6:$U$205,"Missing Required Field")</f>
        <v/>
      </c>
      <c r="C23" s="26">
        <f>""</f>
        <v/>
      </c>
      <c r="D23" s="26">
        <f>""</f>
        <v/>
      </c>
      <c r="E23">
        <f>""</f>
        <v/>
      </c>
      <c r="G23">
        <f>""</f>
        <v/>
      </c>
      <c r="H23">
        <f>""</f>
        <v/>
      </c>
    </row>
    <row r="24">
      <c r="A24" s="23" t="inlineStr">
        <is>
          <t>Missing Last Updated Date</t>
        </is>
      </c>
      <c r="B24" s="24">
        <f>COUNTIF('Registration Tracker'!$U$6:$U$205,"Missing Last Updated Date")</f>
        <v/>
      </c>
      <c r="C24" s="24">
        <f>""</f>
        <v/>
      </c>
      <c r="D24" s="24">
        <f>""</f>
        <v/>
      </c>
      <c r="E24">
        <f>""</f>
        <v/>
      </c>
      <c r="G24">
        <f>""</f>
        <v/>
      </c>
      <c r="H24">
        <f>""</f>
        <v/>
      </c>
    </row>
    <row r="25">
      <c r="A25" s="25" t="inlineStr">
        <is>
          <t>Last Updated After As-of Date</t>
        </is>
      </c>
      <c r="B25" s="26">
        <f>COUNTIF('Registration Tracker'!$U$6:$U$205,"Last Updated After As-of Date")</f>
        <v/>
      </c>
      <c r="C25" s="26">
        <f>""</f>
        <v/>
      </c>
      <c r="D25" s="26">
        <f>""</f>
        <v/>
      </c>
      <c r="E25">
        <f>""</f>
        <v/>
      </c>
      <c r="G25">
        <f>""</f>
        <v/>
      </c>
      <c r="H25">
        <f>""</f>
        <v/>
      </c>
    </row>
    <row r="26">
      <c r="A26" s="23" t="inlineStr">
        <is>
          <t>Review Result</t>
        </is>
      </c>
      <c r="B26" s="24">
        <f>IF(SUM(B22:B25)=0,"No tracked issues","Review flagged records")</f>
        <v/>
      </c>
      <c r="C26" s="24">
        <f>""</f>
        <v/>
      </c>
      <c r="D26" s="24">
        <f>""</f>
        <v/>
      </c>
      <c r="E26">
        <f>""</f>
        <v/>
      </c>
      <c r="G26">
        <f>""</f>
        <v/>
      </c>
      <c r="H26">
        <f>""</f>
        <v/>
      </c>
    </row>
    <row r="27">
      <c r="A27">
        <f>""</f>
        <v/>
      </c>
      <c r="B27">
        <f>""</f>
        <v/>
      </c>
      <c r="C27">
        <f>""</f>
        <v/>
      </c>
      <c r="D27">
        <f>""</f>
        <v/>
      </c>
      <c r="E27">
        <f>""</f>
        <v/>
      </c>
      <c r="G27">
        <f>""</f>
        <v/>
      </c>
      <c r="H27">
        <f>""</f>
        <v/>
      </c>
    </row>
    <row r="28">
      <c r="A28">
        <f>""</f>
        <v/>
      </c>
      <c r="B28">
        <f>""</f>
        <v/>
      </c>
      <c r="C28">
        <f>""</f>
        <v/>
      </c>
      <c r="D28">
        <f>""</f>
        <v/>
      </c>
      <c r="E28">
        <f>""</f>
        <v/>
      </c>
      <c r="G28">
        <f>""</f>
        <v/>
      </c>
      <c r="H28">
        <f>""</f>
        <v/>
      </c>
    </row>
    <row r="29">
      <c r="A29">
        <f>""</f>
        <v/>
      </c>
      <c r="B29">
        <f>""</f>
        <v/>
      </c>
      <c r="C29">
        <f>""</f>
        <v/>
      </c>
      <c r="D29">
        <f>""</f>
        <v/>
      </c>
      <c r="E29">
        <f>""</f>
        <v/>
      </c>
      <c r="G29">
        <f>""</f>
        <v/>
      </c>
      <c r="H29">
        <f>""</f>
        <v/>
      </c>
    </row>
    <row r="30">
      <c r="A30">
        <f>""</f>
        <v/>
      </c>
      <c r="B30">
        <f>""</f>
        <v/>
      </c>
      <c r="C30">
        <f>""</f>
        <v/>
      </c>
      <c r="D30">
        <f>""</f>
        <v/>
      </c>
      <c r="E30">
        <f>""</f>
        <v/>
      </c>
      <c r="G30">
        <f>""</f>
        <v/>
      </c>
      <c r="H30">
        <f>""</f>
        <v/>
      </c>
    </row>
    <row r="31">
      <c r="A31">
        <f>""</f>
        <v/>
      </c>
      <c r="B31">
        <f>""</f>
        <v/>
      </c>
      <c r="C31">
        <f>""</f>
        <v/>
      </c>
      <c r="D31">
        <f>""</f>
        <v/>
      </c>
      <c r="E31">
        <f>""</f>
        <v/>
      </c>
      <c r="G31">
        <f>""</f>
        <v/>
      </c>
      <c r="H31">
        <f>""</f>
        <v/>
      </c>
    </row>
    <row r="32">
      <c r="A32">
        <f>""</f>
        <v/>
      </c>
      <c r="B32">
        <f>""</f>
        <v/>
      </c>
      <c r="C32">
        <f>""</f>
        <v/>
      </c>
      <c r="D32">
        <f>""</f>
        <v/>
      </c>
      <c r="E32">
        <f>""</f>
        <v/>
      </c>
      <c r="G32">
        <f>""</f>
        <v/>
      </c>
      <c r="H32">
        <f>""</f>
        <v/>
      </c>
    </row>
    <row r="33">
      <c r="A33">
        <f>""</f>
        <v/>
      </c>
      <c r="B33">
        <f>""</f>
        <v/>
      </c>
      <c r="C33">
        <f>""</f>
        <v/>
      </c>
      <c r="D33">
        <f>""</f>
        <v/>
      </c>
      <c r="E33">
        <f>""</f>
        <v/>
      </c>
      <c r="G33">
        <f>""</f>
        <v/>
      </c>
      <c r="H33">
        <f>""</f>
        <v/>
      </c>
    </row>
    <row r="34">
      <c r="A34">
        <f>""</f>
        <v/>
      </c>
      <c r="B34">
        <f>""</f>
        <v/>
      </c>
      <c r="C34">
        <f>""</f>
        <v/>
      </c>
      <c r="D34">
        <f>""</f>
        <v/>
      </c>
      <c r="E34">
        <f>""</f>
        <v/>
      </c>
      <c r="G34">
        <f>""</f>
        <v/>
      </c>
      <c r="H34">
        <f>""</f>
        <v/>
      </c>
    </row>
    <row r="35">
      <c r="A35">
        <f>""</f>
        <v/>
      </c>
      <c r="B35">
        <f>""</f>
        <v/>
      </c>
      <c r="C35">
        <f>""</f>
        <v/>
      </c>
      <c r="D35">
        <f>""</f>
        <v/>
      </c>
      <c r="E35">
        <f>""</f>
        <v/>
      </c>
      <c r="G35">
        <f>""</f>
        <v/>
      </c>
      <c r="H35">
        <f>""</f>
        <v/>
      </c>
    </row>
    <row r="36">
      <c r="A36">
        <f>""</f>
        <v/>
      </c>
      <c r="B36">
        <f>""</f>
        <v/>
      </c>
      <c r="C36">
        <f>""</f>
        <v/>
      </c>
      <c r="D36">
        <f>""</f>
        <v/>
      </c>
      <c r="E36">
        <f>""</f>
        <v/>
      </c>
      <c r="G36">
        <f>""</f>
        <v/>
      </c>
      <c r="H36">
        <f>""</f>
        <v/>
      </c>
    </row>
    <row r="37">
      <c r="A37">
        <f>""</f>
        <v/>
      </c>
      <c r="B37">
        <f>""</f>
        <v/>
      </c>
      <c r="C37">
        <f>""</f>
        <v/>
      </c>
      <c r="D37">
        <f>""</f>
        <v/>
      </c>
      <c r="E37">
        <f>""</f>
        <v/>
      </c>
      <c r="G37">
        <f>""</f>
        <v/>
      </c>
      <c r="H37">
        <f>""</f>
        <v/>
      </c>
    </row>
    <row r="38">
      <c r="A38">
        <f>""</f>
        <v/>
      </c>
      <c r="B38">
        <f>""</f>
        <v/>
      </c>
      <c r="C38">
        <f>""</f>
        <v/>
      </c>
      <c r="D38">
        <f>""</f>
        <v/>
      </c>
      <c r="E38">
        <f>""</f>
        <v/>
      </c>
      <c r="G38">
        <f>""</f>
        <v/>
      </c>
      <c r="H38">
        <f>""</f>
        <v/>
      </c>
    </row>
    <row r="39">
      <c r="A39">
        <f>""</f>
        <v/>
      </c>
      <c r="B39">
        <f>""</f>
        <v/>
      </c>
      <c r="C39">
        <f>""</f>
        <v/>
      </c>
      <c r="D39">
        <f>""</f>
        <v/>
      </c>
      <c r="E39">
        <f>""</f>
        <v/>
      </c>
      <c r="G39">
        <f>""</f>
        <v/>
      </c>
      <c r="H39">
        <f>""</f>
        <v/>
      </c>
    </row>
    <row r="40">
      <c r="A40">
        <f>""</f>
        <v/>
      </c>
      <c r="B40">
        <f>""</f>
        <v/>
      </c>
      <c r="C40">
        <f>""</f>
        <v/>
      </c>
      <c r="D40">
        <f>""</f>
        <v/>
      </c>
      <c r="E40">
        <f>""</f>
        <v/>
      </c>
      <c r="G40">
        <f>""</f>
        <v/>
      </c>
      <c r="H40">
        <f>""</f>
        <v/>
      </c>
    </row>
    <row r="41">
      <c r="A41">
        <f>""</f>
        <v/>
      </c>
      <c r="B41">
        <f>""</f>
        <v/>
      </c>
      <c r="C41">
        <f>""</f>
        <v/>
      </c>
      <c r="D41">
        <f>""</f>
        <v/>
      </c>
      <c r="E41">
        <f>""</f>
        <v/>
      </c>
      <c r="G41">
        <f>""</f>
        <v/>
      </c>
      <c r="H41">
        <f>""</f>
        <v/>
      </c>
    </row>
    <row r="42">
      <c r="A42">
        <f>""</f>
        <v/>
      </c>
      <c r="B42">
        <f>""</f>
        <v/>
      </c>
      <c r="C42">
        <f>""</f>
        <v/>
      </c>
      <c r="D42">
        <f>""</f>
        <v/>
      </c>
      <c r="E42">
        <f>""</f>
        <v/>
      </c>
      <c r="G42">
        <f>""</f>
        <v/>
      </c>
      <c r="H42">
        <f>""</f>
        <v/>
      </c>
    </row>
    <row r="43">
      <c r="A43">
        <f>""</f>
        <v/>
      </c>
      <c r="B43">
        <f>""</f>
        <v/>
      </c>
      <c r="C43">
        <f>""</f>
        <v/>
      </c>
      <c r="D43">
        <f>""</f>
        <v/>
      </c>
      <c r="E43">
        <f>""</f>
        <v/>
      </c>
      <c r="G43">
        <f>""</f>
        <v/>
      </c>
      <c r="H43">
        <f>""</f>
        <v/>
      </c>
    </row>
    <row r="44">
      <c r="A44">
        <f>""</f>
        <v/>
      </c>
      <c r="B44">
        <f>""</f>
        <v/>
      </c>
      <c r="C44">
        <f>""</f>
        <v/>
      </c>
      <c r="D44">
        <f>""</f>
        <v/>
      </c>
      <c r="E44">
        <f>""</f>
        <v/>
      </c>
      <c r="G44">
        <f>""</f>
        <v/>
      </c>
      <c r="H44">
        <f>""</f>
        <v/>
      </c>
    </row>
    <row r="45">
      <c r="A45">
        <f>""</f>
        <v/>
      </c>
      <c r="B45">
        <f>""</f>
        <v/>
      </c>
      <c r="C45">
        <f>""</f>
        <v/>
      </c>
      <c r="D45">
        <f>""</f>
        <v/>
      </c>
      <c r="E45">
        <f>""</f>
        <v/>
      </c>
      <c r="G45">
        <f>""</f>
        <v/>
      </c>
      <c r="H45">
        <f>""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E46">
        <f>""</f>
        <v/>
      </c>
      <c r="G46">
        <f>""</f>
        <v/>
      </c>
      <c r="H46">
        <f>""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E47">
        <f>""</f>
        <v/>
      </c>
      <c r="G47">
        <f>""</f>
        <v/>
      </c>
      <c r="H47">
        <f>""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E48">
        <f>""</f>
        <v/>
      </c>
      <c r="G48">
        <f>""</f>
        <v/>
      </c>
      <c r="H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E49">
        <f>""</f>
        <v/>
      </c>
      <c r="G49">
        <f>""</f>
        <v/>
      </c>
      <c r="H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E50">
        <f>""</f>
        <v/>
      </c>
      <c r="G50">
        <f>""</f>
        <v/>
      </c>
      <c r="H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E51">
        <f>""</f>
        <v/>
      </c>
      <c r="G51">
        <f>""</f>
        <v/>
      </c>
      <c r="H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E52">
        <f>""</f>
        <v/>
      </c>
      <c r="G52">
        <f>""</f>
        <v/>
      </c>
      <c r="H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  <c r="G53">
        <f>""</f>
        <v/>
      </c>
      <c r="H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  <c r="G54">
        <f>""</f>
        <v/>
      </c>
      <c r="H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  <c r="G55">
        <f>""</f>
        <v/>
      </c>
      <c r="H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  <c r="G56">
        <f>""</f>
        <v/>
      </c>
      <c r="H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  <c r="G57">
        <f>""</f>
        <v/>
      </c>
      <c r="H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  <c r="G58">
        <f>""</f>
        <v/>
      </c>
      <c r="H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  <c r="G59">
        <f>""</f>
        <v/>
      </c>
      <c r="H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  <c r="G60">
        <f>""</f>
        <v/>
      </c>
      <c r="H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  <c r="G61">
        <f>""</f>
        <v/>
      </c>
      <c r="H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  <c r="G62">
        <f>""</f>
        <v/>
      </c>
      <c r="H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  <c r="G63">
        <f>""</f>
        <v/>
      </c>
      <c r="H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  <c r="G64">
        <f>""</f>
        <v/>
      </c>
      <c r="H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G65">
        <f>""</f>
        <v/>
      </c>
      <c r="H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G66">
        <f>""</f>
        <v/>
      </c>
      <c r="H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G67">
        <f>""</f>
        <v/>
      </c>
      <c r="H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G68">
        <f>""</f>
        <v/>
      </c>
      <c r="H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G69">
        <f>""</f>
        <v/>
      </c>
      <c r="H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G70">
        <f>""</f>
        <v/>
      </c>
      <c r="H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G71">
        <f>""</f>
        <v/>
      </c>
      <c r="H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G72">
        <f>""</f>
        <v/>
      </c>
      <c r="H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G73">
        <f>""</f>
        <v/>
      </c>
      <c r="H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G74">
        <f>""</f>
        <v/>
      </c>
      <c r="H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G75">
        <f>""</f>
        <v/>
      </c>
      <c r="H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G76">
        <f>""</f>
        <v/>
      </c>
      <c r="H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G77">
        <f>""</f>
        <v/>
      </c>
      <c r="H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G78">
        <f>""</f>
        <v/>
      </c>
      <c r="H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G79">
        <f>""</f>
        <v/>
      </c>
      <c r="H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G80">
        <f>""</f>
        <v/>
      </c>
      <c r="H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G81">
        <f>""</f>
        <v/>
      </c>
      <c r="H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G82">
        <f>""</f>
        <v/>
      </c>
      <c r="H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G83">
        <f>""</f>
        <v/>
      </c>
      <c r="H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G84">
        <f>""</f>
        <v/>
      </c>
      <c r="H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G85">
        <f>""</f>
        <v/>
      </c>
      <c r="H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G86">
        <f>""</f>
        <v/>
      </c>
      <c r="H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G87">
        <f>""</f>
        <v/>
      </c>
      <c r="H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G88">
        <f>""</f>
        <v/>
      </c>
      <c r="H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G89">
        <f>""</f>
        <v/>
      </c>
      <c r="H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G90">
        <f>""</f>
        <v/>
      </c>
      <c r="H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G91">
        <f>""</f>
        <v/>
      </c>
      <c r="H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G92">
        <f>""</f>
        <v/>
      </c>
      <c r="H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G93">
        <f>""</f>
        <v/>
      </c>
      <c r="H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G94">
        <f>""</f>
        <v/>
      </c>
      <c r="H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G95">
        <f>""</f>
        <v/>
      </c>
      <c r="H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G96">
        <f>""</f>
        <v/>
      </c>
      <c r="H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G97">
        <f>""</f>
        <v/>
      </c>
      <c r="H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G98">
        <f>""</f>
        <v/>
      </c>
      <c r="H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G99">
        <f>""</f>
        <v/>
      </c>
      <c r="H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G100">
        <f>""</f>
        <v/>
      </c>
      <c r="H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G101">
        <f>""</f>
        <v/>
      </c>
      <c r="H101">
        <f>""</f>
        <v/>
      </c>
    </row>
  </sheetData>
  <conditionalFormatting sqref="E6">
    <cfRule type="expression" priority="1" dxfId="0">
      <formula>E6&gt;='Lists &amp; Settings'!$B$5</formula>
    </cfRule>
    <cfRule type="expression" priority="2" dxfId="1">
      <formula>AND(E6&lt;'Lists &amp; Settings'!$B$5,A6&gt;0)</formula>
    </cfRule>
  </conditionalFormatting>
  <conditionalFormatting sqref="G6">
    <cfRule type="cellIs" priority="3" operator="greaterThan" dxfId="1">
      <formula>0</formula>
    </cfRule>
  </conditionalFormatting>
  <conditionalFormatting sqref="I6">
    <cfRule type="cellIs" priority="4" operator="greaterThan" dxfId="1">
      <formula>0</formula>
    </cfRule>
  </conditionalFormatting>
  <conditionalFormatting sqref="K6">
    <cfRule type="cellIs" priority="5" operator="greaterThan" dxfId="1">
      <formula>0</formula>
    </cfRule>
  </conditionalFormatting>
  <conditionalFormatting sqref="E9">
    <cfRule type="cellIs" priority="6" operator="greaterThan" dxfId="1">
      <formula>0</formula>
    </cfRule>
  </conditionalFormatting>
  <conditionalFormatting sqref="I9">
    <cfRule type="expression" priority="7" dxfId="0">
      <formula>I9="Target met"</formula>
    </cfRule>
    <cfRule type="expression" priority="8" dxfId="1">
      <formula>I9="Below target"</formula>
    </cfRule>
    <cfRule type="expression" priority="9" dxfId="2">
      <formula>I9="No active records"</formula>
    </cfRule>
  </conditionalFormatting>
  <conditionalFormatting sqref="B22:B25">
    <cfRule type="cellIs" priority="10" operator="greaterThan" dxfId="1">
      <formula>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U2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4" customWidth="1" min="3" max="3"/>
    <col width="13" customWidth="1" min="4" max="4"/>
    <col width="24" customWidth="1" min="5" max="5"/>
    <col width="20" customWidth="1" min="6" max="6"/>
    <col width="20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3" customWidth="1" min="16" max="16"/>
    <col width="15" customWidth="1" min="17" max="17"/>
    <col width="20" customWidth="1" min="18" max="18"/>
    <col width="14" customWidth="1" min="19" max="19"/>
    <col width="38" customWidth="1" min="20" max="20"/>
    <col width="30" customWidth="1" min="21" max="21"/>
  </cols>
  <sheetData>
    <row r="1" ht="30" customHeight="1">
      <c r="A1" s="1" t="inlineStr">
        <is>
          <t>Patient Registration Completion Tracker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>
      <c r="A2" s="3" t="inlineStr">
        <is>
          <t>Enter one row per scheduled registration. Use fictional or internally assigned aliases; do not enter unnecessary personal information.</t>
        </is>
      </c>
    </row>
    <row r="3">
      <c r="A3" s="4" t="inlineStr">
        <is>
          <t>As-of Date</t>
        </is>
      </c>
      <c r="B3" s="5">
        <f>'Lists &amp; Settings'!B3</f>
        <v/>
      </c>
      <c r="D3" s="4" t="inlineStr">
        <is>
          <t>Prepared Rows</t>
        </is>
      </c>
      <c r="E3" s="6" t="n">
        <v>200</v>
      </c>
      <c r="G3" s="4" t="inlineStr">
        <is>
          <t>Required Status Items</t>
        </is>
      </c>
      <c r="H3" s="6" t="n">
        <v>6</v>
      </c>
    </row>
    <row r="5" ht="38" customHeight="1">
      <c r="A5" s="7" t="inlineStr">
        <is>
          <t>Registration ID</t>
        </is>
      </c>
      <c r="B5" s="7" t="inlineStr">
        <is>
          <t>Patient Alias</t>
        </is>
      </c>
      <c r="C5" s="7" t="inlineStr">
        <is>
          <t>Appointment Date</t>
        </is>
      </c>
      <c r="D5" s="7" t="inlineStr">
        <is>
          <t>Appointment Time</t>
        </is>
      </c>
      <c r="E5" s="7" t="inlineStr">
        <is>
          <t>Clinic</t>
        </is>
      </c>
      <c r="F5" s="7" t="inlineStr">
        <is>
          <t>Visit Type</t>
        </is>
      </c>
      <c r="G5" s="7" t="inlineStr">
        <is>
          <t>Assigned Registrar</t>
        </is>
      </c>
      <c r="H5" s="7" t="inlineStr">
        <is>
          <t>Payer Category</t>
        </is>
      </c>
      <c r="I5" s="7" t="inlineStr">
        <is>
          <t>Appointment Status</t>
        </is>
      </c>
      <c r="J5" s="7" t="inlineStr">
        <is>
          <t>Demographics</t>
        </is>
      </c>
      <c r="K5" s="7" t="inlineStr">
        <is>
          <t>Contact Details</t>
        </is>
      </c>
      <c r="L5" s="7" t="inlineStr">
        <is>
          <t>Insurance Details</t>
        </is>
      </c>
      <c r="M5" s="7" t="inlineStr">
        <is>
          <t>Photo ID</t>
        </is>
      </c>
      <c r="N5" s="7" t="inlineStr">
        <is>
          <t>Consent Forms</t>
        </is>
      </c>
      <c r="O5" s="7" t="inlineStr">
        <is>
          <t>Intake Forms</t>
        </is>
      </c>
      <c r="P5" s="7" t="inlineStr">
        <is>
          <t>Missing Items</t>
        </is>
      </c>
      <c r="Q5" s="7" t="inlineStr">
        <is>
          <t>Completion Rate</t>
        </is>
      </c>
      <c r="R5" s="7" t="inlineStr">
        <is>
          <t>Registration Status</t>
        </is>
      </c>
      <c r="S5" s="7" t="inlineStr">
        <is>
          <t>Last Updated</t>
        </is>
      </c>
      <c r="T5" s="7" t="inlineStr">
        <is>
          <t>Follow-up Note</t>
        </is>
      </c>
      <c r="U5" s="7" t="inlineStr">
        <is>
          <t>Data Quality Flag</t>
        </is>
      </c>
    </row>
    <row r="6">
      <c r="A6" s="27" t="inlineStr">
        <is>
          <t>REG-FIC-26001</t>
        </is>
      </c>
      <c r="B6" s="27" t="inlineStr">
        <is>
          <t>Juniper Fox</t>
        </is>
      </c>
      <c r="C6" s="28" t="n">
        <v>46271</v>
      </c>
      <c r="D6" s="29" t="n">
        <v>0.3541666666666667</v>
      </c>
      <c r="E6" s="27" t="inlineStr">
        <is>
          <t>Northstar Family Clinic</t>
        </is>
      </c>
      <c r="F6" s="27" t="inlineStr">
        <is>
          <t>New Patient Visit</t>
        </is>
      </c>
      <c r="G6" s="27" t="inlineStr">
        <is>
          <t>Avery Brooks</t>
        </is>
      </c>
      <c r="H6" s="27" t="inlineStr">
        <is>
          <t>Commercial</t>
        </is>
      </c>
      <c r="I6" s="27" t="inlineStr">
        <is>
          <t>Scheduled</t>
        </is>
      </c>
      <c r="J6" s="27" t="inlineStr">
        <is>
          <t>Complete</t>
        </is>
      </c>
      <c r="K6" s="27" t="inlineStr">
        <is>
          <t>Complete</t>
        </is>
      </c>
      <c r="L6" s="27" t="inlineStr">
        <is>
          <t>Pending</t>
        </is>
      </c>
      <c r="M6" s="27" t="inlineStr">
        <is>
          <t>Complete</t>
        </is>
      </c>
      <c r="N6" s="27" t="inlineStr">
        <is>
          <t>Complete</t>
        </is>
      </c>
      <c r="O6" s="27" t="inlineStr">
        <is>
          <t>Pending</t>
        </is>
      </c>
      <c r="P6" s="6">
        <f>IF($A6="","",6-COUNTIF($J6:$O6,"Complete")-COUNTIF($J6:$O6,"Not Required"))</f>
        <v/>
      </c>
      <c r="Q6" s="30">
        <f>IF($A6="","",IF(6-COUNTIF($J6:$O6,"Not Required")=0,1,COUNTIF($J6:$O6,"Complete")/(6-COUNTIF($J6:$O6,"Not Required"))))</f>
        <v/>
      </c>
      <c r="R6" s="6">
        <f>IF($A6="","",IF(OR($I6="Canceled",$I6="No Show"),"Closed",IF($P6=0,"Ready",IF($C6="","In Progress",IF($C6&lt;'Lists &amp; Settings'!$B$3,"Overdue",IF($C6='Lists &amp; Settings'!$B$3,"Due Today","In Progress"))))))</f>
        <v/>
      </c>
      <c r="S6" s="28" t="n">
        <v>46270</v>
      </c>
      <c r="T6" s="31" t="inlineStr">
        <is>
          <t>Verify insurance details before arrival.</t>
        </is>
      </c>
      <c r="U6" s="32">
        <f>IF($A6="","",IF(COUNTIF($A$6:$A$205,$A6)&gt;1,"Duplicate Registration ID",IF(OR($B6="",$C6="",$E6="",$F6="",$G6="",$H6="",$I6=""),"Missing Required Field",IF($S6="","Missing Last Updated Date",IF($S6&gt;'Lists &amp; Settings'!$B$3,"Last Updated After As-of Date","")))))</f>
        <v/>
      </c>
    </row>
    <row r="7">
      <c r="A7" s="27" t="inlineStr">
        <is>
          <t>REG-FIC-26002</t>
        </is>
      </c>
      <c r="B7" s="27" t="inlineStr">
        <is>
          <t>Cedar Finch</t>
        </is>
      </c>
      <c r="C7" s="28" t="n">
        <v>46271</v>
      </c>
      <c r="D7" s="29" t="n">
        <v>0.3854166666666667</v>
      </c>
      <c r="E7" s="27" t="inlineStr">
        <is>
          <t>Lakeside Medical Office</t>
        </is>
      </c>
      <c r="F7" s="27" t="inlineStr">
        <is>
          <t>Follow-up Visit</t>
        </is>
      </c>
      <c r="G7" s="27" t="inlineStr">
        <is>
          <t>Morgan Reed</t>
        </is>
      </c>
      <c r="H7" s="27" t="inlineStr">
        <is>
          <t>Medicare</t>
        </is>
      </c>
      <c r="I7" s="27" t="inlineStr">
        <is>
          <t>Confirmed</t>
        </is>
      </c>
      <c r="J7" s="27" t="inlineStr">
        <is>
          <t>Complete</t>
        </is>
      </c>
      <c r="K7" s="27" t="inlineStr">
        <is>
          <t>Complete</t>
        </is>
      </c>
      <c r="L7" s="27" t="inlineStr">
        <is>
          <t>Complete</t>
        </is>
      </c>
      <c r="M7" s="27" t="inlineStr">
        <is>
          <t>Complete</t>
        </is>
      </c>
      <c r="N7" s="27" t="inlineStr">
        <is>
          <t>Complete</t>
        </is>
      </c>
      <c r="O7" s="27" t="inlineStr">
        <is>
          <t>Complete</t>
        </is>
      </c>
      <c r="P7" s="6">
        <f>IF($A7="","",6-COUNTIF($J7:$O7,"Complete")-COUNTIF($J7:$O7,"Not Required"))</f>
        <v/>
      </c>
      <c r="Q7" s="30">
        <f>IF($A7="","",IF(6-COUNTIF($J7:$O7,"Not Required")=0,1,COUNTIF($J7:$O7,"Complete")/(6-COUNTIF($J7:$O7,"Not Required"))))</f>
        <v/>
      </c>
      <c r="R7" s="6">
        <f>IF($A7="","",IF(OR($I7="Canceled",$I7="No Show"),"Closed",IF($P7=0,"Ready",IF($C7="","In Progress",IF($C7&lt;'Lists &amp; Settings'!$B$3,"Overdue",IF($C7='Lists &amp; Settings'!$B$3,"Due Today","In Progress"))))))</f>
        <v/>
      </c>
      <c r="S7" s="28" t="n">
        <v>46271</v>
      </c>
      <c r="T7" s="31" t="inlineStr">
        <is>
          <t>Registration review complete.</t>
        </is>
      </c>
      <c r="U7" s="32">
        <f>IF($A7="","",IF(COUNTIF($A$6:$A$205,$A7)&gt;1,"Duplicate Registration ID",IF(OR($B7="",$C7="",$E7="",$F7="",$G7="",$H7="",$I7=""),"Missing Required Field",IF($S7="","Missing Last Updated Date",IF($S7&gt;'Lists &amp; Settings'!$B$3,"Last Updated After As-of Date","")))))</f>
        <v/>
      </c>
    </row>
    <row r="8">
      <c r="A8" s="27" t="inlineStr">
        <is>
          <t>REG-FIC-26003</t>
        </is>
      </c>
      <c r="B8" s="27" t="inlineStr">
        <is>
          <t>Indigo Maple</t>
        </is>
      </c>
      <c r="C8" s="28" t="n">
        <v>46270</v>
      </c>
      <c r="D8" s="29" t="n">
        <v>0.4583333333333333</v>
      </c>
      <c r="E8" s="27" t="inlineStr">
        <is>
          <t>Westgate Primary Care</t>
        </is>
      </c>
      <c r="F8" s="27" t="inlineStr">
        <is>
          <t>New Patient Visit</t>
        </is>
      </c>
      <c r="G8" s="27" t="inlineStr">
        <is>
          <t>Jordan Lane</t>
        </is>
      </c>
      <c r="H8" s="27" t="inlineStr">
        <is>
          <t>Medicaid</t>
        </is>
      </c>
      <c r="I8" s="27" t="inlineStr">
        <is>
          <t>Confirmed</t>
        </is>
      </c>
      <c r="J8" s="27" t="inlineStr">
        <is>
          <t>Complete</t>
        </is>
      </c>
      <c r="K8" s="27" t="inlineStr">
        <is>
          <t>Pending</t>
        </is>
      </c>
      <c r="L8" s="27" t="inlineStr">
        <is>
          <t>Complete</t>
        </is>
      </c>
      <c r="M8" s="27" t="inlineStr">
        <is>
          <t>Not Started</t>
        </is>
      </c>
      <c r="N8" s="27" t="inlineStr">
        <is>
          <t>Pending</t>
        </is>
      </c>
      <c r="O8" s="27" t="inlineStr">
        <is>
          <t>Not Started</t>
        </is>
      </c>
      <c r="P8" s="6">
        <f>IF($A8="","",6-COUNTIF($J8:$O8,"Complete")-COUNTIF($J8:$O8,"Not Required"))</f>
        <v/>
      </c>
      <c r="Q8" s="30">
        <f>IF($A8="","",IF(6-COUNTIF($J8:$O8,"Not Required")=0,1,COUNTIF($J8:$O8,"Complete")/(6-COUNTIF($J8:$O8,"Not Required"))))</f>
        <v/>
      </c>
      <c r="R8" s="6">
        <f>IF($A8="","",IF(OR($I8="Canceled",$I8="No Show"),"Closed",IF($P8=0,"Ready",IF($C8="","In Progress",IF($C8&lt;'Lists &amp; Settings'!$B$3,"Overdue",IF($C8='Lists &amp; Settings'!$B$3,"Due Today","In Progress"))))))</f>
        <v/>
      </c>
      <c r="S8" s="28" t="n">
        <v>46269</v>
      </c>
      <c r="T8" s="31" t="inlineStr">
        <is>
          <t>Contact and forms remain incomplete.</t>
        </is>
      </c>
      <c r="U8" s="32">
        <f>IF($A8="","",IF(COUNTIF($A$6:$A$205,$A8)&gt;1,"Duplicate Registration ID",IF(OR($B8="",$C8="",$E8="",$F8="",$G8="",$H8="",$I8=""),"Missing Required Field",IF($S8="","Missing Last Updated Date",IF($S8&gt;'Lists &amp; Settings'!$B$3,"Last Updated After As-of Date","")))))</f>
        <v/>
      </c>
    </row>
    <row r="9">
      <c r="A9" s="27" t="inlineStr">
        <is>
          <t>REG-FIC-26004</t>
        </is>
      </c>
      <c r="B9" s="27" t="inlineStr">
        <is>
          <t>Silver Robin</t>
        </is>
      </c>
      <c r="C9" s="28" t="n">
        <v>46273</v>
      </c>
      <c r="D9" s="29" t="n">
        <v>0.5625</v>
      </c>
      <c r="E9" s="27" t="inlineStr">
        <is>
          <t>Pine Harbor Clinic</t>
        </is>
      </c>
      <c r="F9" s="27" t="inlineStr">
        <is>
          <t>Annual Visit</t>
        </is>
      </c>
      <c r="G9" s="27" t="inlineStr">
        <is>
          <t>Casey Monroe</t>
        </is>
      </c>
      <c r="H9" s="27" t="inlineStr">
        <is>
          <t>Self-Pay</t>
        </is>
      </c>
      <c r="I9" s="27" t="inlineStr">
        <is>
          <t>Scheduled</t>
        </is>
      </c>
      <c r="J9" s="27" t="inlineStr">
        <is>
          <t>Complete</t>
        </is>
      </c>
      <c r="K9" s="27" t="inlineStr">
        <is>
          <t>Complete</t>
        </is>
      </c>
      <c r="L9" s="27" t="inlineStr">
        <is>
          <t>Not Required</t>
        </is>
      </c>
      <c r="M9" s="27" t="inlineStr">
        <is>
          <t>Complete</t>
        </is>
      </c>
      <c r="N9" s="27" t="inlineStr">
        <is>
          <t>Pending</t>
        </is>
      </c>
      <c r="O9" s="27" t="inlineStr">
        <is>
          <t>Complete</t>
        </is>
      </c>
      <c r="P9" s="6">
        <f>IF($A9="","",6-COUNTIF($J9:$O9,"Complete")-COUNTIF($J9:$O9,"Not Required"))</f>
        <v/>
      </c>
      <c r="Q9" s="30">
        <f>IF($A9="","",IF(6-COUNTIF($J9:$O9,"Not Required")=0,1,COUNTIF($J9:$O9,"Complete")/(6-COUNTIF($J9:$O9,"Not Required"))))</f>
        <v/>
      </c>
      <c r="R9" s="6">
        <f>IF($A9="","",IF(OR($I9="Canceled",$I9="No Show"),"Closed",IF($P9=0,"Ready",IF($C9="","In Progress",IF($C9&lt;'Lists &amp; Settings'!$B$3,"Overdue",IF($C9='Lists &amp; Settings'!$B$3,"Due Today","In Progress"))))))</f>
        <v/>
      </c>
      <c r="S9" s="28" t="n">
        <v>46270</v>
      </c>
      <c r="T9" s="31" t="inlineStr">
        <is>
          <t>Consent form follow-up planned.</t>
        </is>
      </c>
      <c r="U9" s="32">
        <f>IF($A9="","",IF(COUNTIF($A$6:$A$205,$A9)&gt;1,"Duplicate Registration ID",IF(OR($B9="",$C9="",$E9="",$F9="",$G9="",$H9="",$I9=""),"Missing Required Field",IF($S9="","Missing Last Updated Date",IF($S9&gt;'Lists &amp; Settings'!$B$3,"Last Updated After As-of Date","")))))</f>
        <v/>
      </c>
    </row>
    <row r="10">
      <c r="A10" s="27" t="inlineStr">
        <is>
          <t>REG-FIC-26005</t>
        </is>
      </c>
      <c r="B10" s="27" t="inlineStr">
        <is>
          <t>Amber Willow</t>
        </is>
      </c>
      <c r="C10" s="28" t="n">
        <v>46275</v>
      </c>
      <c r="D10" s="29" t="n">
        <v>0.4479166666666667</v>
      </c>
      <c r="E10" s="27" t="inlineStr">
        <is>
          <t>Northstar Family Clinic</t>
        </is>
      </c>
      <c r="F10" s="27" t="inlineStr">
        <is>
          <t>Follow-up Visit</t>
        </is>
      </c>
      <c r="G10" s="27" t="inlineStr">
        <is>
          <t>Riley Chen</t>
        </is>
      </c>
      <c r="H10" s="27" t="inlineStr">
        <is>
          <t>Commercial</t>
        </is>
      </c>
      <c r="I10" s="27" t="inlineStr">
        <is>
          <t>Scheduled</t>
        </is>
      </c>
      <c r="J10" s="27" t="inlineStr">
        <is>
          <t>Complete</t>
        </is>
      </c>
      <c r="K10" s="27" t="inlineStr">
        <is>
          <t>Complete</t>
        </is>
      </c>
      <c r="L10" s="27" t="inlineStr">
        <is>
          <t>Complete</t>
        </is>
      </c>
      <c r="M10" s="27" t="inlineStr">
        <is>
          <t>Not Required</t>
        </is>
      </c>
      <c r="N10" s="27" t="inlineStr">
        <is>
          <t>Complete</t>
        </is>
      </c>
      <c r="O10" s="27" t="inlineStr">
        <is>
          <t>Complete</t>
        </is>
      </c>
      <c r="P10" s="6">
        <f>IF($A10="","",6-COUNTIF($J10:$O10,"Complete")-COUNTIF($J10:$O10,"Not Required"))</f>
        <v/>
      </c>
      <c r="Q10" s="30">
        <f>IF($A10="","",IF(6-COUNTIF($J10:$O10,"Not Required")=0,1,COUNTIF($J10:$O10,"Complete")/(6-COUNTIF($J10:$O10,"Not Required"))))</f>
        <v/>
      </c>
      <c r="R10" s="6">
        <f>IF($A10="","",IF(OR($I10="Canceled",$I10="No Show"),"Closed",IF($P10=0,"Ready",IF($C10="","In Progress",IF($C10&lt;'Lists &amp; Settings'!$B$3,"Overdue",IF($C10='Lists &amp; Settings'!$B$3,"Due Today","In Progress"))))))</f>
        <v/>
      </c>
      <c r="S10" s="28" t="n">
        <v>46270</v>
      </c>
      <c r="T10" s="31" t="inlineStr">
        <is>
          <t>Ready for visit.</t>
        </is>
      </c>
      <c r="U10" s="32">
        <f>IF($A10="","",IF(COUNTIF($A$6:$A$205,$A10)&gt;1,"Duplicate Registration ID",IF(OR($B10="",$C10="",$E10="",$F10="",$G10="",$H10="",$I10=""),"Missing Required Field",IF($S10="","Missing Last Updated Date",IF($S10&gt;'Lists &amp; Settings'!$B$3,"Last Updated After As-of Date","")))))</f>
        <v/>
      </c>
    </row>
    <row r="11">
      <c r="A11" s="27" t="inlineStr">
        <is>
          <t>REG-FIC-26006</t>
        </is>
      </c>
      <c r="B11" s="27" t="inlineStr">
        <is>
          <t>Harbor Lark</t>
        </is>
      </c>
      <c r="C11" s="28" t="n">
        <v>46269</v>
      </c>
      <c r="D11" s="29" t="n">
        <v>0.625</v>
      </c>
      <c r="E11" s="27" t="inlineStr">
        <is>
          <t>Lakeside Medical Office</t>
        </is>
      </c>
      <c r="F11" s="27" t="inlineStr">
        <is>
          <t>Procedure Visit</t>
        </is>
      </c>
      <c r="G11" s="27" t="inlineStr">
        <is>
          <t>Taylor Quinn</t>
        </is>
      </c>
      <c r="H11" s="27" t="inlineStr">
        <is>
          <t>Other</t>
        </is>
      </c>
      <c r="I11" s="27" t="inlineStr">
        <is>
          <t>Completed</t>
        </is>
      </c>
      <c r="J11" s="27" t="inlineStr">
        <is>
          <t>Complete</t>
        </is>
      </c>
      <c r="K11" s="27" t="inlineStr">
        <is>
          <t>Complete</t>
        </is>
      </c>
      <c r="L11" s="27" t="inlineStr">
        <is>
          <t>Pending</t>
        </is>
      </c>
      <c r="M11" s="27" t="inlineStr">
        <is>
          <t>Complete</t>
        </is>
      </c>
      <c r="N11" s="27" t="inlineStr">
        <is>
          <t>Complete</t>
        </is>
      </c>
      <c r="O11" s="27" t="inlineStr">
        <is>
          <t>Complete</t>
        </is>
      </c>
      <c r="P11" s="6">
        <f>IF($A11="","",6-COUNTIF($J11:$O11,"Complete")-COUNTIF($J11:$O11,"Not Required"))</f>
        <v/>
      </c>
      <c r="Q11" s="30">
        <f>IF($A11="","",IF(6-COUNTIF($J11:$O11,"Not Required")=0,1,COUNTIF($J11:$O11,"Complete")/(6-COUNTIF($J11:$O11,"Not Required"))))</f>
        <v/>
      </c>
      <c r="R11" s="6">
        <f>IF($A11="","",IF(OR($I11="Canceled",$I11="No Show"),"Closed",IF($P11=0,"Ready",IF($C11="","In Progress",IF($C11&lt;'Lists &amp; Settings'!$B$3,"Overdue",IF($C11='Lists &amp; Settings'!$B$3,"Due Today","In Progress"))))))</f>
        <v/>
      </c>
      <c r="S11" s="28" t="n">
        <v>46269</v>
      </c>
      <c r="T11" s="31" t="inlineStr">
        <is>
          <t>Insurance details require final review.</t>
        </is>
      </c>
      <c r="U11" s="32">
        <f>IF($A11="","",IF(COUNTIF($A$6:$A$205,$A11)&gt;1,"Duplicate Registration ID",IF(OR($B11="",$C11="",$E11="",$F11="",$G11="",$H11="",$I11=""),"Missing Required Field",IF($S11="","Missing Last Updated Date",IF($S11&gt;'Lists &amp; Settings'!$B$3,"Last Updated After As-of Date","")))))</f>
        <v/>
      </c>
    </row>
    <row r="12">
      <c r="A12" s="27" t="inlineStr">
        <is>
          <t>REG-FIC-26007</t>
        </is>
      </c>
      <c r="B12" s="27" t="inlineStr">
        <is>
          <t>Copper Pine</t>
        </is>
      </c>
      <c r="C12" s="28" t="n">
        <v>46272</v>
      </c>
      <c r="D12" s="29" t="n">
        <v>0.59375</v>
      </c>
      <c r="E12" s="27" t="inlineStr">
        <is>
          <t>Westgate Primary Care</t>
        </is>
      </c>
      <c r="F12" s="27" t="inlineStr">
        <is>
          <t>New Patient Visit</t>
        </is>
      </c>
      <c r="G12" s="27" t="inlineStr">
        <is>
          <t>Avery Brooks</t>
        </is>
      </c>
      <c r="H12" s="27" t="inlineStr">
        <is>
          <t>Medicaid</t>
        </is>
      </c>
      <c r="I12" s="27" t="inlineStr">
        <is>
          <t>Confirmed</t>
        </is>
      </c>
      <c r="J12" s="27" t="inlineStr">
        <is>
          <t>Pending</t>
        </is>
      </c>
      <c r="K12" s="27" t="inlineStr">
        <is>
          <t>Complete</t>
        </is>
      </c>
      <c r="L12" s="27" t="inlineStr">
        <is>
          <t>Complete</t>
        </is>
      </c>
      <c r="M12" s="27" t="inlineStr">
        <is>
          <t>Pending</t>
        </is>
      </c>
      <c r="N12" s="27" t="inlineStr">
        <is>
          <t>Not Started</t>
        </is>
      </c>
      <c r="O12" s="27" t="inlineStr">
        <is>
          <t>Pending</t>
        </is>
      </c>
      <c r="P12" s="6">
        <f>IF($A12="","",6-COUNTIF($J12:$O12,"Complete")-COUNTIF($J12:$O12,"Not Required"))</f>
        <v/>
      </c>
      <c r="Q12" s="30">
        <f>IF($A12="","",IF(6-COUNTIF($J12:$O12,"Not Required")=0,1,COUNTIF($J12:$O12,"Complete")/(6-COUNTIF($J12:$O12,"Not Required"))))</f>
        <v/>
      </c>
      <c r="R12" s="6">
        <f>IF($A12="","",IF(OR($I12="Canceled",$I12="No Show"),"Closed",IF($P12=0,"Ready",IF($C12="","In Progress",IF($C12&lt;'Lists &amp; Settings'!$B$3,"Overdue",IF($C12='Lists &amp; Settings'!$B$3,"Due Today","In Progress"))))))</f>
        <v/>
      </c>
      <c r="S12" s="28" t="n">
        <v>46270</v>
      </c>
      <c r="T12" s="31" t="inlineStr">
        <is>
          <t>Multiple registration items remain open.</t>
        </is>
      </c>
      <c r="U12" s="32">
        <f>IF($A12="","",IF(COUNTIF($A$6:$A$205,$A12)&gt;1,"Duplicate Registration ID",IF(OR($B12="",$C12="",$E12="",$F12="",$G12="",$H12="",$I12=""),"Missing Required Field",IF($S12="","Missing Last Updated Date",IF($S12&gt;'Lists &amp; Settings'!$B$3,"Last Updated After As-of Date","")))))</f>
        <v/>
      </c>
    </row>
    <row r="13">
      <c r="A13" s="27" t="inlineStr">
        <is>
          <t>REG-FIC-26008</t>
        </is>
      </c>
      <c r="B13" s="27" t="inlineStr">
        <is>
          <t>Meadow Wren</t>
        </is>
      </c>
      <c r="C13" s="28" t="n">
        <v>46274</v>
      </c>
      <c r="D13" s="29" t="n">
        <v>0.3333333333333333</v>
      </c>
      <c r="E13" s="27" t="inlineStr">
        <is>
          <t>Pine Harbor Clinic</t>
        </is>
      </c>
      <c r="F13" s="27" t="inlineStr">
        <is>
          <t>Annual Visit</t>
        </is>
      </c>
      <c r="G13" s="27" t="inlineStr">
        <is>
          <t>Morgan Reed</t>
        </is>
      </c>
      <c r="H13" s="27" t="inlineStr">
        <is>
          <t>Medicare</t>
        </is>
      </c>
      <c r="I13" s="27" t="inlineStr">
        <is>
          <t>Canceled</t>
        </is>
      </c>
      <c r="J13" s="27" t="inlineStr">
        <is>
          <t>Not Started</t>
        </is>
      </c>
      <c r="K13" s="27" t="inlineStr">
        <is>
          <t>Not Started</t>
        </is>
      </c>
      <c r="L13" s="27" t="inlineStr">
        <is>
          <t>Not Started</t>
        </is>
      </c>
      <c r="M13" s="27" t="inlineStr">
        <is>
          <t>Not Started</t>
        </is>
      </c>
      <c r="N13" s="27" t="inlineStr">
        <is>
          <t>Not Started</t>
        </is>
      </c>
      <c r="O13" s="27" t="inlineStr">
        <is>
          <t>Not Started</t>
        </is>
      </c>
      <c r="P13" s="6">
        <f>IF($A13="","",6-COUNTIF($J13:$O13,"Complete")-COUNTIF($J13:$O13,"Not Required"))</f>
        <v/>
      </c>
      <c r="Q13" s="30">
        <f>IF($A13="","",IF(6-COUNTIF($J13:$O13,"Not Required")=0,1,COUNTIF($J13:$O13,"Complete")/(6-COUNTIF($J13:$O13,"Not Required"))))</f>
        <v/>
      </c>
      <c r="R13" s="6">
        <f>IF($A13="","",IF(OR($I13="Canceled",$I13="No Show"),"Closed",IF($P13=0,"Ready",IF($C13="","In Progress",IF($C13&lt;'Lists &amp; Settings'!$B$3,"Overdue",IF($C13='Lists &amp; Settings'!$B$3,"Due Today","In Progress"))))))</f>
        <v/>
      </c>
      <c r="S13" s="28" t="n">
        <v>46270</v>
      </c>
      <c r="T13" s="31" t="inlineStr">
        <is>
          <t>Appointment canceled; no further action planned.</t>
        </is>
      </c>
      <c r="U13" s="32">
        <f>IF($A13="","",IF(COUNTIF($A$6:$A$205,$A13)&gt;1,"Duplicate Registration ID",IF(OR($B13="",$C13="",$E13="",$F13="",$G13="",$H13="",$I13=""),"Missing Required Field",IF($S13="","Missing Last Updated Date",IF($S13&gt;'Lists &amp; Settings'!$B$3,"Last Updated After As-of Date","")))))</f>
        <v/>
      </c>
    </row>
    <row r="14">
      <c r="A14" s="27" t="inlineStr">
        <is>
          <t>REG-FIC-26009</t>
        </is>
      </c>
      <c r="B14" s="27" t="inlineStr">
        <is>
          <t>Frosted Elm</t>
        </is>
      </c>
      <c r="C14" s="28" t="n">
        <v>46271</v>
      </c>
      <c r="D14" s="29" t="n">
        <v>0.6770833333333334</v>
      </c>
      <c r="E14" s="27" t="inlineStr">
        <is>
          <t>Summit Ridge Medical</t>
        </is>
      </c>
      <c r="F14" s="27" t="inlineStr">
        <is>
          <t>Follow-up Visit</t>
        </is>
      </c>
      <c r="G14" s="27" t="inlineStr">
        <is>
          <t>Jordan Lane</t>
        </is>
      </c>
      <c r="H14" s="27" t="inlineStr">
        <is>
          <t>Commercial</t>
        </is>
      </c>
      <c r="I14" s="27" t="inlineStr">
        <is>
          <t>Checked In</t>
        </is>
      </c>
      <c r="J14" s="27" t="inlineStr">
        <is>
          <t>Complete</t>
        </is>
      </c>
      <c r="K14" s="27" t="inlineStr">
        <is>
          <t>Complete</t>
        </is>
      </c>
      <c r="L14" s="27" t="inlineStr">
        <is>
          <t>Complete</t>
        </is>
      </c>
      <c r="M14" s="27" t="inlineStr">
        <is>
          <t>Complete</t>
        </is>
      </c>
      <c r="N14" s="27" t="inlineStr">
        <is>
          <t>Complete</t>
        </is>
      </c>
      <c r="O14" s="27" t="inlineStr">
        <is>
          <t>Pending</t>
        </is>
      </c>
      <c r="P14" s="6">
        <f>IF($A14="","",6-COUNTIF($J14:$O14,"Complete")-COUNTIF($J14:$O14,"Not Required"))</f>
        <v/>
      </c>
      <c r="Q14" s="30">
        <f>IF($A14="","",IF(6-COUNTIF($J14:$O14,"Not Required")=0,1,COUNTIF($J14:$O14,"Complete")/(6-COUNTIF($J14:$O14,"Not Required"))))</f>
        <v/>
      </c>
      <c r="R14" s="6">
        <f>IF($A14="","",IF(OR($I14="Canceled",$I14="No Show"),"Closed",IF($P14=0,"Ready",IF($C14="","In Progress",IF($C14&lt;'Lists &amp; Settings'!$B$3,"Overdue",IF($C14='Lists &amp; Settings'!$B$3,"Due Today","In Progress"))))))</f>
        <v/>
      </c>
      <c r="S14" s="28" t="n">
        <v>46271</v>
      </c>
      <c r="T14" s="31" t="inlineStr">
        <is>
          <t>Intake form requires completion.</t>
        </is>
      </c>
      <c r="U14" s="32">
        <f>IF($A14="","",IF(COUNTIF($A$6:$A$205,$A14)&gt;1,"Duplicate Registration ID",IF(OR($B14="",$C14="",$E14="",$F14="",$G14="",$H14="",$I14=""),"Missing Required Field",IF($S14="","Missing Last Updated Date",IF($S14&gt;'Lists &amp; Settings'!$B$3,"Last Updated After As-of Date","")))))</f>
        <v/>
      </c>
    </row>
    <row r="15">
      <c r="A15" s="27" t="inlineStr">
        <is>
          <t>REG-FIC-26010</t>
        </is>
      </c>
      <c r="B15" s="27" t="inlineStr">
        <is>
          <t>Golden Heron</t>
        </is>
      </c>
      <c r="C15" s="28" t="n">
        <v>46277</v>
      </c>
      <c r="D15" s="29" t="n">
        <v>0.40625</v>
      </c>
      <c r="E15" s="27" t="inlineStr">
        <is>
          <t>Summit Ridge Medical</t>
        </is>
      </c>
      <c r="F15" s="27" t="inlineStr">
        <is>
          <t>Telehealth Visit</t>
        </is>
      </c>
      <c r="G15" s="27" t="inlineStr">
        <is>
          <t>Casey Monroe</t>
        </is>
      </c>
      <c r="H15" s="27" t="inlineStr">
        <is>
          <t>Self-Pay</t>
        </is>
      </c>
      <c r="I15" s="27" t="inlineStr">
        <is>
          <t>Scheduled</t>
        </is>
      </c>
      <c r="J15" s="27" t="inlineStr">
        <is>
          <t>Complete</t>
        </is>
      </c>
      <c r="K15" s="27" t="inlineStr">
        <is>
          <t>Complete</t>
        </is>
      </c>
      <c r="L15" s="27" t="inlineStr">
        <is>
          <t>Not Required</t>
        </is>
      </c>
      <c r="M15" s="27" t="inlineStr">
        <is>
          <t>Not Required</t>
        </is>
      </c>
      <c r="N15" s="27" t="inlineStr">
        <is>
          <t>Complete</t>
        </is>
      </c>
      <c r="O15" s="27" t="inlineStr">
        <is>
          <t>Complete</t>
        </is>
      </c>
      <c r="P15" s="6">
        <f>IF($A15="","",6-COUNTIF($J15:$O15,"Complete")-COUNTIF($J15:$O15,"Not Required"))</f>
        <v/>
      </c>
      <c r="Q15" s="30">
        <f>IF($A15="","",IF(6-COUNTIF($J15:$O15,"Not Required")=0,1,COUNTIF($J15:$O15,"Complete")/(6-COUNTIF($J15:$O15,"Not Required"))))</f>
        <v/>
      </c>
      <c r="R15" s="6">
        <f>IF($A15="","",IF(OR($I15="Canceled",$I15="No Show"),"Closed",IF($P15=0,"Ready",IF($C15="","In Progress",IF($C15&lt;'Lists &amp; Settings'!$B$3,"Overdue",IF($C15='Lists &amp; Settings'!$B$3,"Due Today","In Progress"))))))</f>
        <v/>
      </c>
      <c r="S15" s="28" t="n">
        <v>46270</v>
      </c>
      <c r="T15" s="31" t="inlineStr">
        <is>
          <t>Applicable items are complete.</t>
        </is>
      </c>
      <c r="U15" s="32">
        <f>IF($A15="","",IF(COUNTIF($A$6:$A$205,$A15)&gt;1,"Duplicate Registration ID",IF(OR($B15="",$C15="",$E15="",$F15="",$G15="",$H15="",$I15=""),"Missing Required Field",IF($S15="","Missing Last Updated Date",IF($S15&gt;'Lists &amp; Settings'!$B$3,"Last Updated After As-of Date","")))))</f>
        <v/>
      </c>
    </row>
    <row r="16">
      <c r="A16" s="27" t="n"/>
      <c r="B16" s="27" t="n"/>
      <c r="C16" s="28" t="n"/>
      <c r="D16" s="29" t="n"/>
      <c r="E16" s="27" t="n"/>
      <c r="F16" s="27" t="n"/>
      <c r="G16" s="27" t="n"/>
      <c r="H16" s="27" t="n"/>
      <c r="I16" s="27" t="n"/>
      <c r="J16" s="27" t="n"/>
      <c r="K16" s="27" t="n"/>
      <c r="L16" s="27" t="n"/>
      <c r="M16" s="27" t="n"/>
      <c r="N16" s="27" t="n"/>
      <c r="O16" s="27" t="n"/>
      <c r="P16" s="6">
        <f>IF($A16="","",6-COUNTIF($J16:$O16,"Complete")-COUNTIF($J16:$O16,"Not Required"))</f>
        <v/>
      </c>
      <c r="Q16" s="30">
        <f>IF($A16="","",IF(6-COUNTIF($J16:$O16,"Not Required")=0,1,COUNTIF($J16:$O16,"Complete")/(6-COUNTIF($J16:$O16,"Not Required"))))</f>
        <v/>
      </c>
      <c r="R16" s="6">
        <f>IF($A16="","",IF(OR($I16="Canceled",$I16="No Show"),"Closed",IF($P16=0,"Ready",IF($C16="","In Progress",IF($C16&lt;'Lists &amp; Settings'!$B$3,"Overdue",IF($C16='Lists &amp; Settings'!$B$3,"Due Today","In Progress"))))))</f>
        <v/>
      </c>
      <c r="S16" s="28" t="n"/>
      <c r="T16" s="31" t="n"/>
      <c r="U16" s="32">
        <f>IF($A16="","",IF(COUNTIF($A$6:$A$205,$A16)&gt;1,"Duplicate Registration ID",IF(OR($B16="",$C16="",$E16="",$F16="",$G16="",$H16="",$I16=""),"Missing Required Field",IF($S16="","Missing Last Updated Date",IF($S16&gt;'Lists &amp; Settings'!$B$3,"Last Updated After As-of Date","")))))</f>
        <v/>
      </c>
    </row>
    <row r="17">
      <c r="A17" s="27" t="n"/>
      <c r="B17" s="27" t="n"/>
      <c r="C17" s="28" t="n"/>
      <c r="D17" s="29" t="n"/>
      <c r="E17" s="27" t="n"/>
      <c r="F17" s="27" t="n"/>
      <c r="G17" s="27" t="n"/>
      <c r="H17" s="27" t="n"/>
      <c r="I17" s="27" t="n"/>
      <c r="J17" s="27" t="n"/>
      <c r="K17" s="27" t="n"/>
      <c r="L17" s="27" t="n"/>
      <c r="M17" s="27" t="n"/>
      <c r="N17" s="27" t="n"/>
      <c r="O17" s="27" t="n"/>
      <c r="P17" s="6">
        <f>IF($A17="","",6-COUNTIF($J17:$O17,"Complete")-COUNTIF($J17:$O17,"Not Required"))</f>
        <v/>
      </c>
      <c r="Q17" s="30">
        <f>IF($A17="","",IF(6-COUNTIF($J17:$O17,"Not Required")=0,1,COUNTIF($J17:$O17,"Complete")/(6-COUNTIF($J17:$O17,"Not Required"))))</f>
        <v/>
      </c>
      <c r="R17" s="6">
        <f>IF($A17="","",IF(OR($I17="Canceled",$I17="No Show"),"Closed",IF($P17=0,"Ready",IF($C17="","In Progress",IF($C17&lt;'Lists &amp; Settings'!$B$3,"Overdue",IF($C17='Lists &amp; Settings'!$B$3,"Due Today","In Progress"))))))</f>
        <v/>
      </c>
      <c r="S17" s="28" t="n"/>
      <c r="T17" s="31" t="n"/>
      <c r="U17" s="32">
        <f>IF($A17="","",IF(COUNTIF($A$6:$A$205,$A17)&gt;1,"Duplicate Registration ID",IF(OR($B17="",$C17="",$E17="",$F17="",$G17="",$H17="",$I17=""),"Missing Required Field",IF($S17="","Missing Last Updated Date",IF($S17&gt;'Lists &amp; Settings'!$B$3,"Last Updated After As-of Date","")))))</f>
        <v/>
      </c>
    </row>
    <row r="18">
      <c r="A18" s="27" t="n"/>
      <c r="B18" s="27" t="n"/>
      <c r="C18" s="28" t="n"/>
      <c r="D18" s="29" t="n"/>
      <c r="E18" s="27" t="n"/>
      <c r="F18" s="27" t="n"/>
      <c r="G18" s="27" t="n"/>
      <c r="H18" s="27" t="n"/>
      <c r="I18" s="27" t="n"/>
      <c r="J18" s="27" t="n"/>
      <c r="K18" s="27" t="n"/>
      <c r="L18" s="27" t="n"/>
      <c r="M18" s="27" t="n"/>
      <c r="N18" s="27" t="n"/>
      <c r="O18" s="27" t="n"/>
      <c r="P18" s="6">
        <f>IF($A18="","",6-COUNTIF($J18:$O18,"Complete")-COUNTIF($J18:$O18,"Not Required"))</f>
        <v/>
      </c>
      <c r="Q18" s="30">
        <f>IF($A18="","",IF(6-COUNTIF($J18:$O18,"Not Required")=0,1,COUNTIF($J18:$O18,"Complete")/(6-COUNTIF($J18:$O18,"Not Required"))))</f>
        <v/>
      </c>
      <c r="R18" s="6">
        <f>IF($A18="","",IF(OR($I18="Canceled",$I18="No Show"),"Closed",IF($P18=0,"Ready",IF($C18="","In Progress",IF($C18&lt;'Lists &amp; Settings'!$B$3,"Overdue",IF($C18='Lists &amp; Settings'!$B$3,"Due Today","In Progress"))))))</f>
        <v/>
      </c>
      <c r="S18" s="28" t="n"/>
      <c r="T18" s="31" t="n"/>
      <c r="U18" s="32">
        <f>IF($A18="","",IF(COUNTIF($A$6:$A$205,$A18)&gt;1,"Duplicate Registration ID",IF(OR($B18="",$C18="",$E18="",$F18="",$G18="",$H18="",$I18=""),"Missing Required Field",IF($S18="","Missing Last Updated Date",IF($S18&gt;'Lists &amp; Settings'!$B$3,"Last Updated After As-of Date","")))))</f>
        <v/>
      </c>
    </row>
    <row r="19">
      <c r="A19" s="27" t="n"/>
      <c r="B19" s="27" t="n"/>
      <c r="C19" s="28" t="n"/>
      <c r="D19" s="29" t="n"/>
      <c r="E19" s="27" t="n"/>
      <c r="F19" s="27" t="n"/>
      <c r="G19" s="27" t="n"/>
      <c r="H19" s="27" t="n"/>
      <c r="I19" s="27" t="n"/>
      <c r="J19" s="27" t="n"/>
      <c r="K19" s="27" t="n"/>
      <c r="L19" s="27" t="n"/>
      <c r="M19" s="27" t="n"/>
      <c r="N19" s="27" t="n"/>
      <c r="O19" s="27" t="n"/>
      <c r="P19" s="6">
        <f>IF($A19="","",6-COUNTIF($J19:$O19,"Complete")-COUNTIF($J19:$O19,"Not Required"))</f>
        <v/>
      </c>
      <c r="Q19" s="30">
        <f>IF($A19="","",IF(6-COUNTIF($J19:$O19,"Not Required")=0,1,COUNTIF($J19:$O19,"Complete")/(6-COUNTIF($J19:$O19,"Not Required"))))</f>
        <v/>
      </c>
      <c r="R19" s="6">
        <f>IF($A19="","",IF(OR($I19="Canceled",$I19="No Show"),"Closed",IF($P19=0,"Ready",IF($C19="","In Progress",IF($C19&lt;'Lists &amp; Settings'!$B$3,"Overdue",IF($C19='Lists &amp; Settings'!$B$3,"Due Today","In Progress"))))))</f>
        <v/>
      </c>
      <c r="S19" s="28" t="n"/>
      <c r="T19" s="31" t="n"/>
      <c r="U19" s="32">
        <f>IF($A19="","",IF(COUNTIF($A$6:$A$205,$A19)&gt;1,"Duplicate Registration ID",IF(OR($B19="",$C19="",$E19="",$F19="",$G19="",$H19="",$I19=""),"Missing Required Field",IF($S19="","Missing Last Updated Date",IF($S19&gt;'Lists &amp; Settings'!$B$3,"Last Updated After As-of Date","")))))</f>
        <v/>
      </c>
    </row>
    <row r="20">
      <c r="A20" s="27" t="n"/>
      <c r="B20" s="27" t="n"/>
      <c r="C20" s="28" t="n"/>
      <c r="D20" s="29" t="n"/>
      <c r="E20" s="27" t="n"/>
      <c r="F20" s="27" t="n"/>
      <c r="G20" s="27" t="n"/>
      <c r="H20" s="27" t="n"/>
      <c r="I20" s="27" t="n"/>
      <c r="J20" s="27" t="n"/>
      <c r="K20" s="27" t="n"/>
      <c r="L20" s="27" t="n"/>
      <c r="M20" s="27" t="n"/>
      <c r="N20" s="27" t="n"/>
      <c r="O20" s="27" t="n"/>
      <c r="P20" s="6">
        <f>IF($A20="","",6-COUNTIF($J20:$O20,"Complete")-COUNTIF($J20:$O20,"Not Required"))</f>
        <v/>
      </c>
      <c r="Q20" s="30">
        <f>IF($A20="","",IF(6-COUNTIF($J20:$O20,"Not Required")=0,1,COUNTIF($J20:$O20,"Complete")/(6-COUNTIF($J20:$O20,"Not Required"))))</f>
        <v/>
      </c>
      <c r="R20" s="6">
        <f>IF($A20="","",IF(OR($I20="Canceled",$I20="No Show"),"Closed",IF($P20=0,"Ready",IF($C20="","In Progress",IF($C20&lt;'Lists &amp; Settings'!$B$3,"Overdue",IF($C20='Lists &amp; Settings'!$B$3,"Due Today","In Progress"))))))</f>
        <v/>
      </c>
      <c r="S20" s="28" t="n"/>
      <c r="T20" s="31" t="n"/>
      <c r="U20" s="32">
        <f>IF($A20="","",IF(COUNTIF($A$6:$A$205,$A20)&gt;1,"Duplicate Registration ID",IF(OR($B20="",$C20="",$E20="",$F20="",$G20="",$H20="",$I20=""),"Missing Required Field",IF($S20="","Missing Last Updated Date",IF($S20&gt;'Lists &amp; Settings'!$B$3,"Last Updated After As-of Date","")))))</f>
        <v/>
      </c>
    </row>
    <row r="21">
      <c r="A21" s="27" t="n"/>
      <c r="B21" s="27" t="n"/>
      <c r="C21" s="28" t="n"/>
      <c r="D21" s="29" t="n"/>
      <c r="E21" s="27" t="n"/>
      <c r="F21" s="27" t="n"/>
      <c r="G21" s="27" t="n"/>
      <c r="H21" s="27" t="n"/>
      <c r="I21" s="27" t="n"/>
      <c r="J21" s="27" t="n"/>
      <c r="K21" s="27" t="n"/>
      <c r="L21" s="27" t="n"/>
      <c r="M21" s="27" t="n"/>
      <c r="N21" s="27" t="n"/>
      <c r="O21" s="27" t="n"/>
      <c r="P21" s="6">
        <f>IF($A21="","",6-COUNTIF($J21:$O21,"Complete")-COUNTIF($J21:$O21,"Not Required"))</f>
        <v/>
      </c>
      <c r="Q21" s="30">
        <f>IF($A21="","",IF(6-COUNTIF($J21:$O21,"Not Required")=0,1,COUNTIF($J21:$O21,"Complete")/(6-COUNTIF($J21:$O21,"Not Required"))))</f>
        <v/>
      </c>
      <c r="R21" s="6">
        <f>IF($A21="","",IF(OR($I21="Canceled",$I21="No Show"),"Closed",IF($P21=0,"Ready",IF($C21="","In Progress",IF($C21&lt;'Lists &amp; Settings'!$B$3,"Overdue",IF($C21='Lists &amp; Settings'!$B$3,"Due Today","In Progress"))))))</f>
        <v/>
      </c>
      <c r="S21" s="28" t="n"/>
      <c r="T21" s="31" t="n"/>
      <c r="U21" s="32">
        <f>IF($A21="","",IF(COUNTIF($A$6:$A$205,$A21)&gt;1,"Duplicate Registration ID",IF(OR($B21="",$C21="",$E21="",$F21="",$G21="",$H21="",$I21=""),"Missing Required Field",IF($S21="","Missing Last Updated Date",IF($S21&gt;'Lists &amp; Settings'!$B$3,"Last Updated After As-of Date","")))))</f>
        <v/>
      </c>
    </row>
    <row r="22">
      <c r="A22" s="27" t="n"/>
      <c r="B22" s="27" t="n"/>
      <c r="C22" s="28" t="n"/>
      <c r="D22" s="29" t="n"/>
      <c r="E22" s="27" t="n"/>
      <c r="F22" s="27" t="n"/>
      <c r="G22" s="27" t="n"/>
      <c r="H22" s="27" t="n"/>
      <c r="I22" s="27" t="n"/>
      <c r="J22" s="27" t="n"/>
      <c r="K22" s="27" t="n"/>
      <c r="L22" s="27" t="n"/>
      <c r="M22" s="27" t="n"/>
      <c r="N22" s="27" t="n"/>
      <c r="O22" s="27" t="n"/>
      <c r="P22" s="6">
        <f>IF($A22="","",6-COUNTIF($J22:$O22,"Complete")-COUNTIF($J22:$O22,"Not Required"))</f>
        <v/>
      </c>
      <c r="Q22" s="30">
        <f>IF($A22="","",IF(6-COUNTIF($J22:$O22,"Not Required")=0,1,COUNTIF($J22:$O22,"Complete")/(6-COUNTIF($J22:$O22,"Not Required"))))</f>
        <v/>
      </c>
      <c r="R22" s="6">
        <f>IF($A22="","",IF(OR($I22="Canceled",$I22="No Show"),"Closed",IF($P22=0,"Ready",IF($C22="","In Progress",IF($C22&lt;'Lists &amp; Settings'!$B$3,"Overdue",IF($C22='Lists &amp; Settings'!$B$3,"Due Today","In Progress"))))))</f>
        <v/>
      </c>
      <c r="S22" s="28" t="n"/>
      <c r="T22" s="31" t="n"/>
      <c r="U22" s="32">
        <f>IF($A22="","",IF(COUNTIF($A$6:$A$205,$A22)&gt;1,"Duplicate Registration ID",IF(OR($B22="",$C22="",$E22="",$F22="",$G22="",$H22="",$I22=""),"Missing Required Field",IF($S22="","Missing Last Updated Date",IF($S22&gt;'Lists &amp; Settings'!$B$3,"Last Updated After As-of Date","")))))</f>
        <v/>
      </c>
    </row>
    <row r="23">
      <c r="A23" s="27" t="n"/>
      <c r="B23" s="27" t="n"/>
      <c r="C23" s="28" t="n"/>
      <c r="D23" s="29" t="n"/>
      <c r="E23" s="27" t="n"/>
      <c r="F23" s="27" t="n"/>
      <c r="G23" s="27" t="n"/>
      <c r="H23" s="27" t="n"/>
      <c r="I23" s="27" t="n"/>
      <c r="J23" s="27" t="n"/>
      <c r="K23" s="27" t="n"/>
      <c r="L23" s="27" t="n"/>
      <c r="M23" s="27" t="n"/>
      <c r="N23" s="27" t="n"/>
      <c r="O23" s="27" t="n"/>
      <c r="P23" s="6">
        <f>IF($A23="","",6-COUNTIF($J23:$O23,"Complete")-COUNTIF($J23:$O23,"Not Required"))</f>
        <v/>
      </c>
      <c r="Q23" s="30">
        <f>IF($A23="","",IF(6-COUNTIF($J23:$O23,"Not Required")=0,1,COUNTIF($J23:$O23,"Complete")/(6-COUNTIF($J23:$O23,"Not Required"))))</f>
        <v/>
      </c>
      <c r="R23" s="6">
        <f>IF($A23="","",IF(OR($I23="Canceled",$I23="No Show"),"Closed",IF($P23=0,"Ready",IF($C23="","In Progress",IF($C23&lt;'Lists &amp; Settings'!$B$3,"Overdue",IF($C23='Lists &amp; Settings'!$B$3,"Due Today","In Progress"))))))</f>
        <v/>
      </c>
      <c r="S23" s="28" t="n"/>
      <c r="T23" s="31" t="n"/>
      <c r="U23" s="32">
        <f>IF($A23="","",IF(COUNTIF($A$6:$A$205,$A23)&gt;1,"Duplicate Registration ID",IF(OR($B23="",$C23="",$E23="",$F23="",$G23="",$H23="",$I23=""),"Missing Required Field",IF($S23="","Missing Last Updated Date",IF($S23&gt;'Lists &amp; Settings'!$B$3,"Last Updated After As-of Date","")))))</f>
        <v/>
      </c>
    </row>
    <row r="24">
      <c r="A24" s="27" t="n"/>
      <c r="B24" s="27" t="n"/>
      <c r="C24" s="28" t="n"/>
      <c r="D24" s="29" t="n"/>
      <c r="E24" s="27" t="n"/>
      <c r="F24" s="27" t="n"/>
      <c r="G24" s="27" t="n"/>
      <c r="H24" s="27" t="n"/>
      <c r="I24" s="27" t="n"/>
      <c r="J24" s="27" t="n"/>
      <c r="K24" s="27" t="n"/>
      <c r="L24" s="27" t="n"/>
      <c r="M24" s="27" t="n"/>
      <c r="N24" s="27" t="n"/>
      <c r="O24" s="27" t="n"/>
      <c r="P24" s="6">
        <f>IF($A24="","",6-COUNTIF($J24:$O24,"Complete")-COUNTIF($J24:$O24,"Not Required"))</f>
        <v/>
      </c>
      <c r="Q24" s="30">
        <f>IF($A24="","",IF(6-COUNTIF($J24:$O24,"Not Required")=0,1,COUNTIF($J24:$O24,"Complete")/(6-COUNTIF($J24:$O24,"Not Required"))))</f>
        <v/>
      </c>
      <c r="R24" s="6">
        <f>IF($A24="","",IF(OR($I24="Canceled",$I24="No Show"),"Closed",IF($P24=0,"Ready",IF($C24="","In Progress",IF($C24&lt;'Lists &amp; Settings'!$B$3,"Overdue",IF($C24='Lists &amp; Settings'!$B$3,"Due Today","In Progress"))))))</f>
        <v/>
      </c>
      <c r="S24" s="28" t="n"/>
      <c r="T24" s="31" t="n"/>
      <c r="U24" s="32">
        <f>IF($A24="","",IF(COUNTIF($A$6:$A$205,$A24)&gt;1,"Duplicate Registration ID",IF(OR($B24="",$C24="",$E24="",$F24="",$G24="",$H24="",$I24=""),"Missing Required Field",IF($S24="","Missing Last Updated Date",IF($S24&gt;'Lists &amp; Settings'!$B$3,"Last Updated After As-of Date","")))))</f>
        <v/>
      </c>
    </row>
    <row r="25">
      <c r="A25" s="27" t="n"/>
      <c r="B25" s="27" t="n"/>
      <c r="C25" s="28" t="n"/>
      <c r="D25" s="29" t="n"/>
      <c r="E25" s="27" t="n"/>
      <c r="F25" s="27" t="n"/>
      <c r="G25" s="27" t="n"/>
      <c r="H25" s="27" t="n"/>
      <c r="I25" s="27" t="n"/>
      <c r="J25" s="27" t="n"/>
      <c r="K25" s="27" t="n"/>
      <c r="L25" s="27" t="n"/>
      <c r="M25" s="27" t="n"/>
      <c r="N25" s="27" t="n"/>
      <c r="O25" s="27" t="n"/>
      <c r="P25" s="6">
        <f>IF($A25="","",6-COUNTIF($J25:$O25,"Complete")-COUNTIF($J25:$O25,"Not Required"))</f>
        <v/>
      </c>
      <c r="Q25" s="30">
        <f>IF($A25="","",IF(6-COUNTIF($J25:$O25,"Not Required")=0,1,COUNTIF($J25:$O25,"Complete")/(6-COUNTIF($J25:$O25,"Not Required"))))</f>
        <v/>
      </c>
      <c r="R25" s="6">
        <f>IF($A25="","",IF(OR($I25="Canceled",$I25="No Show"),"Closed",IF($P25=0,"Ready",IF($C25="","In Progress",IF($C25&lt;'Lists &amp; Settings'!$B$3,"Overdue",IF($C25='Lists &amp; Settings'!$B$3,"Due Today","In Progress"))))))</f>
        <v/>
      </c>
      <c r="S25" s="28" t="n"/>
      <c r="T25" s="31" t="n"/>
      <c r="U25" s="32">
        <f>IF($A25="","",IF(COUNTIF($A$6:$A$205,$A25)&gt;1,"Duplicate Registration ID",IF(OR($B25="",$C25="",$E25="",$F25="",$G25="",$H25="",$I25=""),"Missing Required Field",IF($S25="","Missing Last Updated Date",IF($S25&gt;'Lists &amp; Settings'!$B$3,"Last Updated After As-of Date","")))))</f>
        <v/>
      </c>
    </row>
    <row r="26">
      <c r="A26" s="27" t="n"/>
      <c r="B26" s="27" t="n"/>
      <c r="C26" s="28" t="n"/>
      <c r="D26" s="29" t="n"/>
      <c r="E26" s="27" t="n"/>
      <c r="F26" s="27" t="n"/>
      <c r="G26" s="27" t="n"/>
      <c r="H26" s="27" t="n"/>
      <c r="I26" s="27" t="n"/>
      <c r="J26" s="27" t="n"/>
      <c r="K26" s="27" t="n"/>
      <c r="L26" s="27" t="n"/>
      <c r="M26" s="27" t="n"/>
      <c r="N26" s="27" t="n"/>
      <c r="O26" s="27" t="n"/>
      <c r="P26" s="6">
        <f>IF($A26="","",6-COUNTIF($J26:$O26,"Complete")-COUNTIF($J26:$O26,"Not Required"))</f>
        <v/>
      </c>
      <c r="Q26" s="30">
        <f>IF($A26="","",IF(6-COUNTIF($J26:$O26,"Not Required")=0,1,COUNTIF($J26:$O26,"Complete")/(6-COUNTIF($J26:$O26,"Not Required"))))</f>
        <v/>
      </c>
      <c r="R26" s="6">
        <f>IF($A26="","",IF(OR($I26="Canceled",$I26="No Show"),"Closed",IF($P26=0,"Ready",IF($C26="","In Progress",IF($C26&lt;'Lists &amp; Settings'!$B$3,"Overdue",IF($C26='Lists &amp; Settings'!$B$3,"Due Today","In Progress"))))))</f>
        <v/>
      </c>
      <c r="S26" s="28" t="n"/>
      <c r="T26" s="31" t="n"/>
      <c r="U26" s="32">
        <f>IF($A26="","",IF(COUNTIF($A$6:$A$205,$A26)&gt;1,"Duplicate Registration ID",IF(OR($B26="",$C26="",$E26="",$F26="",$G26="",$H26="",$I26=""),"Missing Required Field",IF($S26="","Missing Last Updated Date",IF($S26&gt;'Lists &amp; Settings'!$B$3,"Last Updated After As-of Date","")))))</f>
        <v/>
      </c>
    </row>
    <row r="27">
      <c r="A27" s="27" t="n"/>
      <c r="B27" s="27" t="n"/>
      <c r="C27" s="28" t="n"/>
      <c r="D27" s="29" t="n"/>
      <c r="E27" s="27" t="n"/>
      <c r="F27" s="27" t="n"/>
      <c r="G27" s="27" t="n"/>
      <c r="H27" s="27" t="n"/>
      <c r="I27" s="27" t="n"/>
      <c r="J27" s="27" t="n"/>
      <c r="K27" s="27" t="n"/>
      <c r="L27" s="27" t="n"/>
      <c r="M27" s="27" t="n"/>
      <c r="N27" s="27" t="n"/>
      <c r="O27" s="27" t="n"/>
      <c r="P27" s="6">
        <f>IF($A27="","",6-COUNTIF($J27:$O27,"Complete")-COUNTIF($J27:$O27,"Not Required"))</f>
        <v/>
      </c>
      <c r="Q27" s="30">
        <f>IF($A27="","",IF(6-COUNTIF($J27:$O27,"Not Required")=0,1,COUNTIF($J27:$O27,"Complete")/(6-COUNTIF($J27:$O27,"Not Required"))))</f>
        <v/>
      </c>
      <c r="R27" s="6">
        <f>IF($A27="","",IF(OR($I27="Canceled",$I27="No Show"),"Closed",IF($P27=0,"Ready",IF($C27="","In Progress",IF($C27&lt;'Lists &amp; Settings'!$B$3,"Overdue",IF($C27='Lists &amp; Settings'!$B$3,"Due Today","In Progress"))))))</f>
        <v/>
      </c>
      <c r="S27" s="28" t="n"/>
      <c r="T27" s="31" t="n"/>
      <c r="U27" s="32">
        <f>IF($A27="","",IF(COUNTIF($A$6:$A$205,$A27)&gt;1,"Duplicate Registration ID",IF(OR($B27="",$C27="",$E27="",$F27="",$G27="",$H27="",$I27=""),"Missing Required Field",IF($S27="","Missing Last Updated Date",IF($S27&gt;'Lists &amp; Settings'!$B$3,"Last Updated After As-of Date","")))))</f>
        <v/>
      </c>
    </row>
    <row r="28">
      <c r="A28" s="27" t="n"/>
      <c r="B28" s="27" t="n"/>
      <c r="C28" s="28" t="n"/>
      <c r="D28" s="29" t="n"/>
      <c r="E28" s="27" t="n"/>
      <c r="F28" s="27" t="n"/>
      <c r="G28" s="27" t="n"/>
      <c r="H28" s="27" t="n"/>
      <c r="I28" s="27" t="n"/>
      <c r="J28" s="27" t="n"/>
      <c r="K28" s="27" t="n"/>
      <c r="L28" s="27" t="n"/>
      <c r="M28" s="27" t="n"/>
      <c r="N28" s="27" t="n"/>
      <c r="O28" s="27" t="n"/>
      <c r="P28" s="6">
        <f>IF($A28="","",6-COUNTIF($J28:$O28,"Complete")-COUNTIF($J28:$O28,"Not Required"))</f>
        <v/>
      </c>
      <c r="Q28" s="30">
        <f>IF($A28="","",IF(6-COUNTIF($J28:$O28,"Not Required")=0,1,COUNTIF($J28:$O28,"Complete")/(6-COUNTIF($J28:$O28,"Not Required"))))</f>
        <v/>
      </c>
      <c r="R28" s="6">
        <f>IF($A28="","",IF(OR($I28="Canceled",$I28="No Show"),"Closed",IF($P28=0,"Ready",IF($C28="","In Progress",IF($C28&lt;'Lists &amp; Settings'!$B$3,"Overdue",IF($C28='Lists &amp; Settings'!$B$3,"Due Today","In Progress"))))))</f>
        <v/>
      </c>
      <c r="S28" s="28" t="n"/>
      <c r="T28" s="31" t="n"/>
      <c r="U28" s="32">
        <f>IF($A28="","",IF(COUNTIF($A$6:$A$205,$A28)&gt;1,"Duplicate Registration ID",IF(OR($B28="",$C28="",$E28="",$F28="",$G28="",$H28="",$I28=""),"Missing Required Field",IF($S28="","Missing Last Updated Date",IF($S28&gt;'Lists &amp; Settings'!$B$3,"Last Updated After As-of Date","")))))</f>
        <v/>
      </c>
    </row>
    <row r="29">
      <c r="A29" s="27" t="n"/>
      <c r="B29" s="27" t="n"/>
      <c r="C29" s="28" t="n"/>
      <c r="D29" s="29" t="n"/>
      <c r="E29" s="27" t="n"/>
      <c r="F29" s="27" t="n"/>
      <c r="G29" s="27" t="n"/>
      <c r="H29" s="27" t="n"/>
      <c r="I29" s="27" t="n"/>
      <c r="J29" s="27" t="n"/>
      <c r="K29" s="27" t="n"/>
      <c r="L29" s="27" t="n"/>
      <c r="M29" s="27" t="n"/>
      <c r="N29" s="27" t="n"/>
      <c r="O29" s="27" t="n"/>
      <c r="P29" s="6">
        <f>IF($A29="","",6-COUNTIF($J29:$O29,"Complete")-COUNTIF($J29:$O29,"Not Required"))</f>
        <v/>
      </c>
      <c r="Q29" s="30">
        <f>IF($A29="","",IF(6-COUNTIF($J29:$O29,"Not Required")=0,1,COUNTIF($J29:$O29,"Complete")/(6-COUNTIF($J29:$O29,"Not Required"))))</f>
        <v/>
      </c>
      <c r="R29" s="6">
        <f>IF($A29="","",IF(OR($I29="Canceled",$I29="No Show"),"Closed",IF($P29=0,"Ready",IF($C29="","In Progress",IF($C29&lt;'Lists &amp; Settings'!$B$3,"Overdue",IF($C29='Lists &amp; Settings'!$B$3,"Due Today","In Progress"))))))</f>
        <v/>
      </c>
      <c r="S29" s="28" t="n"/>
      <c r="T29" s="31" t="n"/>
      <c r="U29" s="32">
        <f>IF($A29="","",IF(COUNTIF($A$6:$A$205,$A29)&gt;1,"Duplicate Registration ID",IF(OR($B29="",$C29="",$E29="",$F29="",$G29="",$H29="",$I29=""),"Missing Required Field",IF($S29="","Missing Last Updated Date",IF($S29&gt;'Lists &amp; Settings'!$B$3,"Last Updated After As-of Date","")))))</f>
        <v/>
      </c>
    </row>
    <row r="30">
      <c r="A30" s="27" t="n"/>
      <c r="B30" s="27" t="n"/>
      <c r="C30" s="28" t="n"/>
      <c r="D30" s="29" t="n"/>
      <c r="E30" s="27" t="n"/>
      <c r="F30" s="27" t="n"/>
      <c r="G30" s="27" t="n"/>
      <c r="H30" s="27" t="n"/>
      <c r="I30" s="27" t="n"/>
      <c r="J30" s="27" t="n"/>
      <c r="K30" s="27" t="n"/>
      <c r="L30" s="27" t="n"/>
      <c r="M30" s="27" t="n"/>
      <c r="N30" s="27" t="n"/>
      <c r="O30" s="27" t="n"/>
      <c r="P30" s="6">
        <f>IF($A30="","",6-COUNTIF($J30:$O30,"Complete")-COUNTIF($J30:$O30,"Not Required"))</f>
        <v/>
      </c>
      <c r="Q30" s="30">
        <f>IF($A30="","",IF(6-COUNTIF($J30:$O30,"Not Required")=0,1,COUNTIF($J30:$O30,"Complete")/(6-COUNTIF($J30:$O30,"Not Required"))))</f>
        <v/>
      </c>
      <c r="R30" s="6">
        <f>IF($A30="","",IF(OR($I30="Canceled",$I30="No Show"),"Closed",IF($P30=0,"Ready",IF($C30="","In Progress",IF($C30&lt;'Lists &amp; Settings'!$B$3,"Overdue",IF($C30='Lists &amp; Settings'!$B$3,"Due Today","In Progress"))))))</f>
        <v/>
      </c>
      <c r="S30" s="28" t="n"/>
      <c r="T30" s="31" t="n"/>
      <c r="U30" s="32">
        <f>IF($A30="","",IF(COUNTIF($A$6:$A$205,$A30)&gt;1,"Duplicate Registration ID",IF(OR($B30="",$C30="",$E30="",$F30="",$G30="",$H30="",$I30=""),"Missing Required Field",IF($S30="","Missing Last Updated Date",IF($S30&gt;'Lists &amp; Settings'!$B$3,"Last Updated After As-of Date","")))))</f>
        <v/>
      </c>
    </row>
    <row r="31">
      <c r="A31" s="27" t="n"/>
      <c r="B31" s="27" t="n"/>
      <c r="C31" s="28" t="n"/>
      <c r="D31" s="29" t="n"/>
      <c r="E31" s="27" t="n"/>
      <c r="F31" s="27" t="n"/>
      <c r="G31" s="27" t="n"/>
      <c r="H31" s="27" t="n"/>
      <c r="I31" s="27" t="n"/>
      <c r="J31" s="27" t="n"/>
      <c r="K31" s="27" t="n"/>
      <c r="L31" s="27" t="n"/>
      <c r="M31" s="27" t="n"/>
      <c r="N31" s="27" t="n"/>
      <c r="O31" s="27" t="n"/>
      <c r="P31" s="6">
        <f>IF($A31="","",6-COUNTIF($J31:$O31,"Complete")-COUNTIF($J31:$O31,"Not Required"))</f>
        <v/>
      </c>
      <c r="Q31" s="30">
        <f>IF($A31="","",IF(6-COUNTIF($J31:$O31,"Not Required")=0,1,COUNTIF($J31:$O31,"Complete")/(6-COUNTIF($J31:$O31,"Not Required"))))</f>
        <v/>
      </c>
      <c r="R31" s="6">
        <f>IF($A31="","",IF(OR($I31="Canceled",$I31="No Show"),"Closed",IF($P31=0,"Ready",IF($C31="","In Progress",IF($C31&lt;'Lists &amp; Settings'!$B$3,"Overdue",IF($C31='Lists &amp; Settings'!$B$3,"Due Today","In Progress"))))))</f>
        <v/>
      </c>
      <c r="S31" s="28" t="n"/>
      <c r="T31" s="31" t="n"/>
      <c r="U31" s="32">
        <f>IF($A31="","",IF(COUNTIF($A$6:$A$205,$A31)&gt;1,"Duplicate Registration ID",IF(OR($B31="",$C31="",$E31="",$F31="",$G31="",$H31="",$I31=""),"Missing Required Field",IF($S31="","Missing Last Updated Date",IF($S31&gt;'Lists &amp; Settings'!$B$3,"Last Updated After As-of Date","")))))</f>
        <v/>
      </c>
    </row>
    <row r="32">
      <c r="A32" s="27" t="n"/>
      <c r="B32" s="27" t="n"/>
      <c r="C32" s="28" t="n"/>
      <c r="D32" s="29" t="n"/>
      <c r="E32" s="27" t="n"/>
      <c r="F32" s="27" t="n"/>
      <c r="G32" s="27" t="n"/>
      <c r="H32" s="27" t="n"/>
      <c r="I32" s="27" t="n"/>
      <c r="J32" s="27" t="n"/>
      <c r="K32" s="27" t="n"/>
      <c r="L32" s="27" t="n"/>
      <c r="M32" s="27" t="n"/>
      <c r="N32" s="27" t="n"/>
      <c r="O32" s="27" t="n"/>
      <c r="P32" s="6">
        <f>IF($A32="","",6-COUNTIF($J32:$O32,"Complete")-COUNTIF($J32:$O32,"Not Required"))</f>
        <v/>
      </c>
      <c r="Q32" s="30">
        <f>IF($A32="","",IF(6-COUNTIF($J32:$O32,"Not Required")=0,1,COUNTIF($J32:$O32,"Complete")/(6-COUNTIF($J32:$O32,"Not Required"))))</f>
        <v/>
      </c>
      <c r="R32" s="6">
        <f>IF($A32="","",IF(OR($I32="Canceled",$I32="No Show"),"Closed",IF($P32=0,"Ready",IF($C32="","In Progress",IF($C32&lt;'Lists &amp; Settings'!$B$3,"Overdue",IF($C32='Lists &amp; Settings'!$B$3,"Due Today","In Progress"))))))</f>
        <v/>
      </c>
      <c r="S32" s="28" t="n"/>
      <c r="T32" s="31" t="n"/>
      <c r="U32" s="32">
        <f>IF($A32="","",IF(COUNTIF($A$6:$A$205,$A32)&gt;1,"Duplicate Registration ID",IF(OR($B32="",$C32="",$E32="",$F32="",$G32="",$H32="",$I32=""),"Missing Required Field",IF($S32="","Missing Last Updated Date",IF($S32&gt;'Lists &amp; Settings'!$B$3,"Last Updated After As-of Date","")))))</f>
        <v/>
      </c>
    </row>
    <row r="33">
      <c r="A33" s="27" t="n"/>
      <c r="B33" s="27" t="n"/>
      <c r="C33" s="28" t="n"/>
      <c r="D33" s="29" t="n"/>
      <c r="E33" s="27" t="n"/>
      <c r="F33" s="27" t="n"/>
      <c r="G33" s="27" t="n"/>
      <c r="H33" s="27" t="n"/>
      <c r="I33" s="27" t="n"/>
      <c r="J33" s="27" t="n"/>
      <c r="K33" s="27" t="n"/>
      <c r="L33" s="27" t="n"/>
      <c r="M33" s="27" t="n"/>
      <c r="N33" s="27" t="n"/>
      <c r="O33" s="27" t="n"/>
      <c r="P33" s="6">
        <f>IF($A33="","",6-COUNTIF($J33:$O33,"Complete")-COUNTIF($J33:$O33,"Not Required"))</f>
        <v/>
      </c>
      <c r="Q33" s="30">
        <f>IF($A33="","",IF(6-COUNTIF($J33:$O33,"Not Required")=0,1,COUNTIF($J33:$O33,"Complete")/(6-COUNTIF($J33:$O33,"Not Required"))))</f>
        <v/>
      </c>
      <c r="R33" s="6">
        <f>IF($A33="","",IF(OR($I33="Canceled",$I33="No Show"),"Closed",IF($P33=0,"Ready",IF($C33="","In Progress",IF($C33&lt;'Lists &amp; Settings'!$B$3,"Overdue",IF($C33='Lists &amp; Settings'!$B$3,"Due Today","In Progress"))))))</f>
        <v/>
      </c>
      <c r="S33" s="28" t="n"/>
      <c r="T33" s="31" t="n"/>
      <c r="U33" s="32">
        <f>IF($A33="","",IF(COUNTIF($A$6:$A$205,$A33)&gt;1,"Duplicate Registration ID",IF(OR($B33="",$C33="",$E33="",$F33="",$G33="",$H33="",$I33=""),"Missing Required Field",IF($S33="","Missing Last Updated Date",IF($S33&gt;'Lists &amp; Settings'!$B$3,"Last Updated After As-of Date","")))))</f>
        <v/>
      </c>
    </row>
    <row r="34">
      <c r="A34" s="27" t="n"/>
      <c r="B34" s="27" t="n"/>
      <c r="C34" s="28" t="n"/>
      <c r="D34" s="29" t="n"/>
      <c r="E34" s="27" t="n"/>
      <c r="F34" s="27" t="n"/>
      <c r="G34" s="27" t="n"/>
      <c r="H34" s="27" t="n"/>
      <c r="I34" s="27" t="n"/>
      <c r="J34" s="27" t="n"/>
      <c r="K34" s="27" t="n"/>
      <c r="L34" s="27" t="n"/>
      <c r="M34" s="27" t="n"/>
      <c r="N34" s="27" t="n"/>
      <c r="O34" s="27" t="n"/>
      <c r="P34" s="6">
        <f>IF($A34="","",6-COUNTIF($J34:$O34,"Complete")-COUNTIF($J34:$O34,"Not Required"))</f>
        <v/>
      </c>
      <c r="Q34" s="30">
        <f>IF($A34="","",IF(6-COUNTIF($J34:$O34,"Not Required")=0,1,COUNTIF($J34:$O34,"Complete")/(6-COUNTIF($J34:$O34,"Not Required"))))</f>
        <v/>
      </c>
      <c r="R34" s="6">
        <f>IF($A34="","",IF(OR($I34="Canceled",$I34="No Show"),"Closed",IF($P34=0,"Ready",IF($C34="","In Progress",IF($C34&lt;'Lists &amp; Settings'!$B$3,"Overdue",IF($C34='Lists &amp; Settings'!$B$3,"Due Today","In Progress"))))))</f>
        <v/>
      </c>
      <c r="S34" s="28" t="n"/>
      <c r="T34" s="31" t="n"/>
      <c r="U34" s="32">
        <f>IF($A34="","",IF(COUNTIF($A$6:$A$205,$A34)&gt;1,"Duplicate Registration ID",IF(OR($B34="",$C34="",$E34="",$F34="",$G34="",$H34="",$I34=""),"Missing Required Field",IF($S34="","Missing Last Updated Date",IF($S34&gt;'Lists &amp; Settings'!$B$3,"Last Updated After As-of Date","")))))</f>
        <v/>
      </c>
    </row>
    <row r="35">
      <c r="A35" s="27" t="n"/>
      <c r="B35" s="27" t="n"/>
      <c r="C35" s="28" t="n"/>
      <c r="D35" s="29" t="n"/>
      <c r="E35" s="27" t="n"/>
      <c r="F35" s="27" t="n"/>
      <c r="G35" s="27" t="n"/>
      <c r="H35" s="27" t="n"/>
      <c r="I35" s="27" t="n"/>
      <c r="J35" s="27" t="n"/>
      <c r="K35" s="27" t="n"/>
      <c r="L35" s="27" t="n"/>
      <c r="M35" s="27" t="n"/>
      <c r="N35" s="27" t="n"/>
      <c r="O35" s="27" t="n"/>
      <c r="P35" s="6">
        <f>IF($A35="","",6-COUNTIF($J35:$O35,"Complete")-COUNTIF($J35:$O35,"Not Required"))</f>
        <v/>
      </c>
      <c r="Q35" s="30">
        <f>IF($A35="","",IF(6-COUNTIF($J35:$O35,"Not Required")=0,1,COUNTIF($J35:$O35,"Complete")/(6-COUNTIF($J35:$O35,"Not Required"))))</f>
        <v/>
      </c>
      <c r="R35" s="6">
        <f>IF($A35="","",IF(OR($I35="Canceled",$I35="No Show"),"Closed",IF($P35=0,"Ready",IF($C35="","In Progress",IF($C35&lt;'Lists &amp; Settings'!$B$3,"Overdue",IF($C35='Lists &amp; Settings'!$B$3,"Due Today","In Progress"))))))</f>
        <v/>
      </c>
      <c r="S35" s="28" t="n"/>
      <c r="T35" s="31" t="n"/>
      <c r="U35" s="32">
        <f>IF($A35="","",IF(COUNTIF($A$6:$A$205,$A35)&gt;1,"Duplicate Registration ID",IF(OR($B35="",$C35="",$E35="",$F35="",$G35="",$H35="",$I35=""),"Missing Required Field",IF($S35="","Missing Last Updated Date",IF($S35&gt;'Lists &amp; Settings'!$B$3,"Last Updated After As-of Date","")))))</f>
        <v/>
      </c>
    </row>
    <row r="36">
      <c r="A36" s="27" t="n"/>
      <c r="B36" s="27" t="n"/>
      <c r="C36" s="28" t="n"/>
      <c r="D36" s="29" t="n"/>
      <c r="E36" s="27" t="n"/>
      <c r="F36" s="27" t="n"/>
      <c r="G36" s="27" t="n"/>
      <c r="H36" s="27" t="n"/>
      <c r="I36" s="27" t="n"/>
      <c r="J36" s="27" t="n"/>
      <c r="K36" s="27" t="n"/>
      <c r="L36" s="27" t="n"/>
      <c r="M36" s="27" t="n"/>
      <c r="N36" s="27" t="n"/>
      <c r="O36" s="27" t="n"/>
      <c r="P36" s="6">
        <f>IF($A36="","",6-COUNTIF($J36:$O36,"Complete")-COUNTIF($J36:$O36,"Not Required"))</f>
        <v/>
      </c>
      <c r="Q36" s="30">
        <f>IF($A36="","",IF(6-COUNTIF($J36:$O36,"Not Required")=0,1,COUNTIF($J36:$O36,"Complete")/(6-COUNTIF($J36:$O36,"Not Required"))))</f>
        <v/>
      </c>
      <c r="R36" s="6">
        <f>IF($A36="","",IF(OR($I36="Canceled",$I36="No Show"),"Closed",IF($P36=0,"Ready",IF($C36="","In Progress",IF($C36&lt;'Lists &amp; Settings'!$B$3,"Overdue",IF($C36='Lists &amp; Settings'!$B$3,"Due Today","In Progress"))))))</f>
        <v/>
      </c>
      <c r="S36" s="28" t="n"/>
      <c r="T36" s="31" t="n"/>
      <c r="U36" s="32">
        <f>IF($A36="","",IF(COUNTIF($A$6:$A$205,$A36)&gt;1,"Duplicate Registration ID",IF(OR($B36="",$C36="",$E36="",$F36="",$G36="",$H36="",$I36=""),"Missing Required Field",IF($S36="","Missing Last Updated Date",IF($S36&gt;'Lists &amp; Settings'!$B$3,"Last Updated After As-of Date","")))))</f>
        <v/>
      </c>
    </row>
    <row r="37">
      <c r="A37" s="27" t="n"/>
      <c r="B37" s="27" t="n"/>
      <c r="C37" s="28" t="n"/>
      <c r="D37" s="29" t="n"/>
      <c r="E37" s="27" t="n"/>
      <c r="F37" s="27" t="n"/>
      <c r="G37" s="27" t="n"/>
      <c r="H37" s="27" t="n"/>
      <c r="I37" s="27" t="n"/>
      <c r="J37" s="27" t="n"/>
      <c r="K37" s="27" t="n"/>
      <c r="L37" s="27" t="n"/>
      <c r="M37" s="27" t="n"/>
      <c r="N37" s="27" t="n"/>
      <c r="O37" s="27" t="n"/>
      <c r="P37" s="6">
        <f>IF($A37="","",6-COUNTIF($J37:$O37,"Complete")-COUNTIF($J37:$O37,"Not Required"))</f>
        <v/>
      </c>
      <c r="Q37" s="30">
        <f>IF($A37="","",IF(6-COUNTIF($J37:$O37,"Not Required")=0,1,COUNTIF($J37:$O37,"Complete")/(6-COUNTIF($J37:$O37,"Not Required"))))</f>
        <v/>
      </c>
      <c r="R37" s="6">
        <f>IF($A37="","",IF(OR($I37="Canceled",$I37="No Show"),"Closed",IF($P37=0,"Ready",IF($C37="","In Progress",IF($C37&lt;'Lists &amp; Settings'!$B$3,"Overdue",IF($C37='Lists &amp; Settings'!$B$3,"Due Today","In Progress"))))))</f>
        <v/>
      </c>
      <c r="S37" s="28" t="n"/>
      <c r="T37" s="31" t="n"/>
      <c r="U37" s="32">
        <f>IF($A37="","",IF(COUNTIF($A$6:$A$205,$A37)&gt;1,"Duplicate Registration ID",IF(OR($B37="",$C37="",$E37="",$F37="",$G37="",$H37="",$I37=""),"Missing Required Field",IF($S37="","Missing Last Updated Date",IF($S37&gt;'Lists &amp; Settings'!$B$3,"Last Updated After As-of Date","")))))</f>
        <v/>
      </c>
    </row>
    <row r="38">
      <c r="A38" s="27" t="n"/>
      <c r="B38" s="27" t="n"/>
      <c r="C38" s="28" t="n"/>
      <c r="D38" s="29" t="n"/>
      <c r="E38" s="27" t="n"/>
      <c r="F38" s="27" t="n"/>
      <c r="G38" s="27" t="n"/>
      <c r="H38" s="27" t="n"/>
      <c r="I38" s="27" t="n"/>
      <c r="J38" s="27" t="n"/>
      <c r="K38" s="27" t="n"/>
      <c r="L38" s="27" t="n"/>
      <c r="M38" s="27" t="n"/>
      <c r="N38" s="27" t="n"/>
      <c r="O38" s="27" t="n"/>
      <c r="P38" s="6">
        <f>IF($A38="","",6-COUNTIF($J38:$O38,"Complete")-COUNTIF($J38:$O38,"Not Required"))</f>
        <v/>
      </c>
      <c r="Q38" s="30">
        <f>IF($A38="","",IF(6-COUNTIF($J38:$O38,"Not Required")=0,1,COUNTIF($J38:$O38,"Complete")/(6-COUNTIF($J38:$O38,"Not Required"))))</f>
        <v/>
      </c>
      <c r="R38" s="6">
        <f>IF($A38="","",IF(OR($I38="Canceled",$I38="No Show"),"Closed",IF($P38=0,"Ready",IF($C38="","In Progress",IF($C38&lt;'Lists &amp; Settings'!$B$3,"Overdue",IF($C38='Lists &amp; Settings'!$B$3,"Due Today","In Progress"))))))</f>
        <v/>
      </c>
      <c r="S38" s="28" t="n"/>
      <c r="T38" s="31" t="n"/>
      <c r="U38" s="32">
        <f>IF($A38="","",IF(COUNTIF($A$6:$A$205,$A38)&gt;1,"Duplicate Registration ID",IF(OR($B38="",$C38="",$E38="",$F38="",$G38="",$H38="",$I38=""),"Missing Required Field",IF($S38="","Missing Last Updated Date",IF($S38&gt;'Lists &amp; Settings'!$B$3,"Last Updated After As-of Date","")))))</f>
        <v/>
      </c>
    </row>
    <row r="39">
      <c r="A39" s="27" t="n"/>
      <c r="B39" s="27" t="n"/>
      <c r="C39" s="28" t="n"/>
      <c r="D39" s="29" t="n"/>
      <c r="E39" s="27" t="n"/>
      <c r="F39" s="27" t="n"/>
      <c r="G39" s="27" t="n"/>
      <c r="H39" s="27" t="n"/>
      <c r="I39" s="27" t="n"/>
      <c r="J39" s="27" t="n"/>
      <c r="K39" s="27" t="n"/>
      <c r="L39" s="27" t="n"/>
      <c r="M39" s="27" t="n"/>
      <c r="N39" s="27" t="n"/>
      <c r="O39" s="27" t="n"/>
      <c r="P39" s="6">
        <f>IF($A39="","",6-COUNTIF($J39:$O39,"Complete")-COUNTIF($J39:$O39,"Not Required"))</f>
        <v/>
      </c>
      <c r="Q39" s="30">
        <f>IF($A39="","",IF(6-COUNTIF($J39:$O39,"Not Required")=0,1,COUNTIF($J39:$O39,"Complete")/(6-COUNTIF($J39:$O39,"Not Required"))))</f>
        <v/>
      </c>
      <c r="R39" s="6">
        <f>IF($A39="","",IF(OR($I39="Canceled",$I39="No Show"),"Closed",IF($P39=0,"Ready",IF($C39="","In Progress",IF($C39&lt;'Lists &amp; Settings'!$B$3,"Overdue",IF($C39='Lists &amp; Settings'!$B$3,"Due Today","In Progress"))))))</f>
        <v/>
      </c>
      <c r="S39" s="28" t="n"/>
      <c r="T39" s="31" t="n"/>
      <c r="U39" s="32">
        <f>IF($A39="","",IF(COUNTIF($A$6:$A$205,$A39)&gt;1,"Duplicate Registration ID",IF(OR($B39="",$C39="",$E39="",$F39="",$G39="",$H39="",$I39=""),"Missing Required Field",IF($S39="","Missing Last Updated Date",IF($S39&gt;'Lists &amp; Settings'!$B$3,"Last Updated After As-of Date","")))))</f>
        <v/>
      </c>
    </row>
    <row r="40">
      <c r="A40" s="27" t="n"/>
      <c r="B40" s="27" t="n"/>
      <c r="C40" s="28" t="n"/>
      <c r="D40" s="29" t="n"/>
      <c r="E40" s="27" t="n"/>
      <c r="F40" s="27" t="n"/>
      <c r="G40" s="27" t="n"/>
      <c r="H40" s="27" t="n"/>
      <c r="I40" s="27" t="n"/>
      <c r="J40" s="27" t="n"/>
      <c r="K40" s="27" t="n"/>
      <c r="L40" s="27" t="n"/>
      <c r="M40" s="27" t="n"/>
      <c r="N40" s="27" t="n"/>
      <c r="O40" s="27" t="n"/>
      <c r="P40" s="6">
        <f>IF($A40="","",6-COUNTIF($J40:$O40,"Complete")-COUNTIF($J40:$O40,"Not Required"))</f>
        <v/>
      </c>
      <c r="Q40" s="30">
        <f>IF($A40="","",IF(6-COUNTIF($J40:$O40,"Not Required")=0,1,COUNTIF($J40:$O40,"Complete")/(6-COUNTIF($J40:$O40,"Not Required"))))</f>
        <v/>
      </c>
      <c r="R40" s="6">
        <f>IF($A40="","",IF(OR($I40="Canceled",$I40="No Show"),"Closed",IF($P40=0,"Ready",IF($C40="","In Progress",IF($C40&lt;'Lists &amp; Settings'!$B$3,"Overdue",IF($C40='Lists &amp; Settings'!$B$3,"Due Today","In Progress"))))))</f>
        <v/>
      </c>
      <c r="S40" s="28" t="n"/>
      <c r="T40" s="31" t="n"/>
      <c r="U40" s="32">
        <f>IF($A40="","",IF(COUNTIF($A$6:$A$205,$A40)&gt;1,"Duplicate Registration ID",IF(OR($B40="",$C40="",$E40="",$F40="",$G40="",$H40="",$I40=""),"Missing Required Field",IF($S40="","Missing Last Updated Date",IF($S40&gt;'Lists &amp; Settings'!$B$3,"Last Updated After As-of Date","")))))</f>
        <v/>
      </c>
    </row>
    <row r="41">
      <c r="A41" s="27" t="n"/>
      <c r="B41" s="27" t="n"/>
      <c r="C41" s="28" t="n"/>
      <c r="D41" s="29" t="n"/>
      <c r="E41" s="27" t="n"/>
      <c r="F41" s="27" t="n"/>
      <c r="G41" s="27" t="n"/>
      <c r="H41" s="27" t="n"/>
      <c r="I41" s="27" t="n"/>
      <c r="J41" s="27" t="n"/>
      <c r="K41" s="27" t="n"/>
      <c r="L41" s="27" t="n"/>
      <c r="M41" s="27" t="n"/>
      <c r="N41" s="27" t="n"/>
      <c r="O41" s="27" t="n"/>
      <c r="P41" s="6">
        <f>IF($A41="","",6-COUNTIF($J41:$O41,"Complete")-COUNTIF($J41:$O41,"Not Required"))</f>
        <v/>
      </c>
      <c r="Q41" s="30">
        <f>IF($A41="","",IF(6-COUNTIF($J41:$O41,"Not Required")=0,1,COUNTIF($J41:$O41,"Complete")/(6-COUNTIF($J41:$O41,"Not Required"))))</f>
        <v/>
      </c>
      <c r="R41" s="6">
        <f>IF($A41="","",IF(OR($I41="Canceled",$I41="No Show"),"Closed",IF($P41=0,"Ready",IF($C41="","In Progress",IF($C41&lt;'Lists &amp; Settings'!$B$3,"Overdue",IF($C41='Lists &amp; Settings'!$B$3,"Due Today","In Progress"))))))</f>
        <v/>
      </c>
      <c r="S41" s="28" t="n"/>
      <c r="T41" s="31" t="n"/>
      <c r="U41" s="32">
        <f>IF($A41="","",IF(COUNTIF($A$6:$A$205,$A41)&gt;1,"Duplicate Registration ID",IF(OR($B41="",$C41="",$E41="",$F41="",$G41="",$H41="",$I41=""),"Missing Required Field",IF($S41="","Missing Last Updated Date",IF($S41&gt;'Lists &amp; Settings'!$B$3,"Last Updated After As-of Date","")))))</f>
        <v/>
      </c>
    </row>
    <row r="42">
      <c r="A42" s="27" t="n"/>
      <c r="B42" s="27" t="n"/>
      <c r="C42" s="28" t="n"/>
      <c r="D42" s="29" t="n"/>
      <c r="E42" s="27" t="n"/>
      <c r="F42" s="27" t="n"/>
      <c r="G42" s="27" t="n"/>
      <c r="H42" s="27" t="n"/>
      <c r="I42" s="27" t="n"/>
      <c r="J42" s="27" t="n"/>
      <c r="K42" s="27" t="n"/>
      <c r="L42" s="27" t="n"/>
      <c r="M42" s="27" t="n"/>
      <c r="N42" s="27" t="n"/>
      <c r="O42" s="27" t="n"/>
      <c r="P42" s="6">
        <f>IF($A42="","",6-COUNTIF($J42:$O42,"Complete")-COUNTIF($J42:$O42,"Not Required"))</f>
        <v/>
      </c>
      <c r="Q42" s="30">
        <f>IF($A42="","",IF(6-COUNTIF($J42:$O42,"Not Required")=0,1,COUNTIF($J42:$O42,"Complete")/(6-COUNTIF($J42:$O42,"Not Required"))))</f>
        <v/>
      </c>
      <c r="R42" s="6">
        <f>IF($A42="","",IF(OR($I42="Canceled",$I42="No Show"),"Closed",IF($P42=0,"Ready",IF($C42="","In Progress",IF($C42&lt;'Lists &amp; Settings'!$B$3,"Overdue",IF($C42='Lists &amp; Settings'!$B$3,"Due Today","In Progress"))))))</f>
        <v/>
      </c>
      <c r="S42" s="28" t="n"/>
      <c r="T42" s="31" t="n"/>
      <c r="U42" s="32">
        <f>IF($A42="","",IF(COUNTIF($A$6:$A$205,$A42)&gt;1,"Duplicate Registration ID",IF(OR($B42="",$C42="",$E42="",$F42="",$G42="",$H42="",$I42=""),"Missing Required Field",IF($S42="","Missing Last Updated Date",IF($S42&gt;'Lists &amp; Settings'!$B$3,"Last Updated After As-of Date","")))))</f>
        <v/>
      </c>
    </row>
    <row r="43">
      <c r="A43" s="27" t="n"/>
      <c r="B43" s="27" t="n"/>
      <c r="C43" s="28" t="n"/>
      <c r="D43" s="29" t="n"/>
      <c r="E43" s="27" t="n"/>
      <c r="F43" s="27" t="n"/>
      <c r="G43" s="27" t="n"/>
      <c r="H43" s="27" t="n"/>
      <c r="I43" s="27" t="n"/>
      <c r="J43" s="27" t="n"/>
      <c r="K43" s="27" t="n"/>
      <c r="L43" s="27" t="n"/>
      <c r="M43" s="27" t="n"/>
      <c r="N43" s="27" t="n"/>
      <c r="O43" s="27" t="n"/>
      <c r="P43" s="6">
        <f>IF($A43="","",6-COUNTIF($J43:$O43,"Complete")-COUNTIF($J43:$O43,"Not Required"))</f>
        <v/>
      </c>
      <c r="Q43" s="30">
        <f>IF($A43="","",IF(6-COUNTIF($J43:$O43,"Not Required")=0,1,COUNTIF($J43:$O43,"Complete")/(6-COUNTIF($J43:$O43,"Not Required"))))</f>
        <v/>
      </c>
      <c r="R43" s="6">
        <f>IF($A43="","",IF(OR($I43="Canceled",$I43="No Show"),"Closed",IF($P43=0,"Ready",IF($C43="","In Progress",IF($C43&lt;'Lists &amp; Settings'!$B$3,"Overdue",IF($C43='Lists &amp; Settings'!$B$3,"Due Today","In Progress"))))))</f>
        <v/>
      </c>
      <c r="S43" s="28" t="n"/>
      <c r="T43" s="31" t="n"/>
      <c r="U43" s="32">
        <f>IF($A43="","",IF(COUNTIF($A$6:$A$205,$A43)&gt;1,"Duplicate Registration ID",IF(OR($B43="",$C43="",$E43="",$F43="",$G43="",$H43="",$I43=""),"Missing Required Field",IF($S43="","Missing Last Updated Date",IF($S43&gt;'Lists &amp; Settings'!$B$3,"Last Updated After As-of Date","")))))</f>
        <v/>
      </c>
    </row>
    <row r="44">
      <c r="A44" s="27" t="n"/>
      <c r="B44" s="27" t="n"/>
      <c r="C44" s="28" t="n"/>
      <c r="D44" s="29" t="n"/>
      <c r="E44" s="27" t="n"/>
      <c r="F44" s="27" t="n"/>
      <c r="G44" s="27" t="n"/>
      <c r="H44" s="27" t="n"/>
      <c r="I44" s="27" t="n"/>
      <c r="J44" s="27" t="n"/>
      <c r="K44" s="27" t="n"/>
      <c r="L44" s="27" t="n"/>
      <c r="M44" s="27" t="n"/>
      <c r="N44" s="27" t="n"/>
      <c r="O44" s="27" t="n"/>
      <c r="P44" s="6">
        <f>IF($A44="","",6-COUNTIF($J44:$O44,"Complete")-COUNTIF($J44:$O44,"Not Required"))</f>
        <v/>
      </c>
      <c r="Q44" s="30">
        <f>IF($A44="","",IF(6-COUNTIF($J44:$O44,"Not Required")=0,1,COUNTIF($J44:$O44,"Complete")/(6-COUNTIF($J44:$O44,"Not Required"))))</f>
        <v/>
      </c>
      <c r="R44" s="6">
        <f>IF($A44="","",IF(OR($I44="Canceled",$I44="No Show"),"Closed",IF($P44=0,"Ready",IF($C44="","In Progress",IF($C44&lt;'Lists &amp; Settings'!$B$3,"Overdue",IF($C44='Lists &amp; Settings'!$B$3,"Due Today","In Progress"))))))</f>
        <v/>
      </c>
      <c r="S44" s="28" t="n"/>
      <c r="T44" s="31" t="n"/>
      <c r="U44" s="32">
        <f>IF($A44="","",IF(COUNTIF($A$6:$A$205,$A44)&gt;1,"Duplicate Registration ID",IF(OR($B44="",$C44="",$E44="",$F44="",$G44="",$H44="",$I44=""),"Missing Required Field",IF($S44="","Missing Last Updated Date",IF($S44&gt;'Lists &amp; Settings'!$B$3,"Last Updated After As-of Date","")))))</f>
        <v/>
      </c>
    </row>
    <row r="45">
      <c r="A45" s="27" t="n"/>
      <c r="B45" s="27" t="n"/>
      <c r="C45" s="28" t="n"/>
      <c r="D45" s="29" t="n"/>
      <c r="E45" s="27" t="n"/>
      <c r="F45" s="27" t="n"/>
      <c r="G45" s="27" t="n"/>
      <c r="H45" s="27" t="n"/>
      <c r="I45" s="27" t="n"/>
      <c r="J45" s="27" t="n"/>
      <c r="K45" s="27" t="n"/>
      <c r="L45" s="27" t="n"/>
      <c r="M45" s="27" t="n"/>
      <c r="N45" s="27" t="n"/>
      <c r="O45" s="27" t="n"/>
      <c r="P45" s="6">
        <f>IF($A45="","",6-COUNTIF($J45:$O45,"Complete")-COUNTIF($J45:$O45,"Not Required"))</f>
        <v/>
      </c>
      <c r="Q45" s="30">
        <f>IF($A45="","",IF(6-COUNTIF($J45:$O45,"Not Required")=0,1,COUNTIF($J45:$O45,"Complete")/(6-COUNTIF($J45:$O45,"Not Required"))))</f>
        <v/>
      </c>
      <c r="R45" s="6">
        <f>IF($A45="","",IF(OR($I45="Canceled",$I45="No Show"),"Closed",IF($P45=0,"Ready",IF($C45="","In Progress",IF($C45&lt;'Lists &amp; Settings'!$B$3,"Overdue",IF($C45='Lists &amp; Settings'!$B$3,"Due Today","In Progress"))))))</f>
        <v/>
      </c>
      <c r="S45" s="28" t="n"/>
      <c r="T45" s="31" t="n"/>
      <c r="U45" s="32">
        <f>IF($A45="","",IF(COUNTIF($A$6:$A$205,$A45)&gt;1,"Duplicate Registration ID",IF(OR($B45="",$C45="",$E45="",$F45="",$G45="",$H45="",$I45=""),"Missing Required Field",IF($S45="","Missing Last Updated Date",IF($S45&gt;'Lists &amp; Settings'!$B$3,"Last Updated After As-of Date","")))))</f>
        <v/>
      </c>
    </row>
    <row r="46">
      <c r="A46" s="27" t="n"/>
      <c r="B46" s="27" t="n"/>
      <c r="C46" s="28" t="n"/>
      <c r="D46" s="29" t="n"/>
      <c r="E46" s="27" t="n"/>
      <c r="F46" s="27" t="n"/>
      <c r="G46" s="27" t="n"/>
      <c r="H46" s="27" t="n"/>
      <c r="I46" s="27" t="n"/>
      <c r="J46" s="27" t="n"/>
      <c r="K46" s="27" t="n"/>
      <c r="L46" s="27" t="n"/>
      <c r="M46" s="27" t="n"/>
      <c r="N46" s="27" t="n"/>
      <c r="O46" s="27" t="n"/>
      <c r="P46" s="6">
        <f>IF($A46="","",6-COUNTIF($J46:$O46,"Complete")-COUNTIF($J46:$O46,"Not Required"))</f>
        <v/>
      </c>
      <c r="Q46" s="30">
        <f>IF($A46="","",IF(6-COUNTIF($J46:$O46,"Not Required")=0,1,COUNTIF($J46:$O46,"Complete")/(6-COUNTIF($J46:$O46,"Not Required"))))</f>
        <v/>
      </c>
      <c r="R46" s="6">
        <f>IF($A46="","",IF(OR($I46="Canceled",$I46="No Show"),"Closed",IF($P46=0,"Ready",IF($C46="","In Progress",IF($C46&lt;'Lists &amp; Settings'!$B$3,"Overdue",IF($C46='Lists &amp; Settings'!$B$3,"Due Today","In Progress"))))))</f>
        <v/>
      </c>
      <c r="S46" s="28" t="n"/>
      <c r="T46" s="31" t="n"/>
      <c r="U46" s="32">
        <f>IF($A46="","",IF(COUNTIF($A$6:$A$205,$A46)&gt;1,"Duplicate Registration ID",IF(OR($B46="",$C46="",$E46="",$F46="",$G46="",$H46="",$I46=""),"Missing Required Field",IF($S46="","Missing Last Updated Date",IF($S46&gt;'Lists &amp; Settings'!$B$3,"Last Updated After As-of Date","")))))</f>
        <v/>
      </c>
    </row>
    <row r="47">
      <c r="A47" s="27" t="n"/>
      <c r="B47" s="27" t="n"/>
      <c r="C47" s="28" t="n"/>
      <c r="D47" s="29" t="n"/>
      <c r="E47" s="27" t="n"/>
      <c r="F47" s="27" t="n"/>
      <c r="G47" s="27" t="n"/>
      <c r="H47" s="27" t="n"/>
      <c r="I47" s="27" t="n"/>
      <c r="J47" s="27" t="n"/>
      <c r="K47" s="27" t="n"/>
      <c r="L47" s="27" t="n"/>
      <c r="M47" s="27" t="n"/>
      <c r="N47" s="27" t="n"/>
      <c r="O47" s="27" t="n"/>
      <c r="P47" s="6">
        <f>IF($A47="","",6-COUNTIF($J47:$O47,"Complete")-COUNTIF($J47:$O47,"Not Required"))</f>
        <v/>
      </c>
      <c r="Q47" s="30">
        <f>IF($A47="","",IF(6-COUNTIF($J47:$O47,"Not Required")=0,1,COUNTIF($J47:$O47,"Complete")/(6-COUNTIF($J47:$O47,"Not Required"))))</f>
        <v/>
      </c>
      <c r="R47" s="6">
        <f>IF($A47="","",IF(OR($I47="Canceled",$I47="No Show"),"Closed",IF($P47=0,"Ready",IF($C47="","In Progress",IF($C47&lt;'Lists &amp; Settings'!$B$3,"Overdue",IF($C47='Lists &amp; Settings'!$B$3,"Due Today","In Progress"))))))</f>
        <v/>
      </c>
      <c r="S47" s="28" t="n"/>
      <c r="T47" s="31" t="n"/>
      <c r="U47" s="32">
        <f>IF($A47="","",IF(COUNTIF($A$6:$A$205,$A47)&gt;1,"Duplicate Registration ID",IF(OR($B47="",$C47="",$E47="",$F47="",$G47="",$H47="",$I47=""),"Missing Required Field",IF($S47="","Missing Last Updated Date",IF($S47&gt;'Lists &amp; Settings'!$B$3,"Last Updated After As-of Date","")))))</f>
        <v/>
      </c>
    </row>
    <row r="48">
      <c r="A48" s="27" t="n"/>
      <c r="B48" s="27" t="n"/>
      <c r="C48" s="28" t="n"/>
      <c r="D48" s="29" t="n"/>
      <c r="E48" s="27" t="n"/>
      <c r="F48" s="27" t="n"/>
      <c r="G48" s="27" t="n"/>
      <c r="H48" s="27" t="n"/>
      <c r="I48" s="27" t="n"/>
      <c r="J48" s="27" t="n"/>
      <c r="K48" s="27" t="n"/>
      <c r="L48" s="27" t="n"/>
      <c r="M48" s="27" t="n"/>
      <c r="N48" s="27" t="n"/>
      <c r="O48" s="27" t="n"/>
      <c r="P48" s="6">
        <f>IF($A48="","",6-COUNTIF($J48:$O48,"Complete")-COUNTIF($J48:$O48,"Not Required"))</f>
        <v/>
      </c>
      <c r="Q48" s="30">
        <f>IF($A48="","",IF(6-COUNTIF($J48:$O48,"Not Required")=0,1,COUNTIF($J48:$O48,"Complete")/(6-COUNTIF($J48:$O48,"Not Required"))))</f>
        <v/>
      </c>
      <c r="R48" s="6">
        <f>IF($A48="","",IF(OR($I48="Canceled",$I48="No Show"),"Closed",IF($P48=0,"Ready",IF($C48="","In Progress",IF($C48&lt;'Lists &amp; Settings'!$B$3,"Overdue",IF($C48='Lists &amp; Settings'!$B$3,"Due Today","In Progress"))))))</f>
        <v/>
      </c>
      <c r="S48" s="28" t="n"/>
      <c r="T48" s="31" t="n"/>
      <c r="U48" s="32">
        <f>IF($A48="","",IF(COUNTIF($A$6:$A$205,$A48)&gt;1,"Duplicate Registration ID",IF(OR($B48="",$C48="",$E48="",$F48="",$G48="",$H48="",$I48=""),"Missing Required Field",IF($S48="","Missing Last Updated Date",IF($S48&gt;'Lists &amp; Settings'!$B$3,"Last Updated After As-of Date","")))))</f>
        <v/>
      </c>
    </row>
    <row r="49">
      <c r="A49" s="27" t="n"/>
      <c r="B49" s="27" t="n"/>
      <c r="C49" s="28" t="n"/>
      <c r="D49" s="29" t="n"/>
      <c r="E49" s="27" t="n"/>
      <c r="F49" s="27" t="n"/>
      <c r="G49" s="27" t="n"/>
      <c r="H49" s="27" t="n"/>
      <c r="I49" s="27" t="n"/>
      <c r="J49" s="27" t="n"/>
      <c r="K49" s="27" t="n"/>
      <c r="L49" s="27" t="n"/>
      <c r="M49" s="27" t="n"/>
      <c r="N49" s="27" t="n"/>
      <c r="O49" s="27" t="n"/>
      <c r="P49" s="6">
        <f>IF($A49="","",6-COUNTIF($J49:$O49,"Complete")-COUNTIF($J49:$O49,"Not Required"))</f>
        <v/>
      </c>
      <c r="Q49" s="30">
        <f>IF($A49="","",IF(6-COUNTIF($J49:$O49,"Not Required")=0,1,COUNTIF($J49:$O49,"Complete")/(6-COUNTIF($J49:$O49,"Not Required"))))</f>
        <v/>
      </c>
      <c r="R49" s="6">
        <f>IF($A49="","",IF(OR($I49="Canceled",$I49="No Show"),"Closed",IF($P49=0,"Ready",IF($C49="","In Progress",IF($C49&lt;'Lists &amp; Settings'!$B$3,"Overdue",IF($C49='Lists &amp; Settings'!$B$3,"Due Today","In Progress"))))))</f>
        <v/>
      </c>
      <c r="S49" s="28" t="n"/>
      <c r="T49" s="31" t="n"/>
      <c r="U49" s="32">
        <f>IF($A49="","",IF(COUNTIF($A$6:$A$205,$A49)&gt;1,"Duplicate Registration ID",IF(OR($B49="",$C49="",$E49="",$F49="",$G49="",$H49="",$I49=""),"Missing Required Field",IF($S49="","Missing Last Updated Date",IF($S49&gt;'Lists &amp; Settings'!$B$3,"Last Updated After As-of Date","")))))</f>
        <v/>
      </c>
    </row>
    <row r="50">
      <c r="A50" s="27" t="n"/>
      <c r="B50" s="27" t="n"/>
      <c r="C50" s="28" t="n"/>
      <c r="D50" s="29" t="n"/>
      <c r="E50" s="27" t="n"/>
      <c r="F50" s="27" t="n"/>
      <c r="G50" s="27" t="n"/>
      <c r="H50" s="27" t="n"/>
      <c r="I50" s="27" t="n"/>
      <c r="J50" s="27" t="n"/>
      <c r="K50" s="27" t="n"/>
      <c r="L50" s="27" t="n"/>
      <c r="M50" s="27" t="n"/>
      <c r="N50" s="27" t="n"/>
      <c r="O50" s="27" t="n"/>
      <c r="P50" s="6">
        <f>IF($A50="","",6-COUNTIF($J50:$O50,"Complete")-COUNTIF($J50:$O50,"Not Required"))</f>
        <v/>
      </c>
      <c r="Q50" s="30">
        <f>IF($A50="","",IF(6-COUNTIF($J50:$O50,"Not Required")=0,1,COUNTIF($J50:$O50,"Complete")/(6-COUNTIF($J50:$O50,"Not Required"))))</f>
        <v/>
      </c>
      <c r="R50" s="6">
        <f>IF($A50="","",IF(OR($I50="Canceled",$I50="No Show"),"Closed",IF($P50=0,"Ready",IF($C50="","In Progress",IF($C50&lt;'Lists &amp; Settings'!$B$3,"Overdue",IF($C50='Lists &amp; Settings'!$B$3,"Due Today","In Progress"))))))</f>
        <v/>
      </c>
      <c r="S50" s="28" t="n"/>
      <c r="T50" s="31" t="n"/>
      <c r="U50" s="32">
        <f>IF($A50="","",IF(COUNTIF($A$6:$A$205,$A50)&gt;1,"Duplicate Registration ID",IF(OR($B50="",$C50="",$E50="",$F50="",$G50="",$H50="",$I50=""),"Missing Required Field",IF($S50="","Missing Last Updated Date",IF($S50&gt;'Lists &amp; Settings'!$B$3,"Last Updated After As-of Date","")))))</f>
        <v/>
      </c>
    </row>
    <row r="51">
      <c r="A51" s="27" t="n"/>
      <c r="B51" s="27" t="n"/>
      <c r="C51" s="28" t="n"/>
      <c r="D51" s="29" t="n"/>
      <c r="E51" s="27" t="n"/>
      <c r="F51" s="27" t="n"/>
      <c r="G51" s="27" t="n"/>
      <c r="H51" s="27" t="n"/>
      <c r="I51" s="27" t="n"/>
      <c r="J51" s="27" t="n"/>
      <c r="K51" s="27" t="n"/>
      <c r="L51" s="27" t="n"/>
      <c r="M51" s="27" t="n"/>
      <c r="N51" s="27" t="n"/>
      <c r="O51" s="27" t="n"/>
      <c r="P51" s="6">
        <f>IF($A51="","",6-COUNTIF($J51:$O51,"Complete")-COUNTIF($J51:$O51,"Not Required"))</f>
        <v/>
      </c>
      <c r="Q51" s="30">
        <f>IF($A51="","",IF(6-COUNTIF($J51:$O51,"Not Required")=0,1,COUNTIF($J51:$O51,"Complete")/(6-COUNTIF($J51:$O51,"Not Required"))))</f>
        <v/>
      </c>
      <c r="R51" s="6">
        <f>IF($A51="","",IF(OR($I51="Canceled",$I51="No Show"),"Closed",IF($P51=0,"Ready",IF($C51="","In Progress",IF($C51&lt;'Lists &amp; Settings'!$B$3,"Overdue",IF($C51='Lists &amp; Settings'!$B$3,"Due Today","In Progress"))))))</f>
        <v/>
      </c>
      <c r="S51" s="28" t="n"/>
      <c r="T51" s="31" t="n"/>
      <c r="U51" s="32">
        <f>IF($A51="","",IF(COUNTIF($A$6:$A$205,$A51)&gt;1,"Duplicate Registration ID",IF(OR($B51="",$C51="",$E51="",$F51="",$G51="",$H51="",$I51=""),"Missing Required Field",IF($S51="","Missing Last Updated Date",IF($S51&gt;'Lists &amp; Settings'!$B$3,"Last Updated After As-of Date","")))))</f>
        <v/>
      </c>
    </row>
    <row r="52">
      <c r="A52" s="27" t="n"/>
      <c r="B52" s="27" t="n"/>
      <c r="C52" s="28" t="n"/>
      <c r="D52" s="29" t="n"/>
      <c r="E52" s="27" t="n"/>
      <c r="F52" s="27" t="n"/>
      <c r="G52" s="27" t="n"/>
      <c r="H52" s="27" t="n"/>
      <c r="I52" s="27" t="n"/>
      <c r="J52" s="27" t="n"/>
      <c r="K52" s="27" t="n"/>
      <c r="L52" s="27" t="n"/>
      <c r="M52" s="27" t="n"/>
      <c r="N52" s="27" t="n"/>
      <c r="O52" s="27" t="n"/>
      <c r="P52" s="6">
        <f>IF($A52="","",6-COUNTIF($J52:$O52,"Complete")-COUNTIF($J52:$O52,"Not Required"))</f>
        <v/>
      </c>
      <c r="Q52" s="30">
        <f>IF($A52="","",IF(6-COUNTIF($J52:$O52,"Not Required")=0,1,COUNTIF($J52:$O52,"Complete")/(6-COUNTIF($J52:$O52,"Not Required"))))</f>
        <v/>
      </c>
      <c r="R52" s="6">
        <f>IF($A52="","",IF(OR($I52="Canceled",$I52="No Show"),"Closed",IF($P52=0,"Ready",IF($C52="","In Progress",IF($C52&lt;'Lists &amp; Settings'!$B$3,"Overdue",IF($C52='Lists &amp; Settings'!$B$3,"Due Today","In Progress"))))))</f>
        <v/>
      </c>
      <c r="S52" s="28" t="n"/>
      <c r="T52" s="31" t="n"/>
      <c r="U52" s="32">
        <f>IF($A52="","",IF(COUNTIF($A$6:$A$205,$A52)&gt;1,"Duplicate Registration ID",IF(OR($B52="",$C52="",$E52="",$F52="",$G52="",$H52="",$I52=""),"Missing Required Field",IF($S52="","Missing Last Updated Date",IF($S52&gt;'Lists &amp; Settings'!$B$3,"Last Updated After As-of Date","")))))</f>
        <v/>
      </c>
    </row>
    <row r="53">
      <c r="A53" s="27" t="n"/>
      <c r="B53" s="27" t="n"/>
      <c r="C53" s="28" t="n"/>
      <c r="D53" s="29" t="n"/>
      <c r="E53" s="27" t="n"/>
      <c r="F53" s="27" t="n"/>
      <c r="G53" s="27" t="n"/>
      <c r="H53" s="27" t="n"/>
      <c r="I53" s="27" t="n"/>
      <c r="J53" s="27" t="n"/>
      <c r="K53" s="27" t="n"/>
      <c r="L53" s="27" t="n"/>
      <c r="M53" s="27" t="n"/>
      <c r="N53" s="27" t="n"/>
      <c r="O53" s="27" t="n"/>
      <c r="P53" s="6">
        <f>IF($A53="","",6-COUNTIF($J53:$O53,"Complete")-COUNTIF($J53:$O53,"Not Required"))</f>
        <v/>
      </c>
      <c r="Q53" s="30">
        <f>IF($A53="","",IF(6-COUNTIF($J53:$O53,"Not Required")=0,1,COUNTIF($J53:$O53,"Complete")/(6-COUNTIF($J53:$O53,"Not Required"))))</f>
        <v/>
      </c>
      <c r="R53" s="6">
        <f>IF($A53="","",IF(OR($I53="Canceled",$I53="No Show"),"Closed",IF($P53=0,"Ready",IF($C53="","In Progress",IF($C53&lt;'Lists &amp; Settings'!$B$3,"Overdue",IF($C53='Lists &amp; Settings'!$B$3,"Due Today","In Progress"))))))</f>
        <v/>
      </c>
      <c r="S53" s="28" t="n"/>
      <c r="T53" s="31" t="n"/>
      <c r="U53" s="32">
        <f>IF($A53="","",IF(COUNTIF($A$6:$A$205,$A53)&gt;1,"Duplicate Registration ID",IF(OR($B53="",$C53="",$E53="",$F53="",$G53="",$H53="",$I53=""),"Missing Required Field",IF($S53="","Missing Last Updated Date",IF($S53&gt;'Lists &amp; Settings'!$B$3,"Last Updated After As-of Date","")))))</f>
        <v/>
      </c>
    </row>
    <row r="54">
      <c r="A54" s="27" t="n"/>
      <c r="B54" s="27" t="n"/>
      <c r="C54" s="28" t="n"/>
      <c r="D54" s="29" t="n"/>
      <c r="E54" s="27" t="n"/>
      <c r="F54" s="27" t="n"/>
      <c r="G54" s="27" t="n"/>
      <c r="H54" s="27" t="n"/>
      <c r="I54" s="27" t="n"/>
      <c r="J54" s="27" t="n"/>
      <c r="K54" s="27" t="n"/>
      <c r="L54" s="27" t="n"/>
      <c r="M54" s="27" t="n"/>
      <c r="N54" s="27" t="n"/>
      <c r="O54" s="27" t="n"/>
      <c r="P54" s="6">
        <f>IF($A54="","",6-COUNTIF($J54:$O54,"Complete")-COUNTIF($J54:$O54,"Not Required"))</f>
        <v/>
      </c>
      <c r="Q54" s="30">
        <f>IF($A54="","",IF(6-COUNTIF($J54:$O54,"Not Required")=0,1,COUNTIF($J54:$O54,"Complete")/(6-COUNTIF($J54:$O54,"Not Required"))))</f>
        <v/>
      </c>
      <c r="R54" s="6">
        <f>IF($A54="","",IF(OR($I54="Canceled",$I54="No Show"),"Closed",IF($P54=0,"Ready",IF($C54="","In Progress",IF($C54&lt;'Lists &amp; Settings'!$B$3,"Overdue",IF($C54='Lists &amp; Settings'!$B$3,"Due Today","In Progress"))))))</f>
        <v/>
      </c>
      <c r="S54" s="28" t="n"/>
      <c r="T54" s="31" t="n"/>
      <c r="U54" s="32">
        <f>IF($A54="","",IF(COUNTIF($A$6:$A$205,$A54)&gt;1,"Duplicate Registration ID",IF(OR($B54="",$C54="",$E54="",$F54="",$G54="",$H54="",$I54=""),"Missing Required Field",IF($S54="","Missing Last Updated Date",IF($S54&gt;'Lists &amp; Settings'!$B$3,"Last Updated After As-of Date","")))))</f>
        <v/>
      </c>
    </row>
    <row r="55">
      <c r="A55" s="27" t="n"/>
      <c r="B55" s="27" t="n"/>
      <c r="C55" s="28" t="n"/>
      <c r="D55" s="29" t="n"/>
      <c r="E55" s="27" t="n"/>
      <c r="F55" s="27" t="n"/>
      <c r="G55" s="27" t="n"/>
      <c r="H55" s="27" t="n"/>
      <c r="I55" s="27" t="n"/>
      <c r="J55" s="27" t="n"/>
      <c r="K55" s="27" t="n"/>
      <c r="L55" s="27" t="n"/>
      <c r="M55" s="27" t="n"/>
      <c r="N55" s="27" t="n"/>
      <c r="O55" s="27" t="n"/>
      <c r="P55" s="6">
        <f>IF($A55="","",6-COUNTIF($J55:$O55,"Complete")-COUNTIF($J55:$O55,"Not Required"))</f>
        <v/>
      </c>
      <c r="Q55" s="30">
        <f>IF($A55="","",IF(6-COUNTIF($J55:$O55,"Not Required")=0,1,COUNTIF($J55:$O55,"Complete")/(6-COUNTIF($J55:$O55,"Not Required"))))</f>
        <v/>
      </c>
      <c r="R55" s="6">
        <f>IF($A55="","",IF(OR($I55="Canceled",$I55="No Show"),"Closed",IF($P55=0,"Ready",IF($C55="","In Progress",IF($C55&lt;'Lists &amp; Settings'!$B$3,"Overdue",IF($C55='Lists &amp; Settings'!$B$3,"Due Today","In Progress"))))))</f>
        <v/>
      </c>
      <c r="S55" s="28" t="n"/>
      <c r="T55" s="31" t="n"/>
      <c r="U55" s="32">
        <f>IF($A55="","",IF(COUNTIF($A$6:$A$205,$A55)&gt;1,"Duplicate Registration ID",IF(OR($B55="",$C55="",$E55="",$F55="",$G55="",$H55="",$I55=""),"Missing Required Field",IF($S55="","Missing Last Updated Date",IF($S55&gt;'Lists &amp; Settings'!$B$3,"Last Updated After As-of Date","")))))</f>
        <v/>
      </c>
    </row>
    <row r="56">
      <c r="A56" s="27" t="n"/>
      <c r="B56" s="27" t="n"/>
      <c r="C56" s="28" t="n"/>
      <c r="D56" s="29" t="n"/>
      <c r="E56" s="27" t="n"/>
      <c r="F56" s="27" t="n"/>
      <c r="G56" s="27" t="n"/>
      <c r="H56" s="27" t="n"/>
      <c r="I56" s="27" t="n"/>
      <c r="J56" s="27" t="n"/>
      <c r="K56" s="27" t="n"/>
      <c r="L56" s="27" t="n"/>
      <c r="M56" s="27" t="n"/>
      <c r="N56" s="27" t="n"/>
      <c r="O56" s="27" t="n"/>
      <c r="P56" s="6">
        <f>IF($A56="","",6-COUNTIF($J56:$O56,"Complete")-COUNTIF($J56:$O56,"Not Required"))</f>
        <v/>
      </c>
      <c r="Q56" s="30">
        <f>IF($A56="","",IF(6-COUNTIF($J56:$O56,"Not Required")=0,1,COUNTIF($J56:$O56,"Complete")/(6-COUNTIF($J56:$O56,"Not Required"))))</f>
        <v/>
      </c>
      <c r="R56" s="6">
        <f>IF($A56="","",IF(OR($I56="Canceled",$I56="No Show"),"Closed",IF($P56=0,"Ready",IF($C56="","In Progress",IF($C56&lt;'Lists &amp; Settings'!$B$3,"Overdue",IF($C56='Lists &amp; Settings'!$B$3,"Due Today","In Progress"))))))</f>
        <v/>
      </c>
      <c r="S56" s="28" t="n"/>
      <c r="T56" s="31" t="n"/>
      <c r="U56" s="32">
        <f>IF($A56="","",IF(COUNTIF($A$6:$A$205,$A56)&gt;1,"Duplicate Registration ID",IF(OR($B56="",$C56="",$E56="",$F56="",$G56="",$H56="",$I56=""),"Missing Required Field",IF($S56="","Missing Last Updated Date",IF($S56&gt;'Lists &amp; Settings'!$B$3,"Last Updated After As-of Date","")))))</f>
        <v/>
      </c>
    </row>
    <row r="57">
      <c r="A57" s="27" t="n"/>
      <c r="B57" s="27" t="n"/>
      <c r="C57" s="28" t="n"/>
      <c r="D57" s="29" t="n"/>
      <c r="E57" s="27" t="n"/>
      <c r="F57" s="27" t="n"/>
      <c r="G57" s="27" t="n"/>
      <c r="H57" s="27" t="n"/>
      <c r="I57" s="27" t="n"/>
      <c r="J57" s="27" t="n"/>
      <c r="K57" s="27" t="n"/>
      <c r="L57" s="27" t="n"/>
      <c r="M57" s="27" t="n"/>
      <c r="N57" s="27" t="n"/>
      <c r="O57" s="27" t="n"/>
      <c r="P57" s="6">
        <f>IF($A57="","",6-COUNTIF($J57:$O57,"Complete")-COUNTIF($J57:$O57,"Not Required"))</f>
        <v/>
      </c>
      <c r="Q57" s="30">
        <f>IF($A57="","",IF(6-COUNTIF($J57:$O57,"Not Required")=0,1,COUNTIF($J57:$O57,"Complete")/(6-COUNTIF($J57:$O57,"Not Required"))))</f>
        <v/>
      </c>
      <c r="R57" s="6">
        <f>IF($A57="","",IF(OR($I57="Canceled",$I57="No Show"),"Closed",IF($P57=0,"Ready",IF($C57="","In Progress",IF($C57&lt;'Lists &amp; Settings'!$B$3,"Overdue",IF($C57='Lists &amp; Settings'!$B$3,"Due Today","In Progress"))))))</f>
        <v/>
      </c>
      <c r="S57" s="28" t="n"/>
      <c r="T57" s="31" t="n"/>
      <c r="U57" s="32">
        <f>IF($A57="","",IF(COUNTIF($A$6:$A$205,$A57)&gt;1,"Duplicate Registration ID",IF(OR($B57="",$C57="",$E57="",$F57="",$G57="",$H57="",$I57=""),"Missing Required Field",IF($S57="","Missing Last Updated Date",IF($S57&gt;'Lists &amp; Settings'!$B$3,"Last Updated After As-of Date","")))))</f>
        <v/>
      </c>
    </row>
    <row r="58">
      <c r="A58" s="27" t="n"/>
      <c r="B58" s="27" t="n"/>
      <c r="C58" s="28" t="n"/>
      <c r="D58" s="29" t="n"/>
      <c r="E58" s="27" t="n"/>
      <c r="F58" s="27" t="n"/>
      <c r="G58" s="27" t="n"/>
      <c r="H58" s="27" t="n"/>
      <c r="I58" s="27" t="n"/>
      <c r="J58" s="27" t="n"/>
      <c r="K58" s="27" t="n"/>
      <c r="L58" s="27" t="n"/>
      <c r="M58" s="27" t="n"/>
      <c r="N58" s="27" t="n"/>
      <c r="O58" s="27" t="n"/>
      <c r="P58" s="6">
        <f>IF($A58="","",6-COUNTIF($J58:$O58,"Complete")-COUNTIF($J58:$O58,"Not Required"))</f>
        <v/>
      </c>
      <c r="Q58" s="30">
        <f>IF($A58="","",IF(6-COUNTIF($J58:$O58,"Not Required")=0,1,COUNTIF($J58:$O58,"Complete")/(6-COUNTIF($J58:$O58,"Not Required"))))</f>
        <v/>
      </c>
      <c r="R58" s="6">
        <f>IF($A58="","",IF(OR($I58="Canceled",$I58="No Show"),"Closed",IF($P58=0,"Ready",IF($C58="","In Progress",IF($C58&lt;'Lists &amp; Settings'!$B$3,"Overdue",IF($C58='Lists &amp; Settings'!$B$3,"Due Today","In Progress"))))))</f>
        <v/>
      </c>
      <c r="S58" s="28" t="n"/>
      <c r="T58" s="31" t="n"/>
      <c r="U58" s="32">
        <f>IF($A58="","",IF(COUNTIF($A$6:$A$205,$A58)&gt;1,"Duplicate Registration ID",IF(OR($B58="",$C58="",$E58="",$F58="",$G58="",$H58="",$I58=""),"Missing Required Field",IF($S58="","Missing Last Updated Date",IF($S58&gt;'Lists &amp; Settings'!$B$3,"Last Updated After As-of Date","")))))</f>
        <v/>
      </c>
    </row>
    <row r="59">
      <c r="A59" s="27" t="n"/>
      <c r="B59" s="27" t="n"/>
      <c r="C59" s="28" t="n"/>
      <c r="D59" s="29" t="n"/>
      <c r="E59" s="27" t="n"/>
      <c r="F59" s="27" t="n"/>
      <c r="G59" s="27" t="n"/>
      <c r="H59" s="27" t="n"/>
      <c r="I59" s="27" t="n"/>
      <c r="J59" s="27" t="n"/>
      <c r="K59" s="27" t="n"/>
      <c r="L59" s="27" t="n"/>
      <c r="M59" s="27" t="n"/>
      <c r="N59" s="27" t="n"/>
      <c r="O59" s="27" t="n"/>
      <c r="P59" s="6">
        <f>IF($A59="","",6-COUNTIF($J59:$O59,"Complete")-COUNTIF($J59:$O59,"Not Required"))</f>
        <v/>
      </c>
      <c r="Q59" s="30">
        <f>IF($A59="","",IF(6-COUNTIF($J59:$O59,"Not Required")=0,1,COUNTIF($J59:$O59,"Complete")/(6-COUNTIF($J59:$O59,"Not Required"))))</f>
        <v/>
      </c>
      <c r="R59" s="6">
        <f>IF($A59="","",IF(OR($I59="Canceled",$I59="No Show"),"Closed",IF($P59=0,"Ready",IF($C59="","In Progress",IF($C59&lt;'Lists &amp; Settings'!$B$3,"Overdue",IF($C59='Lists &amp; Settings'!$B$3,"Due Today","In Progress"))))))</f>
        <v/>
      </c>
      <c r="S59" s="28" t="n"/>
      <c r="T59" s="31" t="n"/>
      <c r="U59" s="32">
        <f>IF($A59="","",IF(COUNTIF($A$6:$A$205,$A59)&gt;1,"Duplicate Registration ID",IF(OR($B59="",$C59="",$E59="",$F59="",$G59="",$H59="",$I59=""),"Missing Required Field",IF($S59="","Missing Last Updated Date",IF($S59&gt;'Lists &amp; Settings'!$B$3,"Last Updated After As-of Date","")))))</f>
        <v/>
      </c>
    </row>
    <row r="60">
      <c r="A60" s="27" t="n"/>
      <c r="B60" s="27" t="n"/>
      <c r="C60" s="28" t="n"/>
      <c r="D60" s="29" t="n"/>
      <c r="E60" s="27" t="n"/>
      <c r="F60" s="27" t="n"/>
      <c r="G60" s="27" t="n"/>
      <c r="H60" s="27" t="n"/>
      <c r="I60" s="27" t="n"/>
      <c r="J60" s="27" t="n"/>
      <c r="K60" s="27" t="n"/>
      <c r="L60" s="27" t="n"/>
      <c r="M60" s="27" t="n"/>
      <c r="N60" s="27" t="n"/>
      <c r="O60" s="27" t="n"/>
      <c r="P60" s="6">
        <f>IF($A60="","",6-COUNTIF($J60:$O60,"Complete")-COUNTIF($J60:$O60,"Not Required"))</f>
        <v/>
      </c>
      <c r="Q60" s="30">
        <f>IF($A60="","",IF(6-COUNTIF($J60:$O60,"Not Required")=0,1,COUNTIF($J60:$O60,"Complete")/(6-COUNTIF($J60:$O60,"Not Required"))))</f>
        <v/>
      </c>
      <c r="R60" s="6">
        <f>IF($A60="","",IF(OR($I60="Canceled",$I60="No Show"),"Closed",IF($P60=0,"Ready",IF($C60="","In Progress",IF($C60&lt;'Lists &amp; Settings'!$B$3,"Overdue",IF($C60='Lists &amp; Settings'!$B$3,"Due Today","In Progress"))))))</f>
        <v/>
      </c>
      <c r="S60" s="28" t="n"/>
      <c r="T60" s="31" t="n"/>
      <c r="U60" s="32">
        <f>IF($A60="","",IF(COUNTIF($A$6:$A$205,$A60)&gt;1,"Duplicate Registration ID",IF(OR($B60="",$C60="",$E60="",$F60="",$G60="",$H60="",$I60=""),"Missing Required Field",IF($S60="","Missing Last Updated Date",IF($S60&gt;'Lists &amp; Settings'!$B$3,"Last Updated After As-of Date","")))))</f>
        <v/>
      </c>
    </row>
    <row r="61">
      <c r="A61" s="27" t="n"/>
      <c r="B61" s="27" t="n"/>
      <c r="C61" s="28" t="n"/>
      <c r="D61" s="29" t="n"/>
      <c r="E61" s="27" t="n"/>
      <c r="F61" s="27" t="n"/>
      <c r="G61" s="27" t="n"/>
      <c r="H61" s="27" t="n"/>
      <c r="I61" s="27" t="n"/>
      <c r="J61" s="27" t="n"/>
      <c r="K61" s="27" t="n"/>
      <c r="L61" s="27" t="n"/>
      <c r="M61" s="27" t="n"/>
      <c r="N61" s="27" t="n"/>
      <c r="O61" s="27" t="n"/>
      <c r="P61" s="6">
        <f>IF($A61="","",6-COUNTIF($J61:$O61,"Complete")-COUNTIF($J61:$O61,"Not Required"))</f>
        <v/>
      </c>
      <c r="Q61" s="30">
        <f>IF($A61="","",IF(6-COUNTIF($J61:$O61,"Not Required")=0,1,COUNTIF($J61:$O61,"Complete")/(6-COUNTIF($J61:$O61,"Not Required"))))</f>
        <v/>
      </c>
      <c r="R61" s="6">
        <f>IF($A61="","",IF(OR($I61="Canceled",$I61="No Show"),"Closed",IF($P61=0,"Ready",IF($C61="","In Progress",IF($C61&lt;'Lists &amp; Settings'!$B$3,"Overdue",IF($C61='Lists &amp; Settings'!$B$3,"Due Today","In Progress"))))))</f>
        <v/>
      </c>
      <c r="S61" s="28" t="n"/>
      <c r="T61" s="31" t="n"/>
      <c r="U61" s="32">
        <f>IF($A61="","",IF(COUNTIF($A$6:$A$205,$A61)&gt;1,"Duplicate Registration ID",IF(OR($B61="",$C61="",$E61="",$F61="",$G61="",$H61="",$I61=""),"Missing Required Field",IF($S61="","Missing Last Updated Date",IF($S61&gt;'Lists &amp; Settings'!$B$3,"Last Updated After As-of Date","")))))</f>
        <v/>
      </c>
    </row>
    <row r="62">
      <c r="A62" s="27" t="n"/>
      <c r="B62" s="27" t="n"/>
      <c r="C62" s="28" t="n"/>
      <c r="D62" s="29" t="n"/>
      <c r="E62" s="27" t="n"/>
      <c r="F62" s="27" t="n"/>
      <c r="G62" s="27" t="n"/>
      <c r="H62" s="27" t="n"/>
      <c r="I62" s="27" t="n"/>
      <c r="J62" s="27" t="n"/>
      <c r="K62" s="27" t="n"/>
      <c r="L62" s="27" t="n"/>
      <c r="M62" s="27" t="n"/>
      <c r="N62" s="27" t="n"/>
      <c r="O62" s="27" t="n"/>
      <c r="P62" s="6">
        <f>IF($A62="","",6-COUNTIF($J62:$O62,"Complete")-COUNTIF($J62:$O62,"Not Required"))</f>
        <v/>
      </c>
      <c r="Q62" s="30">
        <f>IF($A62="","",IF(6-COUNTIF($J62:$O62,"Not Required")=0,1,COUNTIF($J62:$O62,"Complete")/(6-COUNTIF($J62:$O62,"Not Required"))))</f>
        <v/>
      </c>
      <c r="R62" s="6">
        <f>IF($A62="","",IF(OR($I62="Canceled",$I62="No Show"),"Closed",IF($P62=0,"Ready",IF($C62="","In Progress",IF($C62&lt;'Lists &amp; Settings'!$B$3,"Overdue",IF($C62='Lists &amp; Settings'!$B$3,"Due Today","In Progress"))))))</f>
        <v/>
      </c>
      <c r="S62" s="28" t="n"/>
      <c r="T62" s="31" t="n"/>
      <c r="U62" s="32">
        <f>IF($A62="","",IF(COUNTIF($A$6:$A$205,$A62)&gt;1,"Duplicate Registration ID",IF(OR($B62="",$C62="",$E62="",$F62="",$G62="",$H62="",$I62=""),"Missing Required Field",IF($S62="","Missing Last Updated Date",IF($S62&gt;'Lists &amp; Settings'!$B$3,"Last Updated After As-of Date","")))))</f>
        <v/>
      </c>
    </row>
    <row r="63">
      <c r="A63" s="27" t="n"/>
      <c r="B63" s="27" t="n"/>
      <c r="C63" s="28" t="n"/>
      <c r="D63" s="29" t="n"/>
      <c r="E63" s="27" t="n"/>
      <c r="F63" s="27" t="n"/>
      <c r="G63" s="27" t="n"/>
      <c r="H63" s="27" t="n"/>
      <c r="I63" s="27" t="n"/>
      <c r="J63" s="27" t="n"/>
      <c r="K63" s="27" t="n"/>
      <c r="L63" s="27" t="n"/>
      <c r="M63" s="27" t="n"/>
      <c r="N63" s="27" t="n"/>
      <c r="O63" s="27" t="n"/>
      <c r="P63" s="6">
        <f>IF($A63="","",6-COUNTIF($J63:$O63,"Complete")-COUNTIF($J63:$O63,"Not Required"))</f>
        <v/>
      </c>
      <c r="Q63" s="30">
        <f>IF($A63="","",IF(6-COUNTIF($J63:$O63,"Not Required")=0,1,COUNTIF($J63:$O63,"Complete")/(6-COUNTIF($J63:$O63,"Not Required"))))</f>
        <v/>
      </c>
      <c r="R63" s="6">
        <f>IF($A63="","",IF(OR($I63="Canceled",$I63="No Show"),"Closed",IF($P63=0,"Ready",IF($C63="","In Progress",IF($C63&lt;'Lists &amp; Settings'!$B$3,"Overdue",IF($C63='Lists &amp; Settings'!$B$3,"Due Today","In Progress"))))))</f>
        <v/>
      </c>
      <c r="S63" s="28" t="n"/>
      <c r="T63" s="31" t="n"/>
      <c r="U63" s="32">
        <f>IF($A63="","",IF(COUNTIF($A$6:$A$205,$A63)&gt;1,"Duplicate Registration ID",IF(OR($B63="",$C63="",$E63="",$F63="",$G63="",$H63="",$I63=""),"Missing Required Field",IF($S63="","Missing Last Updated Date",IF($S63&gt;'Lists &amp; Settings'!$B$3,"Last Updated After As-of Date","")))))</f>
        <v/>
      </c>
    </row>
    <row r="64">
      <c r="A64" s="27" t="n"/>
      <c r="B64" s="27" t="n"/>
      <c r="C64" s="28" t="n"/>
      <c r="D64" s="29" t="n"/>
      <c r="E64" s="27" t="n"/>
      <c r="F64" s="27" t="n"/>
      <c r="G64" s="27" t="n"/>
      <c r="H64" s="27" t="n"/>
      <c r="I64" s="27" t="n"/>
      <c r="J64" s="27" t="n"/>
      <c r="K64" s="27" t="n"/>
      <c r="L64" s="27" t="n"/>
      <c r="M64" s="27" t="n"/>
      <c r="N64" s="27" t="n"/>
      <c r="O64" s="27" t="n"/>
      <c r="P64" s="6">
        <f>IF($A64="","",6-COUNTIF($J64:$O64,"Complete")-COUNTIF($J64:$O64,"Not Required"))</f>
        <v/>
      </c>
      <c r="Q64" s="30">
        <f>IF($A64="","",IF(6-COUNTIF($J64:$O64,"Not Required")=0,1,COUNTIF($J64:$O64,"Complete")/(6-COUNTIF($J64:$O64,"Not Required"))))</f>
        <v/>
      </c>
      <c r="R64" s="6">
        <f>IF($A64="","",IF(OR($I64="Canceled",$I64="No Show"),"Closed",IF($P64=0,"Ready",IF($C64="","In Progress",IF($C64&lt;'Lists &amp; Settings'!$B$3,"Overdue",IF($C64='Lists &amp; Settings'!$B$3,"Due Today","In Progress"))))))</f>
        <v/>
      </c>
      <c r="S64" s="28" t="n"/>
      <c r="T64" s="31" t="n"/>
      <c r="U64" s="32">
        <f>IF($A64="","",IF(COUNTIF($A$6:$A$205,$A64)&gt;1,"Duplicate Registration ID",IF(OR($B64="",$C64="",$E64="",$F64="",$G64="",$H64="",$I64=""),"Missing Required Field",IF($S64="","Missing Last Updated Date",IF($S64&gt;'Lists &amp; Settings'!$B$3,"Last Updated After As-of Date","")))))</f>
        <v/>
      </c>
    </row>
    <row r="65">
      <c r="A65" s="27" t="n"/>
      <c r="B65" s="27" t="n"/>
      <c r="C65" s="28" t="n"/>
      <c r="D65" s="29" t="n"/>
      <c r="E65" s="27" t="n"/>
      <c r="F65" s="27" t="n"/>
      <c r="G65" s="27" t="n"/>
      <c r="H65" s="27" t="n"/>
      <c r="I65" s="27" t="n"/>
      <c r="J65" s="27" t="n"/>
      <c r="K65" s="27" t="n"/>
      <c r="L65" s="27" t="n"/>
      <c r="M65" s="27" t="n"/>
      <c r="N65" s="27" t="n"/>
      <c r="O65" s="27" t="n"/>
      <c r="P65" s="6">
        <f>IF($A65="","",6-COUNTIF($J65:$O65,"Complete")-COUNTIF($J65:$O65,"Not Required"))</f>
        <v/>
      </c>
      <c r="Q65" s="30">
        <f>IF($A65="","",IF(6-COUNTIF($J65:$O65,"Not Required")=0,1,COUNTIF($J65:$O65,"Complete")/(6-COUNTIF($J65:$O65,"Not Required"))))</f>
        <v/>
      </c>
      <c r="R65" s="6">
        <f>IF($A65="","",IF(OR($I65="Canceled",$I65="No Show"),"Closed",IF($P65=0,"Ready",IF($C65="","In Progress",IF($C65&lt;'Lists &amp; Settings'!$B$3,"Overdue",IF($C65='Lists &amp; Settings'!$B$3,"Due Today","In Progress"))))))</f>
        <v/>
      </c>
      <c r="S65" s="28" t="n"/>
      <c r="T65" s="31" t="n"/>
      <c r="U65" s="32">
        <f>IF($A65="","",IF(COUNTIF($A$6:$A$205,$A65)&gt;1,"Duplicate Registration ID",IF(OR($B65="",$C65="",$E65="",$F65="",$G65="",$H65="",$I65=""),"Missing Required Field",IF($S65="","Missing Last Updated Date",IF($S65&gt;'Lists &amp; Settings'!$B$3,"Last Updated After As-of Date","")))))</f>
        <v/>
      </c>
    </row>
    <row r="66">
      <c r="A66" s="27" t="n"/>
      <c r="B66" s="27" t="n"/>
      <c r="C66" s="28" t="n"/>
      <c r="D66" s="29" t="n"/>
      <c r="E66" s="27" t="n"/>
      <c r="F66" s="27" t="n"/>
      <c r="G66" s="27" t="n"/>
      <c r="H66" s="27" t="n"/>
      <c r="I66" s="27" t="n"/>
      <c r="J66" s="27" t="n"/>
      <c r="K66" s="27" t="n"/>
      <c r="L66" s="27" t="n"/>
      <c r="M66" s="27" t="n"/>
      <c r="N66" s="27" t="n"/>
      <c r="O66" s="27" t="n"/>
      <c r="P66" s="6">
        <f>IF($A66="","",6-COUNTIF($J66:$O66,"Complete")-COUNTIF($J66:$O66,"Not Required"))</f>
        <v/>
      </c>
      <c r="Q66" s="30">
        <f>IF($A66="","",IF(6-COUNTIF($J66:$O66,"Not Required")=0,1,COUNTIF($J66:$O66,"Complete")/(6-COUNTIF($J66:$O66,"Not Required"))))</f>
        <v/>
      </c>
      <c r="R66" s="6">
        <f>IF($A66="","",IF(OR($I66="Canceled",$I66="No Show"),"Closed",IF($P66=0,"Ready",IF($C66="","In Progress",IF($C66&lt;'Lists &amp; Settings'!$B$3,"Overdue",IF($C66='Lists &amp; Settings'!$B$3,"Due Today","In Progress"))))))</f>
        <v/>
      </c>
      <c r="S66" s="28" t="n"/>
      <c r="T66" s="31" t="n"/>
      <c r="U66" s="32">
        <f>IF($A66="","",IF(COUNTIF($A$6:$A$205,$A66)&gt;1,"Duplicate Registration ID",IF(OR($B66="",$C66="",$E66="",$F66="",$G66="",$H66="",$I66=""),"Missing Required Field",IF($S66="","Missing Last Updated Date",IF($S66&gt;'Lists &amp; Settings'!$B$3,"Last Updated After As-of Date","")))))</f>
        <v/>
      </c>
    </row>
    <row r="67">
      <c r="A67" s="27" t="n"/>
      <c r="B67" s="27" t="n"/>
      <c r="C67" s="28" t="n"/>
      <c r="D67" s="29" t="n"/>
      <c r="E67" s="27" t="n"/>
      <c r="F67" s="27" t="n"/>
      <c r="G67" s="27" t="n"/>
      <c r="H67" s="27" t="n"/>
      <c r="I67" s="27" t="n"/>
      <c r="J67" s="27" t="n"/>
      <c r="K67" s="27" t="n"/>
      <c r="L67" s="27" t="n"/>
      <c r="M67" s="27" t="n"/>
      <c r="N67" s="27" t="n"/>
      <c r="O67" s="27" t="n"/>
      <c r="P67" s="6">
        <f>IF($A67="","",6-COUNTIF($J67:$O67,"Complete")-COUNTIF($J67:$O67,"Not Required"))</f>
        <v/>
      </c>
      <c r="Q67" s="30">
        <f>IF($A67="","",IF(6-COUNTIF($J67:$O67,"Not Required")=0,1,COUNTIF($J67:$O67,"Complete")/(6-COUNTIF($J67:$O67,"Not Required"))))</f>
        <v/>
      </c>
      <c r="R67" s="6">
        <f>IF($A67="","",IF(OR($I67="Canceled",$I67="No Show"),"Closed",IF($P67=0,"Ready",IF($C67="","In Progress",IF($C67&lt;'Lists &amp; Settings'!$B$3,"Overdue",IF($C67='Lists &amp; Settings'!$B$3,"Due Today","In Progress"))))))</f>
        <v/>
      </c>
      <c r="S67" s="28" t="n"/>
      <c r="T67" s="31" t="n"/>
      <c r="U67" s="32">
        <f>IF($A67="","",IF(COUNTIF($A$6:$A$205,$A67)&gt;1,"Duplicate Registration ID",IF(OR($B67="",$C67="",$E67="",$F67="",$G67="",$H67="",$I67=""),"Missing Required Field",IF($S67="","Missing Last Updated Date",IF($S67&gt;'Lists &amp; Settings'!$B$3,"Last Updated After As-of Date","")))))</f>
        <v/>
      </c>
    </row>
    <row r="68">
      <c r="A68" s="27" t="n"/>
      <c r="B68" s="27" t="n"/>
      <c r="C68" s="28" t="n"/>
      <c r="D68" s="29" t="n"/>
      <c r="E68" s="27" t="n"/>
      <c r="F68" s="27" t="n"/>
      <c r="G68" s="27" t="n"/>
      <c r="H68" s="27" t="n"/>
      <c r="I68" s="27" t="n"/>
      <c r="J68" s="27" t="n"/>
      <c r="K68" s="27" t="n"/>
      <c r="L68" s="27" t="n"/>
      <c r="M68" s="27" t="n"/>
      <c r="N68" s="27" t="n"/>
      <c r="O68" s="27" t="n"/>
      <c r="P68" s="6">
        <f>IF($A68="","",6-COUNTIF($J68:$O68,"Complete")-COUNTIF($J68:$O68,"Not Required"))</f>
        <v/>
      </c>
      <c r="Q68" s="30">
        <f>IF($A68="","",IF(6-COUNTIF($J68:$O68,"Not Required")=0,1,COUNTIF($J68:$O68,"Complete")/(6-COUNTIF($J68:$O68,"Not Required"))))</f>
        <v/>
      </c>
      <c r="R68" s="6">
        <f>IF($A68="","",IF(OR($I68="Canceled",$I68="No Show"),"Closed",IF($P68=0,"Ready",IF($C68="","In Progress",IF($C68&lt;'Lists &amp; Settings'!$B$3,"Overdue",IF($C68='Lists &amp; Settings'!$B$3,"Due Today","In Progress"))))))</f>
        <v/>
      </c>
      <c r="S68" s="28" t="n"/>
      <c r="T68" s="31" t="n"/>
      <c r="U68" s="32">
        <f>IF($A68="","",IF(COUNTIF($A$6:$A$205,$A68)&gt;1,"Duplicate Registration ID",IF(OR($B68="",$C68="",$E68="",$F68="",$G68="",$H68="",$I68=""),"Missing Required Field",IF($S68="","Missing Last Updated Date",IF($S68&gt;'Lists &amp; Settings'!$B$3,"Last Updated After As-of Date","")))))</f>
        <v/>
      </c>
    </row>
    <row r="69">
      <c r="A69" s="27" t="n"/>
      <c r="B69" s="27" t="n"/>
      <c r="C69" s="28" t="n"/>
      <c r="D69" s="29" t="n"/>
      <c r="E69" s="27" t="n"/>
      <c r="F69" s="27" t="n"/>
      <c r="G69" s="27" t="n"/>
      <c r="H69" s="27" t="n"/>
      <c r="I69" s="27" t="n"/>
      <c r="J69" s="27" t="n"/>
      <c r="K69" s="27" t="n"/>
      <c r="L69" s="27" t="n"/>
      <c r="M69" s="27" t="n"/>
      <c r="N69" s="27" t="n"/>
      <c r="O69" s="27" t="n"/>
      <c r="P69" s="6">
        <f>IF($A69="","",6-COUNTIF($J69:$O69,"Complete")-COUNTIF($J69:$O69,"Not Required"))</f>
        <v/>
      </c>
      <c r="Q69" s="30">
        <f>IF($A69="","",IF(6-COUNTIF($J69:$O69,"Not Required")=0,1,COUNTIF($J69:$O69,"Complete")/(6-COUNTIF($J69:$O69,"Not Required"))))</f>
        <v/>
      </c>
      <c r="R69" s="6">
        <f>IF($A69="","",IF(OR($I69="Canceled",$I69="No Show"),"Closed",IF($P69=0,"Ready",IF($C69="","In Progress",IF($C69&lt;'Lists &amp; Settings'!$B$3,"Overdue",IF($C69='Lists &amp; Settings'!$B$3,"Due Today","In Progress"))))))</f>
        <v/>
      </c>
      <c r="S69" s="28" t="n"/>
      <c r="T69" s="31" t="n"/>
      <c r="U69" s="32">
        <f>IF($A69="","",IF(COUNTIF($A$6:$A$205,$A69)&gt;1,"Duplicate Registration ID",IF(OR($B69="",$C69="",$E69="",$F69="",$G69="",$H69="",$I69=""),"Missing Required Field",IF($S69="","Missing Last Updated Date",IF($S69&gt;'Lists &amp; Settings'!$B$3,"Last Updated After As-of Date","")))))</f>
        <v/>
      </c>
    </row>
    <row r="70">
      <c r="A70" s="27" t="n"/>
      <c r="B70" s="27" t="n"/>
      <c r="C70" s="28" t="n"/>
      <c r="D70" s="29" t="n"/>
      <c r="E70" s="27" t="n"/>
      <c r="F70" s="27" t="n"/>
      <c r="G70" s="27" t="n"/>
      <c r="H70" s="27" t="n"/>
      <c r="I70" s="27" t="n"/>
      <c r="J70" s="27" t="n"/>
      <c r="K70" s="27" t="n"/>
      <c r="L70" s="27" t="n"/>
      <c r="M70" s="27" t="n"/>
      <c r="N70" s="27" t="n"/>
      <c r="O70" s="27" t="n"/>
      <c r="P70" s="6">
        <f>IF($A70="","",6-COUNTIF($J70:$O70,"Complete")-COUNTIF($J70:$O70,"Not Required"))</f>
        <v/>
      </c>
      <c r="Q70" s="30">
        <f>IF($A70="","",IF(6-COUNTIF($J70:$O70,"Not Required")=0,1,COUNTIF($J70:$O70,"Complete")/(6-COUNTIF($J70:$O70,"Not Required"))))</f>
        <v/>
      </c>
      <c r="R70" s="6">
        <f>IF($A70="","",IF(OR($I70="Canceled",$I70="No Show"),"Closed",IF($P70=0,"Ready",IF($C70="","In Progress",IF($C70&lt;'Lists &amp; Settings'!$B$3,"Overdue",IF($C70='Lists &amp; Settings'!$B$3,"Due Today","In Progress"))))))</f>
        <v/>
      </c>
      <c r="S70" s="28" t="n"/>
      <c r="T70" s="31" t="n"/>
      <c r="U70" s="32">
        <f>IF($A70="","",IF(COUNTIF($A$6:$A$205,$A70)&gt;1,"Duplicate Registration ID",IF(OR($B70="",$C70="",$E70="",$F70="",$G70="",$H70="",$I70=""),"Missing Required Field",IF($S70="","Missing Last Updated Date",IF($S70&gt;'Lists &amp; Settings'!$B$3,"Last Updated After As-of Date","")))))</f>
        <v/>
      </c>
    </row>
    <row r="71">
      <c r="A71" s="27" t="n"/>
      <c r="B71" s="27" t="n"/>
      <c r="C71" s="28" t="n"/>
      <c r="D71" s="29" t="n"/>
      <c r="E71" s="27" t="n"/>
      <c r="F71" s="27" t="n"/>
      <c r="G71" s="27" t="n"/>
      <c r="H71" s="27" t="n"/>
      <c r="I71" s="27" t="n"/>
      <c r="J71" s="27" t="n"/>
      <c r="K71" s="27" t="n"/>
      <c r="L71" s="27" t="n"/>
      <c r="M71" s="27" t="n"/>
      <c r="N71" s="27" t="n"/>
      <c r="O71" s="27" t="n"/>
      <c r="P71" s="6">
        <f>IF($A71="","",6-COUNTIF($J71:$O71,"Complete")-COUNTIF($J71:$O71,"Not Required"))</f>
        <v/>
      </c>
      <c r="Q71" s="30">
        <f>IF($A71="","",IF(6-COUNTIF($J71:$O71,"Not Required")=0,1,COUNTIF($J71:$O71,"Complete")/(6-COUNTIF($J71:$O71,"Not Required"))))</f>
        <v/>
      </c>
      <c r="R71" s="6">
        <f>IF($A71="","",IF(OR($I71="Canceled",$I71="No Show"),"Closed",IF($P71=0,"Ready",IF($C71="","In Progress",IF($C71&lt;'Lists &amp; Settings'!$B$3,"Overdue",IF($C71='Lists &amp; Settings'!$B$3,"Due Today","In Progress"))))))</f>
        <v/>
      </c>
      <c r="S71" s="28" t="n"/>
      <c r="T71" s="31" t="n"/>
      <c r="U71" s="32">
        <f>IF($A71="","",IF(COUNTIF($A$6:$A$205,$A71)&gt;1,"Duplicate Registration ID",IF(OR($B71="",$C71="",$E71="",$F71="",$G71="",$H71="",$I71=""),"Missing Required Field",IF($S71="","Missing Last Updated Date",IF($S71&gt;'Lists &amp; Settings'!$B$3,"Last Updated After As-of Date","")))))</f>
        <v/>
      </c>
    </row>
    <row r="72">
      <c r="A72" s="27" t="n"/>
      <c r="B72" s="27" t="n"/>
      <c r="C72" s="28" t="n"/>
      <c r="D72" s="29" t="n"/>
      <c r="E72" s="27" t="n"/>
      <c r="F72" s="27" t="n"/>
      <c r="G72" s="27" t="n"/>
      <c r="H72" s="27" t="n"/>
      <c r="I72" s="27" t="n"/>
      <c r="J72" s="27" t="n"/>
      <c r="K72" s="27" t="n"/>
      <c r="L72" s="27" t="n"/>
      <c r="M72" s="27" t="n"/>
      <c r="N72" s="27" t="n"/>
      <c r="O72" s="27" t="n"/>
      <c r="P72" s="6">
        <f>IF($A72="","",6-COUNTIF($J72:$O72,"Complete")-COUNTIF($J72:$O72,"Not Required"))</f>
        <v/>
      </c>
      <c r="Q72" s="30">
        <f>IF($A72="","",IF(6-COUNTIF($J72:$O72,"Not Required")=0,1,COUNTIF($J72:$O72,"Complete")/(6-COUNTIF($J72:$O72,"Not Required"))))</f>
        <v/>
      </c>
      <c r="R72" s="6">
        <f>IF($A72="","",IF(OR($I72="Canceled",$I72="No Show"),"Closed",IF($P72=0,"Ready",IF($C72="","In Progress",IF($C72&lt;'Lists &amp; Settings'!$B$3,"Overdue",IF($C72='Lists &amp; Settings'!$B$3,"Due Today","In Progress"))))))</f>
        <v/>
      </c>
      <c r="S72" s="28" t="n"/>
      <c r="T72" s="31" t="n"/>
      <c r="U72" s="32">
        <f>IF($A72="","",IF(COUNTIF($A$6:$A$205,$A72)&gt;1,"Duplicate Registration ID",IF(OR($B72="",$C72="",$E72="",$F72="",$G72="",$H72="",$I72=""),"Missing Required Field",IF($S72="","Missing Last Updated Date",IF($S72&gt;'Lists &amp; Settings'!$B$3,"Last Updated After As-of Date","")))))</f>
        <v/>
      </c>
    </row>
    <row r="73">
      <c r="A73" s="27" t="n"/>
      <c r="B73" s="27" t="n"/>
      <c r="C73" s="28" t="n"/>
      <c r="D73" s="29" t="n"/>
      <c r="E73" s="27" t="n"/>
      <c r="F73" s="27" t="n"/>
      <c r="G73" s="27" t="n"/>
      <c r="H73" s="27" t="n"/>
      <c r="I73" s="27" t="n"/>
      <c r="J73" s="27" t="n"/>
      <c r="K73" s="27" t="n"/>
      <c r="L73" s="27" t="n"/>
      <c r="M73" s="27" t="n"/>
      <c r="N73" s="27" t="n"/>
      <c r="O73" s="27" t="n"/>
      <c r="P73" s="6">
        <f>IF($A73="","",6-COUNTIF($J73:$O73,"Complete")-COUNTIF($J73:$O73,"Not Required"))</f>
        <v/>
      </c>
      <c r="Q73" s="30">
        <f>IF($A73="","",IF(6-COUNTIF($J73:$O73,"Not Required")=0,1,COUNTIF($J73:$O73,"Complete")/(6-COUNTIF($J73:$O73,"Not Required"))))</f>
        <v/>
      </c>
      <c r="R73" s="6">
        <f>IF($A73="","",IF(OR($I73="Canceled",$I73="No Show"),"Closed",IF($P73=0,"Ready",IF($C73="","In Progress",IF($C73&lt;'Lists &amp; Settings'!$B$3,"Overdue",IF($C73='Lists &amp; Settings'!$B$3,"Due Today","In Progress"))))))</f>
        <v/>
      </c>
      <c r="S73" s="28" t="n"/>
      <c r="T73" s="31" t="n"/>
      <c r="U73" s="32">
        <f>IF($A73="","",IF(COUNTIF($A$6:$A$205,$A73)&gt;1,"Duplicate Registration ID",IF(OR($B73="",$C73="",$E73="",$F73="",$G73="",$H73="",$I73=""),"Missing Required Field",IF($S73="","Missing Last Updated Date",IF($S73&gt;'Lists &amp; Settings'!$B$3,"Last Updated After As-of Date","")))))</f>
        <v/>
      </c>
    </row>
    <row r="74">
      <c r="A74" s="27" t="n"/>
      <c r="B74" s="27" t="n"/>
      <c r="C74" s="28" t="n"/>
      <c r="D74" s="29" t="n"/>
      <c r="E74" s="27" t="n"/>
      <c r="F74" s="27" t="n"/>
      <c r="G74" s="27" t="n"/>
      <c r="H74" s="27" t="n"/>
      <c r="I74" s="27" t="n"/>
      <c r="J74" s="27" t="n"/>
      <c r="K74" s="27" t="n"/>
      <c r="L74" s="27" t="n"/>
      <c r="M74" s="27" t="n"/>
      <c r="N74" s="27" t="n"/>
      <c r="O74" s="27" t="n"/>
      <c r="P74" s="6">
        <f>IF($A74="","",6-COUNTIF($J74:$O74,"Complete")-COUNTIF($J74:$O74,"Not Required"))</f>
        <v/>
      </c>
      <c r="Q74" s="30">
        <f>IF($A74="","",IF(6-COUNTIF($J74:$O74,"Not Required")=0,1,COUNTIF($J74:$O74,"Complete")/(6-COUNTIF($J74:$O74,"Not Required"))))</f>
        <v/>
      </c>
      <c r="R74" s="6">
        <f>IF($A74="","",IF(OR($I74="Canceled",$I74="No Show"),"Closed",IF($P74=0,"Ready",IF($C74="","In Progress",IF($C74&lt;'Lists &amp; Settings'!$B$3,"Overdue",IF($C74='Lists &amp; Settings'!$B$3,"Due Today","In Progress"))))))</f>
        <v/>
      </c>
      <c r="S74" s="28" t="n"/>
      <c r="T74" s="31" t="n"/>
      <c r="U74" s="32">
        <f>IF($A74="","",IF(COUNTIF($A$6:$A$205,$A74)&gt;1,"Duplicate Registration ID",IF(OR($B74="",$C74="",$E74="",$F74="",$G74="",$H74="",$I74=""),"Missing Required Field",IF($S74="","Missing Last Updated Date",IF($S74&gt;'Lists &amp; Settings'!$B$3,"Last Updated After As-of Date","")))))</f>
        <v/>
      </c>
    </row>
    <row r="75">
      <c r="A75" s="27" t="n"/>
      <c r="B75" s="27" t="n"/>
      <c r="C75" s="28" t="n"/>
      <c r="D75" s="29" t="n"/>
      <c r="E75" s="27" t="n"/>
      <c r="F75" s="27" t="n"/>
      <c r="G75" s="27" t="n"/>
      <c r="H75" s="27" t="n"/>
      <c r="I75" s="27" t="n"/>
      <c r="J75" s="27" t="n"/>
      <c r="K75" s="27" t="n"/>
      <c r="L75" s="27" t="n"/>
      <c r="M75" s="27" t="n"/>
      <c r="N75" s="27" t="n"/>
      <c r="O75" s="27" t="n"/>
      <c r="P75" s="6">
        <f>IF($A75="","",6-COUNTIF($J75:$O75,"Complete")-COUNTIF($J75:$O75,"Not Required"))</f>
        <v/>
      </c>
      <c r="Q75" s="30">
        <f>IF($A75="","",IF(6-COUNTIF($J75:$O75,"Not Required")=0,1,COUNTIF($J75:$O75,"Complete")/(6-COUNTIF($J75:$O75,"Not Required"))))</f>
        <v/>
      </c>
      <c r="R75" s="6">
        <f>IF($A75="","",IF(OR($I75="Canceled",$I75="No Show"),"Closed",IF($P75=0,"Ready",IF($C75="","In Progress",IF($C75&lt;'Lists &amp; Settings'!$B$3,"Overdue",IF($C75='Lists &amp; Settings'!$B$3,"Due Today","In Progress"))))))</f>
        <v/>
      </c>
      <c r="S75" s="28" t="n"/>
      <c r="T75" s="31" t="n"/>
      <c r="U75" s="32">
        <f>IF($A75="","",IF(COUNTIF($A$6:$A$205,$A75)&gt;1,"Duplicate Registration ID",IF(OR($B75="",$C75="",$E75="",$F75="",$G75="",$H75="",$I75=""),"Missing Required Field",IF($S75="","Missing Last Updated Date",IF($S75&gt;'Lists &amp; Settings'!$B$3,"Last Updated After As-of Date","")))))</f>
        <v/>
      </c>
    </row>
    <row r="76">
      <c r="A76" s="27" t="n"/>
      <c r="B76" s="27" t="n"/>
      <c r="C76" s="28" t="n"/>
      <c r="D76" s="29" t="n"/>
      <c r="E76" s="27" t="n"/>
      <c r="F76" s="27" t="n"/>
      <c r="G76" s="27" t="n"/>
      <c r="H76" s="27" t="n"/>
      <c r="I76" s="27" t="n"/>
      <c r="J76" s="27" t="n"/>
      <c r="K76" s="27" t="n"/>
      <c r="L76" s="27" t="n"/>
      <c r="M76" s="27" t="n"/>
      <c r="N76" s="27" t="n"/>
      <c r="O76" s="27" t="n"/>
      <c r="P76" s="6">
        <f>IF($A76="","",6-COUNTIF($J76:$O76,"Complete")-COUNTIF($J76:$O76,"Not Required"))</f>
        <v/>
      </c>
      <c r="Q76" s="30">
        <f>IF($A76="","",IF(6-COUNTIF($J76:$O76,"Not Required")=0,1,COUNTIF($J76:$O76,"Complete")/(6-COUNTIF($J76:$O76,"Not Required"))))</f>
        <v/>
      </c>
      <c r="R76" s="6">
        <f>IF($A76="","",IF(OR($I76="Canceled",$I76="No Show"),"Closed",IF($P76=0,"Ready",IF($C76="","In Progress",IF($C76&lt;'Lists &amp; Settings'!$B$3,"Overdue",IF($C76='Lists &amp; Settings'!$B$3,"Due Today","In Progress"))))))</f>
        <v/>
      </c>
      <c r="S76" s="28" t="n"/>
      <c r="T76" s="31" t="n"/>
      <c r="U76" s="32">
        <f>IF($A76="","",IF(COUNTIF($A$6:$A$205,$A76)&gt;1,"Duplicate Registration ID",IF(OR($B76="",$C76="",$E76="",$F76="",$G76="",$H76="",$I76=""),"Missing Required Field",IF($S76="","Missing Last Updated Date",IF($S76&gt;'Lists &amp; Settings'!$B$3,"Last Updated After As-of Date","")))))</f>
        <v/>
      </c>
    </row>
    <row r="77">
      <c r="A77" s="27" t="n"/>
      <c r="B77" s="27" t="n"/>
      <c r="C77" s="28" t="n"/>
      <c r="D77" s="29" t="n"/>
      <c r="E77" s="27" t="n"/>
      <c r="F77" s="27" t="n"/>
      <c r="G77" s="27" t="n"/>
      <c r="H77" s="27" t="n"/>
      <c r="I77" s="27" t="n"/>
      <c r="J77" s="27" t="n"/>
      <c r="K77" s="27" t="n"/>
      <c r="L77" s="27" t="n"/>
      <c r="M77" s="27" t="n"/>
      <c r="N77" s="27" t="n"/>
      <c r="O77" s="27" t="n"/>
      <c r="P77" s="6">
        <f>IF($A77="","",6-COUNTIF($J77:$O77,"Complete")-COUNTIF($J77:$O77,"Not Required"))</f>
        <v/>
      </c>
      <c r="Q77" s="30">
        <f>IF($A77="","",IF(6-COUNTIF($J77:$O77,"Not Required")=0,1,COUNTIF($J77:$O77,"Complete")/(6-COUNTIF($J77:$O77,"Not Required"))))</f>
        <v/>
      </c>
      <c r="R77" s="6">
        <f>IF($A77="","",IF(OR($I77="Canceled",$I77="No Show"),"Closed",IF($P77=0,"Ready",IF($C77="","In Progress",IF($C77&lt;'Lists &amp; Settings'!$B$3,"Overdue",IF($C77='Lists &amp; Settings'!$B$3,"Due Today","In Progress"))))))</f>
        <v/>
      </c>
      <c r="S77" s="28" t="n"/>
      <c r="T77" s="31" t="n"/>
      <c r="U77" s="32">
        <f>IF($A77="","",IF(COUNTIF($A$6:$A$205,$A77)&gt;1,"Duplicate Registration ID",IF(OR($B77="",$C77="",$E77="",$F77="",$G77="",$H77="",$I77=""),"Missing Required Field",IF($S77="","Missing Last Updated Date",IF($S77&gt;'Lists &amp; Settings'!$B$3,"Last Updated After As-of Date","")))))</f>
        <v/>
      </c>
    </row>
    <row r="78">
      <c r="A78" s="27" t="n"/>
      <c r="B78" s="27" t="n"/>
      <c r="C78" s="28" t="n"/>
      <c r="D78" s="29" t="n"/>
      <c r="E78" s="27" t="n"/>
      <c r="F78" s="27" t="n"/>
      <c r="G78" s="27" t="n"/>
      <c r="H78" s="27" t="n"/>
      <c r="I78" s="27" t="n"/>
      <c r="J78" s="27" t="n"/>
      <c r="K78" s="27" t="n"/>
      <c r="L78" s="27" t="n"/>
      <c r="M78" s="27" t="n"/>
      <c r="N78" s="27" t="n"/>
      <c r="O78" s="27" t="n"/>
      <c r="P78" s="6">
        <f>IF($A78="","",6-COUNTIF($J78:$O78,"Complete")-COUNTIF($J78:$O78,"Not Required"))</f>
        <v/>
      </c>
      <c r="Q78" s="30">
        <f>IF($A78="","",IF(6-COUNTIF($J78:$O78,"Not Required")=0,1,COUNTIF($J78:$O78,"Complete")/(6-COUNTIF($J78:$O78,"Not Required"))))</f>
        <v/>
      </c>
      <c r="R78" s="6">
        <f>IF($A78="","",IF(OR($I78="Canceled",$I78="No Show"),"Closed",IF($P78=0,"Ready",IF($C78="","In Progress",IF($C78&lt;'Lists &amp; Settings'!$B$3,"Overdue",IF($C78='Lists &amp; Settings'!$B$3,"Due Today","In Progress"))))))</f>
        <v/>
      </c>
      <c r="S78" s="28" t="n"/>
      <c r="T78" s="31" t="n"/>
      <c r="U78" s="32">
        <f>IF($A78="","",IF(COUNTIF($A$6:$A$205,$A78)&gt;1,"Duplicate Registration ID",IF(OR($B78="",$C78="",$E78="",$F78="",$G78="",$H78="",$I78=""),"Missing Required Field",IF($S78="","Missing Last Updated Date",IF($S78&gt;'Lists &amp; Settings'!$B$3,"Last Updated After As-of Date","")))))</f>
        <v/>
      </c>
    </row>
    <row r="79">
      <c r="A79" s="27" t="n"/>
      <c r="B79" s="27" t="n"/>
      <c r="C79" s="28" t="n"/>
      <c r="D79" s="29" t="n"/>
      <c r="E79" s="27" t="n"/>
      <c r="F79" s="27" t="n"/>
      <c r="G79" s="27" t="n"/>
      <c r="H79" s="27" t="n"/>
      <c r="I79" s="27" t="n"/>
      <c r="J79" s="27" t="n"/>
      <c r="K79" s="27" t="n"/>
      <c r="L79" s="27" t="n"/>
      <c r="M79" s="27" t="n"/>
      <c r="N79" s="27" t="n"/>
      <c r="O79" s="27" t="n"/>
      <c r="P79" s="6">
        <f>IF($A79="","",6-COUNTIF($J79:$O79,"Complete")-COUNTIF($J79:$O79,"Not Required"))</f>
        <v/>
      </c>
      <c r="Q79" s="30">
        <f>IF($A79="","",IF(6-COUNTIF($J79:$O79,"Not Required")=0,1,COUNTIF($J79:$O79,"Complete")/(6-COUNTIF($J79:$O79,"Not Required"))))</f>
        <v/>
      </c>
      <c r="R79" s="6">
        <f>IF($A79="","",IF(OR($I79="Canceled",$I79="No Show"),"Closed",IF($P79=0,"Ready",IF($C79="","In Progress",IF($C79&lt;'Lists &amp; Settings'!$B$3,"Overdue",IF($C79='Lists &amp; Settings'!$B$3,"Due Today","In Progress"))))))</f>
        <v/>
      </c>
      <c r="S79" s="28" t="n"/>
      <c r="T79" s="31" t="n"/>
      <c r="U79" s="32">
        <f>IF($A79="","",IF(COUNTIF($A$6:$A$205,$A79)&gt;1,"Duplicate Registration ID",IF(OR($B79="",$C79="",$E79="",$F79="",$G79="",$H79="",$I79=""),"Missing Required Field",IF($S79="","Missing Last Updated Date",IF($S79&gt;'Lists &amp; Settings'!$B$3,"Last Updated After As-of Date","")))))</f>
        <v/>
      </c>
    </row>
    <row r="80">
      <c r="A80" s="27" t="n"/>
      <c r="B80" s="27" t="n"/>
      <c r="C80" s="28" t="n"/>
      <c r="D80" s="29" t="n"/>
      <c r="E80" s="27" t="n"/>
      <c r="F80" s="27" t="n"/>
      <c r="G80" s="27" t="n"/>
      <c r="H80" s="27" t="n"/>
      <c r="I80" s="27" t="n"/>
      <c r="J80" s="27" t="n"/>
      <c r="K80" s="27" t="n"/>
      <c r="L80" s="27" t="n"/>
      <c r="M80" s="27" t="n"/>
      <c r="N80" s="27" t="n"/>
      <c r="O80" s="27" t="n"/>
      <c r="P80" s="6">
        <f>IF($A80="","",6-COUNTIF($J80:$O80,"Complete")-COUNTIF($J80:$O80,"Not Required"))</f>
        <v/>
      </c>
      <c r="Q80" s="30">
        <f>IF($A80="","",IF(6-COUNTIF($J80:$O80,"Not Required")=0,1,COUNTIF($J80:$O80,"Complete")/(6-COUNTIF($J80:$O80,"Not Required"))))</f>
        <v/>
      </c>
      <c r="R80" s="6">
        <f>IF($A80="","",IF(OR($I80="Canceled",$I80="No Show"),"Closed",IF($P80=0,"Ready",IF($C80="","In Progress",IF($C80&lt;'Lists &amp; Settings'!$B$3,"Overdue",IF($C80='Lists &amp; Settings'!$B$3,"Due Today","In Progress"))))))</f>
        <v/>
      </c>
      <c r="S80" s="28" t="n"/>
      <c r="T80" s="31" t="n"/>
      <c r="U80" s="32">
        <f>IF($A80="","",IF(COUNTIF($A$6:$A$205,$A80)&gt;1,"Duplicate Registration ID",IF(OR($B80="",$C80="",$E80="",$F80="",$G80="",$H80="",$I80=""),"Missing Required Field",IF($S80="","Missing Last Updated Date",IF($S80&gt;'Lists &amp; Settings'!$B$3,"Last Updated After As-of Date","")))))</f>
        <v/>
      </c>
    </row>
    <row r="81">
      <c r="A81" s="27" t="n"/>
      <c r="B81" s="27" t="n"/>
      <c r="C81" s="28" t="n"/>
      <c r="D81" s="29" t="n"/>
      <c r="E81" s="27" t="n"/>
      <c r="F81" s="27" t="n"/>
      <c r="G81" s="27" t="n"/>
      <c r="H81" s="27" t="n"/>
      <c r="I81" s="27" t="n"/>
      <c r="J81" s="27" t="n"/>
      <c r="K81" s="27" t="n"/>
      <c r="L81" s="27" t="n"/>
      <c r="M81" s="27" t="n"/>
      <c r="N81" s="27" t="n"/>
      <c r="O81" s="27" t="n"/>
      <c r="P81" s="6">
        <f>IF($A81="","",6-COUNTIF($J81:$O81,"Complete")-COUNTIF($J81:$O81,"Not Required"))</f>
        <v/>
      </c>
      <c r="Q81" s="30">
        <f>IF($A81="","",IF(6-COUNTIF($J81:$O81,"Not Required")=0,1,COUNTIF($J81:$O81,"Complete")/(6-COUNTIF($J81:$O81,"Not Required"))))</f>
        <v/>
      </c>
      <c r="R81" s="6">
        <f>IF($A81="","",IF(OR($I81="Canceled",$I81="No Show"),"Closed",IF($P81=0,"Ready",IF($C81="","In Progress",IF($C81&lt;'Lists &amp; Settings'!$B$3,"Overdue",IF($C81='Lists &amp; Settings'!$B$3,"Due Today","In Progress"))))))</f>
        <v/>
      </c>
      <c r="S81" s="28" t="n"/>
      <c r="T81" s="31" t="n"/>
      <c r="U81" s="32">
        <f>IF($A81="","",IF(COUNTIF($A$6:$A$205,$A81)&gt;1,"Duplicate Registration ID",IF(OR($B81="",$C81="",$E81="",$F81="",$G81="",$H81="",$I81=""),"Missing Required Field",IF($S81="","Missing Last Updated Date",IF($S81&gt;'Lists &amp; Settings'!$B$3,"Last Updated After As-of Date","")))))</f>
        <v/>
      </c>
    </row>
    <row r="82">
      <c r="A82" s="27" t="n"/>
      <c r="B82" s="27" t="n"/>
      <c r="C82" s="28" t="n"/>
      <c r="D82" s="29" t="n"/>
      <c r="E82" s="27" t="n"/>
      <c r="F82" s="27" t="n"/>
      <c r="G82" s="27" t="n"/>
      <c r="H82" s="27" t="n"/>
      <c r="I82" s="27" t="n"/>
      <c r="J82" s="27" t="n"/>
      <c r="K82" s="27" t="n"/>
      <c r="L82" s="27" t="n"/>
      <c r="M82" s="27" t="n"/>
      <c r="N82" s="27" t="n"/>
      <c r="O82" s="27" t="n"/>
      <c r="P82" s="6">
        <f>IF($A82="","",6-COUNTIF($J82:$O82,"Complete")-COUNTIF($J82:$O82,"Not Required"))</f>
        <v/>
      </c>
      <c r="Q82" s="30">
        <f>IF($A82="","",IF(6-COUNTIF($J82:$O82,"Not Required")=0,1,COUNTIF($J82:$O82,"Complete")/(6-COUNTIF($J82:$O82,"Not Required"))))</f>
        <v/>
      </c>
      <c r="R82" s="6">
        <f>IF($A82="","",IF(OR($I82="Canceled",$I82="No Show"),"Closed",IF($P82=0,"Ready",IF($C82="","In Progress",IF($C82&lt;'Lists &amp; Settings'!$B$3,"Overdue",IF($C82='Lists &amp; Settings'!$B$3,"Due Today","In Progress"))))))</f>
        <v/>
      </c>
      <c r="S82" s="28" t="n"/>
      <c r="T82" s="31" t="n"/>
      <c r="U82" s="32">
        <f>IF($A82="","",IF(COUNTIF($A$6:$A$205,$A82)&gt;1,"Duplicate Registration ID",IF(OR($B82="",$C82="",$E82="",$F82="",$G82="",$H82="",$I82=""),"Missing Required Field",IF($S82="","Missing Last Updated Date",IF($S82&gt;'Lists &amp; Settings'!$B$3,"Last Updated After As-of Date","")))))</f>
        <v/>
      </c>
    </row>
    <row r="83">
      <c r="A83" s="27" t="n"/>
      <c r="B83" s="27" t="n"/>
      <c r="C83" s="28" t="n"/>
      <c r="D83" s="29" t="n"/>
      <c r="E83" s="27" t="n"/>
      <c r="F83" s="27" t="n"/>
      <c r="G83" s="27" t="n"/>
      <c r="H83" s="27" t="n"/>
      <c r="I83" s="27" t="n"/>
      <c r="J83" s="27" t="n"/>
      <c r="K83" s="27" t="n"/>
      <c r="L83" s="27" t="n"/>
      <c r="M83" s="27" t="n"/>
      <c r="N83" s="27" t="n"/>
      <c r="O83" s="27" t="n"/>
      <c r="P83" s="6">
        <f>IF($A83="","",6-COUNTIF($J83:$O83,"Complete")-COUNTIF($J83:$O83,"Not Required"))</f>
        <v/>
      </c>
      <c r="Q83" s="30">
        <f>IF($A83="","",IF(6-COUNTIF($J83:$O83,"Not Required")=0,1,COUNTIF($J83:$O83,"Complete")/(6-COUNTIF($J83:$O83,"Not Required"))))</f>
        <v/>
      </c>
      <c r="R83" s="6">
        <f>IF($A83="","",IF(OR($I83="Canceled",$I83="No Show"),"Closed",IF($P83=0,"Ready",IF($C83="","In Progress",IF($C83&lt;'Lists &amp; Settings'!$B$3,"Overdue",IF($C83='Lists &amp; Settings'!$B$3,"Due Today","In Progress"))))))</f>
        <v/>
      </c>
      <c r="S83" s="28" t="n"/>
      <c r="T83" s="31" t="n"/>
      <c r="U83" s="32">
        <f>IF($A83="","",IF(COUNTIF($A$6:$A$205,$A83)&gt;1,"Duplicate Registration ID",IF(OR($B83="",$C83="",$E83="",$F83="",$G83="",$H83="",$I83=""),"Missing Required Field",IF($S83="","Missing Last Updated Date",IF($S83&gt;'Lists &amp; Settings'!$B$3,"Last Updated After As-of Date","")))))</f>
        <v/>
      </c>
    </row>
    <row r="84">
      <c r="A84" s="27" t="n"/>
      <c r="B84" s="27" t="n"/>
      <c r="C84" s="28" t="n"/>
      <c r="D84" s="29" t="n"/>
      <c r="E84" s="27" t="n"/>
      <c r="F84" s="27" t="n"/>
      <c r="G84" s="27" t="n"/>
      <c r="H84" s="27" t="n"/>
      <c r="I84" s="27" t="n"/>
      <c r="J84" s="27" t="n"/>
      <c r="K84" s="27" t="n"/>
      <c r="L84" s="27" t="n"/>
      <c r="M84" s="27" t="n"/>
      <c r="N84" s="27" t="n"/>
      <c r="O84" s="27" t="n"/>
      <c r="P84" s="6">
        <f>IF($A84="","",6-COUNTIF($J84:$O84,"Complete")-COUNTIF($J84:$O84,"Not Required"))</f>
        <v/>
      </c>
      <c r="Q84" s="30">
        <f>IF($A84="","",IF(6-COUNTIF($J84:$O84,"Not Required")=0,1,COUNTIF($J84:$O84,"Complete")/(6-COUNTIF($J84:$O84,"Not Required"))))</f>
        <v/>
      </c>
      <c r="R84" s="6">
        <f>IF($A84="","",IF(OR($I84="Canceled",$I84="No Show"),"Closed",IF($P84=0,"Ready",IF($C84="","In Progress",IF($C84&lt;'Lists &amp; Settings'!$B$3,"Overdue",IF($C84='Lists &amp; Settings'!$B$3,"Due Today","In Progress"))))))</f>
        <v/>
      </c>
      <c r="S84" s="28" t="n"/>
      <c r="T84" s="31" t="n"/>
      <c r="U84" s="32">
        <f>IF($A84="","",IF(COUNTIF($A$6:$A$205,$A84)&gt;1,"Duplicate Registration ID",IF(OR($B84="",$C84="",$E84="",$F84="",$G84="",$H84="",$I84=""),"Missing Required Field",IF($S84="","Missing Last Updated Date",IF($S84&gt;'Lists &amp; Settings'!$B$3,"Last Updated After As-of Date","")))))</f>
        <v/>
      </c>
    </row>
    <row r="85">
      <c r="A85" s="27" t="n"/>
      <c r="B85" s="27" t="n"/>
      <c r="C85" s="28" t="n"/>
      <c r="D85" s="29" t="n"/>
      <c r="E85" s="27" t="n"/>
      <c r="F85" s="27" t="n"/>
      <c r="G85" s="27" t="n"/>
      <c r="H85" s="27" t="n"/>
      <c r="I85" s="27" t="n"/>
      <c r="J85" s="27" t="n"/>
      <c r="K85" s="27" t="n"/>
      <c r="L85" s="27" t="n"/>
      <c r="M85" s="27" t="n"/>
      <c r="N85" s="27" t="n"/>
      <c r="O85" s="27" t="n"/>
      <c r="P85" s="6">
        <f>IF($A85="","",6-COUNTIF($J85:$O85,"Complete")-COUNTIF($J85:$O85,"Not Required"))</f>
        <v/>
      </c>
      <c r="Q85" s="30">
        <f>IF($A85="","",IF(6-COUNTIF($J85:$O85,"Not Required")=0,1,COUNTIF($J85:$O85,"Complete")/(6-COUNTIF($J85:$O85,"Not Required"))))</f>
        <v/>
      </c>
      <c r="R85" s="6">
        <f>IF($A85="","",IF(OR($I85="Canceled",$I85="No Show"),"Closed",IF($P85=0,"Ready",IF($C85="","In Progress",IF($C85&lt;'Lists &amp; Settings'!$B$3,"Overdue",IF($C85='Lists &amp; Settings'!$B$3,"Due Today","In Progress"))))))</f>
        <v/>
      </c>
      <c r="S85" s="28" t="n"/>
      <c r="T85" s="31" t="n"/>
      <c r="U85" s="32">
        <f>IF($A85="","",IF(COUNTIF($A$6:$A$205,$A85)&gt;1,"Duplicate Registration ID",IF(OR($B85="",$C85="",$E85="",$F85="",$G85="",$H85="",$I85=""),"Missing Required Field",IF($S85="","Missing Last Updated Date",IF($S85&gt;'Lists &amp; Settings'!$B$3,"Last Updated After As-of Date","")))))</f>
        <v/>
      </c>
    </row>
    <row r="86">
      <c r="A86" s="27" t="n"/>
      <c r="B86" s="27" t="n"/>
      <c r="C86" s="28" t="n"/>
      <c r="D86" s="29" t="n"/>
      <c r="E86" s="27" t="n"/>
      <c r="F86" s="27" t="n"/>
      <c r="G86" s="27" t="n"/>
      <c r="H86" s="27" t="n"/>
      <c r="I86" s="27" t="n"/>
      <c r="J86" s="27" t="n"/>
      <c r="K86" s="27" t="n"/>
      <c r="L86" s="27" t="n"/>
      <c r="M86" s="27" t="n"/>
      <c r="N86" s="27" t="n"/>
      <c r="O86" s="27" t="n"/>
      <c r="P86" s="6">
        <f>IF($A86="","",6-COUNTIF($J86:$O86,"Complete")-COUNTIF($J86:$O86,"Not Required"))</f>
        <v/>
      </c>
      <c r="Q86" s="30">
        <f>IF($A86="","",IF(6-COUNTIF($J86:$O86,"Not Required")=0,1,COUNTIF($J86:$O86,"Complete")/(6-COUNTIF($J86:$O86,"Not Required"))))</f>
        <v/>
      </c>
      <c r="R86" s="6">
        <f>IF($A86="","",IF(OR($I86="Canceled",$I86="No Show"),"Closed",IF($P86=0,"Ready",IF($C86="","In Progress",IF($C86&lt;'Lists &amp; Settings'!$B$3,"Overdue",IF($C86='Lists &amp; Settings'!$B$3,"Due Today","In Progress"))))))</f>
        <v/>
      </c>
      <c r="S86" s="28" t="n"/>
      <c r="T86" s="31" t="n"/>
      <c r="U86" s="32">
        <f>IF($A86="","",IF(COUNTIF($A$6:$A$205,$A86)&gt;1,"Duplicate Registration ID",IF(OR($B86="",$C86="",$E86="",$F86="",$G86="",$H86="",$I86=""),"Missing Required Field",IF($S86="","Missing Last Updated Date",IF($S86&gt;'Lists &amp; Settings'!$B$3,"Last Updated After As-of Date","")))))</f>
        <v/>
      </c>
    </row>
    <row r="87">
      <c r="A87" s="27" t="n"/>
      <c r="B87" s="27" t="n"/>
      <c r="C87" s="28" t="n"/>
      <c r="D87" s="29" t="n"/>
      <c r="E87" s="27" t="n"/>
      <c r="F87" s="27" t="n"/>
      <c r="G87" s="27" t="n"/>
      <c r="H87" s="27" t="n"/>
      <c r="I87" s="27" t="n"/>
      <c r="J87" s="27" t="n"/>
      <c r="K87" s="27" t="n"/>
      <c r="L87" s="27" t="n"/>
      <c r="M87" s="27" t="n"/>
      <c r="N87" s="27" t="n"/>
      <c r="O87" s="27" t="n"/>
      <c r="P87" s="6">
        <f>IF($A87="","",6-COUNTIF($J87:$O87,"Complete")-COUNTIF($J87:$O87,"Not Required"))</f>
        <v/>
      </c>
      <c r="Q87" s="30">
        <f>IF($A87="","",IF(6-COUNTIF($J87:$O87,"Not Required")=0,1,COUNTIF($J87:$O87,"Complete")/(6-COUNTIF($J87:$O87,"Not Required"))))</f>
        <v/>
      </c>
      <c r="R87" s="6">
        <f>IF($A87="","",IF(OR($I87="Canceled",$I87="No Show"),"Closed",IF($P87=0,"Ready",IF($C87="","In Progress",IF($C87&lt;'Lists &amp; Settings'!$B$3,"Overdue",IF($C87='Lists &amp; Settings'!$B$3,"Due Today","In Progress"))))))</f>
        <v/>
      </c>
      <c r="S87" s="28" t="n"/>
      <c r="T87" s="31" t="n"/>
      <c r="U87" s="32">
        <f>IF($A87="","",IF(COUNTIF($A$6:$A$205,$A87)&gt;1,"Duplicate Registration ID",IF(OR($B87="",$C87="",$E87="",$F87="",$G87="",$H87="",$I87=""),"Missing Required Field",IF($S87="","Missing Last Updated Date",IF($S87&gt;'Lists &amp; Settings'!$B$3,"Last Updated After As-of Date","")))))</f>
        <v/>
      </c>
    </row>
    <row r="88">
      <c r="A88" s="27" t="n"/>
      <c r="B88" s="27" t="n"/>
      <c r="C88" s="28" t="n"/>
      <c r="D88" s="29" t="n"/>
      <c r="E88" s="27" t="n"/>
      <c r="F88" s="27" t="n"/>
      <c r="G88" s="27" t="n"/>
      <c r="H88" s="27" t="n"/>
      <c r="I88" s="27" t="n"/>
      <c r="J88" s="27" t="n"/>
      <c r="K88" s="27" t="n"/>
      <c r="L88" s="27" t="n"/>
      <c r="M88" s="27" t="n"/>
      <c r="N88" s="27" t="n"/>
      <c r="O88" s="27" t="n"/>
      <c r="P88" s="6">
        <f>IF($A88="","",6-COUNTIF($J88:$O88,"Complete")-COUNTIF($J88:$O88,"Not Required"))</f>
        <v/>
      </c>
      <c r="Q88" s="30">
        <f>IF($A88="","",IF(6-COUNTIF($J88:$O88,"Not Required")=0,1,COUNTIF($J88:$O88,"Complete")/(6-COUNTIF($J88:$O88,"Not Required"))))</f>
        <v/>
      </c>
      <c r="R88" s="6">
        <f>IF($A88="","",IF(OR($I88="Canceled",$I88="No Show"),"Closed",IF($P88=0,"Ready",IF($C88="","In Progress",IF($C88&lt;'Lists &amp; Settings'!$B$3,"Overdue",IF($C88='Lists &amp; Settings'!$B$3,"Due Today","In Progress"))))))</f>
        <v/>
      </c>
      <c r="S88" s="28" t="n"/>
      <c r="T88" s="31" t="n"/>
      <c r="U88" s="32">
        <f>IF($A88="","",IF(COUNTIF($A$6:$A$205,$A88)&gt;1,"Duplicate Registration ID",IF(OR($B88="",$C88="",$E88="",$F88="",$G88="",$H88="",$I88=""),"Missing Required Field",IF($S88="","Missing Last Updated Date",IF($S88&gt;'Lists &amp; Settings'!$B$3,"Last Updated After As-of Date","")))))</f>
        <v/>
      </c>
    </row>
    <row r="89">
      <c r="A89" s="27" t="n"/>
      <c r="B89" s="27" t="n"/>
      <c r="C89" s="28" t="n"/>
      <c r="D89" s="29" t="n"/>
      <c r="E89" s="27" t="n"/>
      <c r="F89" s="27" t="n"/>
      <c r="G89" s="27" t="n"/>
      <c r="H89" s="27" t="n"/>
      <c r="I89" s="27" t="n"/>
      <c r="J89" s="27" t="n"/>
      <c r="K89" s="27" t="n"/>
      <c r="L89" s="27" t="n"/>
      <c r="M89" s="27" t="n"/>
      <c r="N89" s="27" t="n"/>
      <c r="O89" s="27" t="n"/>
      <c r="P89" s="6">
        <f>IF($A89="","",6-COUNTIF($J89:$O89,"Complete")-COUNTIF($J89:$O89,"Not Required"))</f>
        <v/>
      </c>
      <c r="Q89" s="30">
        <f>IF($A89="","",IF(6-COUNTIF($J89:$O89,"Not Required")=0,1,COUNTIF($J89:$O89,"Complete")/(6-COUNTIF($J89:$O89,"Not Required"))))</f>
        <v/>
      </c>
      <c r="R89" s="6">
        <f>IF($A89="","",IF(OR($I89="Canceled",$I89="No Show"),"Closed",IF($P89=0,"Ready",IF($C89="","In Progress",IF($C89&lt;'Lists &amp; Settings'!$B$3,"Overdue",IF($C89='Lists &amp; Settings'!$B$3,"Due Today","In Progress"))))))</f>
        <v/>
      </c>
      <c r="S89" s="28" t="n"/>
      <c r="T89" s="31" t="n"/>
      <c r="U89" s="32">
        <f>IF($A89="","",IF(COUNTIF($A$6:$A$205,$A89)&gt;1,"Duplicate Registration ID",IF(OR($B89="",$C89="",$E89="",$F89="",$G89="",$H89="",$I89=""),"Missing Required Field",IF($S89="","Missing Last Updated Date",IF($S89&gt;'Lists &amp; Settings'!$B$3,"Last Updated After As-of Date","")))))</f>
        <v/>
      </c>
    </row>
    <row r="90">
      <c r="A90" s="27" t="n"/>
      <c r="B90" s="27" t="n"/>
      <c r="C90" s="28" t="n"/>
      <c r="D90" s="29" t="n"/>
      <c r="E90" s="27" t="n"/>
      <c r="F90" s="27" t="n"/>
      <c r="G90" s="27" t="n"/>
      <c r="H90" s="27" t="n"/>
      <c r="I90" s="27" t="n"/>
      <c r="J90" s="27" t="n"/>
      <c r="K90" s="27" t="n"/>
      <c r="L90" s="27" t="n"/>
      <c r="M90" s="27" t="n"/>
      <c r="N90" s="27" t="n"/>
      <c r="O90" s="27" t="n"/>
      <c r="P90" s="6">
        <f>IF($A90="","",6-COUNTIF($J90:$O90,"Complete")-COUNTIF($J90:$O90,"Not Required"))</f>
        <v/>
      </c>
      <c r="Q90" s="30">
        <f>IF($A90="","",IF(6-COUNTIF($J90:$O90,"Not Required")=0,1,COUNTIF($J90:$O90,"Complete")/(6-COUNTIF($J90:$O90,"Not Required"))))</f>
        <v/>
      </c>
      <c r="R90" s="6">
        <f>IF($A90="","",IF(OR($I90="Canceled",$I90="No Show"),"Closed",IF($P90=0,"Ready",IF($C90="","In Progress",IF($C90&lt;'Lists &amp; Settings'!$B$3,"Overdue",IF($C90='Lists &amp; Settings'!$B$3,"Due Today","In Progress"))))))</f>
        <v/>
      </c>
      <c r="S90" s="28" t="n"/>
      <c r="T90" s="31" t="n"/>
      <c r="U90" s="32">
        <f>IF($A90="","",IF(COUNTIF($A$6:$A$205,$A90)&gt;1,"Duplicate Registration ID",IF(OR($B90="",$C90="",$E90="",$F90="",$G90="",$H90="",$I90=""),"Missing Required Field",IF($S90="","Missing Last Updated Date",IF($S90&gt;'Lists &amp; Settings'!$B$3,"Last Updated After As-of Date","")))))</f>
        <v/>
      </c>
    </row>
    <row r="91">
      <c r="A91" s="27" t="n"/>
      <c r="B91" s="27" t="n"/>
      <c r="C91" s="28" t="n"/>
      <c r="D91" s="29" t="n"/>
      <c r="E91" s="27" t="n"/>
      <c r="F91" s="27" t="n"/>
      <c r="G91" s="27" t="n"/>
      <c r="H91" s="27" t="n"/>
      <c r="I91" s="27" t="n"/>
      <c r="J91" s="27" t="n"/>
      <c r="K91" s="27" t="n"/>
      <c r="L91" s="27" t="n"/>
      <c r="M91" s="27" t="n"/>
      <c r="N91" s="27" t="n"/>
      <c r="O91" s="27" t="n"/>
      <c r="P91" s="6">
        <f>IF($A91="","",6-COUNTIF($J91:$O91,"Complete")-COUNTIF($J91:$O91,"Not Required"))</f>
        <v/>
      </c>
      <c r="Q91" s="30">
        <f>IF($A91="","",IF(6-COUNTIF($J91:$O91,"Not Required")=0,1,COUNTIF($J91:$O91,"Complete")/(6-COUNTIF($J91:$O91,"Not Required"))))</f>
        <v/>
      </c>
      <c r="R91" s="6">
        <f>IF($A91="","",IF(OR($I91="Canceled",$I91="No Show"),"Closed",IF($P91=0,"Ready",IF($C91="","In Progress",IF($C91&lt;'Lists &amp; Settings'!$B$3,"Overdue",IF($C91='Lists &amp; Settings'!$B$3,"Due Today","In Progress"))))))</f>
        <v/>
      </c>
      <c r="S91" s="28" t="n"/>
      <c r="T91" s="31" t="n"/>
      <c r="U91" s="32">
        <f>IF($A91="","",IF(COUNTIF($A$6:$A$205,$A91)&gt;1,"Duplicate Registration ID",IF(OR($B91="",$C91="",$E91="",$F91="",$G91="",$H91="",$I91=""),"Missing Required Field",IF($S91="","Missing Last Updated Date",IF($S91&gt;'Lists &amp; Settings'!$B$3,"Last Updated After As-of Date","")))))</f>
        <v/>
      </c>
    </row>
    <row r="92">
      <c r="A92" s="27" t="n"/>
      <c r="B92" s="27" t="n"/>
      <c r="C92" s="28" t="n"/>
      <c r="D92" s="29" t="n"/>
      <c r="E92" s="27" t="n"/>
      <c r="F92" s="27" t="n"/>
      <c r="G92" s="27" t="n"/>
      <c r="H92" s="27" t="n"/>
      <c r="I92" s="27" t="n"/>
      <c r="J92" s="27" t="n"/>
      <c r="K92" s="27" t="n"/>
      <c r="L92" s="27" t="n"/>
      <c r="M92" s="27" t="n"/>
      <c r="N92" s="27" t="n"/>
      <c r="O92" s="27" t="n"/>
      <c r="P92" s="6">
        <f>IF($A92="","",6-COUNTIF($J92:$O92,"Complete")-COUNTIF($J92:$O92,"Not Required"))</f>
        <v/>
      </c>
      <c r="Q92" s="30">
        <f>IF($A92="","",IF(6-COUNTIF($J92:$O92,"Not Required")=0,1,COUNTIF($J92:$O92,"Complete")/(6-COUNTIF($J92:$O92,"Not Required"))))</f>
        <v/>
      </c>
      <c r="R92" s="6">
        <f>IF($A92="","",IF(OR($I92="Canceled",$I92="No Show"),"Closed",IF($P92=0,"Ready",IF($C92="","In Progress",IF($C92&lt;'Lists &amp; Settings'!$B$3,"Overdue",IF($C92='Lists &amp; Settings'!$B$3,"Due Today","In Progress"))))))</f>
        <v/>
      </c>
      <c r="S92" s="28" t="n"/>
      <c r="T92" s="31" t="n"/>
      <c r="U92" s="32">
        <f>IF($A92="","",IF(COUNTIF($A$6:$A$205,$A92)&gt;1,"Duplicate Registration ID",IF(OR($B92="",$C92="",$E92="",$F92="",$G92="",$H92="",$I92=""),"Missing Required Field",IF($S92="","Missing Last Updated Date",IF($S92&gt;'Lists &amp; Settings'!$B$3,"Last Updated After As-of Date","")))))</f>
        <v/>
      </c>
    </row>
    <row r="93">
      <c r="A93" s="27" t="n"/>
      <c r="B93" s="27" t="n"/>
      <c r="C93" s="28" t="n"/>
      <c r="D93" s="29" t="n"/>
      <c r="E93" s="27" t="n"/>
      <c r="F93" s="27" t="n"/>
      <c r="G93" s="27" t="n"/>
      <c r="H93" s="27" t="n"/>
      <c r="I93" s="27" t="n"/>
      <c r="J93" s="27" t="n"/>
      <c r="K93" s="27" t="n"/>
      <c r="L93" s="27" t="n"/>
      <c r="M93" s="27" t="n"/>
      <c r="N93" s="27" t="n"/>
      <c r="O93" s="27" t="n"/>
      <c r="P93" s="6">
        <f>IF($A93="","",6-COUNTIF($J93:$O93,"Complete")-COUNTIF($J93:$O93,"Not Required"))</f>
        <v/>
      </c>
      <c r="Q93" s="30">
        <f>IF($A93="","",IF(6-COUNTIF($J93:$O93,"Not Required")=0,1,COUNTIF($J93:$O93,"Complete")/(6-COUNTIF($J93:$O93,"Not Required"))))</f>
        <v/>
      </c>
      <c r="R93" s="6">
        <f>IF($A93="","",IF(OR($I93="Canceled",$I93="No Show"),"Closed",IF($P93=0,"Ready",IF($C93="","In Progress",IF($C93&lt;'Lists &amp; Settings'!$B$3,"Overdue",IF($C93='Lists &amp; Settings'!$B$3,"Due Today","In Progress"))))))</f>
        <v/>
      </c>
      <c r="S93" s="28" t="n"/>
      <c r="T93" s="31" t="n"/>
      <c r="U93" s="32">
        <f>IF($A93="","",IF(COUNTIF($A$6:$A$205,$A93)&gt;1,"Duplicate Registration ID",IF(OR($B93="",$C93="",$E93="",$F93="",$G93="",$H93="",$I93=""),"Missing Required Field",IF($S93="","Missing Last Updated Date",IF($S93&gt;'Lists &amp; Settings'!$B$3,"Last Updated After As-of Date","")))))</f>
        <v/>
      </c>
    </row>
    <row r="94">
      <c r="A94" s="27" t="n"/>
      <c r="B94" s="27" t="n"/>
      <c r="C94" s="28" t="n"/>
      <c r="D94" s="29" t="n"/>
      <c r="E94" s="27" t="n"/>
      <c r="F94" s="27" t="n"/>
      <c r="G94" s="27" t="n"/>
      <c r="H94" s="27" t="n"/>
      <c r="I94" s="27" t="n"/>
      <c r="J94" s="27" t="n"/>
      <c r="K94" s="27" t="n"/>
      <c r="L94" s="27" t="n"/>
      <c r="M94" s="27" t="n"/>
      <c r="N94" s="27" t="n"/>
      <c r="O94" s="27" t="n"/>
      <c r="P94" s="6">
        <f>IF($A94="","",6-COUNTIF($J94:$O94,"Complete")-COUNTIF($J94:$O94,"Not Required"))</f>
        <v/>
      </c>
      <c r="Q94" s="30">
        <f>IF($A94="","",IF(6-COUNTIF($J94:$O94,"Not Required")=0,1,COUNTIF($J94:$O94,"Complete")/(6-COUNTIF($J94:$O94,"Not Required"))))</f>
        <v/>
      </c>
      <c r="R94" s="6">
        <f>IF($A94="","",IF(OR($I94="Canceled",$I94="No Show"),"Closed",IF($P94=0,"Ready",IF($C94="","In Progress",IF($C94&lt;'Lists &amp; Settings'!$B$3,"Overdue",IF($C94='Lists &amp; Settings'!$B$3,"Due Today","In Progress"))))))</f>
        <v/>
      </c>
      <c r="S94" s="28" t="n"/>
      <c r="T94" s="31" t="n"/>
      <c r="U94" s="32">
        <f>IF($A94="","",IF(COUNTIF($A$6:$A$205,$A94)&gt;1,"Duplicate Registration ID",IF(OR($B94="",$C94="",$E94="",$F94="",$G94="",$H94="",$I94=""),"Missing Required Field",IF($S94="","Missing Last Updated Date",IF($S94&gt;'Lists &amp; Settings'!$B$3,"Last Updated After As-of Date","")))))</f>
        <v/>
      </c>
    </row>
    <row r="95">
      <c r="A95" s="27" t="n"/>
      <c r="B95" s="27" t="n"/>
      <c r="C95" s="28" t="n"/>
      <c r="D95" s="29" t="n"/>
      <c r="E95" s="27" t="n"/>
      <c r="F95" s="27" t="n"/>
      <c r="G95" s="27" t="n"/>
      <c r="H95" s="27" t="n"/>
      <c r="I95" s="27" t="n"/>
      <c r="J95" s="27" t="n"/>
      <c r="K95" s="27" t="n"/>
      <c r="L95" s="27" t="n"/>
      <c r="M95" s="27" t="n"/>
      <c r="N95" s="27" t="n"/>
      <c r="O95" s="27" t="n"/>
      <c r="P95" s="6">
        <f>IF($A95="","",6-COUNTIF($J95:$O95,"Complete")-COUNTIF($J95:$O95,"Not Required"))</f>
        <v/>
      </c>
      <c r="Q95" s="30">
        <f>IF($A95="","",IF(6-COUNTIF($J95:$O95,"Not Required")=0,1,COUNTIF($J95:$O95,"Complete")/(6-COUNTIF($J95:$O95,"Not Required"))))</f>
        <v/>
      </c>
      <c r="R95" s="6">
        <f>IF($A95="","",IF(OR($I95="Canceled",$I95="No Show"),"Closed",IF($P95=0,"Ready",IF($C95="","In Progress",IF($C95&lt;'Lists &amp; Settings'!$B$3,"Overdue",IF($C95='Lists &amp; Settings'!$B$3,"Due Today","In Progress"))))))</f>
        <v/>
      </c>
      <c r="S95" s="28" t="n"/>
      <c r="T95" s="31" t="n"/>
      <c r="U95" s="32">
        <f>IF($A95="","",IF(COUNTIF($A$6:$A$205,$A95)&gt;1,"Duplicate Registration ID",IF(OR($B95="",$C95="",$E95="",$F95="",$G95="",$H95="",$I95=""),"Missing Required Field",IF($S95="","Missing Last Updated Date",IF($S95&gt;'Lists &amp; Settings'!$B$3,"Last Updated After As-of Date","")))))</f>
        <v/>
      </c>
    </row>
    <row r="96">
      <c r="A96" s="27" t="n"/>
      <c r="B96" s="27" t="n"/>
      <c r="C96" s="28" t="n"/>
      <c r="D96" s="29" t="n"/>
      <c r="E96" s="27" t="n"/>
      <c r="F96" s="27" t="n"/>
      <c r="G96" s="27" t="n"/>
      <c r="H96" s="27" t="n"/>
      <c r="I96" s="27" t="n"/>
      <c r="J96" s="27" t="n"/>
      <c r="K96" s="27" t="n"/>
      <c r="L96" s="27" t="n"/>
      <c r="M96" s="27" t="n"/>
      <c r="N96" s="27" t="n"/>
      <c r="O96" s="27" t="n"/>
      <c r="P96" s="6">
        <f>IF($A96="","",6-COUNTIF($J96:$O96,"Complete")-COUNTIF($J96:$O96,"Not Required"))</f>
        <v/>
      </c>
      <c r="Q96" s="30">
        <f>IF($A96="","",IF(6-COUNTIF($J96:$O96,"Not Required")=0,1,COUNTIF($J96:$O96,"Complete")/(6-COUNTIF($J96:$O96,"Not Required"))))</f>
        <v/>
      </c>
      <c r="R96" s="6">
        <f>IF($A96="","",IF(OR($I96="Canceled",$I96="No Show"),"Closed",IF($P96=0,"Ready",IF($C96="","In Progress",IF($C96&lt;'Lists &amp; Settings'!$B$3,"Overdue",IF($C96='Lists &amp; Settings'!$B$3,"Due Today","In Progress"))))))</f>
        <v/>
      </c>
      <c r="S96" s="28" t="n"/>
      <c r="T96" s="31" t="n"/>
      <c r="U96" s="32">
        <f>IF($A96="","",IF(COUNTIF($A$6:$A$205,$A96)&gt;1,"Duplicate Registration ID",IF(OR($B96="",$C96="",$E96="",$F96="",$G96="",$H96="",$I96=""),"Missing Required Field",IF($S96="","Missing Last Updated Date",IF($S96&gt;'Lists &amp; Settings'!$B$3,"Last Updated After As-of Date","")))))</f>
        <v/>
      </c>
    </row>
    <row r="97">
      <c r="A97" s="27" t="n"/>
      <c r="B97" s="27" t="n"/>
      <c r="C97" s="28" t="n"/>
      <c r="D97" s="29" t="n"/>
      <c r="E97" s="27" t="n"/>
      <c r="F97" s="27" t="n"/>
      <c r="G97" s="27" t="n"/>
      <c r="H97" s="27" t="n"/>
      <c r="I97" s="27" t="n"/>
      <c r="J97" s="27" t="n"/>
      <c r="K97" s="27" t="n"/>
      <c r="L97" s="27" t="n"/>
      <c r="M97" s="27" t="n"/>
      <c r="N97" s="27" t="n"/>
      <c r="O97" s="27" t="n"/>
      <c r="P97" s="6">
        <f>IF($A97="","",6-COUNTIF($J97:$O97,"Complete")-COUNTIF($J97:$O97,"Not Required"))</f>
        <v/>
      </c>
      <c r="Q97" s="30">
        <f>IF($A97="","",IF(6-COUNTIF($J97:$O97,"Not Required")=0,1,COUNTIF($J97:$O97,"Complete")/(6-COUNTIF($J97:$O97,"Not Required"))))</f>
        <v/>
      </c>
      <c r="R97" s="6">
        <f>IF($A97="","",IF(OR($I97="Canceled",$I97="No Show"),"Closed",IF($P97=0,"Ready",IF($C97="","In Progress",IF($C97&lt;'Lists &amp; Settings'!$B$3,"Overdue",IF($C97='Lists &amp; Settings'!$B$3,"Due Today","In Progress"))))))</f>
        <v/>
      </c>
      <c r="S97" s="28" t="n"/>
      <c r="T97" s="31" t="n"/>
      <c r="U97" s="32">
        <f>IF($A97="","",IF(COUNTIF($A$6:$A$205,$A97)&gt;1,"Duplicate Registration ID",IF(OR($B97="",$C97="",$E97="",$F97="",$G97="",$H97="",$I97=""),"Missing Required Field",IF($S97="","Missing Last Updated Date",IF($S97&gt;'Lists &amp; Settings'!$B$3,"Last Updated After As-of Date","")))))</f>
        <v/>
      </c>
    </row>
    <row r="98">
      <c r="A98" s="27" t="n"/>
      <c r="B98" s="27" t="n"/>
      <c r="C98" s="28" t="n"/>
      <c r="D98" s="29" t="n"/>
      <c r="E98" s="27" t="n"/>
      <c r="F98" s="27" t="n"/>
      <c r="G98" s="27" t="n"/>
      <c r="H98" s="27" t="n"/>
      <c r="I98" s="27" t="n"/>
      <c r="J98" s="27" t="n"/>
      <c r="K98" s="27" t="n"/>
      <c r="L98" s="27" t="n"/>
      <c r="M98" s="27" t="n"/>
      <c r="N98" s="27" t="n"/>
      <c r="O98" s="27" t="n"/>
      <c r="P98" s="6">
        <f>IF($A98="","",6-COUNTIF($J98:$O98,"Complete")-COUNTIF($J98:$O98,"Not Required"))</f>
        <v/>
      </c>
      <c r="Q98" s="30">
        <f>IF($A98="","",IF(6-COUNTIF($J98:$O98,"Not Required")=0,1,COUNTIF($J98:$O98,"Complete")/(6-COUNTIF($J98:$O98,"Not Required"))))</f>
        <v/>
      </c>
      <c r="R98" s="6">
        <f>IF($A98="","",IF(OR($I98="Canceled",$I98="No Show"),"Closed",IF($P98=0,"Ready",IF($C98="","In Progress",IF($C98&lt;'Lists &amp; Settings'!$B$3,"Overdue",IF($C98='Lists &amp; Settings'!$B$3,"Due Today","In Progress"))))))</f>
        <v/>
      </c>
      <c r="S98" s="28" t="n"/>
      <c r="T98" s="31" t="n"/>
      <c r="U98" s="32">
        <f>IF($A98="","",IF(COUNTIF($A$6:$A$205,$A98)&gt;1,"Duplicate Registration ID",IF(OR($B98="",$C98="",$E98="",$F98="",$G98="",$H98="",$I98=""),"Missing Required Field",IF($S98="","Missing Last Updated Date",IF($S98&gt;'Lists &amp; Settings'!$B$3,"Last Updated After As-of Date","")))))</f>
        <v/>
      </c>
    </row>
    <row r="99">
      <c r="A99" s="27" t="n"/>
      <c r="B99" s="27" t="n"/>
      <c r="C99" s="28" t="n"/>
      <c r="D99" s="29" t="n"/>
      <c r="E99" s="27" t="n"/>
      <c r="F99" s="27" t="n"/>
      <c r="G99" s="27" t="n"/>
      <c r="H99" s="27" t="n"/>
      <c r="I99" s="27" t="n"/>
      <c r="J99" s="27" t="n"/>
      <c r="K99" s="27" t="n"/>
      <c r="L99" s="27" t="n"/>
      <c r="M99" s="27" t="n"/>
      <c r="N99" s="27" t="n"/>
      <c r="O99" s="27" t="n"/>
      <c r="P99" s="6">
        <f>IF($A99="","",6-COUNTIF($J99:$O99,"Complete")-COUNTIF($J99:$O99,"Not Required"))</f>
        <v/>
      </c>
      <c r="Q99" s="30">
        <f>IF($A99="","",IF(6-COUNTIF($J99:$O99,"Not Required")=0,1,COUNTIF($J99:$O99,"Complete")/(6-COUNTIF($J99:$O99,"Not Required"))))</f>
        <v/>
      </c>
      <c r="R99" s="6">
        <f>IF($A99="","",IF(OR($I99="Canceled",$I99="No Show"),"Closed",IF($P99=0,"Ready",IF($C99="","In Progress",IF($C99&lt;'Lists &amp; Settings'!$B$3,"Overdue",IF($C99='Lists &amp; Settings'!$B$3,"Due Today","In Progress"))))))</f>
        <v/>
      </c>
      <c r="S99" s="28" t="n"/>
      <c r="T99" s="31" t="n"/>
      <c r="U99" s="32">
        <f>IF($A99="","",IF(COUNTIF($A$6:$A$205,$A99)&gt;1,"Duplicate Registration ID",IF(OR($B99="",$C99="",$E99="",$F99="",$G99="",$H99="",$I99=""),"Missing Required Field",IF($S99="","Missing Last Updated Date",IF($S99&gt;'Lists &amp; Settings'!$B$3,"Last Updated After As-of Date","")))))</f>
        <v/>
      </c>
    </row>
    <row r="100">
      <c r="A100" s="27" t="n"/>
      <c r="B100" s="27" t="n"/>
      <c r="C100" s="28" t="n"/>
      <c r="D100" s="29" t="n"/>
      <c r="E100" s="27" t="n"/>
      <c r="F100" s="27" t="n"/>
      <c r="G100" s="27" t="n"/>
      <c r="H100" s="27" t="n"/>
      <c r="I100" s="27" t="n"/>
      <c r="J100" s="27" t="n"/>
      <c r="K100" s="27" t="n"/>
      <c r="L100" s="27" t="n"/>
      <c r="M100" s="27" t="n"/>
      <c r="N100" s="27" t="n"/>
      <c r="O100" s="27" t="n"/>
      <c r="P100" s="6">
        <f>IF($A100="","",6-COUNTIF($J100:$O100,"Complete")-COUNTIF($J100:$O100,"Not Required"))</f>
        <v/>
      </c>
      <c r="Q100" s="30">
        <f>IF($A100="","",IF(6-COUNTIF($J100:$O100,"Not Required")=0,1,COUNTIF($J100:$O100,"Complete")/(6-COUNTIF($J100:$O100,"Not Required"))))</f>
        <v/>
      </c>
      <c r="R100" s="6">
        <f>IF($A100="","",IF(OR($I100="Canceled",$I100="No Show"),"Closed",IF($P100=0,"Ready",IF($C100="","In Progress",IF($C100&lt;'Lists &amp; Settings'!$B$3,"Overdue",IF($C100='Lists &amp; Settings'!$B$3,"Due Today","In Progress"))))))</f>
        <v/>
      </c>
      <c r="S100" s="28" t="n"/>
      <c r="T100" s="31" t="n"/>
      <c r="U100" s="32">
        <f>IF($A100="","",IF(COUNTIF($A$6:$A$205,$A100)&gt;1,"Duplicate Registration ID",IF(OR($B100="",$C100="",$E100="",$F100="",$G100="",$H100="",$I100=""),"Missing Required Field",IF($S100="","Missing Last Updated Date",IF($S100&gt;'Lists &amp; Settings'!$B$3,"Last Updated After As-of Date","")))))</f>
        <v/>
      </c>
    </row>
    <row r="101">
      <c r="A101" s="27" t="n"/>
      <c r="B101" s="27" t="n"/>
      <c r="C101" s="28" t="n"/>
      <c r="D101" s="29" t="n"/>
      <c r="E101" s="27" t="n"/>
      <c r="F101" s="27" t="n"/>
      <c r="G101" s="27" t="n"/>
      <c r="H101" s="27" t="n"/>
      <c r="I101" s="27" t="n"/>
      <c r="J101" s="27" t="n"/>
      <c r="K101" s="27" t="n"/>
      <c r="L101" s="27" t="n"/>
      <c r="M101" s="27" t="n"/>
      <c r="N101" s="27" t="n"/>
      <c r="O101" s="27" t="n"/>
      <c r="P101" s="6">
        <f>IF($A101="","",6-COUNTIF($J101:$O101,"Complete")-COUNTIF($J101:$O101,"Not Required"))</f>
        <v/>
      </c>
      <c r="Q101" s="30">
        <f>IF($A101="","",IF(6-COUNTIF($J101:$O101,"Not Required")=0,1,COUNTIF($J101:$O101,"Complete")/(6-COUNTIF($J101:$O101,"Not Required"))))</f>
        <v/>
      </c>
      <c r="R101" s="6">
        <f>IF($A101="","",IF(OR($I101="Canceled",$I101="No Show"),"Closed",IF($P101=0,"Ready",IF($C101="","In Progress",IF($C101&lt;'Lists &amp; Settings'!$B$3,"Overdue",IF($C101='Lists &amp; Settings'!$B$3,"Due Today","In Progress"))))))</f>
        <v/>
      </c>
      <c r="S101" s="28" t="n"/>
      <c r="T101" s="31" t="n"/>
      <c r="U101" s="32">
        <f>IF($A101="","",IF(COUNTIF($A$6:$A$205,$A101)&gt;1,"Duplicate Registration ID",IF(OR($B101="",$C101="",$E101="",$F101="",$G101="",$H101="",$I101=""),"Missing Required Field",IF($S101="","Missing Last Updated Date",IF($S101&gt;'Lists &amp; Settings'!$B$3,"Last Updated After As-of Date","")))))</f>
        <v/>
      </c>
    </row>
    <row r="102">
      <c r="A102" s="27" t="n"/>
      <c r="B102" s="27" t="n"/>
      <c r="C102" s="28" t="n"/>
      <c r="D102" s="29" t="n"/>
      <c r="E102" s="27" t="n"/>
      <c r="F102" s="27" t="n"/>
      <c r="G102" s="27" t="n"/>
      <c r="H102" s="27" t="n"/>
      <c r="I102" s="27" t="n"/>
      <c r="J102" s="27" t="n"/>
      <c r="K102" s="27" t="n"/>
      <c r="L102" s="27" t="n"/>
      <c r="M102" s="27" t="n"/>
      <c r="N102" s="27" t="n"/>
      <c r="O102" s="27" t="n"/>
      <c r="P102" s="6">
        <f>IF($A102="","",6-COUNTIF($J102:$O102,"Complete")-COUNTIF($J102:$O102,"Not Required"))</f>
        <v/>
      </c>
      <c r="Q102" s="30">
        <f>IF($A102="","",IF(6-COUNTIF($J102:$O102,"Not Required")=0,1,COUNTIF($J102:$O102,"Complete")/(6-COUNTIF($J102:$O102,"Not Required"))))</f>
        <v/>
      </c>
      <c r="R102" s="6">
        <f>IF($A102="","",IF(OR($I102="Canceled",$I102="No Show"),"Closed",IF($P102=0,"Ready",IF($C102="","In Progress",IF($C102&lt;'Lists &amp; Settings'!$B$3,"Overdue",IF($C102='Lists &amp; Settings'!$B$3,"Due Today","In Progress"))))))</f>
        <v/>
      </c>
      <c r="S102" s="28" t="n"/>
      <c r="T102" s="31" t="n"/>
      <c r="U102" s="32">
        <f>IF($A102="","",IF(COUNTIF($A$6:$A$205,$A102)&gt;1,"Duplicate Registration ID",IF(OR($B102="",$C102="",$E102="",$F102="",$G102="",$H102="",$I102=""),"Missing Required Field",IF($S102="","Missing Last Updated Date",IF($S102&gt;'Lists &amp; Settings'!$B$3,"Last Updated After As-of Date","")))))</f>
        <v/>
      </c>
    </row>
    <row r="103">
      <c r="A103" s="27" t="n"/>
      <c r="B103" s="27" t="n"/>
      <c r="C103" s="28" t="n"/>
      <c r="D103" s="29" t="n"/>
      <c r="E103" s="27" t="n"/>
      <c r="F103" s="27" t="n"/>
      <c r="G103" s="27" t="n"/>
      <c r="H103" s="27" t="n"/>
      <c r="I103" s="27" t="n"/>
      <c r="J103" s="27" t="n"/>
      <c r="K103" s="27" t="n"/>
      <c r="L103" s="27" t="n"/>
      <c r="M103" s="27" t="n"/>
      <c r="N103" s="27" t="n"/>
      <c r="O103" s="27" t="n"/>
      <c r="P103" s="6">
        <f>IF($A103="","",6-COUNTIF($J103:$O103,"Complete")-COUNTIF($J103:$O103,"Not Required"))</f>
        <v/>
      </c>
      <c r="Q103" s="30">
        <f>IF($A103="","",IF(6-COUNTIF($J103:$O103,"Not Required")=0,1,COUNTIF($J103:$O103,"Complete")/(6-COUNTIF($J103:$O103,"Not Required"))))</f>
        <v/>
      </c>
      <c r="R103" s="6">
        <f>IF($A103="","",IF(OR($I103="Canceled",$I103="No Show"),"Closed",IF($P103=0,"Ready",IF($C103="","In Progress",IF($C103&lt;'Lists &amp; Settings'!$B$3,"Overdue",IF($C103='Lists &amp; Settings'!$B$3,"Due Today","In Progress"))))))</f>
        <v/>
      </c>
      <c r="S103" s="28" t="n"/>
      <c r="T103" s="31" t="n"/>
      <c r="U103" s="32">
        <f>IF($A103="","",IF(COUNTIF($A$6:$A$205,$A103)&gt;1,"Duplicate Registration ID",IF(OR($B103="",$C103="",$E103="",$F103="",$G103="",$H103="",$I103=""),"Missing Required Field",IF($S103="","Missing Last Updated Date",IF($S103&gt;'Lists &amp; Settings'!$B$3,"Last Updated After As-of Date","")))))</f>
        <v/>
      </c>
    </row>
    <row r="104">
      <c r="A104" s="27" t="n"/>
      <c r="B104" s="27" t="n"/>
      <c r="C104" s="28" t="n"/>
      <c r="D104" s="29" t="n"/>
      <c r="E104" s="27" t="n"/>
      <c r="F104" s="27" t="n"/>
      <c r="G104" s="27" t="n"/>
      <c r="H104" s="27" t="n"/>
      <c r="I104" s="27" t="n"/>
      <c r="J104" s="27" t="n"/>
      <c r="K104" s="27" t="n"/>
      <c r="L104" s="27" t="n"/>
      <c r="M104" s="27" t="n"/>
      <c r="N104" s="27" t="n"/>
      <c r="O104" s="27" t="n"/>
      <c r="P104" s="6">
        <f>IF($A104="","",6-COUNTIF($J104:$O104,"Complete")-COUNTIF($J104:$O104,"Not Required"))</f>
        <v/>
      </c>
      <c r="Q104" s="30">
        <f>IF($A104="","",IF(6-COUNTIF($J104:$O104,"Not Required")=0,1,COUNTIF($J104:$O104,"Complete")/(6-COUNTIF($J104:$O104,"Not Required"))))</f>
        <v/>
      </c>
      <c r="R104" s="6">
        <f>IF($A104="","",IF(OR($I104="Canceled",$I104="No Show"),"Closed",IF($P104=0,"Ready",IF($C104="","In Progress",IF($C104&lt;'Lists &amp; Settings'!$B$3,"Overdue",IF($C104='Lists &amp; Settings'!$B$3,"Due Today","In Progress"))))))</f>
        <v/>
      </c>
      <c r="S104" s="28" t="n"/>
      <c r="T104" s="31" t="n"/>
      <c r="U104" s="32">
        <f>IF($A104="","",IF(COUNTIF($A$6:$A$205,$A104)&gt;1,"Duplicate Registration ID",IF(OR($B104="",$C104="",$E104="",$F104="",$G104="",$H104="",$I104=""),"Missing Required Field",IF($S104="","Missing Last Updated Date",IF($S104&gt;'Lists &amp; Settings'!$B$3,"Last Updated After As-of Date","")))))</f>
        <v/>
      </c>
    </row>
    <row r="105">
      <c r="A105" s="27" t="n"/>
      <c r="B105" s="27" t="n"/>
      <c r="C105" s="28" t="n"/>
      <c r="D105" s="29" t="n"/>
      <c r="E105" s="27" t="n"/>
      <c r="F105" s="27" t="n"/>
      <c r="G105" s="27" t="n"/>
      <c r="H105" s="27" t="n"/>
      <c r="I105" s="27" t="n"/>
      <c r="J105" s="27" t="n"/>
      <c r="K105" s="27" t="n"/>
      <c r="L105" s="27" t="n"/>
      <c r="M105" s="27" t="n"/>
      <c r="N105" s="27" t="n"/>
      <c r="O105" s="27" t="n"/>
      <c r="P105" s="6">
        <f>IF($A105="","",6-COUNTIF($J105:$O105,"Complete")-COUNTIF($J105:$O105,"Not Required"))</f>
        <v/>
      </c>
      <c r="Q105" s="30">
        <f>IF($A105="","",IF(6-COUNTIF($J105:$O105,"Not Required")=0,1,COUNTIF($J105:$O105,"Complete")/(6-COUNTIF($J105:$O105,"Not Required"))))</f>
        <v/>
      </c>
      <c r="R105" s="6">
        <f>IF($A105="","",IF(OR($I105="Canceled",$I105="No Show"),"Closed",IF($P105=0,"Ready",IF($C105="","In Progress",IF($C105&lt;'Lists &amp; Settings'!$B$3,"Overdue",IF($C105='Lists &amp; Settings'!$B$3,"Due Today","In Progress"))))))</f>
        <v/>
      </c>
      <c r="S105" s="28" t="n"/>
      <c r="T105" s="31" t="n"/>
      <c r="U105" s="32">
        <f>IF($A105="","",IF(COUNTIF($A$6:$A$205,$A105)&gt;1,"Duplicate Registration ID",IF(OR($B105="",$C105="",$E105="",$F105="",$G105="",$H105="",$I105=""),"Missing Required Field",IF($S105="","Missing Last Updated Date",IF($S105&gt;'Lists &amp; Settings'!$B$3,"Last Updated After As-of Date","")))))</f>
        <v/>
      </c>
    </row>
    <row r="106">
      <c r="A106" s="27" t="n"/>
      <c r="B106" s="27" t="n"/>
      <c r="C106" s="28" t="n"/>
      <c r="D106" s="29" t="n"/>
      <c r="E106" s="27" t="n"/>
      <c r="F106" s="27" t="n"/>
      <c r="G106" s="27" t="n"/>
      <c r="H106" s="27" t="n"/>
      <c r="I106" s="27" t="n"/>
      <c r="J106" s="27" t="n"/>
      <c r="K106" s="27" t="n"/>
      <c r="L106" s="27" t="n"/>
      <c r="M106" s="27" t="n"/>
      <c r="N106" s="27" t="n"/>
      <c r="O106" s="27" t="n"/>
      <c r="P106" s="6">
        <f>IF($A106="","",6-COUNTIF($J106:$O106,"Complete")-COUNTIF($J106:$O106,"Not Required"))</f>
        <v/>
      </c>
      <c r="Q106" s="30">
        <f>IF($A106="","",IF(6-COUNTIF($J106:$O106,"Not Required")=0,1,COUNTIF($J106:$O106,"Complete")/(6-COUNTIF($J106:$O106,"Not Required"))))</f>
        <v/>
      </c>
      <c r="R106" s="6">
        <f>IF($A106="","",IF(OR($I106="Canceled",$I106="No Show"),"Closed",IF($P106=0,"Ready",IF($C106="","In Progress",IF($C106&lt;'Lists &amp; Settings'!$B$3,"Overdue",IF($C106='Lists &amp; Settings'!$B$3,"Due Today","In Progress"))))))</f>
        <v/>
      </c>
      <c r="S106" s="28" t="n"/>
      <c r="T106" s="31" t="n"/>
      <c r="U106" s="32">
        <f>IF($A106="","",IF(COUNTIF($A$6:$A$205,$A106)&gt;1,"Duplicate Registration ID",IF(OR($B106="",$C106="",$E106="",$F106="",$G106="",$H106="",$I106=""),"Missing Required Field",IF($S106="","Missing Last Updated Date",IF($S106&gt;'Lists &amp; Settings'!$B$3,"Last Updated After As-of Date","")))))</f>
        <v/>
      </c>
    </row>
    <row r="107">
      <c r="A107" s="27" t="n"/>
      <c r="B107" s="27" t="n"/>
      <c r="C107" s="28" t="n"/>
      <c r="D107" s="29" t="n"/>
      <c r="E107" s="27" t="n"/>
      <c r="F107" s="27" t="n"/>
      <c r="G107" s="27" t="n"/>
      <c r="H107" s="27" t="n"/>
      <c r="I107" s="27" t="n"/>
      <c r="J107" s="27" t="n"/>
      <c r="K107" s="27" t="n"/>
      <c r="L107" s="27" t="n"/>
      <c r="M107" s="27" t="n"/>
      <c r="N107" s="27" t="n"/>
      <c r="O107" s="27" t="n"/>
      <c r="P107" s="6">
        <f>IF($A107="","",6-COUNTIF($J107:$O107,"Complete")-COUNTIF($J107:$O107,"Not Required"))</f>
        <v/>
      </c>
      <c r="Q107" s="30">
        <f>IF($A107="","",IF(6-COUNTIF($J107:$O107,"Not Required")=0,1,COUNTIF($J107:$O107,"Complete")/(6-COUNTIF($J107:$O107,"Not Required"))))</f>
        <v/>
      </c>
      <c r="R107" s="6">
        <f>IF($A107="","",IF(OR($I107="Canceled",$I107="No Show"),"Closed",IF($P107=0,"Ready",IF($C107="","In Progress",IF($C107&lt;'Lists &amp; Settings'!$B$3,"Overdue",IF($C107='Lists &amp; Settings'!$B$3,"Due Today","In Progress"))))))</f>
        <v/>
      </c>
      <c r="S107" s="28" t="n"/>
      <c r="T107" s="31" t="n"/>
      <c r="U107" s="32">
        <f>IF($A107="","",IF(COUNTIF($A$6:$A$205,$A107)&gt;1,"Duplicate Registration ID",IF(OR($B107="",$C107="",$E107="",$F107="",$G107="",$H107="",$I107=""),"Missing Required Field",IF($S107="","Missing Last Updated Date",IF($S107&gt;'Lists &amp; Settings'!$B$3,"Last Updated After As-of Date","")))))</f>
        <v/>
      </c>
    </row>
    <row r="108">
      <c r="A108" s="27" t="n"/>
      <c r="B108" s="27" t="n"/>
      <c r="C108" s="28" t="n"/>
      <c r="D108" s="29" t="n"/>
      <c r="E108" s="27" t="n"/>
      <c r="F108" s="27" t="n"/>
      <c r="G108" s="27" t="n"/>
      <c r="H108" s="27" t="n"/>
      <c r="I108" s="27" t="n"/>
      <c r="J108" s="27" t="n"/>
      <c r="K108" s="27" t="n"/>
      <c r="L108" s="27" t="n"/>
      <c r="M108" s="27" t="n"/>
      <c r="N108" s="27" t="n"/>
      <c r="O108" s="27" t="n"/>
      <c r="P108" s="6">
        <f>IF($A108="","",6-COUNTIF($J108:$O108,"Complete")-COUNTIF($J108:$O108,"Not Required"))</f>
        <v/>
      </c>
      <c r="Q108" s="30">
        <f>IF($A108="","",IF(6-COUNTIF($J108:$O108,"Not Required")=0,1,COUNTIF($J108:$O108,"Complete")/(6-COUNTIF($J108:$O108,"Not Required"))))</f>
        <v/>
      </c>
      <c r="R108" s="6">
        <f>IF($A108="","",IF(OR($I108="Canceled",$I108="No Show"),"Closed",IF($P108=0,"Ready",IF($C108="","In Progress",IF($C108&lt;'Lists &amp; Settings'!$B$3,"Overdue",IF($C108='Lists &amp; Settings'!$B$3,"Due Today","In Progress"))))))</f>
        <v/>
      </c>
      <c r="S108" s="28" t="n"/>
      <c r="T108" s="31" t="n"/>
      <c r="U108" s="32">
        <f>IF($A108="","",IF(COUNTIF($A$6:$A$205,$A108)&gt;1,"Duplicate Registration ID",IF(OR($B108="",$C108="",$E108="",$F108="",$G108="",$H108="",$I108=""),"Missing Required Field",IF($S108="","Missing Last Updated Date",IF($S108&gt;'Lists &amp; Settings'!$B$3,"Last Updated After As-of Date","")))))</f>
        <v/>
      </c>
    </row>
    <row r="109">
      <c r="A109" s="27" t="n"/>
      <c r="B109" s="27" t="n"/>
      <c r="C109" s="28" t="n"/>
      <c r="D109" s="29" t="n"/>
      <c r="E109" s="27" t="n"/>
      <c r="F109" s="27" t="n"/>
      <c r="G109" s="27" t="n"/>
      <c r="H109" s="27" t="n"/>
      <c r="I109" s="27" t="n"/>
      <c r="J109" s="27" t="n"/>
      <c r="K109" s="27" t="n"/>
      <c r="L109" s="27" t="n"/>
      <c r="M109" s="27" t="n"/>
      <c r="N109" s="27" t="n"/>
      <c r="O109" s="27" t="n"/>
      <c r="P109" s="6">
        <f>IF($A109="","",6-COUNTIF($J109:$O109,"Complete")-COUNTIF($J109:$O109,"Not Required"))</f>
        <v/>
      </c>
      <c r="Q109" s="30">
        <f>IF($A109="","",IF(6-COUNTIF($J109:$O109,"Not Required")=0,1,COUNTIF($J109:$O109,"Complete")/(6-COUNTIF($J109:$O109,"Not Required"))))</f>
        <v/>
      </c>
      <c r="R109" s="6">
        <f>IF($A109="","",IF(OR($I109="Canceled",$I109="No Show"),"Closed",IF($P109=0,"Ready",IF($C109="","In Progress",IF($C109&lt;'Lists &amp; Settings'!$B$3,"Overdue",IF($C109='Lists &amp; Settings'!$B$3,"Due Today","In Progress"))))))</f>
        <v/>
      </c>
      <c r="S109" s="28" t="n"/>
      <c r="T109" s="31" t="n"/>
      <c r="U109" s="32">
        <f>IF($A109="","",IF(COUNTIF($A$6:$A$205,$A109)&gt;1,"Duplicate Registration ID",IF(OR($B109="",$C109="",$E109="",$F109="",$G109="",$H109="",$I109=""),"Missing Required Field",IF($S109="","Missing Last Updated Date",IF($S109&gt;'Lists &amp; Settings'!$B$3,"Last Updated After As-of Date","")))))</f>
        <v/>
      </c>
    </row>
    <row r="110">
      <c r="A110" s="27" t="n"/>
      <c r="B110" s="27" t="n"/>
      <c r="C110" s="28" t="n"/>
      <c r="D110" s="29" t="n"/>
      <c r="E110" s="27" t="n"/>
      <c r="F110" s="27" t="n"/>
      <c r="G110" s="27" t="n"/>
      <c r="H110" s="27" t="n"/>
      <c r="I110" s="27" t="n"/>
      <c r="J110" s="27" t="n"/>
      <c r="K110" s="27" t="n"/>
      <c r="L110" s="27" t="n"/>
      <c r="M110" s="27" t="n"/>
      <c r="N110" s="27" t="n"/>
      <c r="O110" s="27" t="n"/>
      <c r="P110" s="6">
        <f>IF($A110="","",6-COUNTIF($J110:$O110,"Complete")-COUNTIF($J110:$O110,"Not Required"))</f>
        <v/>
      </c>
      <c r="Q110" s="30">
        <f>IF($A110="","",IF(6-COUNTIF($J110:$O110,"Not Required")=0,1,COUNTIF($J110:$O110,"Complete")/(6-COUNTIF($J110:$O110,"Not Required"))))</f>
        <v/>
      </c>
      <c r="R110" s="6">
        <f>IF($A110="","",IF(OR($I110="Canceled",$I110="No Show"),"Closed",IF($P110=0,"Ready",IF($C110="","In Progress",IF($C110&lt;'Lists &amp; Settings'!$B$3,"Overdue",IF($C110='Lists &amp; Settings'!$B$3,"Due Today","In Progress"))))))</f>
        <v/>
      </c>
      <c r="S110" s="28" t="n"/>
      <c r="T110" s="31" t="n"/>
      <c r="U110" s="32">
        <f>IF($A110="","",IF(COUNTIF($A$6:$A$205,$A110)&gt;1,"Duplicate Registration ID",IF(OR($B110="",$C110="",$E110="",$F110="",$G110="",$H110="",$I110=""),"Missing Required Field",IF($S110="","Missing Last Updated Date",IF($S110&gt;'Lists &amp; Settings'!$B$3,"Last Updated After As-of Date","")))))</f>
        <v/>
      </c>
    </row>
    <row r="111">
      <c r="A111" s="27" t="n"/>
      <c r="B111" s="27" t="n"/>
      <c r="C111" s="28" t="n"/>
      <c r="D111" s="29" t="n"/>
      <c r="E111" s="27" t="n"/>
      <c r="F111" s="27" t="n"/>
      <c r="G111" s="27" t="n"/>
      <c r="H111" s="27" t="n"/>
      <c r="I111" s="27" t="n"/>
      <c r="J111" s="27" t="n"/>
      <c r="K111" s="27" t="n"/>
      <c r="L111" s="27" t="n"/>
      <c r="M111" s="27" t="n"/>
      <c r="N111" s="27" t="n"/>
      <c r="O111" s="27" t="n"/>
      <c r="P111" s="6">
        <f>IF($A111="","",6-COUNTIF($J111:$O111,"Complete")-COUNTIF($J111:$O111,"Not Required"))</f>
        <v/>
      </c>
      <c r="Q111" s="30">
        <f>IF($A111="","",IF(6-COUNTIF($J111:$O111,"Not Required")=0,1,COUNTIF($J111:$O111,"Complete")/(6-COUNTIF($J111:$O111,"Not Required"))))</f>
        <v/>
      </c>
      <c r="R111" s="6">
        <f>IF($A111="","",IF(OR($I111="Canceled",$I111="No Show"),"Closed",IF($P111=0,"Ready",IF($C111="","In Progress",IF($C111&lt;'Lists &amp; Settings'!$B$3,"Overdue",IF($C111='Lists &amp; Settings'!$B$3,"Due Today","In Progress"))))))</f>
        <v/>
      </c>
      <c r="S111" s="28" t="n"/>
      <c r="T111" s="31" t="n"/>
      <c r="U111" s="32">
        <f>IF($A111="","",IF(COUNTIF($A$6:$A$205,$A111)&gt;1,"Duplicate Registration ID",IF(OR($B111="",$C111="",$E111="",$F111="",$G111="",$H111="",$I111=""),"Missing Required Field",IF($S111="","Missing Last Updated Date",IF($S111&gt;'Lists &amp; Settings'!$B$3,"Last Updated After As-of Date","")))))</f>
        <v/>
      </c>
    </row>
    <row r="112">
      <c r="A112" s="27" t="n"/>
      <c r="B112" s="27" t="n"/>
      <c r="C112" s="28" t="n"/>
      <c r="D112" s="29" t="n"/>
      <c r="E112" s="27" t="n"/>
      <c r="F112" s="27" t="n"/>
      <c r="G112" s="27" t="n"/>
      <c r="H112" s="27" t="n"/>
      <c r="I112" s="27" t="n"/>
      <c r="J112" s="27" t="n"/>
      <c r="K112" s="27" t="n"/>
      <c r="L112" s="27" t="n"/>
      <c r="M112" s="27" t="n"/>
      <c r="N112" s="27" t="n"/>
      <c r="O112" s="27" t="n"/>
      <c r="P112" s="6">
        <f>IF($A112="","",6-COUNTIF($J112:$O112,"Complete")-COUNTIF($J112:$O112,"Not Required"))</f>
        <v/>
      </c>
      <c r="Q112" s="30">
        <f>IF($A112="","",IF(6-COUNTIF($J112:$O112,"Not Required")=0,1,COUNTIF($J112:$O112,"Complete")/(6-COUNTIF($J112:$O112,"Not Required"))))</f>
        <v/>
      </c>
      <c r="R112" s="6">
        <f>IF($A112="","",IF(OR($I112="Canceled",$I112="No Show"),"Closed",IF($P112=0,"Ready",IF($C112="","In Progress",IF($C112&lt;'Lists &amp; Settings'!$B$3,"Overdue",IF($C112='Lists &amp; Settings'!$B$3,"Due Today","In Progress"))))))</f>
        <v/>
      </c>
      <c r="S112" s="28" t="n"/>
      <c r="T112" s="31" t="n"/>
      <c r="U112" s="32">
        <f>IF($A112="","",IF(COUNTIF($A$6:$A$205,$A112)&gt;1,"Duplicate Registration ID",IF(OR($B112="",$C112="",$E112="",$F112="",$G112="",$H112="",$I112=""),"Missing Required Field",IF($S112="","Missing Last Updated Date",IF($S112&gt;'Lists &amp; Settings'!$B$3,"Last Updated After As-of Date","")))))</f>
        <v/>
      </c>
    </row>
    <row r="113">
      <c r="A113" s="27" t="n"/>
      <c r="B113" s="27" t="n"/>
      <c r="C113" s="28" t="n"/>
      <c r="D113" s="29" t="n"/>
      <c r="E113" s="27" t="n"/>
      <c r="F113" s="27" t="n"/>
      <c r="G113" s="27" t="n"/>
      <c r="H113" s="27" t="n"/>
      <c r="I113" s="27" t="n"/>
      <c r="J113" s="27" t="n"/>
      <c r="K113" s="27" t="n"/>
      <c r="L113" s="27" t="n"/>
      <c r="M113" s="27" t="n"/>
      <c r="N113" s="27" t="n"/>
      <c r="O113" s="27" t="n"/>
      <c r="P113" s="6">
        <f>IF($A113="","",6-COUNTIF($J113:$O113,"Complete")-COUNTIF($J113:$O113,"Not Required"))</f>
        <v/>
      </c>
      <c r="Q113" s="30">
        <f>IF($A113="","",IF(6-COUNTIF($J113:$O113,"Not Required")=0,1,COUNTIF($J113:$O113,"Complete")/(6-COUNTIF($J113:$O113,"Not Required"))))</f>
        <v/>
      </c>
      <c r="R113" s="6">
        <f>IF($A113="","",IF(OR($I113="Canceled",$I113="No Show"),"Closed",IF($P113=0,"Ready",IF($C113="","In Progress",IF($C113&lt;'Lists &amp; Settings'!$B$3,"Overdue",IF($C113='Lists &amp; Settings'!$B$3,"Due Today","In Progress"))))))</f>
        <v/>
      </c>
      <c r="S113" s="28" t="n"/>
      <c r="T113" s="31" t="n"/>
      <c r="U113" s="32">
        <f>IF($A113="","",IF(COUNTIF($A$6:$A$205,$A113)&gt;1,"Duplicate Registration ID",IF(OR($B113="",$C113="",$E113="",$F113="",$G113="",$H113="",$I113=""),"Missing Required Field",IF($S113="","Missing Last Updated Date",IF($S113&gt;'Lists &amp; Settings'!$B$3,"Last Updated After As-of Date","")))))</f>
        <v/>
      </c>
    </row>
    <row r="114">
      <c r="A114" s="27" t="n"/>
      <c r="B114" s="27" t="n"/>
      <c r="C114" s="28" t="n"/>
      <c r="D114" s="29" t="n"/>
      <c r="E114" s="27" t="n"/>
      <c r="F114" s="27" t="n"/>
      <c r="G114" s="27" t="n"/>
      <c r="H114" s="27" t="n"/>
      <c r="I114" s="27" t="n"/>
      <c r="J114" s="27" t="n"/>
      <c r="K114" s="27" t="n"/>
      <c r="L114" s="27" t="n"/>
      <c r="M114" s="27" t="n"/>
      <c r="N114" s="27" t="n"/>
      <c r="O114" s="27" t="n"/>
      <c r="P114" s="6">
        <f>IF($A114="","",6-COUNTIF($J114:$O114,"Complete")-COUNTIF($J114:$O114,"Not Required"))</f>
        <v/>
      </c>
      <c r="Q114" s="30">
        <f>IF($A114="","",IF(6-COUNTIF($J114:$O114,"Not Required")=0,1,COUNTIF($J114:$O114,"Complete")/(6-COUNTIF($J114:$O114,"Not Required"))))</f>
        <v/>
      </c>
      <c r="R114" s="6">
        <f>IF($A114="","",IF(OR($I114="Canceled",$I114="No Show"),"Closed",IF($P114=0,"Ready",IF($C114="","In Progress",IF($C114&lt;'Lists &amp; Settings'!$B$3,"Overdue",IF($C114='Lists &amp; Settings'!$B$3,"Due Today","In Progress"))))))</f>
        <v/>
      </c>
      <c r="S114" s="28" t="n"/>
      <c r="T114" s="31" t="n"/>
      <c r="U114" s="32">
        <f>IF($A114="","",IF(COUNTIF($A$6:$A$205,$A114)&gt;1,"Duplicate Registration ID",IF(OR($B114="",$C114="",$E114="",$F114="",$G114="",$H114="",$I114=""),"Missing Required Field",IF($S114="","Missing Last Updated Date",IF($S114&gt;'Lists &amp; Settings'!$B$3,"Last Updated After As-of Date","")))))</f>
        <v/>
      </c>
    </row>
    <row r="115">
      <c r="A115" s="27" t="n"/>
      <c r="B115" s="27" t="n"/>
      <c r="C115" s="28" t="n"/>
      <c r="D115" s="29" t="n"/>
      <c r="E115" s="27" t="n"/>
      <c r="F115" s="27" t="n"/>
      <c r="G115" s="27" t="n"/>
      <c r="H115" s="27" t="n"/>
      <c r="I115" s="27" t="n"/>
      <c r="J115" s="27" t="n"/>
      <c r="K115" s="27" t="n"/>
      <c r="L115" s="27" t="n"/>
      <c r="M115" s="27" t="n"/>
      <c r="N115" s="27" t="n"/>
      <c r="O115" s="27" t="n"/>
      <c r="P115" s="6">
        <f>IF($A115="","",6-COUNTIF($J115:$O115,"Complete")-COUNTIF($J115:$O115,"Not Required"))</f>
        <v/>
      </c>
      <c r="Q115" s="30">
        <f>IF($A115="","",IF(6-COUNTIF($J115:$O115,"Not Required")=0,1,COUNTIF($J115:$O115,"Complete")/(6-COUNTIF($J115:$O115,"Not Required"))))</f>
        <v/>
      </c>
      <c r="R115" s="6">
        <f>IF($A115="","",IF(OR($I115="Canceled",$I115="No Show"),"Closed",IF($P115=0,"Ready",IF($C115="","In Progress",IF($C115&lt;'Lists &amp; Settings'!$B$3,"Overdue",IF($C115='Lists &amp; Settings'!$B$3,"Due Today","In Progress"))))))</f>
        <v/>
      </c>
      <c r="S115" s="28" t="n"/>
      <c r="T115" s="31" t="n"/>
      <c r="U115" s="32">
        <f>IF($A115="","",IF(COUNTIF($A$6:$A$205,$A115)&gt;1,"Duplicate Registration ID",IF(OR($B115="",$C115="",$E115="",$F115="",$G115="",$H115="",$I115=""),"Missing Required Field",IF($S115="","Missing Last Updated Date",IF($S115&gt;'Lists &amp; Settings'!$B$3,"Last Updated After As-of Date","")))))</f>
        <v/>
      </c>
    </row>
    <row r="116">
      <c r="A116" s="27" t="n"/>
      <c r="B116" s="27" t="n"/>
      <c r="C116" s="28" t="n"/>
      <c r="D116" s="29" t="n"/>
      <c r="E116" s="27" t="n"/>
      <c r="F116" s="27" t="n"/>
      <c r="G116" s="27" t="n"/>
      <c r="H116" s="27" t="n"/>
      <c r="I116" s="27" t="n"/>
      <c r="J116" s="27" t="n"/>
      <c r="K116" s="27" t="n"/>
      <c r="L116" s="27" t="n"/>
      <c r="M116" s="27" t="n"/>
      <c r="N116" s="27" t="n"/>
      <c r="O116" s="27" t="n"/>
      <c r="P116" s="6">
        <f>IF($A116="","",6-COUNTIF($J116:$O116,"Complete")-COUNTIF($J116:$O116,"Not Required"))</f>
        <v/>
      </c>
      <c r="Q116" s="30">
        <f>IF($A116="","",IF(6-COUNTIF($J116:$O116,"Not Required")=0,1,COUNTIF($J116:$O116,"Complete")/(6-COUNTIF($J116:$O116,"Not Required"))))</f>
        <v/>
      </c>
      <c r="R116" s="6">
        <f>IF($A116="","",IF(OR($I116="Canceled",$I116="No Show"),"Closed",IF($P116=0,"Ready",IF($C116="","In Progress",IF($C116&lt;'Lists &amp; Settings'!$B$3,"Overdue",IF($C116='Lists &amp; Settings'!$B$3,"Due Today","In Progress"))))))</f>
        <v/>
      </c>
      <c r="S116" s="28" t="n"/>
      <c r="T116" s="31" t="n"/>
      <c r="U116" s="32">
        <f>IF($A116="","",IF(COUNTIF($A$6:$A$205,$A116)&gt;1,"Duplicate Registration ID",IF(OR($B116="",$C116="",$E116="",$F116="",$G116="",$H116="",$I116=""),"Missing Required Field",IF($S116="","Missing Last Updated Date",IF($S116&gt;'Lists &amp; Settings'!$B$3,"Last Updated After As-of Date","")))))</f>
        <v/>
      </c>
    </row>
    <row r="117">
      <c r="A117" s="27" t="n"/>
      <c r="B117" s="27" t="n"/>
      <c r="C117" s="28" t="n"/>
      <c r="D117" s="29" t="n"/>
      <c r="E117" s="27" t="n"/>
      <c r="F117" s="27" t="n"/>
      <c r="G117" s="27" t="n"/>
      <c r="H117" s="27" t="n"/>
      <c r="I117" s="27" t="n"/>
      <c r="J117" s="27" t="n"/>
      <c r="K117" s="27" t="n"/>
      <c r="L117" s="27" t="n"/>
      <c r="M117" s="27" t="n"/>
      <c r="N117" s="27" t="n"/>
      <c r="O117" s="27" t="n"/>
      <c r="P117" s="6">
        <f>IF($A117="","",6-COUNTIF($J117:$O117,"Complete")-COUNTIF($J117:$O117,"Not Required"))</f>
        <v/>
      </c>
      <c r="Q117" s="30">
        <f>IF($A117="","",IF(6-COUNTIF($J117:$O117,"Not Required")=0,1,COUNTIF($J117:$O117,"Complete")/(6-COUNTIF($J117:$O117,"Not Required"))))</f>
        <v/>
      </c>
      <c r="R117" s="6">
        <f>IF($A117="","",IF(OR($I117="Canceled",$I117="No Show"),"Closed",IF($P117=0,"Ready",IF($C117="","In Progress",IF($C117&lt;'Lists &amp; Settings'!$B$3,"Overdue",IF($C117='Lists &amp; Settings'!$B$3,"Due Today","In Progress"))))))</f>
        <v/>
      </c>
      <c r="S117" s="28" t="n"/>
      <c r="T117" s="31" t="n"/>
      <c r="U117" s="32">
        <f>IF($A117="","",IF(COUNTIF($A$6:$A$205,$A117)&gt;1,"Duplicate Registration ID",IF(OR($B117="",$C117="",$E117="",$F117="",$G117="",$H117="",$I117=""),"Missing Required Field",IF($S117="","Missing Last Updated Date",IF($S117&gt;'Lists &amp; Settings'!$B$3,"Last Updated After As-of Date","")))))</f>
        <v/>
      </c>
    </row>
    <row r="118">
      <c r="A118" s="27" t="n"/>
      <c r="B118" s="27" t="n"/>
      <c r="C118" s="28" t="n"/>
      <c r="D118" s="29" t="n"/>
      <c r="E118" s="27" t="n"/>
      <c r="F118" s="27" t="n"/>
      <c r="G118" s="27" t="n"/>
      <c r="H118" s="27" t="n"/>
      <c r="I118" s="27" t="n"/>
      <c r="J118" s="27" t="n"/>
      <c r="K118" s="27" t="n"/>
      <c r="L118" s="27" t="n"/>
      <c r="M118" s="27" t="n"/>
      <c r="N118" s="27" t="n"/>
      <c r="O118" s="27" t="n"/>
      <c r="P118" s="6">
        <f>IF($A118="","",6-COUNTIF($J118:$O118,"Complete")-COUNTIF($J118:$O118,"Not Required"))</f>
        <v/>
      </c>
      <c r="Q118" s="30">
        <f>IF($A118="","",IF(6-COUNTIF($J118:$O118,"Not Required")=0,1,COUNTIF($J118:$O118,"Complete")/(6-COUNTIF($J118:$O118,"Not Required"))))</f>
        <v/>
      </c>
      <c r="R118" s="6">
        <f>IF($A118="","",IF(OR($I118="Canceled",$I118="No Show"),"Closed",IF($P118=0,"Ready",IF($C118="","In Progress",IF($C118&lt;'Lists &amp; Settings'!$B$3,"Overdue",IF($C118='Lists &amp; Settings'!$B$3,"Due Today","In Progress"))))))</f>
        <v/>
      </c>
      <c r="S118" s="28" t="n"/>
      <c r="T118" s="31" t="n"/>
      <c r="U118" s="32">
        <f>IF($A118="","",IF(COUNTIF($A$6:$A$205,$A118)&gt;1,"Duplicate Registration ID",IF(OR($B118="",$C118="",$E118="",$F118="",$G118="",$H118="",$I118=""),"Missing Required Field",IF($S118="","Missing Last Updated Date",IF($S118&gt;'Lists &amp; Settings'!$B$3,"Last Updated After As-of Date","")))))</f>
        <v/>
      </c>
    </row>
    <row r="119">
      <c r="A119" s="27" t="n"/>
      <c r="B119" s="27" t="n"/>
      <c r="C119" s="28" t="n"/>
      <c r="D119" s="29" t="n"/>
      <c r="E119" s="27" t="n"/>
      <c r="F119" s="27" t="n"/>
      <c r="G119" s="27" t="n"/>
      <c r="H119" s="27" t="n"/>
      <c r="I119" s="27" t="n"/>
      <c r="J119" s="27" t="n"/>
      <c r="K119" s="27" t="n"/>
      <c r="L119" s="27" t="n"/>
      <c r="M119" s="27" t="n"/>
      <c r="N119" s="27" t="n"/>
      <c r="O119" s="27" t="n"/>
      <c r="P119" s="6">
        <f>IF($A119="","",6-COUNTIF($J119:$O119,"Complete")-COUNTIF($J119:$O119,"Not Required"))</f>
        <v/>
      </c>
      <c r="Q119" s="30">
        <f>IF($A119="","",IF(6-COUNTIF($J119:$O119,"Not Required")=0,1,COUNTIF($J119:$O119,"Complete")/(6-COUNTIF($J119:$O119,"Not Required"))))</f>
        <v/>
      </c>
      <c r="R119" s="6">
        <f>IF($A119="","",IF(OR($I119="Canceled",$I119="No Show"),"Closed",IF($P119=0,"Ready",IF($C119="","In Progress",IF($C119&lt;'Lists &amp; Settings'!$B$3,"Overdue",IF($C119='Lists &amp; Settings'!$B$3,"Due Today","In Progress"))))))</f>
        <v/>
      </c>
      <c r="S119" s="28" t="n"/>
      <c r="T119" s="31" t="n"/>
      <c r="U119" s="32">
        <f>IF($A119="","",IF(COUNTIF($A$6:$A$205,$A119)&gt;1,"Duplicate Registration ID",IF(OR($B119="",$C119="",$E119="",$F119="",$G119="",$H119="",$I119=""),"Missing Required Field",IF($S119="","Missing Last Updated Date",IF($S119&gt;'Lists &amp; Settings'!$B$3,"Last Updated After As-of Date","")))))</f>
        <v/>
      </c>
    </row>
    <row r="120">
      <c r="A120" s="27" t="n"/>
      <c r="B120" s="27" t="n"/>
      <c r="C120" s="28" t="n"/>
      <c r="D120" s="29" t="n"/>
      <c r="E120" s="27" t="n"/>
      <c r="F120" s="27" t="n"/>
      <c r="G120" s="27" t="n"/>
      <c r="H120" s="27" t="n"/>
      <c r="I120" s="27" t="n"/>
      <c r="J120" s="27" t="n"/>
      <c r="K120" s="27" t="n"/>
      <c r="L120" s="27" t="n"/>
      <c r="M120" s="27" t="n"/>
      <c r="N120" s="27" t="n"/>
      <c r="O120" s="27" t="n"/>
      <c r="P120" s="6">
        <f>IF($A120="","",6-COUNTIF($J120:$O120,"Complete")-COUNTIF($J120:$O120,"Not Required"))</f>
        <v/>
      </c>
      <c r="Q120" s="30">
        <f>IF($A120="","",IF(6-COUNTIF($J120:$O120,"Not Required")=0,1,COUNTIF($J120:$O120,"Complete")/(6-COUNTIF($J120:$O120,"Not Required"))))</f>
        <v/>
      </c>
      <c r="R120" s="6">
        <f>IF($A120="","",IF(OR($I120="Canceled",$I120="No Show"),"Closed",IF($P120=0,"Ready",IF($C120="","In Progress",IF($C120&lt;'Lists &amp; Settings'!$B$3,"Overdue",IF($C120='Lists &amp; Settings'!$B$3,"Due Today","In Progress"))))))</f>
        <v/>
      </c>
      <c r="S120" s="28" t="n"/>
      <c r="T120" s="31" t="n"/>
      <c r="U120" s="32">
        <f>IF($A120="","",IF(COUNTIF($A$6:$A$205,$A120)&gt;1,"Duplicate Registration ID",IF(OR($B120="",$C120="",$E120="",$F120="",$G120="",$H120="",$I120=""),"Missing Required Field",IF($S120="","Missing Last Updated Date",IF($S120&gt;'Lists &amp; Settings'!$B$3,"Last Updated After As-of Date","")))))</f>
        <v/>
      </c>
    </row>
    <row r="121">
      <c r="A121" s="27" t="n"/>
      <c r="B121" s="27" t="n"/>
      <c r="C121" s="28" t="n"/>
      <c r="D121" s="29" t="n"/>
      <c r="E121" s="27" t="n"/>
      <c r="F121" s="27" t="n"/>
      <c r="G121" s="27" t="n"/>
      <c r="H121" s="27" t="n"/>
      <c r="I121" s="27" t="n"/>
      <c r="J121" s="27" t="n"/>
      <c r="K121" s="27" t="n"/>
      <c r="L121" s="27" t="n"/>
      <c r="M121" s="27" t="n"/>
      <c r="N121" s="27" t="n"/>
      <c r="O121" s="27" t="n"/>
      <c r="P121" s="6">
        <f>IF($A121="","",6-COUNTIF($J121:$O121,"Complete")-COUNTIF($J121:$O121,"Not Required"))</f>
        <v/>
      </c>
      <c r="Q121" s="30">
        <f>IF($A121="","",IF(6-COUNTIF($J121:$O121,"Not Required")=0,1,COUNTIF($J121:$O121,"Complete")/(6-COUNTIF($J121:$O121,"Not Required"))))</f>
        <v/>
      </c>
      <c r="R121" s="6">
        <f>IF($A121="","",IF(OR($I121="Canceled",$I121="No Show"),"Closed",IF($P121=0,"Ready",IF($C121="","In Progress",IF($C121&lt;'Lists &amp; Settings'!$B$3,"Overdue",IF($C121='Lists &amp; Settings'!$B$3,"Due Today","In Progress"))))))</f>
        <v/>
      </c>
      <c r="S121" s="28" t="n"/>
      <c r="T121" s="31" t="n"/>
      <c r="U121" s="32">
        <f>IF($A121="","",IF(COUNTIF($A$6:$A$205,$A121)&gt;1,"Duplicate Registration ID",IF(OR($B121="",$C121="",$E121="",$F121="",$G121="",$H121="",$I121=""),"Missing Required Field",IF($S121="","Missing Last Updated Date",IF($S121&gt;'Lists &amp; Settings'!$B$3,"Last Updated After As-of Date","")))))</f>
        <v/>
      </c>
    </row>
    <row r="122">
      <c r="A122" s="27" t="n"/>
      <c r="B122" s="27" t="n"/>
      <c r="C122" s="28" t="n"/>
      <c r="D122" s="29" t="n"/>
      <c r="E122" s="27" t="n"/>
      <c r="F122" s="27" t="n"/>
      <c r="G122" s="27" t="n"/>
      <c r="H122" s="27" t="n"/>
      <c r="I122" s="27" t="n"/>
      <c r="J122" s="27" t="n"/>
      <c r="K122" s="27" t="n"/>
      <c r="L122" s="27" t="n"/>
      <c r="M122" s="27" t="n"/>
      <c r="N122" s="27" t="n"/>
      <c r="O122" s="27" t="n"/>
      <c r="P122" s="6">
        <f>IF($A122="","",6-COUNTIF($J122:$O122,"Complete")-COUNTIF($J122:$O122,"Not Required"))</f>
        <v/>
      </c>
      <c r="Q122" s="30">
        <f>IF($A122="","",IF(6-COUNTIF($J122:$O122,"Not Required")=0,1,COUNTIF($J122:$O122,"Complete")/(6-COUNTIF($J122:$O122,"Not Required"))))</f>
        <v/>
      </c>
      <c r="R122" s="6">
        <f>IF($A122="","",IF(OR($I122="Canceled",$I122="No Show"),"Closed",IF($P122=0,"Ready",IF($C122="","In Progress",IF($C122&lt;'Lists &amp; Settings'!$B$3,"Overdue",IF($C122='Lists &amp; Settings'!$B$3,"Due Today","In Progress"))))))</f>
        <v/>
      </c>
      <c r="S122" s="28" t="n"/>
      <c r="T122" s="31" t="n"/>
      <c r="U122" s="32">
        <f>IF($A122="","",IF(COUNTIF($A$6:$A$205,$A122)&gt;1,"Duplicate Registration ID",IF(OR($B122="",$C122="",$E122="",$F122="",$G122="",$H122="",$I122=""),"Missing Required Field",IF($S122="","Missing Last Updated Date",IF($S122&gt;'Lists &amp; Settings'!$B$3,"Last Updated After As-of Date","")))))</f>
        <v/>
      </c>
    </row>
    <row r="123">
      <c r="A123" s="27" t="n"/>
      <c r="B123" s="27" t="n"/>
      <c r="C123" s="28" t="n"/>
      <c r="D123" s="29" t="n"/>
      <c r="E123" s="27" t="n"/>
      <c r="F123" s="27" t="n"/>
      <c r="G123" s="27" t="n"/>
      <c r="H123" s="27" t="n"/>
      <c r="I123" s="27" t="n"/>
      <c r="J123" s="27" t="n"/>
      <c r="K123" s="27" t="n"/>
      <c r="L123" s="27" t="n"/>
      <c r="M123" s="27" t="n"/>
      <c r="N123" s="27" t="n"/>
      <c r="O123" s="27" t="n"/>
      <c r="P123" s="6">
        <f>IF($A123="","",6-COUNTIF($J123:$O123,"Complete")-COUNTIF($J123:$O123,"Not Required"))</f>
        <v/>
      </c>
      <c r="Q123" s="30">
        <f>IF($A123="","",IF(6-COUNTIF($J123:$O123,"Not Required")=0,1,COUNTIF($J123:$O123,"Complete")/(6-COUNTIF($J123:$O123,"Not Required"))))</f>
        <v/>
      </c>
      <c r="R123" s="6">
        <f>IF($A123="","",IF(OR($I123="Canceled",$I123="No Show"),"Closed",IF($P123=0,"Ready",IF($C123="","In Progress",IF($C123&lt;'Lists &amp; Settings'!$B$3,"Overdue",IF($C123='Lists &amp; Settings'!$B$3,"Due Today","In Progress"))))))</f>
        <v/>
      </c>
      <c r="S123" s="28" t="n"/>
      <c r="T123" s="31" t="n"/>
      <c r="U123" s="32">
        <f>IF($A123="","",IF(COUNTIF($A$6:$A$205,$A123)&gt;1,"Duplicate Registration ID",IF(OR($B123="",$C123="",$E123="",$F123="",$G123="",$H123="",$I123=""),"Missing Required Field",IF($S123="","Missing Last Updated Date",IF($S123&gt;'Lists &amp; Settings'!$B$3,"Last Updated After As-of Date","")))))</f>
        <v/>
      </c>
    </row>
    <row r="124">
      <c r="A124" s="27" t="n"/>
      <c r="B124" s="27" t="n"/>
      <c r="C124" s="28" t="n"/>
      <c r="D124" s="29" t="n"/>
      <c r="E124" s="27" t="n"/>
      <c r="F124" s="27" t="n"/>
      <c r="G124" s="27" t="n"/>
      <c r="H124" s="27" t="n"/>
      <c r="I124" s="27" t="n"/>
      <c r="J124" s="27" t="n"/>
      <c r="K124" s="27" t="n"/>
      <c r="L124" s="27" t="n"/>
      <c r="M124" s="27" t="n"/>
      <c r="N124" s="27" t="n"/>
      <c r="O124" s="27" t="n"/>
      <c r="P124" s="6">
        <f>IF($A124="","",6-COUNTIF($J124:$O124,"Complete")-COUNTIF($J124:$O124,"Not Required"))</f>
        <v/>
      </c>
      <c r="Q124" s="30">
        <f>IF($A124="","",IF(6-COUNTIF($J124:$O124,"Not Required")=0,1,COUNTIF($J124:$O124,"Complete")/(6-COUNTIF($J124:$O124,"Not Required"))))</f>
        <v/>
      </c>
      <c r="R124" s="6">
        <f>IF($A124="","",IF(OR($I124="Canceled",$I124="No Show"),"Closed",IF($P124=0,"Ready",IF($C124="","In Progress",IF($C124&lt;'Lists &amp; Settings'!$B$3,"Overdue",IF($C124='Lists &amp; Settings'!$B$3,"Due Today","In Progress"))))))</f>
        <v/>
      </c>
      <c r="S124" s="28" t="n"/>
      <c r="T124" s="31" t="n"/>
      <c r="U124" s="32">
        <f>IF($A124="","",IF(COUNTIF($A$6:$A$205,$A124)&gt;1,"Duplicate Registration ID",IF(OR($B124="",$C124="",$E124="",$F124="",$G124="",$H124="",$I124=""),"Missing Required Field",IF($S124="","Missing Last Updated Date",IF($S124&gt;'Lists &amp; Settings'!$B$3,"Last Updated After As-of Date","")))))</f>
        <v/>
      </c>
    </row>
    <row r="125">
      <c r="A125" s="27" t="n"/>
      <c r="B125" s="27" t="n"/>
      <c r="C125" s="28" t="n"/>
      <c r="D125" s="29" t="n"/>
      <c r="E125" s="27" t="n"/>
      <c r="F125" s="27" t="n"/>
      <c r="G125" s="27" t="n"/>
      <c r="H125" s="27" t="n"/>
      <c r="I125" s="27" t="n"/>
      <c r="J125" s="27" t="n"/>
      <c r="K125" s="27" t="n"/>
      <c r="L125" s="27" t="n"/>
      <c r="M125" s="27" t="n"/>
      <c r="N125" s="27" t="n"/>
      <c r="O125" s="27" t="n"/>
      <c r="P125" s="6">
        <f>IF($A125="","",6-COUNTIF($J125:$O125,"Complete")-COUNTIF($J125:$O125,"Not Required"))</f>
        <v/>
      </c>
      <c r="Q125" s="30">
        <f>IF($A125="","",IF(6-COUNTIF($J125:$O125,"Not Required")=0,1,COUNTIF($J125:$O125,"Complete")/(6-COUNTIF($J125:$O125,"Not Required"))))</f>
        <v/>
      </c>
      <c r="R125" s="6">
        <f>IF($A125="","",IF(OR($I125="Canceled",$I125="No Show"),"Closed",IF($P125=0,"Ready",IF($C125="","In Progress",IF($C125&lt;'Lists &amp; Settings'!$B$3,"Overdue",IF($C125='Lists &amp; Settings'!$B$3,"Due Today","In Progress"))))))</f>
        <v/>
      </c>
      <c r="S125" s="28" t="n"/>
      <c r="T125" s="31" t="n"/>
      <c r="U125" s="32">
        <f>IF($A125="","",IF(COUNTIF($A$6:$A$205,$A125)&gt;1,"Duplicate Registration ID",IF(OR($B125="",$C125="",$E125="",$F125="",$G125="",$H125="",$I125=""),"Missing Required Field",IF($S125="","Missing Last Updated Date",IF($S125&gt;'Lists &amp; Settings'!$B$3,"Last Updated After As-of Date","")))))</f>
        <v/>
      </c>
    </row>
    <row r="126">
      <c r="A126" s="27" t="n"/>
      <c r="B126" s="27" t="n"/>
      <c r="C126" s="28" t="n"/>
      <c r="D126" s="29" t="n"/>
      <c r="E126" s="27" t="n"/>
      <c r="F126" s="27" t="n"/>
      <c r="G126" s="27" t="n"/>
      <c r="H126" s="27" t="n"/>
      <c r="I126" s="27" t="n"/>
      <c r="J126" s="27" t="n"/>
      <c r="K126" s="27" t="n"/>
      <c r="L126" s="27" t="n"/>
      <c r="M126" s="27" t="n"/>
      <c r="N126" s="27" t="n"/>
      <c r="O126" s="27" t="n"/>
      <c r="P126" s="6">
        <f>IF($A126="","",6-COUNTIF($J126:$O126,"Complete")-COUNTIF($J126:$O126,"Not Required"))</f>
        <v/>
      </c>
      <c r="Q126" s="30">
        <f>IF($A126="","",IF(6-COUNTIF($J126:$O126,"Not Required")=0,1,COUNTIF($J126:$O126,"Complete")/(6-COUNTIF($J126:$O126,"Not Required"))))</f>
        <v/>
      </c>
      <c r="R126" s="6">
        <f>IF($A126="","",IF(OR($I126="Canceled",$I126="No Show"),"Closed",IF($P126=0,"Ready",IF($C126="","In Progress",IF($C126&lt;'Lists &amp; Settings'!$B$3,"Overdue",IF($C126='Lists &amp; Settings'!$B$3,"Due Today","In Progress"))))))</f>
        <v/>
      </c>
      <c r="S126" s="28" t="n"/>
      <c r="T126" s="31" t="n"/>
      <c r="U126" s="32">
        <f>IF($A126="","",IF(COUNTIF($A$6:$A$205,$A126)&gt;1,"Duplicate Registration ID",IF(OR($B126="",$C126="",$E126="",$F126="",$G126="",$H126="",$I126=""),"Missing Required Field",IF($S126="","Missing Last Updated Date",IF($S126&gt;'Lists &amp; Settings'!$B$3,"Last Updated After As-of Date","")))))</f>
        <v/>
      </c>
    </row>
    <row r="127">
      <c r="A127" s="27" t="n"/>
      <c r="B127" s="27" t="n"/>
      <c r="C127" s="28" t="n"/>
      <c r="D127" s="29" t="n"/>
      <c r="E127" s="27" t="n"/>
      <c r="F127" s="27" t="n"/>
      <c r="G127" s="27" t="n"/>
      <c r="H127" s="27" t="n"/>
      <c r="I127" s="27" t="n"/>
      <c r="J127" s="27" t="n"/>
      <c r="K127" s="27" t="n"/>
      <c r="L127" s="27" t="n"/>
      <c r="M127" s="27" t="n"/>
      <c r="N127" s="27" t="n"/>
      <c r="O127" s="27" t="n"/>
      <c r="P127" s="6">
        <f>IF($A127="","",6-COUNTIF($J127:$O127,"Complete")-COUNTIF($J127:$O127,"Not Required"))</f>
        <v/>
      </c>
      <c r="Q127" s="30">
        <f>IF($A127="","",IF(6-COUNTIF($J127:$O127,"Not Required")=0,1,COUNTIF($J127:$O127,"Complete")/(6-COUNTIF($J127:$O127,"Not Required"))))</f>
        <v/>
      </c>
      <c r="R127" s="6">
        <f>IF($A127="","",IF(OR($I127="Canceled",$I127="No Show"),"Closed",IF($P127=0,"Ready",IF($C127="","In Progress",IF($C127&lt;'Lists &amp; Settings'!$B$3,"Overdue",IF($C127='Lists &amp; Settings'!$B$3,"Due Today","In Progress"))))))</f>
        <v/>
      </c>
      <c r="S127" s="28" t="n"/>
      <c r="T127" s="31" t="n"/>
      <c r="U127" s="32">
        <f>IF($A127="","",IF(COUNTIF($A$6:$A$205,$A127)&gt;1,"Duplicate Registration ID",IF(OR($B127="",$C127="",$E127="",$F127="",$G127="",$H127="",$I127=""),"Missing Required Field",IF($S127="","Missing Last Updated Date",IF($S127&gt;'Lists &amp; Settings'!$B$3,"Last Updated After As-of Date","")))))</f>
        <v/>
      </c>
    </row>
    <row r="128">
      <c r="A128" s="27" t="n"/>
      <c r="B128" s="27" t="n"/>
      <c r="C128" s="28" t="n"/>
      <c r="D128" s="29" t="n"/>
      <c r="E128" s="27" t="n"/>
      <c r="F128" s="27" t="n"/>
      <c r="G128" s="27" t="n"/>
      <c r="H128" s="27" t="n"/>
      <c r="I128" s="27" t="n"/>
      <c r="J128" s="27" t="n"/>
      <c r="K128" s="27" t="n"/>
      <c r="L128" s="27" t="n"/>
      <c r="M128" s="27" t="n"/>
      <c r="N128" s="27" t="n"/>
      <c r="O128" s="27" t="n"/>
      <c r="P128" s="6">
        <f>IF($A128="","",6-COUNTIF($J128:$O128,"Complete")-COUNTIF($J128:$O128,"Not Required"))</f>
        <v/>
      </c>
      <c r="Q128" s="30">
        <f>IF($A128="","",IF(6-COUNTIF($J128:$O128,"Not Required")=0,1,COUNTIF($J128:$O128,"Complete")/(6-COUNTIF($J128:$O128,"Not Required"))))</f>
        <v/>
      </c>
      <c r="R128" s="6">
        <f>IF($A128="","",IF(OR($I128="Canceled",$I128="No Show"),"Closed",IF($P128=0,"Ready",IF($C128="","In Progress",IF($C128&lt;'Lists &amp; Settings'!$B$3,"Overdue",IF($C128='Lists &amp; Settings'!$B$3,"Due Today","In Progress"))))))</f>
        <v/>
      </c>
      <c r="S128" s="28" t="n"/>
      <c r="T128" s="31" t="n"/>
      <c r="U128" s="32">
        <f>IF($A128="","",IF(COUNTIF($A$6:$A$205,$A128)&gt;1,"Duplicate Registration ID",IF(OR($B128="",$C128="",$E128="",$F128="",$G128="",$H128="",$I128=""),"Missing Required Field",IF($S128="","Missing Last Updated Date",IF($S128&gt;'Lists &amp; Settings'!$B$3,"Last Updated After As-of Date","")))))</f>
        <v/>
      </c>
    </row>
    <row r="129">
      <c r="A129" s="27" t="n"/>
      <c r="B129" s="27" t="n"/>
      <c r="C129" s="28" t="n"/>
      <c r="D129" s="29" t="n"/>
      <c r="E129" s="27" t="n"/>
      <c r="F129" s="27" t="n"/>
      <c r="G129" s="27" t="n"/>
      <c r="H129" s="27" t="n"/>
      <c r="I129" s="27" t="n"/>
      <c r="J129" s="27" t="n"/>
      <c r="K129" s="27" t="n"/>
      <c r="L129" s="27" t="n"/>
      <c r="M129" s="27" t="n"/>
      <c r="N129" s="27" t="n"/>
      <c r="O129" s="27" t="n"/>
      <c r="P129" s="6">
        <f>IF($A129="","",6-COUNTIF($J129:$O129,"Complete")-COUNTIF($J129:$O129,"Not Required"))</f>
        <v/>
      </c>
      <c r="Q129" s="30">
        <f>IF($A129="","",IF(6-COUNTIF($J129:$O129,"Not Required")=0,1,COUNTIF($J129:$O129,"Complete")/(6-COUNTIF($J129:$O129,"Not Required"))))</f>
        <v/>
      </c>
      <c r="R129" s="6">
        <f>IF($A129="","",IF(OR($I129="Canceled",$I129="No Show"),"Closed",IF($P129=0,"Ready",IF($C129="","In Progress",IF($C129&lt;'Lists &amp; Settings'!$B$3,"Overdue",IF($C129='Lists &amp; Settings'!$B$3,"Due Today","In Progress"))))))</f>
        <v/>
      </c>
      <c r="S129" s="28" t="n"/>
      <c r="T129" s="31" t="n"/>
      <c r="U129" s="32">
        <f>IF($A129="","",IF(COUNTIF($A$6:$A$205,$A129)&gt;1,"Duplicate Registration ID",IF(OR($B129="",$C129="",$E129="",$F129="",$G129="",$H129="",$I129=""),"Missing Required Field",IF($S129="","Missing Last Updated Date",IF($S129&gt;'Lists &amp; Settings'!$B$3,"Last Updated After As-of Date","")))))</f>
        <v/>
      </c>
    </row>
    <row r="130">
      <c r="A130" s="27" t="n"/>
      <c r="B130" s="27" t="n"/>
      <c r="C130" s="28" t="n"/>
      <c r="D130" s="29" t="n"/>
      <c r="E130" s="27" t="n"/>
      <c r="F130" s="27" t="n"/>
      <c r="G130" s="27" t="n"/>
      <c r="H130" s="27" t="n"/>
      <c r="I130" s="27" t="n"/>
      <c r="J130" s="27" t="n"/>
      <c r="K130" s="27" t="n"/>
      <c r="L130" s="27" t="n"/>
      <c r="M130" s="27" t="n"/>
      <c r="N130" s="27" t="n"/>
      <c r="O130" s="27" t="n"/>
      <c r="P130" s="6">
        <f>IF($A130="","",6-COUNTIF($J130:$O130,"Complete")-COUNTIF($J130:$O130,"Not Required"))</f>
        <v/>
      </c>
      <c r="Q130" s="30">
        <f>IF($A130="","",IF(6-COUNTIF($J130:$O130,"Not Required")=0,1,COUNTIF($J130:$O130,"Complete")/(6-COUNTIF($J130:$O130,"Not Required"))))</f>
        <v/>
      </c>
      <c r="R130" s="6">
        <f>IF($A130="","",IF(OR($I130="Canceled",$I130="No Show"),"Closed",IF($P130=0,"Ready",IF($C130="","In Progress",IF($C130&lt;'Lists &amp; Settings'!$B$3,"Overdue",IF($C130='Lists &amp; Settings'!$B$3,"Due Today","In Progress"))))))</f>
        <v/>
      </c>
      <c r="S130" s="28" t="n"/>
      <c r="T130" s="31" t="n"/>
      <c r="U130" s="32">
        <f>IF($A130="","",IF(COUNTIF($A$6:$A$205,$A130)&gt;1,"Duplicate Registration ID",IF(OR($B130="",$C130="",$E130="",$F130="",$G130="",$H130="",$I130=""),"Missing Required Field",IF($S130="","Missing Last Updated Date",IF($S130&gt;'Lists &amp; Settings'!$B$3,"Last Updated After As-of Date","")))))</f>
        <v/>
      </c>
    </row>
    <row r="131">
      <c r="A131" s="27" t="n"/>
      <c r="B131" s="27" t="n"/>
      <c r="C131" s="28" t="n"/>
      <c r="D131" s="29" t="n"/>
      <c r="E131" s="27" t="n"/>
      <c r="F131" s="27" t="n"/>
      <c r="G131" s="27" t="n"/>
      <c r="H131" s="27" t="n"/>
      <c r="I131" s="27" t="n"/>
      <c r="J131" s="27" t="n"/>
      <c r="K131" s="27" t="n"/>
      <c r="L131" s="27" t="n"/>
      <c r="M131" s="27" t="n"/>
      <c r="N131" s="27" t="n"/>
      <c r="O131" s="27" t="n"/>
      <c r="P131" s="6">
        <f>IF($A131="","",6-COUNTIF($J131:$O131,"Complete")-COUNTIF($J131:$O131,"Not Required"))</f>
        <v/>
      </c>
      <c r="Q131" s="30">
        <f>IF($A131="","",IF(6-COUNTIF($J131:$O131,"Not Required")=0,1,COUNTIF($J131:$O131,"Complete")/(6-COUNTIF($J131:$O131,"Not Required"))))</f>
        <v/>
      </c>
      <c r="R131" s="6">
        <f>IF($A131="","",IF(OR($I131="Canceled",$I131="No Show"),"Closed",IF($P131=0,"Ready",IF($C131="","In Progress",IF($C131&lt;'Lists &amp; Settings'!$B$3,"Overdue",IF($C131='Lists &amp; Settings'!$B$3,"Due Today","In Progress"))))))</f>
        <v/>
      </c>
      <c r="S131" s="28" t="n"/>
      <c r="T131" s="31" t="n"/>
      <c r="U131" s="32">
        <f>IF($A131="","",IF(COUNTIF($A$6:$A$205,$A131)&gt;1,"Duplicate Registration ID",IF(OR($B131="",$C131="",$E131="",$F131="",$G131="",$H131="",$I131=""),"Missing Required Field",IF($S131="","Missing Last Updated Date",IF($S131&gt;'Lists &amp; Settings'!$B$3,"Last Updated After As-of Date","")))))</f>
        <v/>
      </c>
    </row>
    <row r="132">
      <c r="A132" s="27" t="n"/>
      <c r="B132" s="27" t="n"/>
      <c r="C132" s="28" t="n"/>
      <c r="D132" s="29" t="n"/>
      <c r="E132" s="27" t="n"/>
      <c r="F132" s="27" t="n"/>
      <c r="G132" s="27" t="n"/>
      <c r="H132" s="27" t="n"/>
      <c r="I132" s="27" t="n"/>
      <c r="J132" s="27" t="n"/>
      <c r="K132" s="27" t="n"/>
      <c r="L132" s="27" t="n"/>
      <c r="M132" s="27" t="n"/>
      <c r="N132" s="27" t="n"/>
      <c r="O132" s="27" t="n"/>
      <c r="P132" s="6">
        <f>IF($A132="","",6-COUNTIF($J132:$O132,"Complete")-COUNTIF($J132:$O132,"Not Required"))</f>
        <v/>
      </c>
      <c r="Q132" s="30">
        <f>IF($A132="","",IF(6-COUNTIF($J132:$O132,"Not Required")=0,1,COUNTIF($J132:$O132,"Complete")/(6-COUNTIF($J132:$O132,"Not Required"))))</f>
        <v/>
      </c>
      <c r="R132" s="6">
        <f>IF($A132="","",IF(OR($I132="Canceled",$I132="No Show"),"Closed",IF($P132=0,"Ready",IF($C132="","In Progress",IF($C132&lt;'Lists &amp; Settings'!$B$3,"Overdue",IF($C132='Lists &amp; Settings'!$B$3,"Due Today","In Progress"))))))</f>
        <v/>
      </c>
      <c r="S132" s="28" t="n"/>
      <c r="T132" s="31" t="n"/>
      <c r="U132" s="32">
        <f>IF($A132="","",IF(COUNTIF($A$6:$A$205,$A132)&gt;1,"Duplicate Registration ID",IF(OR($B132="",$C132="",$E132="",$F132="",$G132="",$H132="",$I132=""),"Missing Required Field",IF($S132="","Missing Last Updated Date",IF($S132&gt;'Lists &amp; Settings'!$B$3,"Last Updated After As-of Date","")))))</f>
        <v/>
      </c>
    </row>
    <row r="133">
      <c r="A133" s="27" t="n"/>
      <c r="B133" s="27" t="n"/>
      <c r="C133" s="28" t="n"/>
      <c r="D133" s="29" t="n"/>
      <c r="E133" s="27" t="n"/>
      <c r="F133" s="27" t="n"/>
      <c r="G133" s="27" t="n"/>
      <c r="H133" s="27" t="n"/>
      <c r="I133" s="27" t="n"/>
      <c r="J133" s="27" t="n"/>
      <c r="K133" s="27" t="n"/>
      <c r="L133" s="27" t="n"/>
      <c r="M133" s="27" t="n"/>
      <c r="N133" s="27" t="n"/>
      <c r="O133" s="27" t="n"/>
      <c r="P133" s="6">
        <f>IF($A133="","",6-COUNTIF($J133:$O133,"Complete")-COUNTIF($J133:$O133,"Not Required"))</f>
        <v/>
      </c>
      <c r="Q133" s="30">
        <f>IF($A133="","",IF(6-COUNTIF($J133:$O133,"Not Required")=0,1,COUNTIF($J133:$O133,"Complete")/(6-COUNTIF($J133:$O133,"Not Required"))))</f>
        <v/>
      </c>
      <c r="R133" s="6">
        <f>IF($A133="","",IF(OR($I133="Canceled",$I133="No Show"),"Closed",IF($P133=0,"Ready",IF($C133="","In Progress",IF($C133&lt;'Lists &amp; Settings'!$B$3,"Overdue",IF($C133='Lists &amp; Settings'!$B$3,"Due Today","In Progress"))))))</f>
        <v/>
      </c>
      <c r="S133" s="28" t="n"/>
      <c r="T133" s="31" t="n"/>
      <c r="U133" s="32">
        <f>IF($A133="","",IF(COUNTIF($A$6:$A$205,$A133)&gt;1,"Duplicate Registration ID",IF(OR($B133="",$C133="",$E133="",$F133="",$G133="",$H133="",$I133=""),"Missing Required Field",IF($S133="","Missing Last Updated Date",IF($S133&gt;'Lists &amp; Settings'!$B$3,"Last Updated After As-of Date","")))))</f>
        <v/>
      </c>
    </row>
    <row r="134">
      <c r="A134" s="27" t="n"/>
      <c r="B134" s="27" t="n"/>
      <c r="C134" s="28" t="n"/>
      <c r="D134" s="29" t="n"/>
      <c r="E134" s="27" t="n"/>
      <c r="F134" s="27" t="n"/>
      <c r="G134" s="27" t="n"/>
      <c r="H134" s="27" t="n"/>
      <c r="I134" s="27" t="n"/>
      <c r="J134" s="27" t="n"/>
      <c r="K134" s="27" t="n"/>
      <c r="L134" s="27" t="n"/>
      <c r="M134" s="27" t="n"/>
      <c r="N134" s="27" t="n"/>
      <c r="O134" s="27" t="n"/>
      <c r="P134" s="6">
        <f>IF($A134="","",6-COUNTIF($J134:$O134,"Complete")-COUNTIF($J134:$O134,"Not Required"))</f>
        <v/>
      </c>
      <c r="Q134" s="30">
        <f>IF($A134="","",IF(6-COUNTIF($J134:$O134,"Not Required")=0,1,COUNTIF($J134:$O134,"Complete")/(6-COUNTIF($J134:$O134,"Not Required"))))</f>
        <v/>
      </c>
      <c r="R134" s="6">
        <f>IF($A134="","",IF(OR($I134="Canceled",$I134="No Show"),"Closed",IF($P134=0,"Ready",IF($C134="","In Progress",IF($C134&lt;'Lists &amp; Settings'!$B$3,"Overdue",IF($C134='Lists &amp; Settings'!$B$3,"Due Today","In Progress"))))))</f>
        <v/>
      </c>
      <c r="S134" s="28" t="n"/>
      <c r="T134" s="31" t="n"/>
      <c r="U134" s="32">
        <f>IF($A134="","",IF(COUNTIF($A$6:$A$205,$A134)&gt;1,"Duplicate Registration ID",IF(OR($B134="",$C134="",$E134="",$F134="",$G134="",$H134="",$I134=""),"Missing Required Field",IF($S134="","Missing Last Updated Date",IF($S134&gt;'Lists &amp; Settings'!$B$3,"Last Updated After As-of Date","")))))</f>
        <v/>
      </c>
    </row>
    <row r="135">
      <c r="A135" s="27" t="n"/>
      <c r="B135" s="27" t="n"/>
      <c r="C135" s="28" t="n"/>
      <c r="D135" s="29" t="n"/>
      <c r="E135" s="27" t="n"/>
      <c r="F135" s="27" t="n"/>
      <c r="G135" s="27" t="n"/>
      <c r="H135" s="27" t="n"/>
      <c r="I135" s="27" t="n"/>
      <c r="J135" s="27" t="n"/>
      <c r="K135" s="27" t="n"/>
      <c r="L135" s="27" t="n"/>
      <c r="M135" s="27" t="n"/>
      <c r="N135" s="27" t="n"/>
      <c r="O135" s="27" t="n"/>
      <c r="P135" s="6">
        <f>IF($A135="","",6-COUNTIF($J135:$O135,"Complete")-COUNTIF($J135:$O135,"Not Required"))</f>
        <v/>
      </c>
      <c r="Q135" s="30">
        <f>IF($A135="","",IF(6-COUNTIF($J135:$O135,"Not Required")=0,1,COUNTIF($J135:$O135,"Complete")/(6-COUNTIF($J135:$O135,"Not Required"))))</f>
        <v/>
      </c>
      <c r="R135" s="6">
        <f>IF($A135="","",IF(OR($I135="Canceled",$I135="No Show"),"Closed",IF($P135=0,"Ready",IF($C135="","In Progress",IF($C135&lt;'Lists &amp; Settings'!$B$3,"Overdue",IF($C135='Lists &amp; Settings'!$B$3,"Due Today","In Progress"))))))</f>
        <v/>
      </c>
      <c r="S135" s="28" t="n"/>
      <c r="T135" s="31" t="n"/>
      <c r="U135" s="32">
        <f>IF($A135="","",IF(COUNTIF($A$6:$A$205,$A135)&gt;1,"Duplicate Registration ID",IF(OR($B135="",$C135="",$E135="",$F135="",$G135="",$H135="",$I135=""),"Missing Required Field",IF($S135="","Missing Last Updated Date",IF($S135&gt;'Lists &amp; Settings'!$B$3,"Last Updated After As-of Date","")))))</f>
        <v/>
      </c>
    </row>
    <row r="136">
      <c r="A136" s="27" t="n"/>
      <c r="B136" s="27" t="n"/>
      <c r="C136" s="28" t="n"/>
      <c r="D136" s="29" t="n"/>
      <c r="E136" s="27" t="n"/>
      <c r="F136" s="27" t="n"/>
      <c r="G136" s="27" t="n"/>
      <c r="H136" s="27" t="n"/>
      <c r="I136" s="27" t="n"/>
      <c r="J136" s="27" t="n"/>
      <c r="K136" s="27" t="n"/>
      <c r="L136" s="27" t="n"/>
      <c r="M136" s="27" t="n"/>
      <c r="N136" s="27" t="n"/>
      <c r="O136" s="27" t="n"/>
      <c r="P136" s="6">
        <f>IF($A136="","",6-COUNTIF($J136:$O136,"Complete")-COUNTIF($J136:$O136,"Not Required"))</f>
        <v/>
      </c>
      <c r="Q136" s="30">
        <f>IF($A136="","",IF(6-COUNTIF($J136:$O136,"Not Required")=0,1,COUNTIF($J136:$O136,"Complete")/(6-COUNTIF($J136:$O136,"Not Required"))))</f>
        <v/>
      </c>
      <c r="R136" s="6">
        <f>IF($A136="","",IF(OR($I136="Canceled",$I136="No Show"),"Closed",IF($P136=0,"Ready",IF($C136="","In Progress",IF($C136&lt;'Lists &amp; Settings'!$B$3,"Overdue",IF($C136='Lists &amp; Settings'!$B$3,"Due Today","In Progress"))))))</f>
        <v/>
      </c>
      <c r="S136" s="28" t="n"/>
      <c r="T136" s="31" t="n"/>
      <c r="U136" s="32">
        <f>IF($A136="","",IF(COUNTIF($A$6:$A$205,$A136)&gt;1,"Duplicate Registration ID",IF(OR($B136="",$C136="",$E136="",$F136="",$G136="",$H136="",$I136=""),"Missing Required Field",IF($S136="","Missing Last Updated Date",IF($S136&gt;'Lists &amp; Settings'!$B$3,"Last Updated After As-of Date","")))))</f>
        <v/>
      </c>
    </row>
    <row r="137">
      <c r="A137" s="27" t="n"/>
      <c r="B137" s="27" t="n"/>
      <c r="C137" s="28" t="n"/>
      <c r="D137" s="29" t="n"/>
      <c r="E137" s="27" t="n"/>
      <c r="F137" s="27" t="n"/>
      <c r="G137" s="27" t="n"/>
      <c r="H137" s="27" t="n"/>
      <c r="I137" s="27" t="n"/>
      <c r="J137" s="27" t="n"/>
      <c r="K137" s="27" t="n"/>
      <c r="L137" s="27" t="n"/>
      <c r="M137" s="27" t="n"/>
      <c r="N137" s="27" t="n"/>
      <c r="O137" s="27" t="n"/>
      <c r="P137" s="6">
        <f>IF($A137="","",6-COUNTIF($J137:$O137,"Complete")-COUNTIF($J137:$O137,"Not Required"))</f>
        <v/>
      </c>
      <c r="Q137" s="30">
        <f>IF($A137="","",IF(6-COUNTIF($J137:$O137,"Not Required")=0,1,COUNTIF($J137:$O137,"Complete")/(6-COUNTIF($J137:$O137,"Not Required"))))</f>
        <v/>
      </c>
      <c r="R137" s="6">
        <f>IF($A137="","",IF(OR($I137="Canceled",$I137="No Show"),"Closed",IF($P137=0,"Ready",IF($C137="","In Progress",IF($C137&lt;'Lists &amp; Settings'!$B$3,"Overdue",IF($C137='Lists &amp; Settings'!$B$3,"Due Today","In Progress"))))))</f>
        <v/>
      </c>
      <c r="S137" s="28" t="n"/>
      <c r="T137" s="31" t="n"/>
      <c r="U137" s="32">
        <f>IF($A137="","",IF(COUNTIF($A$6:$A$205,$A137)&gt;1,"Duplicate Registration ID",IF(OR($B137="",$C137="",$E137="",$F137="",$G137="",$H137="",$I137=""),"Missing Required Field",IF($S137="","Missing Last Updated Date",IF($S137&gt;'Lists &amp; Settings'!$B$3,"Last Updated After As-of Date","")))))</f>
        <v/>
      </c>
    </row>
    <row r="138">
      <c r="A138" s="27" t="n"/>
      <c r="B138" s="27" t="n"/>
      <c r="C138" s="28" t="n"/>
      <c r="D138" s="29" t="n"/>
      <c r="E138" s="27" t="n"/>
      <c r="F138" s="27" t="n"/>
      <c r="G138" s="27" t="n"/>
      <c r="H138" s="27" t="n"/>
      <c r="I138" s="27" t="n"/>
      <c r="J138" s="27" t="n"/>
      <c r="K138" s="27" t="n"/>
      <c r="L138" s="27" t="n"/>
      <c r="M138" s="27" t="n"/>
      <c r="N138" s="27" t="n"/>
      <c r="O138" s="27" t="n"/>
      <c r="P138" s="6">
        <f>IF($A138="","",6-COUNTIF($J138:$O138,"Complete")-COUNTIF($J138:$O138,"Not Required"))</f>
        <v/>
      </c>
      <c r="Q138" s="30">
        <f>IF($A138="","",IF(6-COUNTIF($J138:$O138,"Not Required")=0,1,COUNTIF($J138:$O138,"Complete")/(6-COUNTIF($J138:$O138,"Not Required"))))</f>
        <v/>
      </c>
      <c r="R138" s="6">
        <f>IF($A138="","",IF(OR($I138="Canceled",$I138="No Show"),"Closed",IF($P138=0,"Ready",IF($C138="","In Progress",IF($C138&lt;'Lists &amp; Settings'!$B$3,"Overdue",IF($C138='Lists &amp; Settings'!$B$3,"Due Today","In Progress"))))))</f>
        <v/>
      </c>
      <c r="S138" s="28" t="n"/>
      <c r="T138" s="31" t="n"/>
      <c r="U138" s="32">
        <f>IF($A138="","",IF(COUNTIF($A$6:$A$205,$A138)&gt;1,"Duplicate Registration ID",IF(OR($B138="",$C138="",$E138="",$F138="",$G138="",$H138="",$I138=""),"Missing Required Field",IF($S138="","Missing Last Updated Date",IF($S138&gt;'Lists &amp; Settings'!$B$3,"Last Updated After As-of Date","")))))</f>
        <v/>
      </c>
    </row>
    <row r="139">
      <c r="A139" s="27" t="n"/>
      <c r="B139" s="27" t="n"/>
      <c r="C139" s="28" t="n"/>
      <c r="D139" s="29" t="n"/>
      <c r="E139" s="27" t="n"/>
      <c r="F139" s="27" t="n"/>
      <c r="G139" s="27" t="n"/>
      <c r="H139" s="27" t="n"/>
      <c r="I139" s="27" t="n"/>
      <c r="J139" s="27" t="n"/>
      <c r="K139" s="27" t="n"/>
      <c r="L139" s="27" t="n"/>
      <c r="M139" s="27" t="n"/>
      <c r="N139" s="27" t="n"/>
      <c r="O139" s="27" t="n"/>
      <c r="P139" s="6">
        <f>IF($A139="","",6-COUNTIF($J139:$O139,"Complete")-COUNTIF($J139:$O139,"Not Required"))</f>
        <v/>
      </c>
      <c r="Q139" s="30">
        <f>IF($A139="","",IF(6-COUNTIF($J139:$O139,"Not Required")=0,1,COUNTIF($J139:$O139,"Complete")/(6-COUNTIF($J139:$O139,"Not Required"))))</f>
        <v/>
      </c>
      <c r="R139" s="6">
        <f>IF($A139="","",IF(OR($I139="Canceled",$I139="No Show"),"Closed",IF($P139=0,"Ready",IF($C139="","In Progress",IF($C139&lt;'Lists &amp; Settings'!$B$3,"Overdue",IF($C139='Lists &amp; Settings'!$B$3,"Due Today","In Progress"))))))</f>
        <v/>
      </c>
      <c r="S139" s="28" t="n"/>
      <c r="T139" s="31" t="n"/>
      <c r="U139" s="32">
        <f>IF($A139="","",IF(COUNTIF($A$6:$A$205,$A139)&gt;1,"Duplicate Registration ID",IF(OR($B139="",$C139="",$E139="",$F139="",$G139="",$H139="",$I139=""),"Missing Required Field",IF($S139="","Missing Last Updated Date",IF($S139&gt;'Lists &amp; Settings'!$B$3,"Last Updated After As-of Date","")))))</f>
        <v/>
      </c>
    </row>
    <row r="140">
      <c r="A140" s="27" t="n"/>
      <c r="B140" s="27" t="n"/>
      <c r="C140" s="28" t="n"/>
      <c r="D140" s="29" t="n"/>
      <c r="E140" s="27" t="n"/>
      <c r="F140" s="27" t="n"/>
      <c r="G140" s="27" t="n"/>
      <c r="H140" s="27" t="n"/>
      <c r="I140" s="27" t="n"/>
      <c r="J140" s="27" t="n"/>
      <c r="K140" s="27" t="n"/>
      <c r="L140" s="27" t="n"/>
      <c r="M140" s="27" t="n"/>
      <c r="N140" s="27" t="n"/>
      <c r="O140" s="27" t="n"/>
      <c r="P140" s="6">
        <f>IF($A140="","",6-COUNTIF($J140:$O140,"Complete")-COUNTIF($J140:$O140,"Not Required"))</f>
        <v/>
      </c>
      <c r="Q140" s="30">
        <f>IF($A140="","",IF(6-COUNTIF($J140:$O140,"Not Required")=0,1,COUNTIF($J140:$O140,"Complete")/(6-COUNTIF($J140:$O140,"Not Required"))))</f>
        <v/>
      </c>
      <c r="R140" s="6">
        <f>IF($A140="","",IF(OR($I140="Canceled",$I140="No Show"),"Closed",IF($P140=0,"Ready",IF($C140="","In Progress",IF($C140&lt;'Lists &amp; Settings'!$B$3,"Overdue",IF($C140='Lists &amp; Settings'!$B$3,"Due Today","In Progress"))))))</f>
        <v/>
      </c>
      <c r="S140" s="28" t="n"/>
      <c r="T140" s="31" t="n"/>
      <c r="U140" s="32">
        <f>IF($A140="","",IF(COUNTIF($A$6:$A$205,$A140)&gt;1,"Duplicate Registration ID",IF(OR($B140="",$C140="",$E140="",$F140="",$G140="",$H140="",$I140=""),"Missing Required Field",IF($S140="","Missing Last Updated Date",IF($S140&gt;'Lists &amp; Settings'!$B$3,"Last Updated After As-of Date","")))))</f>
        <v/>
      </c>
    </row>
    <row r="141">
      <c r="A141" s="27" t="n"/>
      <c r="B141" s="27" t="n"/>
      <c r="C141" s="28" t="n"/>
      <c r="D141" s="29" t="n"/>
      <c r="E141" s="27" t="n"/>
      <c r="F141" s="27" t="n"/>
      <c r="G141" s="27" t="n"/>
      <c r="H141" s="27" t="n"/>
      <c r="I141" s="27" t="n"/>
      <c r="J141" s="27" t="n"/>
      <c r="K141" s="27" t="n"/>
      <c r="L141" s="27" t="n"/>
      <c r="M141" s="27" t="n"/>
      <c r="N141" s="27" t="n"/>
      <c r="O141" s="27" t="n"/>
      <c r="P141" s="6">
        <f>IF($A141="","",6-COUNTIF($J141:$O141,"Complete")-COUNTIF($J141:$O141,"Not Required"))</f>
        <v/>
      </c>
      <c r="Q141" s="30">
        <f>IF($A141="","",IF(6-COUNTIF($J141:$O141,"Not Required")=0,1,COUNTIF($J141:$O141,"Complete")/(6-COUNTIF($J141:$O141,"Not Required"))))</f>
        <v/>
      </c>
      <c r="R141" s="6">
        <f>IF($A141="","",IF(OR($I141="Canceled",$I141="No Show"),"Closed",IF($P141=0,"Ready",IF($C141="","In Progress",IF($C141&lt;'Lists &amp; Settings'!$B$3,"Overdue",IF($C141='Lists &amp; Settings'!$B$3,"Due Today","In Progress"))))))</f>
        <v/>
      </c>
      <c r="S141" s="28" t="n"/>
      <c r="T141" s="31" t="n"/>
      <c r="U141" s="32">
        <f>IF($A141="","",IF(COUNTIF($A$6:$A$205,$A141)&gt;1,"Duplicate Registration ID",IF(OR($B141="",$C141="",$E141="",$F141="",$G141="",$H141="",$I141=""),"Missing Required Field",IF($S141="","Missing Last Updated Date",IF($S141&gt;'Lists &amp; Settings'!$B$3,"Last Updated After As-of Date","")))))</f>
        <v/>
      </c>
    </row>
    <row r="142">
      <c r="A142" s="27" t="n"/>
      <c r="B142" s="27" t="n"/>
      <c r="C142" s="28" t="n"/>
      <c r="D142" s="29" t="n"/>
      <c r="E142" s="27" t="n"/>
      <c r="F142" s="27" t="n"/>
      <c r="G142" s="27" t="n"/>
      <c r="H142" s="27" t="n"/>
      <c r="I142" s="27" t="n"/>
      <c r="J142" s="27" t="n"/>
      <c r="K142" s="27" t="n"/>
      <c r="L142" s="27" t="n"/>
      <c r="M142" s="27" t="n"/>
      <c r="N142" s="27" t="n"/>
      <c r="O142" s="27" t="n"/>
      <c r="P142" s="6">
        <f>IF($A142="","",6-COUNTIF($J142:$O142,"Complete")-COUNTIF($J142:$O142,"Not Required"))</f>
        <v/>
      </c>
      <c r="Q142" s="30">
        <f>IF($A142="","",IF(6-COUNTIF($J142:$O142,"Not Required")=0,1,COUNTIF($J142:$O142,"Complete")/(6-COUNTIF($J142:$O142,"Not Required"))))</f>
        <v/>
      </c>
      <c r="R142" s="6">
        <f>IF($A142="","",IF(OR($I142="Canceled",$I142="No Show"),"Closed",IF($P142=0,"Ready",IF($C142="","In Progress",IF($C142&lt;'Lists &amp; Settings'!$B$3,"Overdue",IF($C142='Lists &amp; Settings'!$B$3,"Due Today","In Progress"))))))</f>
        <v/>
      </c>
      <c r="S142" s="28" t="n"/>
      <c r="T142" s="31" t="n"/>
      <c r="U142" s="32">
        <f>IF($A142="","",IF(COUNTIF($A$6:$A$205,$A142)&gt;1,"Duplicate Registration ID",IF(OR($B142="",$C142="",$E142="",$F142="",$G142="",$H142="",$I142=""),"Missing Required Field",IF($S142="","Missing Last Updated Date",IF($S142&gt;'Lists &amp; Settings'!$B$3,"Last Updated After As-of Date","")))))</f>
        <v/>
      </c>
    </row>
    <row r="143">
      <c r="A143" s="27" t="n"/>
      <c r="B143" s="27" t="n"/>
      <c r="C143" s="28" t="n"/>
      <c r="D143" s="29" t="n"/>
      <c r="E143" s="27" t="n"/>
      <c r="F143" s="27" t="n"/>
      <c r="G143" s="27" t="n"/>
      <c r="H143" s="27" t="n"/>
      <c r="I143" s="27" t="n"/>
      <c r="J143" s="27" t="n"/>
      <c r="K143" s="27" t="n"/>
      <c r="L143" s="27" t="n"/>
      <c r="M143" s="27" t="n"/>
      <c r="N143" s="27" t="n"/>
      <c r="O143" s="27" t="n"/>
      <c r="P143" s="6">
        <f>IF($A143="","",6-COUNTIF($J143:$O143,"Complete")-COUNTIF($J143:$O143,"Not Required"))</f>
        <v/>
      </c>
      <c r="Q143" s="30">
        <f>IF($A143="","",IF(6-COUNTIF($J143:$O143,"Not Required")=0,1,COUNTIF($J143:$O143,"Complete")/(6-COUNTIF($J143:$O143,"Not Required"))))</f>
        <v/>
      </c>
      <c r="R143" s="6">
        <f>IF($A143="","",IF(OR($I143="Canceled",$I143="No Show"),"Closed",IF($P143=0,"Ready",IF($C143="","In Progress",IF($C143&lt;'Lists &amp; Settings'!$B$3,"Overdue",IF($C143='Lists &amp; Settings'!$B$3,"Due Today","In Progress"))))))</f>
        <v/>
      </c>
      <c r="S143" s="28" t="n"/>
      <c r="T143" s="31" t="n"/>
      <c r="U143" s="32">
        <f>IF($A143="","",IF(COUNTIF($A$6:$A$205,$A143)&gt;1,"Duplicate Registration ID",IF(OR($B143="",$C143="",$E143="",$F143="",$G143="",$H143="",$I143=""),"Missing Required Field",IF($S143="","Missing Last Updated Date",IF($S143&gt;'Lists &amp; Settings'!$B$3,"Last Updated After As-of Date","")))))</f>
        <v/>
      </c>
    </row>
    <row r="144">
      <c r="A144" s="27" t="n"/>
      <c r="B144" s="27" t="n"/>
      <c r="C144" s="28" t="n"/>
      <c r="D144" s="29" t="n"/>
      <c r="E144" s="27" t="n"/>
      <c r="F144" s="27" t="n"/>
      <c r="G144" s="27" t="n"/>
      <c r="H144" s="27" t="n"/>
      <c r="I144" s="27" t="n"/>
      <c r="J144" s="27" t="n"/>
      <c r="K144" s="27" t="n"/>
      <c r="L144" s="27" t="n"/>
      <c r="M144" s="27" t="n"/>
      <c r="N144" s="27" t="n"/>
      <c r="O144" s="27" t="n"/>
      <c r="P144" s="6">
        <f>IF($A144="","",6-COUNTIF($J144:$O144,"Complete")-COUNTIF($J144:$O144,"Not Required"))</f>
        <v/>
      </c>
      <c r="Q144" s="30">
        <f>IF($A144="","",IF(6-COUNTIF($J144:$O144,"Not Required")=0,1,COUNTIF($J144:$O144,"Complete")/(6-COUNTIF($J144:$O144,"Not Required"))))</f>
        <v/>
      </c>
      <c r="R144" s="6">
        <f>IF($A144="","",IF(OR($I144="Canceled",$I144="No Show"),"Closed",IF($P144=0,"Ready",IF($C144="","In Progress",IF($C144&lt;'Lists &amp; Settings'!$B$3,"Overdue",IF($C144='Lists &amp; Settings'!$B$3,"Due Today","In Progress"))))))</f>
        <v/>
      </c>
      <c r="S144" s="28" t="n"/>
      <c r="T144" s="31" t="n"/>
      <c r="U144" s="32">
        <f>IF($A144="","",IF(COUNTIF($A$6:$A$205,$A144)&gt;1,"Duplicate Registration ID",IF(OR($B144="",$C144="",$E144="",$F144="",$G144="",$H144="",$I144=""),"Missing Required Field",IF($S144="","Missing Last Updated Date",IF($S144&gt;'Lists &amp; Settings'!$B$3,"Last Updated After As-of Date","")))))</f>
        <v/>
      </c>
    </row>
    <row r="145">
      <c r="A145" s="27" t="n"/>
      <c r="B145" s="27" t="n"/>
      <c r="C145" s="28" t="n"/>
      <c r="D145" s="29" t="n"/>
      <c r="E145" s="27" t="n"/>
      <c r="F145" s="27" t="n"/>
      <c r="G145" s="27" t="n"/>
      <c r="H145" s="27" t="n"/>
      <c r="I145" s="27" t="n"/>
      <c r="J145" s="27" t="n"/>
      <c r="K145" s="27" t="n"/>
      <c r="L145" s="27" t="n"/>
      <c r="M145" s="27" t="n"/>
      <c r="N145" s="27" t="n"/>
      <c r="O145" s="27" t="n"/>
      <c r="P145" s="6">
        <f>IF($A145="","",6-COUNTIF($J145:$O145,"Complete")-COUNTIF($J145:$O145,"Not Required"))</f>
        <v/>
      </c>
      <c r="Q145" s="30">
        <f>IF($A145="","",IF(6-COUNTIF($J145:$O145,"Not Required")=0,1,COUNTIF($J145:$O145,"Complete")/(6-COUNTIF($J145:$O145,"Not Required"))))</f>
        <v/>
      </c>
      <c r="R145" s="6">
        <f>IF($A145="","",IF(OR($I145="Canceled",$I145="No Show"),"Closed",IF($P145=0,"Ready",IF($C145="","In Progress",IF($C145&lt;'Lists &amp; Settings'!$B$3,"Overdue",IF($C145='Lists &amp; Settings'!$B$3,"Due Today","In Progress"))))))</f>
        <v/>
      </c>
      <c r="S145" s="28" t="n"/>
      <c r="T145" s="31" t="n"/>
      <c r="U145" s="32">
        <f>IF($A145="","",IF(COUNTIF($A$6:$A$205,$A145)&gt;1,"Duplicate Registration ID",IF(OR($B145="",$C145="",$E145="",$F145="",$G145="",$H145="",$I145=""),"Missing Required Field",IF($S145="","Missing Last Updated Date",IF($S145&gt;'Lists &amp; Settings'!$B$3,"Last Updated After As-of Date","")))))</f>
        <v/>
      </c>
    </row>
    <row r="146">
      <c r="A146" s="27" t="n"/>
      <c r="B146" s="27" t="n"/>
      <c r="C146" s="28" t="n"/>
      <c r="D146" s="29" t="n"/>
      <c r="E146" s="27" t="n"/>
      <c r="F146" s="27" t="n"/>
      <c r="G146" s="27" t="n"/>
      <c r="H146" s="27" t="n"/>
      <c r="I146" s="27" t="n"/>
      <c r="J146" s="27" t="n"/>
      <c r="K146" s="27" t="n"/>
      <c r="L146" s="27" t="n"/>
      <c r="M146" s="27" t="n"/>
      <c r="N146" s="27" t="n"/>
      <c r="O146" s="27" t="n"/>
      <c r="P146" s="6">
        <f>IF($A146="","",6-COUNTIF($J146:$O146,"Complete")-COUNTIF($J146:$O146,"Not Required"))</f>
        <v/>
      </c>
      <c r="Q146" s="30">
        <f>IF($A146="","",IF(6-COUNTIF($J146:$O146,"Not Required")=0,1,COUNTIF($J146:$O146,"Complete")/(6-COUNTIF($J146:$O146,"Not Required"))))</f>
        <v/>
      </c>
      <c r="R146" s="6">
        <f>IF($A146="","",IF(OR($I146="Canceled",$I146="No Show"),"Closed",IF($P146=0,"Ready",IF($C146="","In Progress",IF($C146&lt;'Lists &amp; Settings'!$B$3,"Overdue",IF($C146='Lists &amp; Settings'!$B$3,"Due Today","In Progress"))))))</f>
        <v/>
      </c>
      <c r="S146" s="28" t="n"/>
      <c r="T146" s="31" t="n"/>
      <c r="U146" s="32">
        <f>IF($A146="","",IF(COUNTIF($A$6:$A$205,$A146)&gt;1,"Duplicate Registration ID",IF(OR($B146="",$C146="",$E146="",$F146="",$G146="",$H146="",$I146=""),"Missing Required Field",IF($S146="","Missing Last Updated Date",IF($S146&gt;'Lists &amp; Settings'!$B$3,"Last Updated After As-of Date","")))))</f>
        <v/>
      </c>
    </row>
    <row r="147">
      <c r="A147" s="27" t="n"/>
      <c r="B147" s="27" t="n"/>
      <c r="C147" s="28" t="n"/>
      <c r="D147" s="29" t="n"/>
      <c r="E147" s="27" t="n"/>
      <c r="F147" s="27" t="n"/>
      <c r="G147" s="27" t="n"/>
      <c r="H147" s="27" t="n"/>
      <c r="I147" s="27" t="n"/>
      <c r="J147" s="27" t="n"/>
      <c r="K147" s="27" t="n"/>
      <c r="L147" s="27" t="n"/>
      <c r="M147" s="27" t="n"/>
      <c r="N147" s="27" t="n"/>
      <c r="O147" s="27" t="n"/>
      <c r="P147" s="6">
        <f>IF($A147="","",6-COUNTIF($J147:$O147,"Complete")-COUNTIF($J147:$O147,"Not Required"))</f>
        <v/>
      </c>
      <c r="Q147" s="30">
        <f>IF($A147="","",IF(6-COUNTIF($J147:$O147,"Not Required")=0,1,COUNTIF($J147:$O147,"Complete")/(6-COUNTIF($J147:$O147,"Not Required"))))</f>
        <v/>
      </c>
      <c r="R147" s="6">
        <f>IF($A147="","",IF(OR($I147="Canceled",$I147="No Show"),"Closed",IF($P147=0,"Ready",IF($C147="","In Progress",IF($C147&lt;'Lists &amp; Settings'!$B$3,"Overdue",IF($C147='Lists &amp; Settings'!$B$3,"Due Today","In Progress"))))))</f>
        <v/>
      </c>
      <c r="S147" s="28" t="n"/>
      <c r="T147" s="31" t="n"/>
      <c r="U147" s="32">
        <f>IF($A147="","",IF(COUNTIF($A$6:$A$205,$A147)&gt;1,"Duplicate Registration ID",IF(OR($B147="",$C147="",$E147="",$F147="",$G147="",$H147="",$I147=""),"Missing Required Field",IF($S147="","Missing Last Updated Date",IF($S147&gt;'Lists &amp; Settings'!$B$3,"Last Updated After As-of Date","")))))</f>
        <v/>
      </c>
    </row>
    <row r="148">
      <c r="A148" s="27" t="n"/>
      <c r="B148" s="27" t="n"/>
      <c r="C148" s="28" t="n"/>
      <c r="D148" s="29" t="n"/>
      <c r="E148" s="27" t="n"/>
      <c r="F148" s="27" t="n"/>
      <c r="G148" s="27" t="n"/>
      <c r="H148" s="27" t="n"/>
      <c r="I148" s="27" t="n"/>
      <c r="J148" s="27" t="n"/>
      <c r="K148" s="27" t="n"/>
      <c r="L148" s="27" t="n"/>
      <c r="M148" s="27" t="n"/>
      <c r="N148" s="27" t="n"/>
      <c r="O148" s="27" t="n"/>
      <c r="P148" s="6">
        <f>IF($A148="","",6-COUNTIF($J148:$O148,"Complete")-COUNTIF($J148:$O148,"Not Required"))</f>
        <v/>
      </c>
      <c r="Q148" s="30">
        <f>IF($A148="","",IF(6-COUNTIF($J148:$O148,"Not Required")=0,1,COUNTIF($J148:$O148,"Complete")/(6-COUNTIF($J148:$O148,"Not Required"))))</f>
        <v/>
      </c>
      <c r="R148" s="6">
        <f>IF($A148="","",IF(OR($I148="Canceled",$I148="No Show"),"Closed",IF($P148=0,"Ready",IF($C148="","In Progress",IF($C148&lt;'Lists &amp; Settings'!$B$3,"Overdue",IF($C148='Lists &amp; Settings'!$B$3,"Due Today","In Progress"))))))</f>
        <v/>
      </c>
      <c r="S148" s="28" t="n"/>
      <c r="T148" s="31" t="n"/>
      <c r="U148" s="32">
        <f>IF($A148="","",IF(COUNTIF($A$6:$A$205,$A148)&gt;1,"Duplicate Registration ID",IF(OR($B148="",$C148="",$E148="",$F148="",$G148="",$H148="",$I148=""),"Missing Required Field",IF($S148="","Missing Last Updated Date",IF($S148&gt;'Lists &amp; Settings'!$B$3,"Last Updated After As-of Date","")))))</f>
        <v/>
      </c>
    </row>
    <row r="149">
      <c r="A149" s="27" t="n"/>
      <c r="B149" s="27" t="n"/>
      <c r="C149" s="28" t="n"/>
      <c r="D149" s="29" t="n"/>
      <c r="E149" s="27" t="n"/>
      <c r="F149" s="27" t="n"/>
      <c r="G149" s="27" t="n"/>
      <c r="H149" s="27" t="n"/>
      <c r="I149" s="27" t="n"/>
      <c r="J149" s="27" t="n"/>
      <c r="K149" s="27" t="n"/>
      <c r="L149" s="27" t="n"/>
      <c r="M149" s="27" t="n"/>
      <c r="N149" s="27" t="n"/>
      <c r="O149" s="27" t="n"/>
      <c r="P149" s="6">
        <f>IF($A149="","",6-COUNTIF($J149:$O149,"Complete")-COUNTIF($J149:$O149,"Not Required"))</f>
        <v/>
      </c>
      <c r="Q149" s="30">
        <f>IF($A149="","",IF(6-COUNTIF($J149:$O149,"Not Required")=0,1,COUNTIF($J149:$O149,"Complete")/(6-COUNTIF($J149:$O149,"Not Required"))))</f>
        <v/>
      </c>
      <c r="R149" s="6">
        <f>IF($A149="","",IF(OR($I149="Canceled",$I149="No Show"),"Closed",IF($P149=0,"Ready",IF($C149="","In Progress",IF($C149&lt;'Lists &amp; Settings'!$B$3,"Overdue",IF($C149='Lists &amp; Settings'!$B$3,"Due Today","In Progress"))))))</f>
        <v/>
      </c>
      <c r="S149" s="28" t="n"/>
      <c r="T149" s="31" t="n"/>
      <c r="U149" s="32">
        <f>IF($A149="","",IF(COUNTIF($A$6:$A$205,$A149)&gt;1,"Duplicate Registration ID",IF(OR($B149="",$C149="",$E149="",$F149="",$G149="",$H149="",$I149=""),"Missing Required Field",IF($S149="","Missing Last Updated Date",IF($S149&gt;'Lists &amp; Settings'!$B$3,"Last Updated After As-of Date","")))))</f>
        <v/>
      </c>
    </row>
    <row r="150">
      <c r="A150" s="27" t="n"/>
      <c r="B150" s="27" t="n"/>
      <c r="C150" s="28" t="n"/>
      <c r="D150" s="29" t="n"/>
      <c r="E150" s="27" t="n"/>
      <c r="F150" s="27" t="n"/>
      <c r="G150" s="27" t="n"/>
      <c r="H150" s="27" t="n"/>
      <c r="I150" s="27" t="n"/>
      <c r="J150" s="27" t="n"/>
      <c r="K150" s="27" t="n"/>
      <c r="L150" s="27" t="n"/>
      <c r="M150" s="27" t="n"/>
      <c r="N150" s="27" t="n"/>
      <c r="O150" s="27" t="n"/>
      <c r="P150" s="6">
        <f>IF($A150="","",6-COUNTIF($J150:$O150,"Complete")-COUNTIF($J150:$O150,"Not Required"))</f>
        <v/>
      </c>
      <c r="Q150" s="30">
        <f>IF($A150="","",IF(6-COUNTIF($J150:$O150,"Not Required")=0,1,COUNTIF($J150:$O150,"Complete")/(6-COUNTIF($J150:$O150,"Not Required"))))</f>
        <v/>
      </c>
      <c r="R150" s="6">
        <f>IF($A150="","",IF(OR($I150="Canceled",$I150="No Show"),"Closed",IF($P150=0,"Ready",IF($C150="","In Progress",IF($C150&lt;'Lists &amp; Settings'!$B$3,"Overdue",IF($C150='Lists &amp; Settings'!$B$3,"Due Today","In Progress"))))))</f>
        <v/>
      </c>
      <c r="S150" s="28" t="n"/>
      <c r="T150" s="31" t="n"/>
      <c r="U150" s="32">
        <f>IF($A150="","",IF(COUNTIF($A$6:$A$205,$A150)&gt;1,"Duplicate Registration ID",IF(OR($B150="",$C150="",$E150="",$F150="",$G150="",$H150="",$I150=""),"Missing Required Field",IF($S150="","Missing Last Updated Date",IF($S150&gt;'Lists &amp; Settings'!$B$3,"Last Updated After As-of Date","")))))</f>
        <v/>
      </c>
    </row>
    <row r="151">
      <c r="A151" s="27" t="n"/>
      <c r="B151" s="27" t="n"/>
      <c r="C151" s="28" t="n"/>
      <c r="D151" s="29" t="n"/>
      <c r="E151" s="27" t="n"/>
      <c r="F151" s="27" t="n"/>
      <c r="G151" s="27" t="n"/>
      <c r="H151" s="27" t="n"/>
      <c r="I151" s="27" t="n"/>
      <c r="J151" s="27" t="n"/>
      <c r="K151" s="27" t="n"/>
      <c r="L151" s="27" t="n"/>
      <c r="M151" s="27" t="n"/>
      <c r="N151" s="27" t="n"/>
      <c r="O151" s="27" t="n"/>
      <c r="P151" s="6">
        <f>IF($A151="","",6-COUNTIF($J151:$O151,"Complete")-COUNTIF($J151:$O151,"Not Required"))</f>
        <v/>
      </c>
      <c r="Q151" s="30">
        <f>IF($A151="","",IF(6-COUNTIF($J151:$O151,"Not Required")=0,1,COUNTIF($J151:$O151,"Complete")/(6-COUNTIF($J151:$O151,"Not Required"))))</f>
        <v/>
      </c>
      <c r="R151" s="6">
        <f>IF($A151="","",IF(OR($I151="Canceled",$I151="No Show"),"Closed",IF($P151=0,"Ready",IF($C151="","In Progress",IF($C151&lt;'Lists &amp; Settings'!$B$3,"Overdue",IF($C151='Lists &amp; Settings'!$B$3,"Due Today","In Progress"))))))</f>
        <v/>
      </c>
      <c r="S151" s="28" t="n"/>
      <c r="T151" s="31" t="n"/>
      <c r="U151" s="32">
        <f>IF($A151="","",IF(COUNTIF($A$6:$A$205,$A151)&gt;1,"Duplicate Registration ID",IF(OR($B151="",$C151="",$E151="",$F151="",$G151="",$H151="",$I151=""),"Missing Required Field",IF($S151="","Missing Last Updated Date",IF($S151&gt;'Lists &amp; Settings'!$B$3,"Last Updated After As-of Date","")))))</f>
        <v/>
      </c>
    </row>
    <row r="152">
      <c r="A152" s="27" t="n"/>
      <c r="B152" s="27" t="n"/>
      <c r="C152" s="28" t="n"/>
      <c r="D152" s="29" t="n"/>
      <c r="E152" s="27" t="n"/>
      <c r="F152" s="27" t="n"/>
      <c r="G152" s="27" t="n"/>
      <c r="H152" s="27" t="n"/>
      <c r="I152" s="27" t="n"/>
      <c r="J152" s="27" t="n"/>
      <c r="K152" s="27" t="n"/>
      <c r="L152" s="27" t="n"/>
      <c r="M152" s="27" t="n"/>
      <c r="N152" s="27" t="n"/>
      <c r="O152" s="27" t="n"/>
      <c r="P152" s="6">
        <f>IF($A152="","",6-COUNTIF($J152:$O152,"Complete")-COUNTIF($J152:$O152,"Not Required"))</f>
        <v/>
      </c>
      <c r="Q152" s="30">
        <f>IF($A152="","",IF(6-COUNTIF($J152:$O152,"Not Required")=0,1,COUNTIF($J152:$O152,"Complete")/(6-COUNTIF($J152:$O152,"Not Required"))))</f>
        <v/>
      </c>
      <c r="R152" s="6">
        <f>IF($A152="","",IF(OR($I152="Canceled",$I152="No Show"),"Closed",IF($P152=0,"Ready",IF($C152="","In Progress",IF($C152&lt;'Lists &amp; Settings'!$B$3,"Overdue",IF($C152='Lists &amp; Settings'!$B$3,"Due Today","In Progress"))))))</f>
        <v/>
      </c>
      <c r="S152" s="28" t="n"/>
      <c r="T152" s="31" t="n"/>
      <c r="U152" s="32">
        <f>IF($A152="","",IF(COUNTIF($A$6:$A$205,$A152)&gt;1,"Duplicate Registration ID",IF(OR($B152="",$C152="",$E152="",$F152="",$G152="",$H152="",$I152=""),"Missing Required Field",IF($S152="","Missing Last Updated Date",IF($S152&gt;'Lists &amp; Settings'!$B$3,"Last Updated After As-of Date","")))))</f>
        <v/>
      </c>
    </row>
    <row r="153">
      <c r="A153" s="27" t="n"/>
      <c r="B153" s="27" t="n"/>
      <c r="C153" s="28" t="n"/>
      <c r="D153" s="29" t="n"/>
      <c r="E153" s="27" t="n"/>
      <c r="F153" s="27" t="n"/>
      <c r="G153" s="27" t="n"/>
      <c r="H153" s="27" t="n"/>
      <c r="I153" s="27" t="n"/>
      <c r="J153" s="27" t="n"/>
      <c r="K153" s="27" t="n"/>
      <c r="L153" s="27" t="n"/>
      <c r="M153" s="27" t="n"/>
      <c r="N153" s="27" t="n"/>
      <c r="O153" s="27" t="n"/>
      <c r="P153" s="6">
        <f>IF($A153="","",6-COUNTIF($J153:$O153,"Complete")-COUNTIF($J153:$O153,"Not Required"))</f>
        <v/>
      </c>
      <c r="Q153" s="30">
        <f>IF($A153="","",IF(6-COUNTIF($J153:$O153,"Not Required")=0,1,COUNTIF($J153:$O153,"Complete")/(6-COUNTIF($J153:$O153,"Not Required"))))</f>
        <v/>
      </c>
      <c r="R153" s="6">
        <f>IF($A153="","",IF(OR($I153="Canceled",$I153="No Show"),"Closed",IF($P153=0,"Ready",IF($C153="","In Progress",IF($C153&lt;'Lists &amp; Settings'!$B$3,"Overdue",IF($C153='Lists &amp; Settings'!$B$3,"Due Today","In Progress"))))))</f>
        <v/>
      </c>
      <c r="S153" s="28" t="n"/>
      <c r="T153" s="31" t="n"/>
      <c r="U153" s="32">
        <f>IF($A153="","",IF(COUNTIF($A$6:$A$205,$A153)&gt;1,"Duplicate Registration ID",IF(OR($B153="",$C153="",$E153="",$F153="",$G153="",$H153="",$I153=""),"Missing Required Field",IF($S153="","Missing Last Updated Date",IF($S153&gt;'Lists &amp; Settings'!$B$3,"Last Updated After As-of Date","")))))</f>
        <v/>
      </c>
    </row>
    <row r="154">
      <c r="A154" s="27" t="n"/>
      <c r="B154" s="27" t="n"/>
      <c r="C154" s="28" t="n"/>
      <c r="D154" s="29" t="n"/>
      <c r="E154" s="27" t="n"/>
      <c r="F154" s="27" t="n"/>
      <c r="G154" s="27" t="n"/>
      <c r="H154" s="27" t="n"/>
      <c r="I154" s="27" t="n"/>
      <c r="J154" s="27" t="n"/>
      <c r="K154" s="27" t="n"/>
      <c r="L154" s="27" t="n"/>
      <c r="M154" s="27" t="n"/>
      <c r="N154" s="27" t="n"/>
      <c r="O154" s="27" t="n"/>
      <c r="P154" s="6">
        <f>IF($A154="","",6-COUNTIF($J154:$O154,"Complete")-COUNTIF($J154:$O154,"Not Required"))</f>
        <v/>
      </c>
      <c r="Q154" s="30">
        <f>IF($A154="","",IF(6-COUNTIF($J154:$O154,"Not Required")=0,1,COUNTIF($J154:$O154,"Complete")/(6-COUNTIF($J154:$O154,"Not Required"))))</f>
        <v/>
      </c>
      <c r="R154" s="6">
        <f>IF($A154="","",IF(OR($I154="Canceled",$I154="No Show"),"Closed",IF($P154=0,"Ready",IF($C154="","In Progress",IF($C154&lt;'Lists &amp; Settings'!$B$3,"Overdue",IF($C154='Lists &amp; Settings'!$B$3,"Due Today","In Progress"))))))</f>
        <v/>
      </c>
      <c r="S154" s="28" t="n"/>
      <c r="T154" s="31" t="n"/>
      <c r="U154" s="32">
        <f>IF($A154="","",IF(COUNTIF($A$6:$A$205,$A154)&gt;1,"Duplicate Registration ID",IF(OR($B154="",$C154="",$E154="",$F154="",$G154="",$H154="",$I154=""),"Missing Required Field",IF($S154="","Missing Last Updated Date",IF($S154&gt;'Lists &amp; Settings'!$B$3,"Last Updated After As-of Date","")))))</f>
        <v/>
      </c>
    </row>
    <row r="155">
      <c r="A155" s="27" t="n"/>
      <c r="B155" s="27" t="n"/>
      <c r="C155" s="28" t="n"/>
      <c r="D155" s="29" t="n"/>
      <c r="E155" s="27" t="n"/>
      <c r="F155" s="27" t="n"/>
      <c r="G155" s="27" t="n"/>
      <c r="H155" s="27" t="n"/>
      <c r="I155" s="27" t="n"/>
      <c r="J155" s="27" t="n"/>
      <c r="K155" s="27" t="n"/>
      <c r="L155" s="27" t="n"/>
      <c r="M155" s="27" t="n"/>
      <c r="N155" s="27" t="n"/>
      <c r="O155" s="27" t="n"/>
      <c r="P155" s="6">
        <f>IF($A155="","",6-COUNTIF($J155:$O155,"Complete")-COUNTIF($J155:$O155,"Not Required"))</f>
        <v/>
      </c>
      <c r="Q155" s="30">
        <f>IF($A155="","",IF(6-COUNTIF($J155:$O155,"Not Required")=0,1,COUNTIF($J155:$O155,"Complete")/(6-COUNTIF($J155:$O155,"Not Required"))))</f>
        <v/>
      </c>
      <c r="R155" s="6">
        <f>IF($A155="","",IF(OR($I155="Canceled",$I155="No Show"),"Closed",IF($P155=0,"Ready",IF($C155="","In Progress",IF($C155&lt;'Lists &amp; Settings'!$B$3,"Overdue",IF($C155='Lists &amp; Settings'!$B$3,"Due Today","In Progress"))))))</f>
        <v/>
      </c>
      <c r="S155" s="28" t="n"/>
      <c r="T155" s="31" t="n"/>
      <c r="U155" s="32">
        <f>IF($A155="","",IF(COUNTIF($A$6:$A$205,$A155)&gt;1,"Duplicate Registration ID",IF(OR($B155="",$C155="",$E155="",$F155="",$G155="",$H155="",$I155=""),"Missing Required Field",IF($S155="","Missing Last Updated Date",IF($S155&gt;'Lists &amp; Settings'!$B$3,"Last Updated After As-of Date","")))))</f>
        <v/>
      </c>
    </row>
    <row r="156">
      <c r="A156" s="27" t="n"/>
      <c r="B156" s="27" t="n"/>
      <c r="C156" s="28" t="n"/>
      <c r="D156" s="29" t="n"/>
      <c r="E156" s="27" t="n"/>
      <c r="F156" s="27" t="n"/>
      <c r="G156" s="27" t="n"/>
      <c r="H156" s="27" t="n"/>
      <c r="I156" s="27" t="n"/>
      <c r="J156" s="27" t="n"/>
      <c r="K156" s="27" t="n"/>
      <c r="L156" s="27" t="n"/>
      <c r="M156" s="27" t="n"/>
      <c r="N156" s="27" t="n"/>
      <c r="O156" s="27" t="n"/>
      <c r="P156" s="6">
        <f>IF($A156="","",6-COUNTIF($J156:$O156,"Complete")-COUNTIF($J156:$O156,"Not Required"))</f>
        <v/>
      </c>
      <c r="Q156" s="30">
        <f>IF($A156="","",IF(6-COUNTIF($J156:$O156,"Not Required")=0,1,COUNTIF($J156:$O156,"Complete")/(6-COUNTIF($J156:$O156,"Not Required"))))</f>
        <v/>
      </c>
      <c r="R156" s="6">
        <f>IF($A156="","",IF(OR($I156="Canceled",$I156="No Show"),"Closed",IF($P156=0,"Ready",IF($C156="","In Progress",IF($C156&lt;'Lists &amp; Settings'!$B$3,"Overdue",IF($C156='Lists &amp; Settings'!$B$3,"Due Today","In Progress"))))))</f>
        <v/>
      </c>
      <c r="S156" s="28" t="n"/>
      <c r="T156" s="31" t="n"/>
      <c r="U156" s="32">
        <f>IF($A156="","",IF(COUNTIF($A$6:$A$205,$A156)&gt;1,"Duplicate Registration ID",IF(OR($B156="",$C156="",$E156="",$F156="",$G156="",$H156="",$I156=""),"Missing Required Field",IF($S156="","Missing Last Updated Date",IF($S156&gt;'Lists &amp; Settings'!$B$3,"Last Updated After As-of Date","")))))</f>
        <v/>
      </c>
    </row>
    <row r="157">
      <c r="A157" s="27" t="n"/>
      <c r="B157" s="27" t="n"/>
      <c r="C157" s="28" t="n"/>
      <c r="D157" s="29" t="n"/>
      <c r="E157" s="27" t="n"/>
      <c r="F157" s="27" t="n"/>
      <c r="G157" s="27" t="n"/>
      <c r="H157" s="27" t="n"/>
      <c r="I157" s="27" t="n"/>
      <c r="J157" s="27" t="n"/>
      <c r="K157" s="27" t="n"/>
      <c r="L157" s="27" t="n"/>
      <c r="M157" s="27" t="n"/>
      <c r="N157" s="27" t="n"/>
      <c r="O157" s="27" t="n"/>
      <c r="P157" s="6">
        <f>IF($A157="","",6-COUNTIF($J157:$O157,"Complete")-COUNTIF($J157:$O157,"Not Required"))</f>
        <v/>
      </c>
      <c r="Q157" s="30">
        <f>IF($A157="","",IF(6-COUNTIF($J157:$O157,"Not Required")=0,1,COUNTIF($J157:$O157,"Complete")/(6-COUNTIF($J157:$O157,"Not Required"))))</f>
        <v/>
      </c>
      <c r="R157" s="6">
        <f>IF($A157="","",IF(OR($I157="Canceled",$I157="No Show"),"Closed",IF($P157=0,"Ready",IF($C157="","In Progress",IF($C157&lt;'Lists &amp; Settings'!$B$3,"Overdue",IF($C157='Lists &amp; Settings'!$B$3,"Due Today","In Progress"))))))</f>
        <v/>
      </c>
      <c r="S157" s="28" t="n"/>
      <c r="T157" s="31" t="n"/>
      <c r="U157" s="32">
        <f>IF($A157="","",IF(COUNTIF($A$6:$A$205,$A157)&gt;1,"Duplicate Registration ID",IF(OR($B157="",$C157="",$E157="",$F157="",$G157="",$H157="",$I157=""),"Missing Required Field",IF($S157="","Missing Last Updated Date",IF($S157&gt;'Lists &amp; Settings'!$B$3,"Last Updated After As-of Date","")))))</f>
        <v/>
      </c>
    </row>
    <row r="158">
      <c r="A158" s="27" t="n"/>
      <c r="B158" s="27" t="n"/>
      <c r="C158" s="28" t="n"/>
      <c r="D158" s="29" t="n"/>
      <c r="E158" s="27" t="n"/>
      <c r="F158" s="27" t="n"/>
      <c r="G158" s="27" t="n"/>
      <c r="H158" s="27" t="n"/>
      <c r="I158" s="27" t="n"/>
      <c r="J158" s="27" t="n"/>
      <c r="K158" s="27" t="n"/>
      <c r="L158" s="27" t="n"/>
      <c r="M158" s="27" t="n"/>
      <c r="N158" s="27" t="n"/>
      <c r="O158" s="27" t="n"/>
      <c r="P158" s="6">
        <f>IF($A158="","",6-COUNTIF($J158:$O158,"Complete")-COUNTIF($J158:$O158,"Not Required"))</f>
        <v/>
      </c>
      <c r="Q158" s="30">
        <f>IF($A158="","",IF(6-COUNTIF($J158:$O158,"Not Required")=0,1,COUNTIF($J158:$O158,"Complete")/(6-COUNTIF($J158:$O158,"Not Required"))))</f>
        <v/>
      </c>
      <c r="R158" s="6">
        <f>IF($A158="","",IF(OR($I158="Canceled",$I158="No Show"),"Closed",IF($P158=0,"Ready",IF($C158="","In Progress",IF($C158&lt;'Lists &amp; Settings'!$B$3,"Overdue",IF($C158='Lists &amp; Settings'!$B$3,"Due Today","In Progress"))))))</f>
        <v/>
      </c>
      <c r="S158" s="28" t="n"/>
      <c r="T158" s="31" t="n"/>
      <c r="U158" s="32">
        <f>IF($A158="","",IF(COUNTIF($A$6:$A$205,$A158)&gt;1,"Duplicate Registration ID",IF(OR($B158="",$C158="",$E158="",$F158="",$G158="",$H158="",$I158=""),"Missing Required Field",IF($S158="","Missing Last Updated Date",IF($S158&gt;'Lists &amp; Settings'!$B$3,"Last Updated After As-of Date","")))))</f>
        <v/>
      </c>
    </row>
    <row r="159">
      <c r="A159" s="27" t="n"/>
      <c r="B159" s="27" t="n"/>
      <c r="C159" s="28" t="n"/>
      <c r="D159" s="29" t="n"/>
      <c r="E159" s="27" t="n"/>
      <c r="F159" s="27" t="n"/>
      <c r="G159" s="27" t="n"/>
      <c r="H159" s="27" t="n"/>
      <c r="I159" s="27" t="n"/>
      <c r="J159" s="27" t="n"/>
      <c r="K159" s="27" t="n"/>
      <c r="L159" s="27" t="n"/>
      <c r="M159" s="27" t="n"/>
      <c r="N159" s="27" t="n"/>
      <c r="O159" s="27" t="n"/>
      <c r="P159" s="6">
        <f>IF($A159="","",6-COUNTIF($J159:$O159,"Complete")-COUNTIF($J159:$O159,"Not Required"))</f>
        <v/>
      </c>
      <c r="Q159" s="30">
        <f>IF($A159="","",IF(6-COUNTIF($J159:$O159,"Not Required")=0,1,COUNTIF($J159:$O159,"Complete")/(6-COUNTIF($J159:$O159,"Not Required"))))</f>
        <v/>
      </c>
      <c r="R159" s="6">
        <f>IF($A159="","",IF(OR($I159="Canceled",$I159="No Show"),"Closed",IF($P159=0,"Ready",IF($C159="","In Progress",IF($C159&lt;'Lists &amp; Settings'!$B$3,"Overdue",IF($C159='Lists &amp; Settings'!$B$3,"Due Today","In Progress"))))))</f>
        <v/>
      </c>
      <c r="S159" s="28" t="n"/>
      <c r="T159" s="31" t="n"/>
      <c r="U159" s="32">
        <f>IF($A159="","",IF(COUNTIF($A$6:$A$205,$A159)&gt;1,"Duplicate Registration ID",IF(OR($B159="",$C159="",$E159="",$F159="",$G159="",$H159="",$I159=""),"Missing Required Field",IF($S159="","Missing Last Updated Date",IF($S159&gt;'Lists &amp; Settings'!$B$3,"Last Updated After As-of Date","")))))</f>
        <v/>
      </c>
    </row>
    <row r="160">
      <c r="A160" s="27" t="n"/>
      <c r="B160" s="27" t="n"/>
      <c r="C160" s="28" t="n"/>
      <c r="D160" s="29" t="n"/>
      <c r="E160" s="27" t="n"/>
      <c r="F160" s="27" t="n"/>
      <c r="G160" s="27" t="n"/>
      <c r="H160" s="27" t="n"/>
      <c r="I160" s="27" t="n"/>
      <c r="J160" s="27" t="n"/>
      <c r="K160" s="27" t="n"/>
      <c r="L160" s="27" t="n"/>
      <c r="M160" s="27" t="n"/>
      <c r="N160" s="27" t="n"/>
      <c r="O160" s="27" t="n"/>
      <c r="P160" s="6">
        <f>IF($A160="","",6-COUNTIF($J160:$O160,"Complete")-COUNTIF($J160:$O160,"Not Required"))</f>
        <v/>
      </c>
      <c r="Q160" s="30">
        <f>IF($A160="","",IF(6-COUNTIF($J160:$O160,"Not Required")=0,1,COUNTIF($J160:$O160,"Complete")/(6-COUNTIF($J160:$O160,"Not Required"))))</f>
        <v/>
      </c>
      <c r="R160" s="6">
        <f>IF($A160="","",IF(OR($I160="Canceled",$I160="No Show"),"Closed",IF($P160=0,"Ready",IF($C160="","In Progress",IF($C160&lt;'Lists &amp; Settings'!$B$3,"Overdue",IF($C160='Lists &amp; Settings'!$B$3,"Due Today","In Progress"))))))</f>
        <v/>
      </c>
      <c r="S160" s="28" t="n"/>
      <c r="T160" s="31" t="n"/>
      <c r="U160" s="32">
        <f>IF($A160="","",IF(COUNTIF($A$6:$A$205,$A160)&gt;1,"Duplicate Registration ID",IF(OR($B160="",$C160="",$E160="",$F160="",$G160="",$H160="",$I160=""),"Missing Required Field",IF($S160="","Missing Last Updated Date",IF($S160&gt;'Lists &amp; Settings'!$B$3,"Last Updated After As-of Date","")))))</f>
        <v/>
      </c>
    </row>
    <row r="161">
      <c r="A161" s="27" t="n"/>
      <c r="B161" s="27" t="n"/>
      <c r="C161" s="28" t="n"/>
      <c r="D161" s="29" t="n"/>
      <c r="E161" s="27" t="n"/>
      <c r="F161" s="27" t="n"/>
      <c r="G161" s="27" t="n"/>
      <c r="H161" s="27" t="n"/>
      <c r="I161" s="27" t="n"/>
      <c r="J161" s="27" t="n"/>
      <c r="K161" s="27" t="n"/>
      <c r="L161" s="27" t="n"/>
      <c r="M161" s="27" t="n"/>
      <c r="N161" s="27" t="n"/>
      <c r="O161" s="27" t="n"/>
      <c r="P161" s="6">
        <f>IF($A161="","",6-COUNTIF($J161:$O161,"Complete")-COUNTIF($J161:$O161,"Not Required"))</f>
        <v/>
      </c>
      <c r="Q161" s="30">
        <f>IF($A161="","",IF(6-COUNTIF($J161:$O161,"Not Required")=0,1,COUNTIF($J161:$O161,"Complete")/(6-COUNTIF($J161:$O161,"Not Required"))))</f>
        <v/>
      </c>
      <c r="R161" s="6">
        <f>IF($A161="","",IF(OR($I161="Canceled",$I161="No Show"),"Closed",IF($P161=0,"Ready",IF($C161="","In Progress",IF($C161&lt;'Lists &amp; Settings'!$B$3,"Overdue",IF($C161='Lists &amp; Settings'!$B$3,"Due Today","In Progress"))))))</f>
        <v/>
      </c>
      <c r="S161" s="28" t="n"/>
      <c r="T161" s="31" t="n"/>
      <c r="U161" s="32">
        <f>IF($A161="","",IF(COUNTIF($A$6:$A$205,$A161)&gt;1,"Duplicate Registration ID",IF(OR($B161="",$C161="",$E161="",$F161="",$G161="",$H161="",$I161=""),"Missing Required Field",IF($S161="","Missing Last Updated Date",IF($S161&gt;'Lists &amp; Settings'!$B$3,"Last Updated After As-of Date","")))))</f>
        <v/>
      </c>
    </row>
    <row r="162">
      <c r="A162" s="27" t="n"/>
      <c r="B162" s="27" t="n"/>
      <c r="C162" s="28" t="n"/>
      <c r="D162" s="29" t="n"/>
      <c r="E162" s="27" t="n"/>
      <c r="F162" s="27" t="n"/>
      <c r="G162" s="27" t="n"/>
      <c r="H162" s="27" t="n"/>
      <c r="I162" s="27" t="n"/>
      <c r="J162" s="27" t="n"/>
      <c r="K162" s="27" t="n"/>
      <c r="L162" s="27" t="n"/>
      <c r="M162" s="27" t="n"/>
      <c r="N162" s="27" t="n"/>
      <c r="O162" s="27" t="n"/>
      <c r="P162" s="6">
        <f>IF($A162="","",6-COUNTIF($J162:$O162,"Complete")-COUNTIF($J162:$O162,"Not Required"))</f>
        <v/>
      </c>
      <c r="Q162" s="30">
        <f>IF($A162="","",IF(6-COUNTIF($J162:$O162,"Not Required")=0,1,COUNTIF($J162:$O162,"Complete")/(6-COUNTIF($J162:$O162,"Not Required"))))</f>
        <v/>
      </c>
      <c r="R162" s="6">
        <f>IF($A162="","",IF(OR($I162="Canceled",$I162="No Show"),"Closed",IF($P162=0,"Ready",IF($C162="","In Progress",IF($C162&lt;'Lists &amp; Settings'!$B$3,"Overdue",IF($C162='Lists &amp; Settings'!$B$3,"Due Today","In Progress"))))))</f>
        <v/>
      </c>
      <c r="S162" s="28" t="n"/>
      <c r="T162" s="31" t="n"/>
      <c r="U162" s="32">
        <f>IF($A162="","",IF(COUNTIF($A$6:$A$205,$A162)&gt;1,"Duplicate Registration ID",IF(OR($B162="",$C162="",$E162="",$F162="",$G162="",$H162="",$I162=""),"Missing Required Field",IF($S162="","Missing Last Updated Date",IF($S162&gt;'Lists &amp; Settings'!$B$3,"Last Updated After As-of Date","")))))</f>
        <v/>
      </c>
    </row>
    <row r="163">
      <c r="A163" s="27" t="n"/>
      <c r="B163" s="27" t="n"/>
      <c r="C163" s="28" t="n"/>
      <c r="D163" s="29" t="n"/>
      <c r="E163" s="27" t="n"/>
      <c r="F163" s="27" t="n"/>
      <c r="G163" s="27" t="n"/>
      <c r="H163" s="27" t="n"/>
      <c r="I163" s="27" t="n"/>
      <c r="J163" s="27" t="n"/>
      <c r="K163" s="27" t="n"/>
      <c r="L163" s="27" t="n"/>
      <c r="M163" s="27" t="n"/>
      <c r="N163" s="27" t="n"/>
      <c r="O163" s="27" t="n"/>
      <c r="P163" s="6">
        <f>IF($A163="","",6-COUNTIF($J163:$O163,"Complete")-COUNTIF($J163:$O163,"Not Required"))</f>
        <v/>
      </c>
      <c r="Q163" s="30">
        <f>IF($A163="","",IF(6-COUNTIF($J163:$O163,"Not Required")=0,1,COUNTIF($J163:$O163,"Complete")/(6-COUNTIF($J163:$O163,"Not Required"))))</f>
        <v/>
      </c>
      <c r="R163" s="6">
        <f>IF($A163="","",IF(OR($I163="Canceled",$I163="No Show"),"Closed",IF($P163=0,"Ready",IF($C163="","In Progress",IF($C163&lt;'Lists &amp; Settings'!$B$3,"Overdue",IF($C163='Lists &amp; Settings'!$B$3,"Due Today","In Progress"))))))</f>
        <v/>
      </c>
      <c r="S163" s="28" t="n"/>
      <c r="T163" s="31" t="n"/>
      <c r="U163" s="32">
        <f>IF($A163="","",IF(COUNTIF($A$6:$A$205,$A163)&gt;1,"Duplicate Registration ID",IF(OR($B163="",$C163="",$E163="",$F163="",$G163="",$H163="",$I163=""),"Missing Required Field",IF($S163="","Missing Last Updated Date",IF($S163&gt;'Lists &amp; Settings'!$B$3,"Last Updated After As-of Date","")))))</f>
        <v/>
      </c>
    </row>
    <row r="164">
      <c r="A164" s="27" t="n"/>
      <c r="B164" s="27" t="n"/>
      <c r="C164" s="28" t="n"/>
      <c r="D164" s="29" t="n"/>
      <c r="E164" s="27" t="n"/>
      <c r="F164" s="27" t="n"/>
      <c r="G164" s="27" t="n"/>
      <c r="H164" s="27" t="n"/>
      <c r="I164" s="27" t="n"/>
      <c r="J164" s="27" t="n"/>
      <c r="K164" s="27" t="n"/>
      <c r="L164" s="27" t="n"/>
      <c r="M164" s="27" t="n"/>
      <c r="N164" s="27" t="n"/>
      <c r="O164" s="27" t="n"/>
      <c r="P164" s="6">
        <f>IF($A164="","",6-COUNTIF($J164:$O164,"Complete")-COUNTIF($J164:$O164,"Not Required"))</f>
        <v/>
      </c>
      <c r="Q164" s="30">
        <f>IF($A164="","",IF(6-COUNTIF($J164:$O164,"Not Required")=0,1,COUNTIF($J164:$O164,"Complete")/(6-COUNTIF($J164:$O164,"Not Required"))))</f>
        <v/>
      </c>
      <c r="R164" s="6">
        <f>IF($A164="","",IF(OR($I164="Canceled",$I164="No Show"),"Closed",IF($P164=0,"Ready",IF($C164="","In Progress",IF($C164&lt;'Lists &amp; Settings'!$B$3,"Overdue",IF($C164='Lists &amp; Settings'!$B$3,"Due Today","In Progress"))))))</f>
        <v/>
      </c>
      <c r="S164" s="28" t="n"/>
      <c r="T164" s="31" t="n"/>
      <c r="U164" s="32">
        <f>IF($A164="","",IF(COUNTIF($A$6:$A$205,$A164)&gt;1,"Duplicate Registration ID",IF(OR($B164="",$C164="",$E164="",$F164="",$G164="",$H164="",$I164=""),"Missing Required Field",IF($S164="","Missing Last Updated Date",IF($S164&gt;'Lists &amp; Settings'!$B$3,"Last Updated After As-of Date","")))))</f>
        <v/>
      </c>
    </row>
    <row r="165">
      <c r="A165" s="27" t="n"/>
      <c r="B165" s="27" t="n"/>
      <c r="C165" s="28" t="n"/>
      <c r="D165" s="29" t="n"/>
      <c r="E165" s="27" t="n"/>
      <c r="F165" s="27" t="n"/>
      <c r="G165" s="27" t="n"/>
      <c r="H165" s="27" t="n"/>
      <c r="I165" s="27" t="n"/>
      <c r="J165" s="27" t="n"/>
      <c r="K165" s="27" t="n"/>
      <c r="L165" s="27" t="n"/>
      <c r="M165" s="27" t="n"/>
      <c r="N165" s="27" t="n"/>
      <c r="O165" s="27" t="n"/>
      <c r="P165" s="6">
        <f>IF($A165="","",6-COUNTIF($J165:$O165,"Complete")-COUNTIF($J165:$O165,"Not Required"))</f>
        <v/>
      </c>
      <c r="Q165" s="30">
        <f>IF($A165="","",IF(6-COUNTIF($J165:$O165,"Not Required")=0,1,COUNTIF($J165:$O165,"Complete")/(6-COUNTIF($J165:$O165,"Not Required"))))</f>
        <v/>
      </c>
      <c r="R165" s="6">
        <f>IF($A165="","",IF(OR($I165="Canceled",$I165="No Show"),"Closed",IF($P165=0,"Ready",IF($C165="","In Progress",IF($C165&lt;'Lists &amp; Settings'!$B$3,"Overdue",IF($C165='Lists &amp; Settings'!$B$3,"Due Today","In Progress"))))))</f>
        <v/>
      </c>
      <c r="S165" s="28" t="n"/>
      <c r="T165" s="31" t="n"/>
      <c r="U165" s="32">
        <f>IF($A165="","",IF(COUNTIF($A$6:$A$205,$A165)&gt;1,"Duplicate Registration ID",IF(OR($B165="",$C165="",$E165="",$F165="",$G165="",$H165="",$I165=""),"Missing Required Field",IF($S165="","Missing Last Updated Date",IF($S165&gt;'Lists &amp; Settings'!$B$3,"Last Updated After As-of Date","")))))</f>
        <v/>
      </c>
    </row>
    <row r="166">
      <c r="A166" s="27" t="n"/>
      <c r="B166" s="27" t="n"/>
      <c r="C166" s="28" t="n"/>
      <c r="D166" s="29" t="n"/>
      <c r="E166" s="27" t="n"/>
      <c r="F166" s="27" t="n"/>
      <c r="G166" s="27" t="n"/>
      <c r="H166" s="27" t="n"/>
      <c r="I166" s="27" t="n"/>
      <c r="J166" s="27" t="n"/>
      <c r="K166" s="27" t="n"/>
      <c r="L166" s="27" t="n"/>
      <c r="M166" s="27" t="n"/>
      <c r="N166" s="27" t="n"/>
      <c r="O166" s="27" t="n"/>
      <c r="P166" s="6">
        <f>IF($A166="","",6-COUNTIF($J166:$O166,"Complete")-COUNTIF($J166:$O166,"Not Required"))</f>
        <v/>
      </c>
      <c r="Q166" s="30">
        <f>IF($A166="","",IF(6-COUNTIF($J166:$O166,"Not Required")=0,1,COUNTIF($J166:$O166,"Complete")/(6-COUNTIF($J166:$O166,"Not Required"))))</f>
        <v/>
      </c>
      <c r="R166" s="6">
        <f>IF($A166="","",IF(OR($I166="Canceled",$I166="No Show"),"Closed",IF($P166=0,"Ready",IF($C166="","In Progress",IF($C166&lt;'Lists &amp; Settings'!$B$3,"Overdue",IF($C166='Lists &amp; Settings'!$B$3,"Due Today","In Progress"))))))</f>
        <v/>
      </c>
      <c r="S166" s="28" t="n"/>
      <c r="T166" s="31" t="n"/>
      <c r="U166" s="32">
        <f>IF($A166="","",IF(COUNTIF($A$6:$A$205,$A166)&gt;1,"Duplicate Registration ID",IF(OR($B166="",$C166="",$E166="",$F166="",$G166="",$H166="",$I166=""),"Missing Required Field",IF($S166="","Missing Last Updated Date",IF($S166&gt;'Lists &amp; Settings'!$B$3,"Last Updated After As-of Date","")))))</f>
        <v/>
      </c>
    </row>
    <row r="167">
      <c r="A167" s="27" t="n"/>
      <c r="B167" s="27" t="n"/>
      <c r="C167" s="28" t="n"/>
      <c r="D167" s="29" t="n"/>
      <c r="E167" s="27" t="n"/>
      <c r="F167" s="27" t="n"/>
      <c r="G167" s="27" t="n"/>
      <c r="H167" s="27" t="n"/>
      <c r="I167" s="27" t="n"/>
      <c r="J167" s="27" t="n"/>
      <c r="K167" s="27" t="n"/>
      <c r="L167" s="27" t="n"/>
      <c r="M167" s="27" t="n"/>
      <c r="N167" s="27" t="n"/>
      <c r="O167" s="27" t="n"/>
      <c r="P167" s="6">
        <f>IF($A167="","",6-COUNTIF($J167:$O167,"Complete")-COUNTIF($J167:$O167,"Not Required"))</f>
        <v/>
      </c>
      <c r="Q167" s="30">
        <f>IF($A167="","",IF(6-COUNTIF($J167:$O167,"Not Required")=0,1,COUNTIF($J167:$O167,"Complete")/(6-COUNTIF($J167:$O167,"Not Required"))))</f>
        <v/>
      </c>
      <c r="R167" s="6">
        <f>IF($A167="","",IF(OR($I167="Canceled",$I167="No Show"),"Closed",IF($P167=0,"Ready",IF($C167="","In Progress",IF($C167&lt;'Lists &amp; Settings'!$B$3,"Overdue",IF($C167='Lists &amp; Settings'!$B$3,"Due Today","In Progress"))))))</f>
        <v/>
      </c>
      <c r="S167" s="28" t="n"/>
      <c r="T167" s="31" t="n"/>
      <c r="U167" s="32">
        <f>IF($A167="","",IF(COUNTIF($A$6:$A$205,$A167)&gt;1,"Duplicate Registration ID",IF(OR($B167="",$C167="",$E167="",$F167="",$G167="",$H167="",$I167=""),"Missing Required Field",IF($S167="","Missing Last Updated Date",IF($S167&gt;'Lists &amp; Settings'!$B$3,"Last Updated After As-of Date","")))))</f>
        <v/>
      </c>
    </row>
    <row r="168">
      <c r="A168" s="27" t="n"/>
      <c r="B168" s="27" t="n"/>
      <c r="C168" s="28" t="n"/>
      <c r="D168" s="29" t="n"/>
      <c r="E168" s="27" t="n"/>
      <c r="F168" s="27" t="n"/>
      <c r="G168" s="27" t="n"/>
      <c r="H168" s="27" t="n"/>
      <c r="I168" s="27" t="n"/>
      <c r="J168" s="27" t="n"/>
      <c r="K168" s="27" t="n"/>
      <c r="L168" s="27" t="n"/>
      <c r="M168" s="27" t="n"/>
      <c r="N168" s="27" t="n"/>
      <c r="O168" s="27" t="n"/>
      <c r="P168" s="6">
        <f>IF($A168="","",6-COUNTIF($J168:$O168,"Complete")-COUNTIF($J168:$O168,"Not Required"))</f>
        <v/>
      </c>
      <c r="Q168" s="30">
        <f>IF($A168="","",IF(6-COUNTIF($J168:$O168,"Not Required")=0,1,COUNTIF($J168:$O168,"Complete")/(6-COUNTIF($J168:$O168,"Not Required"))))</f>
        <v/>
      </c>
      <c r="R168" s="6">
        <f>IF($A168="","",IF(OR($I168="Canceled",$I168="No Show"),"Closed",IF($P168=0,"Ready",IF($C168="","In Progress",IF($C168&lt;'Lists &amp; Settings'!$B$3,"Overdue",IF($C168='Lists &amp; Settings'!$B$3,"Due Today","In Progress"))))))</f>
        <v/>
      </c>
      <c r="S168" s="28" t="n"/>
      <c r="T168" s="31" t="n"/>
      <c r="U168" s="32">
        <f>IF($A168="","",IF(COUNTIF($A$6:$A$205,$A168)&gt;1,"Duplicate Registration ID",IF(OR($B168="",$C168="",$E168="",$F168="",$G168="",$H168="",$I168=""),"Missing Required Field",IF($S168="","Missing Last Updated Date",IF($S168&gt;'Lists &amp; Settings'!$B$3,"Last Updated After As-of Date","")))))</f>
        <v/>
      </c>
    </row>
    <row r="169">
      <c r="A169" s="27" t="n"/>
      <c r="B169" s="27" t="n"/>
      <c r="C169" s="28" t="n"/>
      <c r="D169" s="29" t="n"/>
      <c r="E169" s="27" t="n"/>
      <c r="F169" s="27" t="n"/>
      <c r="G169" s="27" t="n"/>
      <c r="H169" s="27" t="n"/>
      <c r="I169" s="27" t="n"/>
      <c r="J169" s="27" t="n"/>
      <c r="K169" s="27" t="n"/>
      <c r="L169" s="27" t="n"/>
      <c r="M169" s="27" t="n"/>
      <c r="N169" s="27" t="n"/>
      <c r="O169" s="27" t="n"/>
      <c r="P169" s="6">
        <f>IF($A169="","",6-COUNTIF($J169:$O169,"Complete")-COUNTIF($J169:$O169,"Not Required"))</f>
        <v/>
      </c>
      <c r="Q169" s="30">
        <f>IF($A169="","",IF(6-COUNTIF($J169:$O169,"Not Required")=0,1,COUNTIF($J169:$O169,"Complete")/(6-COUNTIF($J169:$O169,"Not Required"))))</f>
        <v/>
      </c>
      <c r="R169" s="6">
        <f>IF($A169="","",IF(OR($I169="Canceled",$I169="No Show"),"Closed",IF($P169=0,"Ready",IF($C169="","In Progress",IF($C169&lt;'Lists &amp; Settings'!$B$3,"Overdue",IF($C169='Lists &amp; Settings'!$B$3,"Due Today","In Progress"))))))</f>
        <v/>
      </c>
      <c r="S169" s="28" t="n"/>
      <c r="T169" s="31" t="n"/>
      <c r="U169" s="32">
        <f>IF($A169="","",IF(COUNTIF($A$6:$A$205,$A169)&gt;1,"Duplicate Registration ID",IF(OR($B169="",$C169="",$E169="",$F169="",$G169="",$H169="",$I169=""),"Missing Required Field",IF($S169="","Missing Last Updated Date",IF($S169&gt;'Lists &amp; Settings'!$B$3,"Last Updated After As-of Date","")))))</f>
        <v/>
      </c>
    </row>
    <row r="170">
      <c r="A170" s="27" t="n"/>
      <c r="B170" s="27" t="n"/>
      <c r="C170" s="28" t="n"/>
      <c r="D170" s="29" t="n"/>
      <c r="E170" s="27" t="n"/>
      <c r="F170" s="27" t="n"/>
      <c r="G170" s="27" t="n"/>
      <c r="H170" s="27" t="n"/>
      <c r="I170" s="27" t="n"/>
      <c r="J170" s="27" t="n"/>
      <c r="K170" s="27" t="n"/>
      <c r="L170" s="27" t="n"/>
      <c r="M170" s="27" t="n"/>
      <c r="N170" s="27" t="n"/>
      <c r="O170" s="27" t="n"/>
      <c r="P170" s="6">
        <f>IF($A170="","",6-COUNTIF($J170:$O170,"Complete")-COUNTIF($J170:$O170,"Not Required"))</f>
        <v/>
      </c>
      <c r="Q170" s="30">
        <f>IF($A170="","",IF(6-COUNTIF($J170:$O170,"Not Required")=0,1,COUNTIF($J170:$O170,"Complete")/(6-COUNTIF($J170:$O170,"Not Required"))))</f>
        <v/>
      </c>
      <c r="R170" s="6">
        <f>IF($A170="","",IF(OR($I170="Canceled",$I170="No Show"),"Closed",IF($P170=0,"Ready",IF($C170="","In Progress",IF($C170&lt;'Lists &amp; Settings'!$B$3,"Overdue",IF($C170='Lists &amp; Settings'!$B$3,"Due Today","In Progress"))))))</f>
        <v/>
      </c>
      <c r="S170" s="28" t="n"/>
      <c r="T170" s="31" t="n"/>
      <c r="U170" s="32">
        <f>IF($A170="","",IF(COUNTIF($A$6:$A$205,$A170)&gt;1,"Duplicate Registration ID",IF(OR($B170="",$C170="",$E170="",$F170="",$G170="",$H170="",$I170=""),"Missing Required Field",IF($S170="","Missing Last Updated Date",IF($S170&gt;'Lists &amp; Settings'!$B$3,"Last Updated After As-of Date","")))))</f>
        <v/>
      </c>
    </row>
    <row r="171">
      <c r="A171" s="27" t="n"/>
      <c r="B171" s="27" t="n"/>
      <c r="C171" s="28" t="n"/>
      <c r="D171" s="29" t="n"/>
      <c r="E171" s="27" t="n"/>
      <c r="F171" s="27" t="n"/>
      <c r="G171" s="27" t="n"/>
      <c r="H171" s="27" t="n"/>
      <c r="I171" s="27" t="n"/>
      <c r="J171" s="27" t="n"/>
      <c r="K171" s="27" t="n"/>
      <c r="L171" s="27" t="n"/>
      <c r="M171" s="27" t="n"/>
      <c r="N171" s="27" t="n"/>
      <c r="O171" s="27" t="n"/>
      <c r="P171" s="6">
        <f>IF($A171="","",6-COUNTIF($J171:$O171,"Complete")-COUNTIF($J171:$O171,"Not Required"))</f>
        <v/>
      </c>
      <c r="Q171" s="30">
        <f>IF($A171="","",IF(6-COUNTIF($J171:$O171,"Not Required")=0,1,COUNTIF($J171:$O171,"Complete")/(6-COUNTIF($J171:$O171,"Not Required"))))</f>
        <v/>
      </c>
      <c r="R171" s="6">
        <f>IF($A171="","",IF(OR($I171="Canceled",$I171="No Show"),"Closed",IF($P171=0,"Ready",IF($C171="","In Progress",IF($C171&lt;'Lists &amp; Settings'!$B$3,"Overdue",IF($C171='Lists &amp; Settings'!$B$3,"Due Today","In Progress"))))))</f>
        <v/>
      </c>
      <c r="S171" s="28" t="n"/>
      <c r="T171" s="31" t="n"/>
      <c r="U171" s="32">
        <f>IF($A171="","",IF(COUNTIF($A$6:$A$205,$A171)&gt;1,"Duplicate Registration ID",IF(OR($B171="",$C171="",$E171="",$F171="",$G171="",$H171="",$I171=""),"Missing Required Field",IF($S171="","Missing Last Updated Date",IF($S171&gt;'Lists &amp; Settings'!$B$3,"Last Updated After As-of Date","")))))</f>
        <v/>
      </c>
    </row>
    <row r="172">
      <c r="A172" s="27" t="n"/>
      <c r="B172" s="27" t="n"/>
      <c r="C172" s="28" t="n"/>
      <c r="D172" s="29" t="n"/>
      <c r="E172" s="27" t="n"/>
      <c r="F172" s="27" t="n"/>
      <c r="G172" s="27" t="n"/>
      <c r="H172" s="27" t="n"/>
      <c r="I172" s="27" t="n"/>
      <c r="J172" s="27" t="n"/>
      <c r="K172" s="27" t="n"/>
      <c r="L172" s="27" t="n"/>
      <c r="M172" s="27" t="n"/>
      <c r="N172" s="27" t="n"/>
      <c r="O172" s="27" t="n"/>
      <c r="P172" s="6">
        <f>IF($A172="","",6-COUNTIF($J172:$O172,"Complete")-COUNTIF($J172:$O172,"Not Required"))</f>
        <v/>
      </c>
      <c r="Q172" s="30">
        <f>IF($A172="","",IF(6-COUNTIF($J172:$O172,"Not Required")=0,1,COUNTIF($J172:$O172,"Complete")/(6-COUNTIF($J172:$O172,"Not Required"))))</f>
        <v/>
      </c>
      <c r="R172" s="6">
        <f>IF($A172="","",IF(OR($I172="Canceled",$I172="No Show"),"Closed",IF($P172=0,"Ready",IF($C172="","In Progress",IF($C172&lt;'Lists &amp; Settings'!$B$3,"Overdue",IF($C172='Lists &amp; Settings'!$B$3,"Due Today","In Progress"))))))</f>
        <v/>
      </c>
      <c r="S172" s="28" t="n"/>
      <c r="T172" s="31" t="n"/>
      <c r="U172" s="32">
        <f>IF($A172="","",IF(COUNTIF($A$6:$A$205,$A172)&gt;1,"Duplicate Registration ID",IF(OR($B172="",$C172="",$E172="",$F172="",$G172="",$H172="",$I172=""),"Missing Required Field",IF($S172="","Missing Last Updated Date",IF($S172&gt;'Lists &amp; Settings'!$B$3,"Last Updated After As-of Date","")))))</f>
        <v/>
      </c>
    </row>
    <row r="173">
      <c r="A173" s="27" t="n"/>
      <c r="B173" s="27" t="n"/>
      <c r="C173" s="28" t="n"/>
      <c r="D173" s="29" t="n"/>
      <c r="E173" s="27" t="n"/>
      <c r="F173" s="27" t="n"/>
      <c r="G173" s="27" t="n"/>
      <c r="H173" s="27" t="n"/>
      <c r="I173" s="27" t="n"/>
      <c r="J173" s="27" t="n"/>
      <c r="K173" s="27" t="n"/>
      <c r="L173" s="27" t="n"/>
      <c r="M173" s="27" t="n"/>
      <c r="N173" s="27" t="n"/>
      <c r="O173" s="27" t="n"/>
      <c r="P173" s="6">
        <f>IF($A173="","",6-COUNTIF($J173:$O173,"Complete")-COUNTIF($J173:$O173,"Not Required"))</f>
        <v/>
      </c>
      <c r="Q173" s="30">
        <f>IF($A173="","",IF(6-COUNTIF($J173:$O173,"Not Required")=0,1,COUNTIF($J173:$O173,"Complete")/(6-COUNTIF($J173:$O173,"Not Required"))))</f>
        <v/>
      </c>
      <c r="R173" s="6">
        <f>IF($A173="","",IF(OR($I173="Canceled",$I173="No Show"),"Closed",IF($P173=0,"Ready",IF($C173="","In Progress",IF($C173&lt;'Lists &amp; Settings'!$B$3,"Overdue",IF($C173='Lists &amp; Settings'!$B$3,"Due Today","In Progress"))))))</f>
        <v/>
      </c>
      <c r="S173" s="28" t="n"/>
      <c r="T173" s="31" t="n"/>
      <c r="U173" s="32">
        <f>IF($A173="","",IF(COUNTIF($A$6:$A$205,$A173)&gt;1,"Duplicate Registration ID",IF(OR($B173="",$C173="",$E173="",$F173="",$G173="",$H173="",$I173=""),"Missing Required Field",IF($S173="","Missing Last Updated Date",IF($S173&gt;'Lists &amp; Settings'!$B$3,"Last Updated After As-of Date","")))))</f>
        <v/>
      </c>
    </row>
    <row r="174">
      <c r="A174" s="27" t="n"/>
      <c r="B174" s="27" t="n"/>
      <c r="C174" s="28" t="n"/>
      <c r="D174" s="29" t="n"/>
      <c r="E174" s="27" t="n"/>
      <c r="F174" s="27" t="n"/>
      <c r="G174" s="27" t="n"/>
      <c r="H174" s="27" t="n"/>
      <c r="I174" s="27" t="n"/>
      <c r="J174" s="27" t="n"/>
      <c r="K174" s="27" t="n"/>
      <c r="L174" s="27" t="n"/>
      <c r="M174" s="27" t="n"/>
      <c r="N174" s="27" t="n"/>
      <c r="O174" s="27" t="n"/>
      <c r="P174" s="6">
        <f>IF($A174="","",6-COUNTIF($J174:$O174,"Complete")-COUNTIF($J174:$O174,"Not Required"))</f>
        <v/>
      </c>
      <c r="Q174" s="30">
        <f>IF($A174="","",IF(6-COUNTIF($J174:$O174,"Not Required")=0,1,COUNTIF($J174:$O174,"Complete")/(6-COUNTIF($J174:$O174,"Not Required"))))</f>
        <v/>
      </c>
      <c r="R174" s="6">
        <f>IF($A174="","",IF(OR($I174="Canceled",$I174="No Show"),"Closed",IF($P174=0,"Ready",IF($C174="","In Progress",IF($C174&lt;'Lists &amp; Settings'!$B$3,"Overdue",IF($C174='Lists &amp; Settings'!$B$3,"Due Today","In Progress"))))))</f>
        <v/>
      </c>
      <c r="S174" s="28" t="n"/>
      <c r="T174" s="31" t="n"/>
      <c r="U174" s="32">
        <f>IF($A174="","",IF(COUNTIF($A$6:$A$205,$A174)&gt;1,"Duplicate Registration ID",IF(OR($B174="",$C174="",$E174="",$F174="",$G174="",$H174="",$I174=""),"Missing Required Field",IF($S174="","Missing Last Updated Date",IF($S174&gt;'Lists &amp; Settings'!$B$3,"Last Updated After As-of Date","")))))</f>
        <v/>
      </c>
    </row>
    <row r="175">
      <c r="A175" s="27" t="n"/>
      <c r="B175" s="27" t="n"/>
      <c r="C175" s="28" t="n"/>
      <c r="D175" s="29" t="n"/>
      <c r="E175" s="27" t="n"/>
      <c r="F175" s="27" t="n"/>
      <c r="G175" s="27" t="n"/>
      <c r="H175" s="27" t="n"/>
      <c r="I175" s="27" t="n"/>
      <c r="J175" s="27" t="n"/>
      <c r="K175" s="27" t="n"/>
      <c r="L175" s="27" t="n"/>
      <c r="M175" s="27" t="n"/>
      <c r="N175" s="27" t="n"/>
      <c r="O175" s="27" t="n"/>
      <c r="P175" s="6">
        <f>IF($A175="","",6-COUNTIF($J175:$O175,"Complete")-COUNTIF($J175:$O175,"Not Required"))</f>
        <v/>
      </c>
      <c r="Q175" s="30">
        <f>IF($A175="","",IF(6-COUNTIF($J175:$O175,"Not Required")=0,1,COUNTIF($J175:$O175,"Complete")/(6-COUNTIF($J175:$O175,"Not Required"))))</f>
        <v/>
      </c>
      <c r="R175" s="6">
        <f>IF($A175="","",IF(OR($I175="Canceled",$I175="No Show"),"Closed",IF($P175=0,"Ready",IF($C175="","In Progress",IF($C175&lt;'Lists &amp; Settings'!$B$3,"Overdue",IF($C175='Lists &amp; Settings'!$B$3,"Due Today","In Progress"))))))</f>
        <v/>
      </c>
      <c r="S175" s="28" t="n"/>
      <c r="T175" s="31" t="n"/>
      <c r="U175" s="32">
        <f>IF($A175="","",IF(COUNTIF($A$6:$A$205,$A175)&gt;1,"Duplicate Registration ID",IF(OR($B175="",$C175="",$E175="",$F175="",$G175="",$H175="",$I175=""),"Missing Required Field",IF($S175="","Missing Last Updated Date",IF($S175&gt;'Lists &amp; Settings'!$B$3,"Last Updated After As-of Date","")))))</f>
        <v/>
      </c>
    </row>
    <row r="176">
      <c r="A176" s="27" t="n"/>
      <c r="B176" s="27" t="n"/>
      <c r="C176" s="28" t="n"/>
      <c r="D176" s="29" t="n"/>
      <c r="E176" s="27" t="n"/>
      <c r="F176" s="27" t="n"/>
      <c r="G176" s="27" t="n"/>
      <c r="H176" s="27" t="n"/>
      <c r="I176" s="27" t="n"/>
      <c r="J176" s="27" t="n"/>
      <c r="K176" s="27" t="n"/>
      <c r="L176" s="27" t="n"/>
      <c r="M176" s="27" t="n"/>
      <c r="N176" s="27" t="n"/>
      <c r="O176" s="27" t="n"/>
      <c r="P176" s="6">
        <f>IF($A176="","",6-COUNTIF($J176:$O176,"Complete")-COUNTIF($J176:$O176,"Not Required"))</f>
        <v/>
      </c>
      <c r="Q176" s="30">
        <f>IF($A176="","",IF(6-COUNTIF($J176:$O176,"Not Required")=0,1,COUNTIF($J176:$O176,"Complete")/(6-COUNTIF($J176:$O176,"Not Required"))))</f>
        <v/>
      </c>
      <c r="R176" s="6">
        <f>IF($A176="","",IF(OR($I176="Canceled",$I176="No Show"),"Closed",IF($P176=0,"Ready",IF($C176="","In Progress",IF($C176&lt;'Lists &amp; Settings'!$B$3,"Overdue",IF($C176='Lists &amp; Settings'!$B$3,"Due Today","In Progress"))))))</f>
        <v/>
      </c>
      <c r="S176" s="28" t="n"/>
      <c r="T176" s="31" t="n"/>
      <c r="U176" s="32">
        <f>IF($A176="","",IF(COUNTIF($A$6:$A$205,$A176)&gt;1,"Duplicate Registration ID",IF(OR($B176="",$C176="",$E176="",$F176="",$G176="",$H176="",$I176=""),"Missing Required Field",IF($S176="","Missing Last Updated Date",IF($S176&gt;'Lists &amp; Settings'!$B$3,"Last Updated After As-of Date","")))))</f>
        <v/>
      </c>
    </row>
    <row r="177">
      <c r="A177" s="27" t="n"/>
      <c r="B177" s="27" t="n"/>
      <c r="C177" s="28" t="n"/>
      <c r="D177" s="29" t="n"/>
      <c r="E177" s="27" t="n"/>
      <c r="F177" s="27" t="n"/>
      <c r="G177" s="27" t="n"/>
      <c r="H177" s="27" t="n"/>
      <c r="I177" s="27" t="n"/>
      <c r="J177" s="27" t="n"/>
      <c r="K177" s="27" t="n"/>
      <c r="L177" s="27" t="n"/>
      <c r="M177" s="27" t="n"/>
      <c r="N177" s="27" t="n"/>
      <c r="O177" s="27" t="n"/>
      <c r="P177" s="6">
        <f>IF($A177="","",6-COUNTIF($J177:$O177,"Complete")-COUNTIF($J177:$O177,"Not Required"))</f>
        <v/>
      </c>
      <c r="Q177" s="30">
        <f>IF($A177="","",IF(6-COUNTIF($J177:$O177,"Not Required")=0,1,COUNTIF($J177:$O177,"Complete")/(6-COUNTIF($J177:$O177,"Not Required"))))</f>
        <v/>
      </c>
      <c r="R177" s="6">
        <f>IF($A177="","",IF(OR($I177="Canceled",$I177="No Show"),"Closed",IF($P177=0,"Ready",IF($C177="","In Progress",IF($C177&lt;'Lists &amp; Settings'!$B$3,"Overdue",IF($C177='Lists &amp; Settings'!$B$3,"Due Today","In Progress"))))))</f>
        <v/>
      </c>
      <c r="S177" s="28" t="n"/>
      <c r="T177" s="31" t="n"/>
      <c r="U177" s="32">
        <f>IF($A177="","",IF(COUNTIF($A$6:$A$205,$A177)&gt;1,"Duplicate Registration ID",IF(OR($B177="",$C177="",$E177="",$F177="",$G177="",$H177="",$I177=""),"Missing Required Field",IF($S177="","Missing Last Updated Date",IF($S177&gt;'Lists &amp; Settings'!$B$3,"Last Updated After As-of Date","")))))</f>
        <v/>
      </c>
    </row>
    <row r="178">
      <c r="A178" s="27" t="n"/>
      <c r="B178" s="27" t="n"/>
      <c r="C178" s="28" t="n"/>
      <c r="D178" s="29" t="n"/>
      <c r="E178" s="27" t="n"/>
      <c r="F178" s="27" t="n"/>
      <c r="G178" s="27" t="n"/>
      <c r="H178" s="27" t="n"/>
      <c r="I178" s="27" t="n"/>
      <c r="J178" s="27" t="n"/>
      <c r="K178" s="27" t="n"/>
      <c r="L178" s="27" t="n"/>
      <c r="M178" s="27" t="n"/>
      <c r="N178" s="27" t="n"/>
      <c r="O178" s="27" t="n"/>
      <c r="P178" s="6">
        <f>IF($A178="","",6-COUNTIF($J178:$O178,"Complete")-COUNTIF($J178:$O178,"Not Required"))</f>
        <v/>
      </c>
      <c r="Q178" s="30">
        <f>IF($A178="","",IF(6-COUNTIF($J178:$O178,"Not Required")=0,1,COUNTIF($J178:$O178,"Complete")/(6-COUNTIF($J178:$O178,"Not Required"))))</f>
        <v/>
      </c>
      <c r="R178" s="6">
        <f>IF($A178="","",IF(OR($I178="Canceled",$I178="No Show"),"Closed",IF($P178=0,"Ready",IF($C178="","In Progress",IF($C178&lt;'Lists &amp; Settings'!$B$3,"Overdue",IF($C178='Lists &amp; Settings'!$B$3,"Due Today","In Progress"))))))</f>
        <v/>
      </c>
      <c r="S178" s="28" t="n"/>
      <c r="T178" s="31" t="n"/>
      <c r="U178" s="32">
        <f>IF($A178="","",IF(COUNTIF($A$6:$A$205,$A178)&gt;1,"Duplicate Registration ID",IF(OR($B178="",$C178="",$E178="",$F178="",$G178="",$H178="",$I178=""),"Missing Required Field",IF($S178="","Missing Last Updated Date",IF($S178&gt;'Lists &amp; Settings'!$B$3,"Last Updated After As-of Date","")))))</f>
        <v/>
      </c>
    </row>
    <row r="179">
      <c r="A179" s="27" t="n"/>
      <c r="B179" s="27" t="n"/>
      <c r="C179" s="28" t="n"/>
      <c r="D179" s="29" t="n"/>
      <c r="E179" s="27" t="n"/>
      <c r="F179" s="27" t="n"/>
      <c r="G179" s="27" t="n"/>
      <c r="H179" s="27" t="n"/>
      <c r="I179" s="27" t="n"/>
      <c r="J179" s="27" t="n"/>
      <c r="K179" s="27" t="n"/>
      <c r="L179" s="27" t="n"/>
      <c r="M179" s="27" t="n"/>
      <c r="N179" s="27" t="n"/>
      <c r="O179" s="27" t="n"/>
      <c r="P179" s="6">
        <f>IF($A179="","",6-COUNTIF($J179:$O179,"Complete")-COUNTIF($J179:$O179,"Not Required"))</f>
        <v/>
      </c>
      <c r="Q179" s="30">
        <f>IF($A179="","",IF(6-COUNTIF($J179:$O179,"Not Required")=0,1,COUNTIF($J179:$O179,"Complete")/(6-COUNTIF($J179:$O179,"Not Required"))))</f>
        <v/>
      </c>
      <c r="R179" s="6">
        <f>IF($A179="","",IF(OR($I179="Canceled",$I179="No Show"),"Closed",IF($P179=0,"Ready",IF($C179="","In Progress",IF($C179&lt;'Lists &amp; Settings'!$B$3,"Overdue",IF($C179='Lists &amp; Settings'!$B$3,"Due Today","In Progress"))))))</f>
        <v/>
      </c>
      <c r="S179" s="28" t="n"/>
      <c r="T179" s="31" t="n"/>
      <c r="U179" s="32">
        <f>IF($A179="","",IF(COUNTIF($A$6:$A$205,$A179)&gt;1,"Duplicate Registration ID",IF(OR($B179="",$C179="",$E179="",$F179="",$G179="",$H179="",$I179=""),"Missing Required Field",IF($S179="","Missing Last Updated Date",IF($S179&gt;'Lists &amp; Settings'!$B$3,"Last Updated After As-of Date","")))))</f>
        <v/>
      </c>
    </row>
    <row r="180">
      <c r="A180" s="27" t="n"/>
      <c r="B180" s="27" t="n"/>
      <c r="C180" s="28" t="n"/>
      <c r="D180" s="29" t="n"/>
      <c r="E180" s="27" t="n"/>
      <c r="F180" s="27" t="n"/>
      <c r="G180" s="27" t="n"/>
      <c r="H180" s="27" t="n"/>
      <c r="I180" s="27" t="n"/>
      <c r="J180" s="27" t="n"/>
      <c r="K180" s="27" t="n"/>
      <c r="L180" s="27" t="n"/>
      <c r="M180" s="27" t="n"/>
      <c r="N180" s="27" t="n"/>
      <c r="O180" s="27" t="n"/>
      <c r="P180" s="6">
        <f>IF($A180="","",6-COUNTIF($J180:$O180,"Complete")-COUNTIF($J180:$O180,"Not Required"))</f>
        <v/>
      </c>
      <c r="Q180" s="30">
        <f>IF($A180="","",IF(6-COUNTIF($J180:$O180,"Not Required")=0,1,COUNTIF($J180:$O180,"Complete")/(6-COUNTIF($J180:$O180,"Not Required"))))</f>
        <v/>
      </c>
      <c r="R180" s="6">
        <f>IF($A180="","",IF(OR($I180="Canceled",$I180="No Show"),"Closed",IF($P180=0,"Ready",IF($C180="","In Progress",IF($C180&lt;'Lists &amp; Settings'!$B$3,"Overdue",IF($C180='Lists &amp; Settings'!$B$3,"Due Today","In Progress"))))))</f>
        <v/>
      </c>
      <c r="S180" s="28" t="n"/>
      <c r="T180" s="31" t="n"/>
      <c r="U180" s="32">
        <f>IF($A180="","",IF(COUNTIF($A$6:$A$205,$A180)&gt;1,"Duplicate Registration ID",IF(OR($B180="",$C180="",$E180="",$F180="",$G180="",$H180="",$I180=""),"Missing Required Field",IF($S180="","Missing Last Updated Date",IF($S180&gt;'Lists &amp; Settings'!$B$3,"Last Updated After As-of Date","")))))</f>
        <v/>
      </c>
    </row>
    <row r="181">
      <c r="A181" s="27" t="n"/>
      <c r="B181" s="27" t="n"/>
      <c r="C181" s="28" t="n"/>
      <c r="D181" s="29" t="n"/>
      <c r="E181" s="27" t="n"/>
      <c r="F181" s="27" t="n"/>
      <c r="G181" s="27" t="n"/>
      <c r="H181" s="27" t="n"/>
      <c r="I181" s="27" t="n"/>
      <c r="J181" s="27" t="n"/>
      <c r="K181" s="27" t="n"/>
      <c r="L181" s="27" t="n"/>
      <c r="M181" s="27" t="n"/>
      <c r="N181" s="27" t="n"/>
      <c r="O181" s="27" t="n"/>
      <c r="P181" s="6">
        <f>IF($A181="","",6-COUNTIF($J181:$O181,"Complete")-COUNTIF($J181:$O181,"Not Required"))</f>
        <v/>
      </c>
      <c r="Q181" s="30">
        <f>IF($A181="","",IF(6-COUNTIF($J181:$O181,"Not Required")=0,1,COUNTIF($J181:$O181,"Complete")/(6-COUNTIF($J181:$O181,"Not Required"))))</f>
        <v/>
      </c>
      <c r="R181" s="6">
        <f>IF($A181="","",IF(OR($I181="Canceled",$I181="No Show"),"Closed",IF($P181=0,"Ready",IF($C181="","In Progress",IF($C181&lt;'Lists &amp; Settings'!$B$3,"Overdue",IF($C181='Lists &amp; Settings'!$B$3,"Due Today","In Progress"))))))</f>
        <v/>
      </c>
      <c r="S181" s="28" t="n"/>
      <c r="T181" s="31" t="n"/>
      <c r="U181" s="32">
        <f>IF($A181="","",IF(COUNTIF($A$6:$A$205,$A181)&gt;1,"Duplicate Registration ID",IF(OR($B181="",$C181="",$E181="",$F181="",$G181="",$H181="",$I181=""),"Missing Required Field",IF($S181="","Missing Last Updated Date",IF($S181&gt;'Lists &amp; Settings'!$B$3,"Last Updated After As-of Date","")))))</f>
        <v/>
      </c>
    </row>
    <row r="182">
      <c r="A182" s="27" t="n"/>
      <c r="B182" s="27" t="n"/>
      <c r="C182" s="28" t="n"/>
      <c r="D182" s="29" t="n"/>
      <c r="E182" s="27" t="n"/>
      <c r="F182" s="27" t="n"/>
      <c r="G182" s="27" t="n"/>
      <c r="H182" s="27" t="n"/>
      <c r="I182" s="27" t="n"/>
      <c r="J182" s="27" t="n"/>
      <c r="K182" s="27" t="n"/>
      <c r="L182" s="27" t="n"/>
      <c r="M182" s="27" t="n"/>
      <c r="N182" s="27" t="n"/>
      <c r="O182" s="27" t="n"/>
      <c r="P182" s="6">
        <f>IF($A182="","",6-COUNTIF($J182:$O182,"Complete")-COUNTIF($J182:$O182,"Not Required"))</f>
        <v/>
      </c>
      <c r="Q182" s="30">
        <f>IF($A182="","",IF(6-COUNTIF($J182:$O182,"Not Required")=0,1,COUNTIF($J182:$O182,"Complete")/(6-COUNTIF($J182:$O182,"Not Required"))))</f>
        <v/>
      </c>
      <c r="R182" s="6">
        <f>IF($A182="","",IF(OR($I182="Canceled",$I182="No Show"),"Closed",IF($P182=0,"Ready",IF($C182="","In Progress",IF($C182&lt;'Lists &amp; Settings'!$B$3,"Overdue",IF($C182='Lists &amp; Settings'!$B$3,"Due Today","In Progress"))))))</f>
        <v/>
      </c>
      <c r="S182" s="28" t="n"/>
      <c r="T182" s="31" t="n"/>
      <c r="U182" s="32">
        <f>IF($A182="","",IF(COUNTIF($A$6:$A$205,$A182)&gt;1,"Duplicate Registration ID",IF(OR($B182="",$C182="",$E182="",$F182="",$G182="",$H182="",$I182=""),"Missing Required Field",IF($S182="","Missing Last Updated Date",IF($S182&gt;'Lists &amp; Settings'!$B$3,"Last Updated After As-of Date","")))))</f>
        <v/>
      </c>
    </row>
    <row r="183">
      <c r="A183" s="27" t="n"/>
      <c r="B183" s="27" t="n"/>
      <c r="C183" s="28" t="n"/>
      <c r="D183" s="29" t="n"/>
      <c r="E183" s="27" t="n"/>
      <c r="F183" s="27" t="n"/>
      <c r="G183" s="27" t="n"/>
      <c r="H183" s="27" t="n"/>
      <c r="I183" s="27" t="n"/>
      <c r="J183" s="27" t="n"/>
      <c r="K183" s="27" t="n"/>
      <c r="L183" s="27" t="n"/>
      <c r="M183" s="27" t="n"/>
      <c r="N183" s="27" t="n"/>
      <c r="O183" s="27" t="n"/>
      <c r="P183" s="6">
        <f>IF($A183="","",6-COUNTIF($J183:$O183,"Complete")-COUNTIF($J183:$O183,"Not Required"))</f>
        <v/>
      </c>
      <c r="Q183" s="30">
        <f>IF($A183="","",IF(6-COUNTIF($J183:$O183,"Not Required")=0,1,COUNTIF($J183:$O183,"Complete")/(6-COUNTIF($J183:$O183,"Not Required"))))</f>
        <v/>
      </c>
      <c r="R183" s="6">
        <f>IF($A183="","",IF(OR($I183="Canceled",$I183="No Show"),"Closed",IF($P183=0,"Ready",IF($C183="","In Progress",IF($C183&lt;'Lists &amp; Settings'!$B$3,"Overdue",IF($C183='Lists &amp; Settings'!$B$3,"Due Today","In Progress"))))))</f>
        <v/>
      </c>
      <c r="S183" s="28" t="n"/>
      <c r="T183" s="31" t="n"/>
      <c r="U183" s="32">
        <f>IF($A183="","",IF(COUNTIF($A$6:$A$205,$A183)&gt;1,"Duplicate Registration ID",IF(OR($B183="",$C183="",$E183="",$F183="",$G183="",$H183="",$I183=""),"Missing Required Field",IF($S183="","Missing Last Updated Date",IF($S183&gt;'Lists &amp; Settings'!$B$3,"Last Updated After As-of Date","")))))</f>
        <v/>
      </c>
    </row>
    <row r="184">
      <c r="A184" s="27" t="n"/>
      <c r="B184" s="27" t="n"/>
      <c r="C184" s="28" t="n"/>
      <c r="D184" s="29" t="n"/>
      <c r="E184" s="27" t="n"/>
      <c r="F184" s="27" t="n"/>
      <c r="G184" s="27" t="n"/>
      <c r="H184" s="27" t="n"/>
      <c r="I184" s="27" t="n"/>
      <c r="J184" s="27" t="n"/>
      <c r="K184" s="27" t="n"/>
      <c r="L184" s="27" t="n"/>
      <c r="M184" s="27" t="n"/>
      <c r="N184" s="27" t="n"/>
      <c r="O184" s="27" t="n"/>
      <c r="P184" s="6">
        <f>IF($A184="","",6-COUNTIF($J184:$O184,"Complete")-COUNTIF($J184:$O184,"Not Required"))</f>
        <v/>
      </c>
      <c r="Q184" s="30">
        <f>IF($A184="","",IF(6-COUNTIF($J184:$O184,"Not Required")=0,1,COUNTIF($J184:$O184,"Complete")/(6-COUNTIF($J184:$O184,"Not Required"))))</f>
        <v/>
      </c>
      <c r="R184" s="6">
        <f>IF($A184="","",IF(OR($I184="Canceled",$I184="No Show"),"Closed",IF($P184=0,"Ready",IF($C184="","In Progress",IF($C184&lt;'Lists &amp; Settings'!$B$3,"Overdue",IF($C184='Lists &amp; Settings'!$B$3,"Due Today","In Progress"))))))</f>
        <v/>
      </c>
      <c r="S184" s="28" t="n"/>
      <c r="T184" s="31" t="n"/>
      <c r="U184" s="32">
        <f>IF($A184="","",IF(COUNTIF($A$6:$A$205,$A184)&gt;1,"Duplicate Registration ID",IF(OR($B184="",$C184="",$E184="",$F184="",$G184="",$H184="",$I184=""),"Missing Required Field",IF($S184="","Missing Last Updated Date",IF($S184&gt;'Lists &amp; Settings'!$B$3,"Last Updated After As-of Date","")))))</f>
        <v/>
      </c>
    </row>
    <row r="185">
      <c r="A185" s="27" t="n"/>
      <c r="B185" s="27" t="n"/>
      <c r="C185" s="28" t="n"/>
      <c r="D185" s="29" t="n"/>
      <c r="E185" s="27" t="n"/>
      <c r="F185" s="27" t="n"/>
      <c r="G185" s="27" t="n"/>
      <c r="H185" s="27" t="n"/>
      <c r="I185" s="27" t="n"/>
      <c r="J185" s="27" t="n"/>
      <c r="K185" s="27" t="n"/>
      <c r="L185" s="27" t="n"/>
      <c r="M185" s="27" t="n"/>
      <c r="N185" s="27" t="n"/>
      <c r="O185" s="27" t="n"/>
      <c r="P185" s="6">
        <f>IF($A185="","",6-COUNTIF($J185:$O185,"Complete")-COUNTIF($J185:$O185,"Not Required"))</f>
        <v/>
      </c>
      <c r="Q185" s="30">
        <f>IF($A185="","",IF(6-COUNTIF($J185:$O185,"Not Required")=0,1,COUNTIF($J185:$O185,"Complete")/(6-COUNTIF($J185:$O185,"Not Required"))))</f>
        <v/>
      </c>
      <c r="R185" s="6">
        <f>IF($A185="","",IF(OR($I185="Canceled",$I185="No Show"),"Closed",IF($P185=0,"Ready",IF($C185="","In Progress",IF($C185&lt;'Lists &amp; Settings'!$B$3,"Overdue",IF($C185='Lists &amp; Settings'!$B$3,"Due Today","In Progress"))))))</f>
        <v/>
      </c>
      <c r="S185" s="28" t="n"/>
      <c r="T185" s="31" t="n"/>
      <c r="U185" s="32">
        <f>IF($A185="","",IF(COUNTIF($A$6:$A$205,$A185)&gt;1,"Duplicate Registration ID",IF(OR($B185="",$C185="",$E185="",$F185="",$G185="",$H185="",$I185=""),"Missing Required Field",IF($S185="","Missing Last Updated Date",IF($S185&gt;'Lists &amp; Settings'!$B$3,"Last Updated After As-of Date","")))))</f>
        <v/>
      </c>
    </row>
    <row r="186">
      <c r="A186" s="27" t="n"/>
      <c r="B186" s="27" t="n"/>
      <c r="C186" s="28" t="n"/>
      <c r="D186" s="29" t="n"/>
      <c r="E186" s="27" t="n"/>
      <c r="F186" s="27" t="n"/>
      <c r="G186" s="27" t="n"/>
      <c r="H186" s="27" t="n"/>
      <c r="I186" s="27" t="n"/>
      <c r="J186" s="27" t="n"/>
      <c r="K186" s="27" t="n"/>
      <c r="L186" s="27" t="n"/>
      <c r="M186" s="27" t="n"/>
      <c r="N186" s="27" t="n"/>
      <c r="O186" s="27" t="n"/>
      <c r="P186" s="6">
        <f>IF($A186="","",6-COUNTIF($J186:$O186,"Complete")-COUNTIF($J186:$O186,"Not Required"))</f>
        <v/>
      </c>
      <c r="Q186" s="30">
        <f>IF($A186="","",IF(6-COUNTIF($J186:$O186,"Not Required")=0,1,COUNTIF($J186:$O186,"Complete")/(6-COUNTIF($J186:$O186,"Not Required"))))</f>
        <v/>
      </c>
      <c r="R186" s="6">
        <f>IF($A186="","",IF(OR($I186="Canceled",$I186="No Show"),"Closed",IF($P186=0,"Ready",IF($C186="","In Progress",IF($C186&lt;'Lists &amp; Settings'!$B$3,"Overdue",IF($C186='Lists &amp; Settings'!$B$3,"Due Today","In Progress"))))))</f>
        <v/>
      </c>
      <c r="S186" s="28" t="n"/>
      <c r="T186" s="31" t="n"/>
      <c r="U186" s="32">
        <f>IF($A186="","",IF(COUNTIF($A$6:$A$205,$A186)&gt;1,"Duplicate Registration ID",IF(OR($B186="",$C186="",$E186="",$F186="",$G186="",$H186="",$I186=""),"Missing Required Field",IF($S186="","Missing Last Updated Date",IF($S186&gt;'Lists &amp; Settings'!$B$3,"Last Updated After As-of Date","")))))</f>
        <v/>
      </c>
    </row>
    <row r="187">
      <c r="A187" s="27" t="n"/>
      <c r="B187" s="27" t="n"/>
      <c r="C187" s="28" t="n"/>
      <c r="D187" s="29" t="n"/>
      <c r="E187" s="27" t="n"/>
      <c r="F187" s="27" t="n"/>
      <c r="G187" s="27" t="n"/>
      <c r="H187" s="27" t="n"/>
      <c r="I187" s="27" t="n"/>
      <c r="J187" s="27" t="n"/>
      <c r="K187" s="27" t="n"/>
      <c r="L187" s="27" t="n"/>
      <c r="M187" s="27" t="n"/>
      <c r="N187" s="27" t="n"/>
      <c r="O187" s="27" t="n"/>
      <c r="P187" s="6">
        <f>IF($A187="","",6-COUNTIF($J187:$O187,"Complete")-COUNTIF($J187:$O187,"Not Required"))</f>
        <v/>
      </c>
      <c r="Q187" s="30">
        <f>IF($A187="","",IF(6-COUNTIF($J187:$O187,"Not Required")=0,1,COUNTIF($J187:$O187,"Complete")/(6-COUNTIF($J187:$O187,"Not Required"))))</f>
        <v/>
      </c>
      <c r="R187" s="6">
        <f>IF($A187="","",IF(OR($I187="Canceled",$I187="No Show"),"Closed",IF($P187=0,"Ready",IF($C187="","In Progress",IF($C187&lt;'Lists &amp; Settings'!$B$3,"Overdue",IF($C187='Lists &amp; Settings'!$B$3,"Due Today","In Progress"))))))</f>
        <v/>
      </c>
      <c r="S187" s="28" t="n"/>
      <c r="T187" s="31" t="n"/>
      <c r="U187" s="32">
        <f>IF($A187="","",IF(COUNTIF($A$6:$A$205,$A187)&gt;1,"Duplicate Registration ID",IF(OR($B187="",$C187="",$E187="",$F187="",$G187="",$H187="",$I187=""),"Missing Required Field",IF($S187="","Missing Last Updated Date",IF($S187&gt;'Lists &amp; Settings'!$B$3,"Last Updated After As-of Date","")))))</f>
        <v/>
      </c>
    </row>
    <row r="188">
      <c r="A188" s="27" t="n"/>
      <c r="B188" s="27" t="n"/>
      <c r="C188" s="28" t="n"/>
      <c r="D188" s="29" t="n"/>
      <c r="E188" s="27" t="n"/>
      <c r="F188" s="27" t="n"/>
      <c r="G188" s="27" t="n"/>
      <c r="H188" s="27" t="n"/>
      <c r="I188" s="27" t="n"/>
      <c r="J188" s="27" t="n"/>
      <c r="K188" s="27" t="n"/>
      <c r="L188" s="27" t="n"/>
      <c r="M188" s="27" t="n"/>
      <c r="N188" s="27" t="n"/>
      <c r="O188" s="27" t="n"/>
      <c r="P188" s="6">
        <f>IF($A188="","",6-COUNTIF($J188:$O188,"Complete")-COUNTIF($J188:$O188,"Not Required"))</f>
        <v/>
      </c>
      <c r="Q188" s="30">
        <f>IF($A188="","",IF(6-COUNTIF($J188:$O188,"Not Required")=0,1,COUNTIF($J188:$O188,"Complete")/(6-COUNTIF($J188:$O188,"Not Required"))))</f>
        <v/>
      </c>
      <c r="R188" s="6">
        <f>IF($A188="","",IF(OR($I188="Canceled",$I188="No Show"),"Closed",IF($P188=0,"Ready",IF($C188="","In Progress",IF($C188&lt;'Lists &amp; Settings'!$B$3,"Overdue",IF($C188='Lists &amp; Settings'!$B$3,"Due Today","In Progress"))))))</f>
        <v/>
      </c>
      <c r="S188" s="28" t="n"/>
      <c r="T188" s="31" t="n"/>
      <c r="U188" s="32">
        <f>IF($A188="","",IF(COUNTIF($A$6:$A$205,$A188)&gt;1,"Duplicate Registration ID",IF(OR($B188="",$C188="",$E188="",$F188="",$G188="",$H188="",$I188=""),"Missing Required Field",IF($S188="","Missing Last Updated Date",IF($S188&gt;'Lists &amp; Settings'!$B$3,"Last Updated After As-of Date","")))))</f>
        <v/>
      </c>
    </row>
    <row r="189">
      <c r="A189" s="27" t="n"/>
      <c r="B189" s="27" t="n"/>
      <c r="C189" s="28" t="n"/>
      <c r="D189" s="29" t="n"/>
      <c r="E189" s="27" t="n"/>
      <c r="F189" s="27" t="n"/>
      <c r="G189" s="27" t="n"/>
      <c r="H189" s="27" t="n"/>
      <c r="I189" s="27" t="n"/>
      <c r="J189" s="27" t="n"/>
      <c r="K189" s="27" t="n"/>
      <c r="L189" s="27" t="n"/>
      <c r="M189" s="27" t="n"/>
      <c r="N189" s="27" t="n"/>
      <c r="O189" s="27" t="n"/>
      <c r="P189" s="6">
        <f>IF($A189="","",6-COUNTIF($J189:$O189,"Complete")-COUNTIF($J189:$O189,"Not Required"))</f>
        <v/>
      </c>
      <c r="Q189" s="30">
        <f>IF($A189="","",IF(6-COUNTIF($J189:$O189,"Not Required")=0,1,COUNTIF($J189:$O189,"Complete")/(6-COUNTIF($J189:$O189,"Not Required"))))</f>
        <v/>
      </c>
      <c r="R189" s="6">
        <f>IF($A189="","",IF(OR($I189="Canceled",$I189="No Show"),"Closed",IF($P189=0,"Ready",IF($C189="","In Progress",IF($C189&lt;'Lists &amp; Settings'!$B$3,"Overdue",IF($C189='Lists &amp; Settings'!$B$3,"Due Today","In Progress"))))))</f>
        <v/>
      </c>
      <c r="S189" s="28" t="n"/>
      <c r="T189" s="31" t="n"/>
      <c r="U189" s="32">
        <f>IF($A189="","",IF(COUNTIF($A$6:$A$205,$A189)&gt;1,"Duplicate Registration ID",IF(OR($B189="",$C189="",$E189="",$F189="",$G189="",$H189="",$I189=""),"Missing Required Field",IF($S189="","Missing Last Updated Date",IF($S189&gt;'Lists &amp; Settings'!$B$3,"Last Updated After As-of Date","")))))</f>
        <v/>
      </c>
    </row>
    <row r="190">
      <c r="A190" s="27" t="n"/>
      <c r="B190" s="27" t="n"/>
      <c r="C190" s="28" t="n"/>
      <c r="D190" s="29" t="n"/>
      <c r="E190" s="27" t="n"/>
      <c r="F190" s="27" t="n"/>
      <c r="G190" s="27" t="n"/>
      <c r="H190" s="27" t="n"/>
      <c r="I190" s="27" t="n"/>
      <c r="J190" s="27" t="n"/>
      <c r="K190" s="27" t="n"/>
      <c r="L190" s="27" t="n"/>
      <c r="M190" s="27" t="n"/>
      <c r="N190" s="27" t="n"/>
      <c r="O190" s="27" t="n"/>
      <c r="P190" s="6">
        <f>IF($A190="","",6-COUNTIF($J190:$O190,"Complete")-COUNTIF($J190:$O190,"Not Required"))</f>
        <v/>
      </c>
      <c r="Q190" s="30">
        <f>IF($A190="","",IF(6-COUNTIF($J190:$O190,"Not Required")=0,1,COUNTIF($J190:$O190,"Complete")/(6-COUNTIF($J190:$O190,"Not Required"))))</f>
        <v/>
      </c>
      <c r="R190" s="6">
        <f>IF($A190="","",IF(OR($I190="Canceled",$I190="No Show"),"Closed",IF($P190=0,"Ready",IF($C190="","In Progress",IF($C190&lt;'Lists &amp; Settings'!$B$3,"Overdue",IF($C190='Lists &amp; Settings'!$B$3,"Due Today","In Progress"))))))</f>
        <v/>
      </c>
      <c r="S190" s="28" t="n"/>
      <c r="T190" s="31" t="n"/>
      <c r="U190" s="32">
        <f>IF($A190="","",IF(COUNTIF($A$6:$A$205,$A190)&gt;1,"Duplicate Registration ID",IF(OR($B190="",$C190="",$E190="",$F190="",$G190="",$H190="",$I190=""),"Missing Required Field",IF($S190="","Missing Last Updated Date",IF($S190&gt;'Lists &amp; Settings'!$B$3,"Last Updated After As-of Date","")))))</f>
        <v/>
      </c>
    </row>
    <row r="191">
      <c r="A191" s="27" t="n"/>
      <c r="B191" s="27" t="n"/>
      <c r="C191" s="28" t="n"/>
      <c r="D191" s="29" t="n"/>
      <c r="E191" s="27" t="n"/>
      <c r="F191" s="27" t="n"/>
      <c r="G191" s="27" t="n"/>
      <c r="H191" s="27" t="n"/>
      <c r="I191" s="27" t="n"/>
      <c r="J191" s="27" t="n"/>
      <c r="K191" s="27" t="n"/>
      <c r="L191" s="27" t="n"/>
      <c r="M191" s="27" t="n"/>
      <c r="N191" s="27" t="n"/>
      <c r="O191" s="27" t="n"/>
      <c r="P191" s="6">
        <f>IF($A191="","",6-COUNTIF($J191:$O191,"Complete")-COUNTIF($J191:$O191,"Not Required"))</f>
        <v/>
      </c>
      <c r="Q191" s="30">
        <f>IF($A191="","",IF(6-COUNTIF($J191:$O191,"Not Required")=0,1,COUNTIF($J191:$O191,"Complete")/(6-COUNTIF($J191:$O191,"Not Required"))))</f>
        <v/>
      </c>
      <c r="R191" s="6">
        <f>IF($A191="","",IF(OR($I191="Canceled",$I191="No Show"),"Closed",IF($P191=0,"Ready",IF($C191="","In Progress",IF($C191&lt;'Lists &amp; Settings'!$B$3,"Overdue",IF($C191='Lists &amp; Settings'!$B$3,"Due Today","In Progress"))))))</f>
        <v/>
      </c>
      <c r="S191" s="28" t="n"/>
      <c r="T191" s="31" t="n"/>
      <c r="U191" s="32">
        <f>IF($A191="","",IF(COUNTIF($A$6:$A$205,$A191)&gt;1,"Duplicate Registration ID",IF(OR($B191="",$C191="",$E191="",$F191="",$G191="",$H191="",$I191=""),"Missing Required Field",IF($S191="","Missing Last Updated Date",IF($S191&gt;'Lists &amp; Settings'!$B$3,"Last Updated After As-of Date","")))))</f>
        <v/>
      </c>
    </row>
    <row r="192">
      <c r="A192" s="27" t="n"/>
      <c r="B192" s="27" t="n"/>
      <c r="C192" s="28" t="n"/>
      <c r="D192" s="29" t="n"/>
      <c r="E192" s="27" t="n"/>
      <c r="F192" s="27" t="n"/>
      <c r="G192" s="27" t="n"/>
      <c r="H192" s="27" t="n"/>
      <c r="I192" s="27" t="n"/>
      <c r="J192" s="27" t="n"/>
      <c r="K192" s="27" t="n"/>
      <c r="L192" s="27" t="n"/>
      <c r="M192" s="27" t="n"/>
      <c r="N192" s="27" t="n"/>
      <c r="O192" s="27" t="n"/>
      <c r="P192" s="6">
        <f>IF($A192="","",6-COUNTIF($J192:$O192,"Complete")-COUNTIF($J192:$O192,"Not Required"))</f>
        <v/>
      </c>
      <c r="Q192" s="30">
        <f>IF($A192="","",IF(6-COUNTIF($J192:$O192,"Not Required")=0,1,COUNTIF($J192:$O192,"Complete")/(6-COUNTIF($J192:$O192,"Not Required"))))</f>
        <v/>
      </c>
      <c r="R192" s="6">
        <f>IF($A192="","",IF(OR($I192="Canceled",$I192="No Show"),"Closed",IF($P192=0,"Ready",IF($C192="","In Progress",IF($C192&lt;'Lists &amp; Settings'!$B$3,"Overdue",IF($C192='Lists &amp; Settings'!$B$3,"Due Today","In Progress"))))))</f>
        <v/>
      </c>
      <c r="S192" s="28" t="n"/>
      <c r="T192" s="31" t="n"/>
      <c r="U192" s="32">
        <f>IF($A192="","",IF(COUNTIF($A$6:$A$205,$A192)&gt;1,"Duplicate Registration ID",IF(OR($B192="",$C192="",$E192="",$F192="",$G192="",$H192="",$I192=""),"Missing Required Field",IF($S192="","Missing Last Updated Date",IF($S192&gt;'Lists &amp; Settings'!$B$3,"Last Updated After As-of Date","")))))</f>
        <v/>
      </c>
    </row>
    <row r="193">
      <c r="A193" s="27" t="n"/>
      <c r="B193" s="27" t="n"/>
      <c r="C193" s="28" t="n"/>
      <c r="D193" s="29" t="n"/>
      <c r="E193" s="27" t="n"/>
      <c r="F193" s="27" t="n"/>
      <c r="G193" s="27" t="n"/>
      <c r="H193" s="27" t="n"/>
      <c r="I193" s="27" t="n"/>
      <c r="J193" s="27" t="n"/>
      <c r="K193" s="27" t="n"/>
      <c r="L193" s="27" t="n"/>
      <c r="M193" s="27" t="n"/>
      <c r="N193" s="27" t="n"/>
      <c r="O193" s="27" t="n"/>
      <c r="P193" s="6">
        <f>IF($A193="","",6-COUNTIF($J193:$O193,"Complete")-COUNTIF($J193:$O193,"Not Required"))</f>
        <v/>
      </c>
      <c r="Q193" s="30">
        <f>IF($A193="","",IF(6-COUNTIF($J193:$O193,"Not Required")=0,1,COUNTIF($J193:$O193,"Complete")/(6-COUNTIF($J193:$O193,"Not Required"))))</f>
        <v/>
      </c>
      <c r="R193" s="6">
        <f>IF($A193="","",IF(OR($I193="Canceled",$I193="No Show"),"Closed",IF($P193=0,"Ready",IF($C193="","In Progress",IF($C193&lt;'Lists &amp; Settings'!$B$3,"Overdue",IF($C193='Lists &amp; Settings'!$B$3,"Due Today","In Progress"))))))</f>
        <v/>
      </c>
      <c r="S193" s="28" t="n"/>
      <c r="T193" s="31" t="n"/>
      <c r="U193" s="32">
        <f>IF($A193="","",IF(COUNTIF($A$6:$A$205,$A193)&gt;1,"Duplicate Registration ID",IF(OR($B193="",$C193="",$E193="",$F193="",$G193="",$H193="",$I193=""),"Missing Required Field",IF($S193="","Missing Last Updated Date",IF($S193&gt;'Lists &amp; Settings'!$B$3,"Last Updated After As-of Date","")))))</f>
        <v/>
      </c>
    </row>
    <row r="194">
      <c r="A194" s="27" t="n"/>
      <c r="B194" s="27" t="n"/>
      <c r="C194" s="28" t="n"/>
      <c r="D194" s="29" t="n"/>
      <c r="E194" s="27" t="n"/>
      <c r="F194" s="27" t="n"/>
      <c r="G194" s="27" t="n"/>
      <c r="H194" s="27" t="n"/>
      <c r="I194" s="27" t="n"/>
      <c r="J194" s="27" t="n"/>
      <c r="K194" s="27" t="n"/>
      <c r="L194" s="27" t="n"/>
      <c r="M194" s="27" t="n"/>
      <c r="N194" s="27" t="n"/>
      <c r="O194" s="27" t="n"/>
      <c r="P194" s="6">
        <f>IF($A194="","",6-COUNTIF($J194:$O194,"Complete")-COUNTIF($J194:$O194,"Not Required"))</f>
        <v/>
      </c>
      <c r="Q194" s="30">
        <f>IF($A194="","",IF(6-COUNTIF($J194:$O194,"Not Required")=0,1,COUNTIF($J194:$O194,"Complete")/(6-COUNTIF($J194:$O194,"Not Required"))))</f>
        <v/>
      </c>
      <c r="R194" s="6">
        <f>IF($A194="","",IF(OR($I194="Canceled",$I194="No Show"),"Closed",IF($P194=0,"Ready",IF($C194="","In Progress",IF($C194&lt;'Lists &amp; Settings'!$B$3,"Overdue",IF($C194='Lists &amp; Settings'!$B$3,"Due Today","In Progress"))))))</f>
        <v/>
      </c>
      <c r="S194" s="28" t="n"/>
      <c r="T194" s="31" t="n"/>
      <c r="U194" s="32">
        <f>IF($A194="","",IF(COUNTIF($A$6:$A$205,$A194)&gt;1,"Duplicate Registration ID",IF(OR($B194="",$C194="",$E194="",$F194="",$G194="",$H194="",$I194=""),"Missing Required Field",IF($S194="","Missing Last Updated Date",IF($S194&gt;'Lists &amp; Settings'!$B$3,"Last Updated After As-of Date","")))))</f>
        <v/>
      </c>
    </row>
    <row r="195">
      <c r="A195" s="27" t="n"/>
      <c r="B195" s="27" t="n"/>
      <c r="C195" s="28" t="n"/>
      <c r="D195" s="29" t="n"/>
      <c r="E195" s="27" t="n"/>
      <c r="F195" s="27" t="n"/>
      <c r="G195" s="27" t="n"/>
      <c r="H195" s="27" t="n"/>
      <c r="I195" s="27" t="n"/>
      <c r="J195" s="27" t="n"/>
      <c r="K195" s="27" t="n"/>
      <c r="L195" s="27" t="n"/>
      <c r="M195" s="27" t="n"/>
      <c r="N195" s="27" t="n"/>
      <c r="O195" s="27" t="n"/>
      <c r="P195" s="6">
        <f>IF($A195="","",6-COUNTIF($J195:$O195,"Complete")-COUNTIF($J195:$O195,"Not Required"))</f>
        <v/>
      </c>
      <c r="Q195" s="30">
        <f>IF($A195="","",IF(6-COUNTIF($J195:$O195,"Not Required")=0,1,COUNTIF($J195:$O195,"Complete")/(6-COUNTIF($J195:$O195,"Not Required"))))</f>
        <v/>
      </c>
      <c r="R195" s="6">
        <f>IF($A195="","",IF(OR($I195="Canceled",$I195="No Show"),"Closed",IF($P195=0,"Ready",IF($C195="","In Progress",IF($C195&lt;'Lists &amp; Settings'!$B$3,"Overdue",IF($C195='Lists &amp; Settings'!$B$3,"Due Today","In Progress"))))))</f>
        <v/>
      </c>
      <c r="S195" s="28" t="n"/>
      <c r="T195" s="31" t="n"/>
      <c r="U195" s="32">
        <f>IF($A195="","",IF(COUNTIF($A$6:$A$205,$A195)&gt;1,"Duplicate Registration ID",IF(OR($B195="",$C195="",$E195="",$F195="",$G195="",$H195="",$I195=""),"Missing Required Field",IF($S195="","Missing Last Updated Date",IF($S195&gt;'Lists &amp; Settings'!$B$3,"Last Updated After As-of Date","")))))</f>
        <v/>
      </c>
    </row>
    <row r="196">
      <c r="A196" s="27" t="n"/>
      <c r="B196" s="27" t="n"/>
      <c r="C196" s="28" t="n"/>
      <c r="D196" s="29" t="n"/>
      <c r="E196" s="27" t="n"/>
      <c r="F196" s="27" t="n"/>
      <c r="G196" s="27" t="n"/>
      <c r="H196" s="27" t="n"/>
      <c r="I196" s="27" t="n"/>
      <c r="J196" s="27" t="n"/>
      <c r="K196" s="27" t="n"/>
      <c r="L196" s="27" t="n"/>
      <c r="M196" s="27" t="n"/>
      <c r="N196" s="27" t="n"/>
      <c r="O196" s="27" t="n"/>
      <c r="P196" s="6">
        <f>IF($A196="","",6-COUNTIF($J196:$O196,"Complete")-COUNTIF($J196:$O196,"Not Required"))</f>
        <v/>
      </c>
      <c r="Q196" s="30">
        <f>IF($A196="","",IF(6-COUNTIF($J196:$O196,"Not Required")=0,1,COUNTIF($J196:$O196,"Complete")/(6-COUNTIF($J196:$O196,"Not Required"))))</f>
        <v/>
      </c>
      <c r="R196" s="6">
        <f>IF($A196="","",IF(OR($I196="Canceled",$I196="No Show"),"Closed",IF($P196=0,"Ready",IF($C196="","In Progress",IF($C196&lt;'Lists &amp; Settings'!$B$3,"Overdue",IF($C196='Lists &amp; Settings'!$B$3,"Due Today","In Progress"))))))</f>
        <v/>
      </c>
      <c r="S196" s="28" t="n"/>
      <c r="T196" s="31" t="n"/>
      <c r="U196" s="32">
        <f>IF($A196="","",IF(COUNTIF($A$6:$A$205,$A196)&gt;1,"Duplicate Registration ID",IF(OR($B196="",$C196="",$E196="",$F196="",$G196="",$H196="",$I196=""),"Missing Required Field",IF($S196="","Missing Last Updated Date",IF($S196&gt;'Lists &amp; Settings'!$B$3,"Last Updated After As-of Date","")))))</f>
        <v/>
      </c>
    </row>
    <row r="197">
      <c r="A197" s="27" t="n"/>
      <c r="B197" s="27" t="n"/>
      <c r="C197" s="28" t="n"/>
      <c r="D197" s="29" t="n"/>
      <c r="E197" s="27" t="n"/>
      <c r="F197" s="27" t="n"/>
      <c r="G197" s="27" t="n"/>
      <c r="H197" s="27" t="n"/>
      <c r="I197" s="27" t="n"/>
      <c r="J197" s="27" t="n"/>
      <c r="K197" s="27" t="n"/>
      <c r="L197" s="27" t="n"/>
      <c r="M197" s="27" t="n"/>
      <c r="N197" s="27" t="n"/>
      <c r="O197" s="27" t="n"/>
      <c r="P197" s="6">
        <f>IF($A197="","",6-COUNTIF($J197:$O197,"Complete")-COUNTIF($J197:$O197,"Not Required"))</f>
        <v/>
      </c>
      <c r="Q197" s="30">
        <f>IF($A197="","",IF(6-COUNTIF($J197:$O197,"Not Required")=0,1,COUNTIF($J197:$O197,"Complete")/(6-COUNTIF($J197:$O197,"Not Required"))))</f>
        <v/>
      </c>
      <c r="R197" s="6">
        <f>IF($A197="","",IF(OR($I197="Canceled",$I197="No Show"),"Closed",IF($P197=0,"Ready",IF($C197="","In Progress",IF($C197&lt;'Lists &amp; Settings'!$B$3,"Overdue",IF($C197='Lists &amp; Settings'!$B$3,"Due Today","In Progress"))))))</f>
        <v/>
      </c>
      <c r="S197" s="28" t="n"/>
      <c r="T197" s="31" t="n"/>
      <c r="U197" s="32">
        <f>IF($A197="","",IF(COUNTIF($A$6:$A$205,$A197)&gt;1,"Duplicate Registration ID",IF(OR($B197="",$C197="",$E197="",$F197="",$G197="",$H197="",$I197=""),"Missing Required Field",IF($S197="","Missing Last Updated Date",IF($S197&gt;'Lists &amp; Settings'!$B$3,"Last Updated After As-of Date","")))))</f>
        <v/>
      </c>
    </row>
    <row r="198">
      <c r="A198" s="27" t="n"/>
      <c r="B198" s="27" t="n"/>
      <c r="C198" s="28" t="n"/>
      <c r="D198" s="29" t="n"/>
      <c r="E198" s="27" t="n"/>
      <c r="F198" s="27" t="n"/>
      <c r="G198" s="27" t="n"/>
      <c r="H198" s="27" t="n"/>
      <c r="I198" s="27" t="n"/>
      <c r="J198" s="27" t="n"/>
      <c r="K198" s="27" t="n"/>
      <c r="L198" s="27" t="n"/>
      <c r="M198" s="27" t="n"/>
      <c r="N198" s="27" t="n"/>
      <c r="O198" s="27" t="n"/>
      <c r="P198" s="6">
        <f>IF($A198="","",6-COUNTIF($J198:$O198,"Complete")-COUNTIF($J198:$O198,"Not Required"))</f>
        <v/>
      </c>
      <c r="Q198" s="30">
        <f>IF($A198="","",IF(6-COUNTIF($J198:$O198,"Not Required")=0,1,COUNTIF($J198:$O198,"Complete")/(6-COUNTIF($J198:$O198,"Not Required"))))</f>
        <v/>
      </c>
      <c r="R198" s="6">
        <f>IF($A198="","",IF(OR($I198="Canceled",$I198="No Show"),"Closed",IF($P198=0,"Ready",IF($C198="","In Progress",IF($C198&lt;'Lists &amp; Settings'!$B$3,"Overdue",IF($C198='Lists &amp; Settings'!$B$3,"Due Today","In Progress"))))))</f>
        <v/>
      </c>
      <c r="S198" s="28" t="n"/>
      <c r="T198" s="31" t="n"/>
      <c r="U198" s="32">
        <f>IF($A198="","",IF(COUNTIF($A$6:$A$205,$A198)&gt;1,"Duplicate Registration ID",IF(OR($B198="",$C198="",$E198="",$F198="",$G198="",$H198="",$I198=""),"Missing Required Field",IF($S198="","Missing Last Updated Date",IF($S198&gt;'Lists &amp; Settings'!$B$3,"Last Updated After As-of Date","")))))</f>
        <v/>
      </c>
    </row>
    <row r="199">
      <c r="A199" s="27" t="n"/>
      <c r="B199" s="27" t="n"/>
      <c r="C199" s="28" t="n"/>
      <c r="D199" s="29" t="n"/>
      <c r="E199" s="27" t="n"/>
      <c r="F199" s="27" t="n"/>
      <c r="G199" s="27" t="n"/>
      <c r="H199" s="27" t="n"/>
      <c r="I199" s="27" t="n"/>
      <c r="J199" s="27" t="n"/>
      <c r="K199" s="27" t="n"/>
      <c r="L199" s="27" t="n"/>
      <c r="M199" s="27" t="n"/>
      <c r="N199" s="27" t="n"/>
      <c r="O199" s="27" t="n"/>
      <c r="P199" s="6">
        <f>IF($A199="","",6-COUNTIF($J199:$O199,"Complete")-COUNTIF($J199:$O199,"Not Required"))</f>
        <v/>
      </c>
      <c r="Q199" s="30">
        <f>IF($A199="","",IF(6-COUNTIF($J199:$O199,"Not Required")=0,1,COUNTIF($J199:$O199,"Complete")/(6-COUNTIF($J199:$O199,"Not Required"))))</f>
        <v/>
      </c>
      <c r="R199" s="6">
        <f>IF($A199="","",IF(OR($I199="Canceled",$I199="No Show"),"Closed",IF($P199=0,"Ready",IF($C199="","In Progress",IF($C199&lt;'Lists &amp; Settings'!$B$3,"Overdue",IF($C199='Lists &amp; Settings'!$B$3,"Due Today","In Progress"))))))</f>
        <v/>
      </c>
      <c r="S199" s="28" t="n"/>
      <c r="T199" s="31" t="n"/>
      <c r="U199" s="32">
        <f>IF($A199="","",IF(COUNTIF($A$6:$A$205,$A199)&gt;1,"Duplicate Registration ID",IF(OR($B199="",$C199="",$E199="",$F199="",$G199="",$H199="",$I199=""),"Missing Required Field",IF($S199="","Missing Last Updated Date",IF($S199&gt;'Lists &amp; Settings'!$B$3,"Last Updated After As-of Date","")))))</f>
        <v/>
      </c>
    </row>
    <row r="200">
      <c r="A200" s="27" t="n"/>
      <c r="B200" s="27" t="n"/>
      <c r="C200" s="28" t="n"/>
      <c r="D200" s="29" t="n"/>
      <c r="E200" s="27" t="n"/>
      <c r="F200" s="27" t="n"/>
      <c r="G200" s="27" t="n"/>
      <c r="H200" s="27" t="n"/>
      <c r="I200" s="27" t="n"/>
      <c r="J200" s="27" t="n"/>
      <c r="K200" s="27" t="n"/>
      <c r="L200" s="27" t="n"/>
      <c r="M200" s="27" t="n"/>
      <c r="N200" s="27" t="n"/>
      <c r="O200" s="27" t="n"/>
      <c r="P200" s="6">
        <f>IF($A200="","",6-COUNTIF($J200:$O200,"Complete")-COUNTIF($J200:$O200,"Not Required"))</f>
        <v/>
      </c>
      <c r="Q200" s="30">
        <f>IF($A200="","",IF(6-COUNTIF($J200:$O200,"Not Required")=0,1,COUNTIF($J200:$O200,"Complete")/(6-COUNTIF($J200:$O200,"Not Required"))))</f>
        <v/>
      </c>
      <c r="R200" s="6">
        <f>IF($A200="","",IF(OR($I200="Canceled",$I200="No Show"),"Closed",IF($P200=0,"Ready",IF($C200="","In Progress",IF($C200&lt;'Lists &amp; Settings'!$B$3,"Overdue",IF($C200='Lists &amp; Settings'!$B$3,"Due Today","In Progress"))))))</f>
        <v/>
      </c>
      <c r="S200" s="28" t="n"/>
      <c r="T200" s="31" t="n"/>
      <c r="U200" s="32">
        <f>IF($A200="","",IF(COUNTIF($A$6:$A$205,$A200)&gt;1,"Duplicate Registration ID",IF(OR($B200="",$C200="",$E200="",$F200="",$G200="",$H200="",$I200=""),"Missing Required Field",IF($S200="","Missing Last Updated Date",IF($S200&gt;'Lists &amp; Settings'!$B$3,"Last Updated After As-of Date","")))))</f>
        <v/>
      </c>
    </row>
    <row r="201">
      <c r="A201" s="27" t="n"/>
      <c r="B201" s="27" t="n"/>
      <c r="C201" s="28" t="n"/>
      <c r="D201" s="29" t="n"/>
      <c r="E201" s="27" t="n"/>
      <c r="F201" s="27" t="n"/>
      <c r="G201" s="27" t="n"/>
      <c r="H201" s="27" t="n"/>
      <c r="I201" s="27" t="n"/>
      <c r="J201" s="27" t="n"/>
      <c r="K201" s="27" t="n"/>
      <c r="L201" s="27" t="n"/>
      <c r="M201" s="27" t="n"/>
      <c r="N201" s="27" t="n"/>
      <c r="O201" s="27" t="n"/>
      <c r="P201" s="6">
        <f>IF($A201="","",6-COUNTIF($J201:$O201,"Complete")-COUNTIF($J201:$O201,"Not Required"))</f>
        <v/>
      </c>
      <c r="Q201" s="30">
        <f>IF($A201="","",IF(6-COUNTIF($J201:$O201,"Not Required")=0,1,COUNTIF($J201:$O201,"Complete")/(6-COUNTIF($J201:$O201,"Not Required"))))</f>
        <v/>
      </c>
      <c r="R201" s="6">
        <f>IF($A201="","",IF(OR($I201="Canceled",$I201="No Show"),"Closed",IF($P201=0,"Ready",IF($C201="","In Progress",IF($C201&lt;'Lists &amp; Settings'!$B$3,"Overdue",IF($C201='Lists &amp; Settings'!$B$3,"Due Today","In Progress"))))))</f>
        <v/>
      </c>
      <c r="S201" s="28" t="n"/>
      <c r="T201" s="31" t="n"/>
      <c r="U201" s="32">
        <f>IF($A201="","",IF(COUNTIF($A$6:$A$205,$A201)&gt;1,"Duplicate Registration ID",IF(OR($B201="",$C201="",$E201="",$F201="",$G201="",$H201="",$I201=""),"Missing Required Field",IF($S201="","Missing Last Updated Date",IF($S201&gt;'Lists &amp; Settings'!$B$3,"Last Updated After As-of Date","")))))</f>
        <v/>
      </c>
    </row>
    <row r="202">
      <c r="A202" s="27" t="n"/>
      <c r="B202" s="27" t="n"/>
      <c r="C202" s="28" t="n"/>
      <c r="D202" s="29" t="n"/>
      <c r="E202" s="27" t="n"/>
      <c r="F202" s="27" t="n"/>
      <c r="G202" s="27" t="n"/>
      <c r="H202" s="27" t="n"/>
      <c r="I202" s="27" t="n"/>
      <c r="J202" s="27" t="n"/>
      <c r="K202" s="27" t="n"/>
      <c r="L202" s="27" t="n"/>
      <c r="M202" s="27" t="n"/>
      <c r="N202" s="27" t="n"/>
      <c r="O202" s="27" t="n"/>
      <c r="P202" s="6">
        <f>IF($A202="","",6-COUNTIF($J202:$O202,"Complete")-COUNTIF($J202:$O202,"Not Required"))</f>
        <v/>
      </c>
      <c r="Q202" s="30">
        <f>IF($A202="","",IF(6-COUNTIF($J202:$O202,"Not Required")=0,1,COUNTIF($J202:$O202,"Complete")/(6-COUNTIF($J202:$O202,"Not Required"))))</f>
        <v/>
      </c>
      <c r="R202" s="6">
        <f>IF($A202="","",IF(OR($I202="Canceled",$I202="No Show"),"Closed",IF($P202=0,"Ready",IF($C202="","In Progress",IF($C202&lt;'Lists &amp; Settings'!$B$3,"Overdue",IF($C202='Lists &amp; Settings'!$B$3,"Due Today","In Progress"))))))</f>
        <v/>
      </c>
      <c r="S202" s="28" t="n"/>
      <c r="T202" s="31" t="n"/>
      <c r="U202" s="32">
        <f>IF($A202="","",IF(COUNTIF($A$6:$A$205,$A202)&gt;1,"Duplicate Registration ID",IF(OR($B202="",$C202="",$E202="",$F202="",$G202="",$H202="",$I202=""),"Missing Required Field",IF($S202="","Missing Last Updated Date",IF($S202&gt;'Lists &amp; Settings'!$B$3,"Last Updated After As-of Date","")))))</f>
        <v/>
      </c>
    </row>
    <row r="203">
      <c r="A203" s="27" t="n"/>
      <c r="B203" s="27" t="n"/>
      <c r="C203" s="28" t="n"/>
      <c r="D203" s="29" t="n"/>
      <c r="E203" s="27" t="n"/>
      <c r="F203" s="27" t="n"/>
      <c r="G203" s="27" t="n"/>
      <c r="H203" s="27" t="n"/>
      <c r="I203" s="27" t="n"/>
      <c r="J203" s="27" t="n"/>
      <c r="K203" s="27" t="n"/>
      <c r="L203" s="27" t="n"/>
      <c r="M203" s="27" t="n"/>
      <c r="N203" s="27" t="n"/>
      <c r="O203" s="27" t="n"/>
      <c r="P203" s="6">
        <f>IF($A203="","",6-COUNTIF($J203:$O203,"Complete")-COUNTIF($J203:$O203,"Not Required"))</f>
        <v/>
      </c>
      <c r="Q203" s="30">
        <f>IF($A203="","",IF(6-COUNTIF($J203:$O203,"Not Required")=0,1,COUNTIF($J203:$O203,"Complete")/(6-COUNTIF($J203:$O203,"Not Required"))))</f>
        <v/>
      </c>
      <c r="R203" s="6">
        <f>IF($A203="","",IF(OR($I203="Canceled",$I203="No Show"),"Closed",IF($P203=0,"Ready",IF($C203="","In Progress",IF($C203&lt;'Lists &amp; Settings'!$B$3,"Overdue",IF($C203='Lists &amp; Settings'!$B$3,"Due Today","In Progress"))))))</f>
        <v/>
      </c>
      <c r="S203" s="28" t="n"/>
      <c r="T203" s="31" t="n"/>
      <c r="U203" s="32">
        <f>IF($A203="","",IF(COUNTIF($A$6:$A$205,$A203)&gt;1,"Duplicate Registration ID",IF(OR($B203="",$C203="",$E203="",$F203="",$G203="",$H203="",$I203=""),"Missing Required Field",IF($S203="","Missing Last Updated Date",IF($S203&gt;'Lists &amp; Settings'!$B$3,"Last Updated After As-of Date","")))))</f>
        <v/>
      </c>
    </row>
    <row r="204">
      <c r="A204" s="27" t="n"/>
      <c r="B204" s="27" t="n"/>
      <c r="C204" s="28" t="n"/>
      <c r="D204" s="29" t="n"/>
      <c r="E204" s="27" t="n"/>
      <c r="F204" s="27" t="n"/>
      <c r="G204" s="27" t="n"/>
      <c r="H204" s="27" t="n"/>
      <c r="I204" s="27" t="n"/>
      <c r="J204" s="27" t="n"/>
      <c r="K204" s="27" t="n"/>
      <c r="L204" s="27" t="n"/>
      <c r="M204" s="27" t="n"/>
      <c r="N204" s="27" t="n"/>
      <c r="O204" s="27" t="n"/>
      <c r="P204" s="6">
        <f>IF($A204="","",6-COUNTIF($J204:$O204,"Complete")-COUNTIF($J204:$O204,"Not Required"))</f>
        <v/>
      </c>
      <c r="Q204" s="30">
        <f>IF($A204="","",IF(6-COUNTIF($J204:$O204,"Not Required")=0,1,COUNTIF($J204:$O204,"Complete")/(6-COUNTIF($J204:$O204,"Not Required"))))</f>
        <v/>
      </c>
      <c r="R204" s="6">
        <f>IF($A204="","",IF(OR($I204="Canceled",$I204="No Show"),"Closed",IF($P204=0,"Ready",IF($C204="","In Progress",IF($C204&lt;'Lists &amp; Settings'!$B$3,"Overdue",IF($C204='Lists &amp; Settings'!$B$3,"Due Today","In Progress"))))))</f>
        <v/>
      </c>
      <c r="S204" s="28" t="n"/>
      <c r="T204" s="31" t="n"/>
      <c r="U204" s="32">
        <f>IF($A204="","",IF(COUNTIF($A$6:$A$205,$A204)&gt;1,"Duplicate Registration ID",IF(OR($B204="",$C204="",$E204="",$F204="",$G204="",$H204="",$I204=""),"Missing Required Field",IF($S204="","Missing Last Updated Date",IF($S204&gt;'Lists &amp; Settings'!$B$3,"Last Updated After As-of Date","")))))</f>
        <v/>
      </c>
    </row>
    <row r="205">
      <c r="A205" s="27" t="n"/>
      <c r="B205" s="27" t="n"/>
      <c r="C205" s="28" t="n"/>
      <c r="D205" s="29" t="n"/>
      <c r="E205" s="27" t="n"/>
      <c r="F205" s="27" t="n"/>
      <c r="G205" s="27" t="n"/>
      <c r="H205" s="27" t="n"/>
      <c r="I205" s="27" t="n"/>
      <c r="J205" s="27" t="n"/>
      <c r="K205" s="27" t="n"/>
      <c r="L205" s="27" t="n"/>
      <c r="M205" s="27" t="n"/>
      <c r="N205" s="27" t="n"/>
      <c r="O205" s="27" t="n"/>
      <c r="P205" s="6">
        <f>IF($A205="","",6-COUNTIF($J205:$O205,"Complete")-COUNTIF($J205:$O205,"Not Required"))</f>
        <v/>
      </c>
      <c r="Q205" s="30">
        <f>IF($A205="","",IF(6-COUNTIF($J205:$O205,"Not Required")=0,1,COUNTIF($J205:$O205,"Complete")/(6-COUNTIF($J205:$O205,"Not Required"))))</f>
        <v/>
      </c>
      <c r="R205" s="6">
        <f>IF($A205="","",IF(OR($I205="Canceled",$I205="No Show"),"Closed",IF($P205=0,"Ready",IF($C205="","In Progress",IF($C205&lt;'Lists &amp; Settings'!$B$3,"Overdue",IF($C205='Lists &amp; Settings'!$B$3,"Due Today","In Progress"))))))</f>
        <v/>
      </c>
      <c r="S205" s="28" t="n"/>
      <c r="T205" s="31" t="n"/>
      <c r="U205" s="32">
        <f>IF($A205="","",IF(COUNTIF($A$6:$A$205,$A205)&gt;1,"Duplicate Registration ID",IF(OR($B205="",$C205="",$E205="",$F205="",$G205="",$H205="",$I205=""),"Missing Required Field",IF($S205="","Missing Last Updated Date",IF($S205&gt;'Lists &amp; Settings'!$B$3,"Last Updated After As-of Date","")))))</f>
        <v/>
      </c>
    </row>
  </sheetData>
  <conditionalFormatting sqref="A6:U205">
    <cfRule type="expression" priority="1" dxfId="2">
      <formula>$R6="Closed"</formula>
    </cfRule>
    <cfRule type="expression" priority="2" dxfId="3">
      <formula>$R6="Overdue"</formula>
    </cfRule>
    <cfRule type="expression" priority="3" dxfId="4">
      <formula>$R6="Due Today"</formula>
    </cfRule>
    <cfRule type="expression" priority="4" dxfId="5">
      <formula>$R6="Ready"</formula>
    </cfRule>
    <cfRule type="expression" priority="5" dxfId="6">
      <formula>$U6&lt;&gt;""</formula>
    </cfRule>
  </conditionalFormatting>
  <conditionalFormatting sqref="J6:O205">
    <cfRule type="cellIs" priority="6" operator="equal" dxfId="0">
      <formula>"Complete"</formula>
    </cfRule>
    <cfRule type="cellIs" priority="7" operator="equal" dxfId="4">
      <formula>"Pending"</formula>
    </cfRule>
    <cfRule type="cellIs" priority="8" operator="equal" dxfId="1">
      <formula>"Not Started"</formula>
    </cfRule>
    <cfRule type="cellIs" priority="9" operator="equal" dxfId="2">
      <formula>"Not Required"</formula>
    </cfRule>
  </conditionalFormatting>
  <dataValidations count="11">
    <dataValidation sqref="E6:E205" showDropDown="0" showInputMessage="0" showErrorMessage="1" allowBlank="0" errorTitle="Select a Listed Value" error="Select a value from the drop-down list." type="list">
      <formula1>'Lists &amp; Settings'!$D$3:$D$7</formula1>
    </dataValidation>
    <dataValidation sqref="F6:F205" showDropDown="0" showInputMessage="0" showErrorMessage="1" allowBlank="0" errorTitle="Select a Listed Value" error="Select a value from the drop-down list." type="list">
      <formula1>'Lists &amp; Settings'!$E$3:$E$8</formula1>
    </dataValidation>
    <dataValidation sqref="G6:G205" showDropDown="0" showInputMessage="0" showErrorMessage="1" allowBlank="0" errorTitle="Select a Listed Value" error="Select a value from the drop-down list." type="list">
      <formula1>'Lists &amp; Settings'!$G$3:$G$14</formula1>
    </dataValidation>
    <dataValidation sqref="H6:H205" showDropDown="0" showInputMessage="0" showErrorMessage="1" allowBlank="0" errorTitle="Select a Listed Value" error="Select a value from the drop-down list." type="list">
      <formula1>'Lists &amp; Settings'!$I$3:$I$7</formula1>
    </dataValidation>
    <dataValidation sqref="I6:I205" showDropDown="0" showInputMessage="0" showErrorMessage="1" allowBlank="0" errorTitle="Select a Listed Value" error="Select a value from the drop-down list." type="list">
      <formula1>'Lists &amp; Settings'!$K$3:$K$8</formula1>
    </dataValidation>
    <dataValidation sqref="J6:O205" showDropDown="0" showInputMessage="0" showErrorMessage="1" allowBlank="0" errorTitle="Select a Listed Value" error="Select a value from the drop-down list." type="list">
      <formula1>'Lists &amp; Settings'!$M$3:$M$6</formula1>
    </dataValidation>
    <dataValidation sqref="A6:A205" showDropDown="0" showInputMessage="0" showErrorMessage="0" allowBlank="0" type="custom">
      <formula1>OR(A6="",COUNTIF($A$6:$A$205,A6)=1)</formula1>
    </dataValidation>
    <dataValidation sqref="C6:C205" showDropDown="0" showInputMessage="0" showErrorMessage="0" allowBlank="0" type="date" operator="between">
      <formula1>DATE(2025,1,1)</formula1>
      <formula2>DATE(2035,12,31)</formula2>
    </dataValidation>
    <dataValidation sqref="D6:D205" showDropDown="0" showInputMessage="0" showErrorMessage="0" allowBlank="0" type="time" operator="between">
      <formula1>TIME(0,0,0)</formula1>
      <formula2>TIME(23,59,59)</formula2>
    </dataValidation>
    <dataValidation sqref="S6:S205" showDropDown="0" showInputMessage="0" showErrorMessage="0" allowBlank="0" type="date" operator="between">
      <formula1>DATE(2025,1,1)</formula1>
      <formula2>DATE(2035,12,31)</formula2>
    </dataValidation>
    <dataValidation sqref="T6:T205" showDropDown="0" showInputMessage="0" showErrorMessage="0" allowBlank="0" type="textLength" operator="lessThanOrEqual">
      <formula1>120</formula1>
    </dataValidation>
  </dataValidations>
  <pageMargins left="0.75" right="0.75" top="1" bottom="1" header="0.5" footer="0.5"/>
  <pageSetup orientation="landscape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3" customWidth="1" min="3" max="3"/>
    <col width="27" customWidth="1" min="4" max="4"/>
    <col width="23" customWidth="1" min="5" max="5"/>
    <col width="3" customWidth="1" min="6" max="6"/>
    <col width="22" customWidth="1" min="7" max="7"/>
    <col width="3" customWidth="1" min="8" max="8"/>
    <col width="19" customWidth="1" min="9" max="9"/>
    <col width="3" customWidth="1" min="10" max="10"/>
    <col width="21" customWidth="1" min="11" max="11"/>
    <col width="3" customWidth="1" min="12" max="12"/>
    <col width="25" customWidth="1" min="13" max="13"/>
  </cols>
  <sheetData>
    <row r="1" ht="30" customHeight="1">
      <c r="A1" s="33" t="inlineStr">
        <is>
          <t>Workbook Settings</t>
        </is>
      </c>
    </row>
    <row r="2">
      <c r="A2" s="7" t="inlineStr">
        <is>
          <t>Setting</t>
        </is>
      </c>
      <c r="B2" s="7" t="inlineStr">
        <is>
          <t>Value</t>
        </is>
      </c>
      <c r="D2" s="7" t="inlineStr">
        <is>
          <t>Clinic</t>
        </is>
      </c>
      <c r="E2" s="7" t="inlineStr">
        <is>
          <t>Visit Type</t>
        </is>
      </c>
      <c r="G2" s="7" t="inlineStr">
        <is>
          <t>Assigned Registrar</t>
        </is>
      </c>
      <c r="I2" s="7" t="inlineStr">
        <is>
          <t>Payer Category</t>
        </is>
      </c>
      <c r="K2" s="7" t="inlineStr">
        <is>
          <t>Appointment Status</t>
        </is>
      </c>
      <c r="M2" s="7" t="inlineStr">
        <is>
          <t>Registration Item Status</t>
        </is>
      </c>
    </row>
    <row r="3">
      <c r="A3" t="inlineStr">
        <is>
          <t>As-of Date</t>
        </is>
      </c>
      <c r="B3" s="34" t="n">
        <v>46271</v>
      </c>
      <c r="D3" s="35" t="inlineStr">
        <is>
          <t>Northstar Family Clinic</t>
        </is>
      </c>
      <c r="E3" s="35" t="inlineStr">
        <is>
          <t>New Patient Visit</t>
        </is>
      </c>
      <c r="G3" s="35" t="inlineStr">
        <is>
          <t>Avery Brooks</t>
        </is>
      </c>
      <c r="I3" s="35" t="inlineStr">
        <is>
          <t>Commercial</t>
        </is>
      </c>
      <c r="K3" s="35" t="inlineStr">
        <is>
          <t>Scheduled</t>
        </is>
      </c>
      <c r="M3" s="35" t="inlineStr">
        <is>
          <t>Not Started</t>
        </is>
      </c>
    </row>
    <row r="4">
      <c r="A4" t="inlineStr">
        <is>
          <t>Upcoming Window in Days</t>
        </is>
      </c>
      <c r="B4" s="35" t="n">
        <v>7</v>
      </c>
      <c r="D4" s="35" t="inlineStr">
        <is>
          <t>Lakeside Medical Office</t>
        </is>
      </c>
      <c r="E4" s="35" t="inlineStr">
        <is>
          <t>Follow-up Visit</t>
        </is>
      </c>
      <c r="G4" s="35" t="inlineStr">
        <is>
          <t>Morgan Reed</t>
        </is>
      </c>
      <c r="I4" s="35" t="inlineStr">
        <is>
          <t>Medicare</t>
        </is>
      </c>
      <c r="K4" s="35" t="inlineStr">
        <is>
          <t>Confirmed</t>
        </is>
      </c>
      <c r="M4" s="35" t="inlineStr">
        <is>
          <t>Pending</t>
        </is>
      </c>
    </row>
    <row r="5">
      <c r="A5" t="inlineStr">
        <is>
          <t>Readiness Target</t>
        </is>
      </c>
      <c r="B5" s="36" t="n">
        <v>0.95</v>
      </c>
      <c r="D5" s="35" t="inlineStr">
        <is>
          <t>Westgate Primary Care</t>
        </is>
      </c>
      <c r="E5" s="35" t="inlineStr">
        <is>
          <t>Annual Visit</t>
        </is>
      </c>
      <c r="G5" s="35" t="inlineStr">
        <is>
          <t>Jordan Lane</t>
        </is>
      </c>
      <c r="I5" s="35" t="inlineStr">
        <is>
          <t>Medicaid</t>
        </is>
      </c>
      <c r="K5" s="35" t="inlineStr">
        <is>
          <t>Checked In</t>
        </is>
      </c>
      <c r="M5" s="35" t="inlineStr">
        <is>
          <t>Complete</t>
        </is>
      </c>
    </row>
    <row r="6">
      <c r="D6" s="35" t="inlineStr">
        <is>
          <t>Pine Harbor Clinic</t>
        </is>
      </c>
      <c r="E6" s="35" t="inlineStr">
        <is>
          <t>Procedure Visit</t>
        </is>
      </c>
      <c r="G6" s="35" t="inlineStr">
        <is>
          <t>Casey Monroe</t>
        </is>
      </c>
      <c r="I6" s="35" t="inlineStr">
        <is>
          <t>Self-Pay</t>
        </is>
      </c>
      <c r="K6" s="35" t="inlineStr">
        <is>
          <t>Completed</t>
        </is>
      </c>
      <c r="M6" s="35" t="inlineStr">
        <is>
          <t>Not Required</t>
        </is>
      </c>
    </row>
    <row r="7">
      <c r="D7" s="35" t="inlineStr">
        <is>
          <t>Summit Ridge Medical</t>
        </is>
      </c>
      <c r="E7" s="35" t="inlineStr">
        <is>
          <t>Telehealth Visit</t>
        </is>
      </c>
      <c r="G7" s="35" t="inlineStr">
        <is>
          <t>Riley Chen</t>
        </is>
      </c>
      <c r="I7" s="35" t="inlineStr">
        <is>
          <t>Other</t>
        </is>
      </c>
      <c r="K7" s="35" t="inlineStr">
        <is>
          <t>Canceled</t>
        </is>
      </c>
    </row>
    <row r="8">
      <c r="E8" s="35" t="inlineStr">
        <is>
          <t>Administrative Visit</t>
        </is>
      </c>
      <c r="G8" s="35" t="inlineStr">
        <is>
          <t>Taylor Quinn</t>
        </is>
      </c>
      <c r="K8" s="35" t="inlineStr">
        <is>
          <t>No Show</t>
        </is>
      </c>
    </row>
    <row r="9">
      <c r="G9" s="35" t="inlineStr"/>
    </row>
    <row r="10">
      <c r="G10" s="35" t="inlineStr"/>
    </row>
    <row r="11">
      <c r="G11" s="35" t="inlineStr"/>
    </row>
    <row r="12">
      <c r="G12" s="35" t="inlineStr"/>
    </row>
    <row r="13">
      <c r="G13" s="35" t="inlineStr"/>
    </row>
    <row r="14">
      <c r="G14" s="35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4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95" customWidth="1" min="2" max="2"/>
  </cols>
  <sheetData>
    <row r="1" ht="30" customHeight="1">
      <c r="A1" s="1" t="inlineStr">
        <is>
          <t>Patient Registration Completion Tracker Instructions</t>
        </is>
      </c>
      <c r="B1" s="2" t="n"/>
    </row>
    <row r="3" ht="24" customHeight="1">
      <c r="A3" s="37" t="inlineStr">
        <is>
          <t>Section 1: Workbook Use</t>
        </is>
      </c>
      <c r="B3" s="37" t="inlineStr"/>
    </row>
    <row r="4" ht="24" customHeight="1">
      <c r="A4" s="38" t="inlineStr">
        <is>
          <t>1.</t>
        </is>
      </c>
      <c r="B4" s="38" t="inlineStr">
        <is>
          <t>Set the As-of Date and reporting preferences on Lists &amp; Settings.</t>
        </is>
      </c>
    </row>
    <row r="5" ht="24" customHeight="1">
      <c r="A5" s="39" t="inlineStr">
        <is>
          <t>2.</t>
        </is>
      </c>
      <c r="B5" s="39" t="inlineStr">
        <is>
          <t>Enter one scheduled registration per row on Registration Tracker.</t>
        </is>
      </c>
    </row>
    <row r="6" ht="24" customHeight="1">
      <c r="A6" s="38" t="inlineStr">
        <is>
          <t>3.</t>
        </is>
      </c>
      <c r="B6" s="38" t="inlineStr">
        <is>
          <t>Use a unique Registration ID for each row.</t>
        </is>
      </c>
    </row>
    <row r="7" ht="24" customHeight="1">
      <c r="A7" s="39" t="inlineStr">
        <is>
          <t>4.</t>
        </is>
      </c>
      <c r="B7" s="39" t="inlineStr">
        <is>
          <t>Use a fictional or internally assigned Patient Alias rather than unnecessary personal information.</t>
        </is>
      </c>
    </row>
    <row r="8" ht="24" customHeight="1">
      <c r="A8" s="38" t="inlineStr">
        <is>
          <t>5.</t>
        </is>
      </c>
      <c r="B8" s="38" t="inlineStr">
        <is>
          <t>Select values from the drop-down lists wherever provided.</t>
        </is>
      </c>
    </row>
    <row r="9" ht="24" customHeight="1">
      <c r="A9" s="39" t="inlineStr">
        <is>
          <t>6.</t>
        </is>
      </c>
      <c r="B9" s="39" t="inlineStr">
        <is>
          <t>Update each registration item as Not Started, Pending, Complete, or Not Required.</t>
        </is>
      </c>
    </row>
    <row r="10" ht="24" customHeight="1">
      <c r="A10" s="38" t="inlineStr">
        <is>
          <t>7.</t>
        </is>
      </c>
      <c r="B10" s="38" t="inlineStr">
        <is>
          <t>Enter the date the row was last reviewed in Last Updated.</t>
        </is>
      </c>
    </row>
    <row r="11" ht="24" customHeight="1">
      <c r="A11" s="39" t="inlineStr">
        <is>
          <t>8.</t>
        </is>
      </c>
      <c r="B11" s="39" t="inlineStr">
        <is>
          <t>Review the Dashboard for registrations requiring follow-up.</t>
        </is>
      </c>
    </row>
    <row r="12" ht="24" customHeight="1"/>
    <row r="13" ht="24" customHeight="1">
      <c r="A13" s="37" t="inlineStr">
        <is>
          <t>Section 2: Registration Status Definitions</t>
        </is>
      </c>
      <c r="B13" s="37" t="inlineStr"/>
    </row>
    <row r="14" ht="24" customHeight="1">
      <c r="A14" s="40" t="inlineStr">
        <is>
          <t>Status</t>
        </is>
      </c>
      <c r="B14" s="40" t="inlineStr">
        <is>
          <t>Definition</t>
        </is>
      </c>
    </row>
    <row r="15" ht="24" customHeight="1">
      <c r="A15" s="39" t="inlineStr">
        <is>
          <t>Ready</t>
        </is>
      </c>
      <c r="B15" s="39" t="inlineStr">
        <is>
          <t>All applicable registration items are complete.</t>
        </is>
      </c>
    </row>
    <row r="16" ht="24" customHeight="1">
      <c r="A16" s="38" t="inlineStr">
        <is>
          <t>Due Today</t>
        </is>
      </c>
      <c r="B16" s="38" t="inlineStr">
        <is>
          <t>The appointment is on the as-of date and one or more applicable items are incomplete.</t>
        </is>
      </c>
    </row>
    <row r="17" ht="24" customHeight="1">
      <c r="A17" s="39" t="inlineStr">
        <is>
          <t>Overdue</t>
        </is>
      </c>
      <c r="B17" s="39" t="inlineStr">
        <is>
          <t>The appointment date is before the as-of date and one or more applicable items are incomplete.</t>
        </is>
      </c>
    </row>
    <row r="18" ht="24" customHeight="1">
      <c r="A18" s="38" t="inlineStr">
        <is>
          <t>In Progress</t>
        </is>
      </c>
      <c r="B18" s="38" t="inlineStr">
        <is>
          <t>The appointment is after the as-of date and one or more applicable items are incomplete.</t>
        </is>
      </c>
    </row>
    <row r="19" ht="24" customHeight="1">
      <c r="A19" s="39" t="inlineStr">
        <is>
          <t>Closed</t>
        </is>
      </c>
      <c r="B19" s="39" t="inlineStr">
        <is>
          <t>The appointment status is Canceled or No Show.</t>
        </is>
      </c>
    </row>
    <row r="20" ht="24" customHeight="1"/>
    <row r="21" ht="24" customHeight="1">
      <c r="A21" s="37" t="inlineStr">
        <is>
          <t>Section 3: Completion Calculation</t>
        </is>
      </c>
      <c r="B21" s="37" t="inlineStr"/>
    </row>
    <row r="22" ht="24" customHeight="1">
      <c r="A22" s="38" t="inlineStr">
        <is>
          <t>•</t>
        </is>
      </c>
      <c r="B22" s="38" t="inlineStr">
        <is>
          <t>Six registration items are tracked.</t>
        </is>
      </c>
    </row>
    <row r="23" ht="24" customHeight="1">
      <c r="A23" s="39" t="inlineStr">
        <is>
          <t>•</t>
        </is>
      </c>
      <c r="B23" s="39" t="inlineStr">
        <is>
          <t>Items marked Not Required are excluded from the completion-rate denominator.</t>
        </is>
      </c>
    </row>
    <row r="24" ht="24" customHeight="1">
      <c r="A24" s="38" t="inlineStr">
        <is>
          <t>•</t>
        </is>
      </c>
      <c r="B24" s="38" t="inlineStr">
        <is>
          <t>Blank, Not Started, and Pending items count as incomplete.</t>
        </is>
      </c>
    </row>
    <row r="25" ht="24" customHeight="1">
      <c r="A25" s="39" t="inlineStr">
        <is>
          <t>•</t>
        </is>
      </c>
      <c r="B25" s="39" t="inlineStr">
        <is>
          <t>A record is Ready only when every applicable item is Complete.</t>
        </is>
      </c>
    </row>
    <row r="26" ht="24" customHeight="1">
      <c r="A26" s="38" t="inlineStr">
        <is>
          <t>•</t>
        </is>
      </c>
      <c r="B26" s="38" t="inlineStr">
        <is>
          <t>Closed records are excluded from active-registration metrics.</t>
        </is>
      </c>
    </row>
    <row r="27" ht="24" customHeight="1"/>
    <row r="28" ht="24" customHeight="1">
      <c r="A28" s="37" t="inlineStr">
        <is>
          <t>Section 4: Data Quality Review</t>
        </is>
      </c>
      <c r="B28" s="37" t="inlineStr"/>
    </row>
    <row r="29" ht="24" customHeight="1">
      <c r="A29" s="39" t="inlineStr">
        <is>
          <t>•</t>
        </is>
      </c>
      <c r="B29" s="39" t="inlineStr">
        <is>
          <t>Duplicate Registration IDs</t>
        </is>
      </c>
    </row>
    <row r="30" ht="24" customHeight="1">
      <c r="A30" s="38" t="inlineStr">
        <is>
          <t>•</t>
        </is>
      </c>
      <c r="B30" s="38" t="inlineStr">
        <is>
          <t>Missing required fields</t>
        </is>
      </c>
    </row>
    <row r="31" ht="24" customHeight="1">
      <c r="A31" s="39" t="inlineStr">
        <is>
          <t>•</t>
        </is>
      </c>
      <c r="B31" s="39" t="inlineStr">
        <is>
          <t>Missing Last Updated dates</t>
        </is>
      </c>
    </row>
    <row r="32" ht="24" customHeight="1">
      <c r="A32" s="38" t="inlineStr">
        <is>
          <t>•</t>
        </is>
      </c>
      <c r="B32" s="38" t="inlineStr">
        <is>
          <t>Last Updated dates after the workbook's As-of Date</t>
        </is>
      </c>
    </row>
    <row r="33" ht="24" customHeight="1">
      <c r="A33" s="39" t="inlineStr">
        <is>
          <t>Review guidance</t>
        </is>
      </c>
      <c r="B33" s="39" t="inlineStr">
        <is>
          <t>The Data Quality Flag reports the first detected issue. Review the entire row after correcting it.</t>
        </is>
      </c>
    </row>
    <row r="34" ht="24" customHeight="1"/>
    <row r="35" ht="24" customHeight="1">
      <c r="A35" s="37" t="inlineStr">
        <is>
          <t>Section 5: Privacy and Appropriate Use</t>
        </is>
      </c>
      <c r="B35" s="37" t="inlineStr"/>
    </row>
    <row r="36" ht="64" customHeight="1">
      <c r="A36" s="38" t="inlineStr">
        <is>
          <t>Privacy guidance</t>
        </is>
      </c>
      <c r="B36" s="38" t="inlineStr">
        <is>
          <t>Use the minimum information needed for registration workflow tracking. Do not enter sensitive personal, clinical, insurance, or identification information.</t>
        </is>
      </c>
    </row>
    <row r="37" ht="42" customHeight="1">
      <c r="A37" s="39" t="inlineStr">
        <is>
          <t>Appropriate use</t>
        </is>
      </c>
      <c r="B37" s="39" t="inlineStr">
        <is>
          <t>This workbook is an administrative tracking aid. It does not provide clinical, legal, billing, privacy, or regulatory advice.</t>
        </is>
      </c>
    </row>
    <row r="38" ht="24" customHeight="1"/>
    <row r="39" ht="24" customHeight="1">
      <c r="A39" s="37" t="inlineStr">
        <is>
          <t>Section 6: Blank Rows and Expansion</t>
        </is>
      </c>
      <c r="B39" s="37" t="inlineStr"/>
    </row>
    <row r="40" ht="24" customHeight="1">
      <c r="A40" s="38" t="inlineStr">
        <is>
          <t>•</t>
        </is>
      </c>
      <c r="B40" s="38" t="inlineStr">
        <is>
          <t>The workbook contains 200 prepared input rows.</t>
        </is>
      </c>
    </row>
    <row r="41" ht="24" customHeight="1">
      <c r="A41" s="39" t="inlineStr">
        <is>
          <t>•</t>
        </is>
      </c>
      <c r="B41" s="39" t="inlineStr">
        <is>
          <t>Rows with a blank Registration ID are ignored by formulas and dashboard metrics.</t>
        </is>
      </c>
    </row>
    <row r="42" ht="24" customHeight="1">
      <c r="A42" s="38" t="inlineStr">
        <is>
          <t>•</t>
        </is>
      </c>
      <c r="B42" s="38" t="inlineStr">
        <is>
          <t>Enter new records within rows 6 through 205.</t>
        </is>
      </c>
    </row>
    <row r="43" ht="42" customHeight="1">
      <c r="A43" s="39" t="inlineStr">
        <is>
          <t>•</t>
        </is>
      </c>
      <c r="B43" s="39" t="inlineStr">
        <is>
          <t>If more capacity is required, extend formulas, validations, lists, tables, and dashboard source ranges together.</t>
        </is>
      </c>
    </row>
  </sheetData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2026-09-06T03:11:09Z</dcterms:created>
  <dcterms:modified xmlns:dcterms="http://purl.org/dc/terms/" xmlns:xsi="http://www.w3.org/2001/XMLSchema-instance" xsi:type="dcterms:W3CDTF">2026-09-06T03:11:10+00:00Z</dcterms:modified>
</cp:coreProperties>
</file>