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Recall Tracker" sheetId="2" state="visible" r:id="rId2"/>
    <sheet xmlns:r="http://schemas.openxmlformats.org/officeDocument/2006/relationships" name="Lists" sheetId="3" state="visible" r:id="rId3"/>
    <sheet xmlns:r="http://schemas.openxmlformats.org/officeDocument/2006/relationships" name="Instructions" sheetId="4" state="visible" r:id="rId4"/>
  </sheets>
  <definedNames>
    <definedName name="_xlnm.Print_Area" localSheetId="0">'Dashboard'!$A$1:$K$39</definedName>
    <definedName name="_xlnm.Print_Area" localSheetId="1">'Recall Tracker'!$A$1:$Q$205</definedName>
    <definedName name="_xlnm.Print_Area" localSheetId="2">'Lists'!$A$1:$F$16</definedName>
    <definedName name="_xlnm.Print_Area" localSheetId="3">'Instructions'!$A$1:$H$47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0.0%"/>
  </numFmts>
  <fonts count="13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5F6B6D"/>
      <sz val="10"/>
    </font>
    <font>
      <b val="1"/>
      <color rgb="00FFFFFF"/>
    </font>
    <font>
      <b val="1"/>
      <color rgb="00183B4E"/>
    </font>
    <font>
      <b val="1"/>
      <color rgb="00183B4E"/>
      <sz val="20"/>
    </font>
    <font>
      <b val="1"/>
      <color rgb="002F7D5B"/>
      <sz val="20"/>
    </font>
    <font>
      <b val="1"/>
      <color rgb="00183B4E"/>
      <sz val="12"/>
    </font>
    <font>
      <b val="1"/>
      <color rgb="002F7D5B"/>
    </font>
    <font>
      <b val="1"/>
      <color rgb="00B7473A"/>
    </font>
    <font>
      <color rgb="0024363D"/>
      <sz val="10"/>
    </font>
    <font>
      <b val="1"/>
      <color rgb="006F4A00"/>
    </font>
    <font>
      <b val="1"/>
      <color rgb="00FFFFFF"/>
      <sz val="11"/>
    </font>
  </fonts>
  <fills count="11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FFFFFF"/>
      </patternFill>
    </fill>
    <fill>
      <patternFill patternType="solid">
        <fgColor rgb="002F6F73"/>
      </patternFill>
    </fill>
    <fill>
      <patternFill patternType="solid">
        <fgColor rgb="00DDEBF7"/>
      </patternFill>
    </fill>
    <fill>
      <patternFill patternType="solid">
        <fgColor rgb="00E9EEF0"/>
      </patternFill>
    </fill>
    <fill>
      <patternFill patternType="solid">
        <fgColor rgb="00DDEFE6"/>
      </patternFill>
    </fill>
    <fill>
      <patternFill patternType="solid">
        <fgColor rgb="00E7ECEF"/>
      </patternFill>
    </fill>
    <fill>
      <patternFill patternType="solid">
        <fgColor rgb="00F3F7F6"/>
      </patternFill>
    </fill>
    <fill>
      <patternFill patternType="solid">
        <fgColor rgb="00FCE8B2"/>
      </patternFill>
    </fill>
  </fills>
  <borders count="3">
    <border>
      <left/>
      <right/>
      <top/>
      <bottom/>
      <diagonal/>
    </border>
    <border>
      <left style="thin">
        <color rgb="00C9D7D9"/>
      </left>
      <right style="thin">
        <color rgb="00C9D7D9"/>
      </right>
      <top style="thin">
        <color rgb="00C9D7D9"/>
      </top>
      <bottom style="thin">
        <color rgb="00C9D7D9"/>
      </bottom>
    </border>
    <border>
      <bottom style="thin">
        <color rgb="00C9D7D9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center" vertical="center"/>
    </xf>
    <xf numFmtId="0" fontId="0" fillId="9" borderId="1" pivotButton="0" quotePrefix="0" xfId="0"/>
    <xf numFmtId="0" fontId="0" fillId="9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1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1" fontId="6" fillId="7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center" vertical="center"/>
    </xf>
    <xf numFmtId="0" fontId="3" fillId="4" borderId="1" pivotButton="0" quotePrefix="0" xfId="0"/>
    <xf numFmtId="165" fontId="7" fillId="8" borderId="1" applyAlignment="1" pivotButton="0" quotePrefix="0" xfId="0">
      <alignment horizontal="center" vertical="center"/>
    </xf>
    <xf numFmtId="0" fontId="7" fillId="8" borderId="1" applyAlignment="1" pivotButton="0" quotePrefix="0" xfId="0">
      <alignment horizontal="center" vertical="center"/>
    </xf>
    <xf numFmtId="0" fontId="8" fillId="7" borderId="1" applyAlignment="1" pivotButton="0" quotePrefix="0" xfId="0">
      <alignment horizontal="center" vertical="center" wrapText="1"/>
    </xf>
    <xf numFmtId="0" fontId="9" fillId="6" borderId="0" applyAlignment="1" pivotButton="0" quotePrefix="0" xfId="0">
      <alignment horizontal="center" vertical="center" wrapText="1"/>
    </xf>
    <xf numFmtId="164" fontId="0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10" fillId="3" borderId="1" applyAlignment="1" pivotButton="0" quotePrefix="0" xfId="0">
      <alignment horizontal="left" vertical="center"/>
    </xf>
    <xf numFmtId="164" fontId="10" fillId="3" borderId="1" applyAlignment="1" pivotButton="0" quotePrefix="0" xfId="0">
      <alignment horizontal="left" vertical="center"/>
    </xf>
    <xf numFmtId="1" fontId="10" fillId="3" borderId="1" applyAlignment="1" pivotButton="0" quotePrefix="0" xfId="0">
      <alignment horizontal="left" vertical="center"/>
    </xf>
    <xf numFmtId="0" fontId="10" fillId="3" borderId="1" applyAlignment="1" pivotButton="0" quotePrefix="0" xfId="0">
      <alignment horizontal="left" vertical="top" wrapText="1"/>
    </xf>
    <xf numFmtId="1" fontId="10" fillId="8" borderId="1" applyAlignment="1" pivotButton="0" quotePrefix="0" xfId="0">
      <alignment horizontal="left" vertical="center"/>
    </xf>
    <xf numFmtId="0" fontId="10" fillId="8" borderId="1" applyAlignment="1" pivotButton="0" quotePrefix="0" xfId="0">
      <alignment horizontal="left" vertical="top" wrapText="1"/>
    </xf>
    <xf numFmtId="0" fontId="0" fillId="3" borderId="1" pivotButton="0" quotePrefix="0" xfId="0"/>
    <xf numFmtId="0" fontId="11" fillId="10" borderId="1" applyAlignment="1" pivotButton="0" quotePrefix="0" xfId="0">
      <alignment horizontal="center" vertical="center" wrapText="1"/>
    </xf>
    <xf numFmtId="0" fontId="12" fillId="2" borderId="1" applyAlignment="1" pivotButton="0" quotePrefix="0" xfId="0">
      <alignment horizontal="left" vertical="center"/>
    </xf>
    <xf numFmtId="0" fontId="10" fillId="3" borderId="2" applyAlignment="1" pivotButton="0" quotePrefix="0" xfId="0">
      <alignment horizontal="left" vertical="top" wrapText="1"/>
    </xf>
    <xf numFmtId="164" fontId="4" fillId="5" borderId="1" applyAlignment="1" pivotButton="0" quotePrefix="0" xfId="0">
      <alignment horizontal="center" vertical="center"/>
    </xf>
    <xf numFmtId="165" fontId="7" fillId="8" borderId="1" applyAlignment="1" pivotButton="0" quotePrefix="0" xfId="0">
      <alignment horizontal="center" vertical="center"/>
    </xf>
    <xf numFmtId="164" fontId="0" fillId="0" borderId="0" pivotButton="0" quotePrefix="0" xfId="0"/>
    <xf numFmtId="164" fontId="10" fillId="3" borderId="1" applyAlignment="1" pivotButton="0" quotePrefix="0" xfId="0">
      <alignment horizontal="left" vertical="center"/>
    </xf>
  </cellXfs>
  <cellStyles count="1">
    <cellStyle name="Normal" xfId="0" builtinId="0" hidden="0"/>
  </cellStyles>
  <dxfs count="7">
    <dxf>
      <font>
        <b val="1"/>
        <color rgb="00FFFFFF"/>
      </font>
      <fill>
        <patternFill patternType="solid">
          <fgColor rgb="00B7473A"/>
        </patternFill>
      </fill>
    </dxf>
    <dxf>
      <font>
        <b val="1"/>
        <color rgb="00183B4E"/>
        <sz val="20"/>
      </font>
      <fill>
        <patternFill patternType="solid">
          <fgColor rgb="00D99B2B"/>
        </patternFill>
      </fill>
    </dxf>
    <dxf>
      <font>
        <b val="1"/>
        <color rgb="007A1F18"/>
      </font>
      <fill>
        <patternFill patternType="solid">
          <fgColor rgb="00F4CCCC"/>
        </patternFill>
      </fill>
    </dxf>
    <dxf>
      <font>
        <b val="1"/>
        <color rgb="006F4A00"/>
      </font>
      <fill>
        <patternFill patternType="solid">
          <fgColor rgb="00F9CB9C"/>
        </patternFill>
      </fill>
    </dxf>
    <dxf>
      <font>
        <b val="1"/>
        <color rgb="006F4A00"/>
      </font>
      <fill>
        <patternFill patternType="solid">
          <fgColor rgb="00FCE8B2"/>
        </patternFill>
      </fill>
    </dxf>
    <dxf>
      <font>
        <color rgb="005F6B6D"/>
      </font>
      <fill>
        <patternFill patternType="solid">
          <fgColor rgb="00DDEFE6"/>
        </patternFill>
      </fill>
    </dxf>
    <dxf>
      <font>
        <color rgb="0024363D"/>
        <sz val="10"/>
      </font>
      <fill>
        <patternFill patternType="solid">
          <fgColor rgb="00EAF3F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Recall Work Queue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'Dashboard'!K3</f>
            </strRef>
          </tx>
          <spPr>
            <a:solidFill xmlns:a="http://schemas.openxmlformats.org/drawingml/2006/main">
              <a:srgbClr val="2F6F73"/>
            </a:solidFill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B7473A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99B2B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B7473A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D99B2B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4F81BD"/>
              </a:solidFill>
              <a:ln xmlns:a="http://schemas.openxmlformats.org/drawingml/2006/main"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2F7D5B"/>
              </a:solidFill>
              <a:ln xmlns:a="http://schemas.openxmlformats.org/drawingml/2006/main"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8A9699"/>
              </a:solidFill>
              <a:ln xmlns:a="http://schemas.openxmlformats.org/drawingml/2006/main">
                <a:prstDash val="solid"/>
              </a:ln>
            </spPr>
          </dPt>
          <cat>
            <numRef>
              <f>'Dashboard'!$J$4:$J$10</f>
            </numRef>
          </cat>
          <val>
            <numRef>
              <f>'Dashboard'!$K$4:$K$10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Records by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'Dashboard'!K13</f>
            </strRef>
          </tx>
          <spPr>
            <a:solidFill xmlns:a="http://schemas.openxmlformats.org/drawingml/2006/main">
              <a:srgbClr val="2F6F73"/>
            </a:solidFill>
            <a:ln xmlns:a="http://schemas.openxmlformats.org/drawingml/2006/main">
              <a:prstDash val="solid"/>
            </a:ln>
          </spPr>
          <cat>
            <numRef>
              <f>'Dashboard'!$J$14:$J$20</f>
            </numRef>
          </cat>
          <val>
            <numRef>
              <f>'Dashboard'!$K$14:$K$20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Workbook</author>
  </authors>
  <commentList>
    <comment ref="B4" authorId="0" shapeId="0">
      <text>
        <t>Controls all due-date and action-date calculations.</t>
      </text>
    </comment>
    <comment ref="B5" authorId="0" shapeId="0">
      <text>
        <t>Records due within this many days are labeled Due soon.</t>
      </text>
    </comment>
    <comment ref="B6" authorId="0" shapeId="0">
      <text>
        <t>Active records at or above this attempt count are flagged for escalation review.</t>
      </text>
    </comment>
  </commentList>
</comments>
</file>

<file path=xl/comments/comment2.xml><?xml version="1.0" encoding="utf-8"?>
<comments xmlns="http://schemas.openxmlformats.org/spreadsheetml/2006/main">
  <authors>
    <author>Workbook</author>
  </authors>
  <commentList>
    <comment ref="N5" authorId="0" shapeId="0">
      <text>
        <t>Administrative notes only; do not enter clinical details or contact information.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3</col>
      <colOff>0</colOff>
      <row>14</row>
      <rowOff>0</rowOff>
    </from>
    <ext cx="4464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21</row>
      <rowOff>0</rowOff>
    </from>
    <ext cx="6263999" cy="2664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RecallTrackerTable" displayName="RecallTrackerTable" ref="A5:Q205" headerRowCount="1">
  <autoFilter ref="A5:Q205"/>
  <tableColumns count="17">
    <tableColumn id="1" name="Recall ID"/>
    <tableColumn id="2" name="Patient Reference"/>
    <tableColumn id="3" name="Clinic"/>
    <tableColumn id="4" name="Recall Type"/>
    <tableColumn id="5" name="Recall Due Date"/>
    <tableColumn id="6" name="Outreach Owner"/>
    <tableColumn id="7" name="Preferred Channel"/>
    <tableColumn id="8" name="Attempt Count"/>
    <tableColumn id="9" name="Last Attempt Date"/>
    <tableColumn id="10" name="Last Outcome"/>
    <tableColumn id="11" name="Next Action Date"/>
    <tableColumn id="12" name="Recall Status"/>
    <tableColumn id="13" name="Completion Date"/>
    <tableColumn id="14" name="Administrative Notes"/>
    <tableColumn id="15" name="Days to Due"/>
    <tableColumn id="16" name="Work Queue"/>
    <tableColumn id="17" name="Data Chec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0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21" customWidth="1" min="10" max="10"/>
    <col width="14" customWidth="1" min="11" max="11"/>
  </cols>
  <sheetData>
    <row r="1" ht="28" customHeight="1">
      <c r="A1" s="1" t="inlineStr">
        <is>
          <t>Patient Recall Outreach Dashboard</t>
        </is>
      </c>
      <c r="B1" s="1" t="n"/>
      <c r="C1" s="1" t="n"/>
      <c r="D1" s="1" t="n"/>
      <c r="E1" s="1" t="n"/>
      <c r="F1" s="1" t="n"/>
      <c r="G1" s="1" t="n"/>
      <c r="H1" s="1" t="n"/>
    </row>
    <row r="2" ht="20" customHeight="1">
      <c r="A2" s="2" t="inlineStr">
        <is>
          <t>Administrative recall workload and outreach follow-up</t>
        </is>
      </c>
      <c r="B2" s="2" t="n"/>
      <c r="C2" s="2" t="n"/>
      <c r="D2" s="2" t="n"/>
      <c r="E2" s="2" t="n"/>
      <c r="F2" s="2" t="n"/>
      <c r="G2" s="2" t="n"/>
      <c r="H2" s="2" t="n"/>
    </row>
    <row r="3">
      <c r="J3" s="3" t="inlineStr">
        <is>
          <t>Work Queue</t>
        </is>
      </c>
      <c r="K3" s="3" t="inlineStr">
        <is>
          <t>Record Count</t>
        </is>
      </c>
    </row>
    <row r="4">
      <c r="A4" s="4" t="inlineStr">
        <is>
          <t>Reporting Date</t>
        </is>
      </c>
      <c r="B4" s="33" t="n">
        <v>46271</v>
      </c>
      <c r="J4" s="6" t="inlineStr">
        <is>
          <t>Action overdue</t>
        </is>
      </c>
      <c r="K4" s="7">
        <f>COUNTIF('Recall Tracker'!$P$6:$P$205,J4)</f>
        <v/>
      </c>
    </row>
    <row r="5">
      <c r="A5" s="4" t="inlineStr">
        <is>
          <t>Due Soon Window, Days</t>
        </is>
      </c>
      <c r="B5" s="8" t="n">
        <v>14</v>
      </c>
      <c r="J5" s="9" t="inlineStr">
        <is>
          <t>Escalate review</t>
        </is>
      </c>
      <c r="K5" s="10">
        <f>COUNTIF('Recall Tracker'!$P$6:$P$205,J5)</f>
        <v/>
      </c>
    </row>
    <row r="6">
      <c r="A6" s="4" t="inlineStr">
        <is>
          <t>Escalation Attempt Threshold</t>
        </is>
      </c>
      <c r="B6" s="8" t="n">
        <v>3</v>
      </c>
      <c r="J6" s="6" t="inlineStr">
        <is>
          <t>Recall overdue</t>
        </is>
      </c>
      <c r="K6" s="7">
        <f>COUNTIF('Recall Tracker'!$P$6:$P$205,J6)</f>
        <v/>
      </c>
    </row>
    <row r="7">
      <c r="J7" s="9" t="inlineStr">
        <is>
          <t>Due soon</t>
        </is>
      </c>
      <c r="K7" s="10">
        <f>COUNTIF('Recall Tracker'!$P$6:$P$205,J7)</f>
        <v/>
      </c>
    </row>
    <row r="8">
      <c r="A8" s="11" t="inlineStr">
        <is>
          <t>Total Recall Records</t>
        </is>
      </c>
      <c r="B8" s="11" t="n"/>
      <c r="C8" s="11" t="inlineStr">
        <is>
          <t>Active Workload</t>
        </is>
      </c>
      <c r="D8" s="11" t="n"/>
      <c r="E8" s="11" t="inlineStr">
        <is>
          <t>Recall Overdue</t>
        </is>
      </c>
      <c r="F8" s="11" t="n"/>
      <c r="G8" s="11" t="inlineStr">
        <is>
          <t>Action Overdue</t>
        </is>
      </c>
      <c r="H8" s="11" t="n"/>
      <c r="J8" s="6" t="inlineStr">
        <is>
          <t>Upcoming</t>
        </is>
      </c>
      <c r="K8" s="7">
        <f>COUNTIF('Recall Tracker'!$P$6:$P$205,J8)</f>
        <v/>
      </c>
    </row>
    <row r="9">
      <c r="A9" s="12">
        <f>COUNTIF('Recall Tracker'!$A$6:$A$205,"&lt;&gt;")</f>
        <v/>
      </c>
      <c r="B9" s="13" t="n"/>
      <c r="C9" s="12">
        <f>COUNTIF('Recall Tracker'!$L$6:$L$205,"Open")+COUNTIF('Recall Tracker'!$L$6:$L$205,"Scheduled")+COUNTIF('Recall Tracker'!$L$6:$L$205,"Deferred")+COUNTIF('Recall Tracker'!$L$6:$L$205,"Unable to Reach")</f>
        <v/>
      </c>
      <c r="D9" s="13" t="n"/>
      <c r="E9" s="12">
        <f>COUNTIF('Recall Tracker'!$P$6:$P$205,"Recall overdue")</f>
        <v/>
      </c>
      <c r="F9" s="13" t="n"/>
      <c r="G9" s="12">
        <f>COUNTIF('Recall Tracker'!$P$6:$P$205,"Action overdue")</f>
        <v/>
      </c>
      <c r="H9" s="13" t="n"/>
      <c r="J9" s="9" t="inlineStr">
        <is>
          <t>Closed</t>
        </is>
      </c>
      <c r="K9" s="10">
        <f>COUNTIF('Recall Tracker'!$P$6:$P$205,J9)</f>
        <v/>
      </c>
    </row>
    <row r="10">
      <c r="J10" s="6" t="inlineStr">
        <is>
          <t>Review data</t>
        </is>
      </c>
      <c r="K10" s="7">
        <f>COUNTIF('Recall Tracker'!$P$6:$P$205,J10)</f>
        <v/>
      </c>
    </row>
    <row r="11">
      <c r="A11" s="11" t="inlineStr">
        <is>
          <t>Due Soon</t>
        </is>
      </c>
      <c r="B11" s="11" t="n"/>
      <c r="C11" s="11" t="inlineStr">
        <is>
          <t>Escalation Review</t>
        </is>
      </c>
      <c r="D11" s="11" t="n"/>
      <c r="E11" s="11" t="inlineStr">
        <is>
          <t>Completed</t>
        </is>
      </c>
      <c r="F11" s="11" t="n"/>
      <c r="G11" s="11" t="inlineStr">
        <is>
          <t>Data Checks</t>
        </is>
      </c>
      <c r="H11" s="11" t="n"/>
    </row>
    <row r="12">
      <c r="A12" s="12">
        <f>COUNTIF('Recall Tracker'!$P$6:$P$205,"Due soon")</f>
        <v/>
      </c>
      <c r="B12" s="13" t="n"/>
      <c r="C12" s="12">
        <f>COUNTIF('Recall Tracker'!$P$6:$P$205,"Escalate review")</f>
        <v/>
      </c>
      <c r="D12" s="13" t="n"/>
      <c r="E12" s="14">
        <f>COUNTIF('Recall Tracker'!$L$6:$L$205,"Completed")</f>
        <v/>
      </c>
      <c r="F12" s="15" t="n"/>
      <c r="G12" s="12">
        <f>COUNTIF('Recall Tracker'!$Q$6:$Q$205,"&lt;&gt;")</f>
        <v/>
      </c>
      <c r="H12" s="13" t="n"/>
    </row>
    <row r="13">
      <c r="J13" s="3" t="inlineStr">
        <is>
          <t>Recall Status</t>
        </is>
      </c>
      <c r="K13" s="3" t="inlineStr">
        <is>
          <t>Record Count</t>
        </is>
      </c>
    </row>
    <row r="14">
      <c r="J14" s="6" t="inlineStr">
        <is>
          <t>Open</t>
        </is>
      </c>
      <c r="K14" s="7">
        <f>COUNTIF('Recall Tracker'!$L$6:$L$205,J14)</f>
        <v/>
      </c>
    </row>
    <row r="15">
      <c r="A15" s="16" t="inlineStr">
        <is>
          <t>Completion Rate</t>
        </is>
      </c>
      <c r="B15" s="34">
        <f>IF(COUNTIF('Recall Tracker'!$A$6:$A$205,"&lt;&gt;")=0,"",COUNTIF('Recall Tracker'!$L$6:$L$205,"Completed")/COUNTIF('Recall Tracker'!$A$6:$A$205,"&lt;&gt;"))</f>
        <v/>
      </c>
      <c r="J15" s="9" t="inlineStr">
        <is>
          <t>Scheduled</t>
        </is>
      </c>
      <c r="K15" s="10">
        <f>COUNTIF('Recall Tracker'!$L$6:$L$205,J15)</f>
        <v/>
      </c>
    </row>
    <row r="16">
      <c r="A16" s="16" t="inlineStr">
        <is>
          <t>Total Outreach Attempts</t>
        </is>
      </c>
      <c r="B16" s="18">
        <f>SUM('Recall Tracker'!$H$6:$H$205)</f>
        <v/>
      </c>
      <c r="J16" s="6" t="inlineStr">
        <is>
          <t>Completed</t>
        </is>
      </c>
      <c r="K16" s="7">
        <f>COUNTIF('Recall Tracker'!$L$6:$L$205,J16)</f>
        <v/>
      </c>
    </row>
    <row r="17">
      <c r="A17" s="16" t="inlineStr">
        <is>
          <t>Scheduled Records</t>
        </is>
      </c>
      <c r="B17" s="18">
        <f>COUNTIF('Recall Tracker'!$L$6:$L$205,"Scheduled")</f>
        <v/>
      </c>
      <c r="J17" s="9" t="inlineStr">
        <is>
          <t>Declined</t>
        </is>
      </c>
      <c r="K17" s="10">
        <f>COUNTIF('Recall Tracker'!$L$6:$L$205,J17)</f>
        <v/>
      </c>
    </row>
    <row r="18">
      <c r="A18" s="16" t="inlineStr">
        <is>
          <t>Unable to Reach</t>
        </is>
      </c>
      <c r="B18" s="18">
        <f>COUNTIF('Recall Tracker'!$L$6:$L$205,"Unable to Reach")</f>
        <v/>
      </c>
      <c r="J18" s="6" t="inlineStr">
        <is>
          <t>Unable to Reach</t>
        </is>
      </c>
      <c r="K18" s="7">
        <f>COUNTIF('Recall Tracker'!$L$6:$L$205,J18)</f>
        <v/>
      </c>
    </row>
    <row r="19">
      <c r="A19" s="16" t="inlineStr">
        <is>
          <t>Records Without Attempts</t>
        </is>
      </c>
      <c r="B19" s="18">
        <f>COUNTIFS('Recall Tracker'!$A$6:$A$205,"&lt;&gt;",'Recall Tracker'!$H$6:$H$205,0)</f>
        <v/>
      </c>
      <c r="J19" s="9" t="inlineStr">
        <is>
          <t>Deferred</t>
        </is>
      </c>
      <c r="K19" s="10">
        <f>COUNTIF('Recall Tracker'!$L$6:$L$205,J19)</f>
        <v/>
      </c>
    </row>
    <row r="20">
      <c r="B20">
        <f>""</f>
        <v/>
      </c>
      <c r="J20" s="6" t="inlineStr">
        <is>
          <t>Closed - Other</t>
        </is>
      </c>
      <c r="K20" s="7">
        <f>COUNTIF('Recall Tracker'!$L$6:$L$205,J20)</f>
        <v/>
      </c>
    </row>
    <row r="21">
      <c r="B21">
        <f>""</f>
        <v/>
      </c>
      <c r="K21">
        <f>""</f>
        <v/>
      </c>
    </row>
    <row r="22">
      <c r="B22">
        <f>""</f>
        <v/>
      </c>
      <c r="K22">
        <f>""</f>
        <v/>
      </c>
    </row>
    <row r="23">
      <c r="B23">
        <f>""</f>
        <v/>
      </c>
      <c r="K23">
        <f>""</f>
        <v/>
      </c>
    </row>
    <row r="24">
      <c r="B24">
        <f>""</f>
        <v/>
      </c>
      <c r="K24">
        <f>""</f>
        <v/>
      </c>
    </row>
    <row r="25">
      <c r="B25">
        <f>""</f>
        <v/>
      </c>
      <c r="K25">
        <f>""</f>
        <v/>
      </c>
    </row>
    <row r="26">
      <c r="B26">
        <f>""</f>
        <v/>
      </c>
      <c r="K26">
        <f>""</f>
        <v/>
      </c>
    </row>
    <row r="27">
      <c r="B27">
        <f>""</f>
        <v/>
      </c>
      <c r="K27">
        <f>""</f>
        <v/>
      </c>
    </row>
    <row r="28">
      <c r="B28">
        <f>""</f>
        <v/>
      </c>
      <c r="K28">
        <f>""</f>
        <v/>
      </c>
    </row>
    <row r="29">
      <c r="B29">
        <f>""</f>
        <v/>
      </c>
      <c r="K29">
        <f>""</f>
        <v/>
      </c>
    </row>
    <row r="30">
      <c r="B30">
        <f>""</f>
        <v/>
      </c>
      <c r="K30">
        <f>""</f>
        <v/>
      </c>
    </row>
    <row r="31">
      <c r="B31">
        <f>""</f>
        <v/>
      </c>
      <c r="K31">
        <f>""</f>
        <v/>
      </c>
    </row>
    <row r="32">
      <c r="B32">
        <f>""</f>
        <v/>
      </c>
      <c r="K32">
        <f>""</f>
        <v/>
      </c>
    </row>
    <row r="33">
      <c r="B33">
        <f>""</f>
        <v/>
      </c>
      <c r="K33">
        <f>""</f>
        <v/>
      </c>
    </row>
    <row r="34">
      <c r="B34">
        <f>""</f>
        <v/>
      </c>
      <c r="K34">
        <f>""</f>
        <v/>
      </c>
    </row>
    <row r="35">
      <c r="B35">
        <f>""</f>
        <v/>
      </c>
      <c r="K35">
        <f>""</f>
        <v/>
      </c>
    </row>
    <row r="36">
      <c r="B36">
        <f>""</f>
        <v/>
      </c>
      <c r="K36">
        <f>""</f>
        <v/>
      </c>
    </row>
    <row r="37">
      <c r="B37">
        <f>""</f>
        <v/>
      </c>
      <c r="K37">
        <f>""</f>
        <v/>
      </c>
    </row>
    <row r="38">
      <c r="A38" s="19">
        <f>IF(COUNTIF('Recall Tracker'!$Q$6:$Q$205,"&lt;&gt;")&gt;0,"Review tracker rows with data-check messages before relying on dashboard totals.","No tracker data-check messages are currently present.")</f>
        <v/>
      </c>
      <c r="B38" s="19">
        <f>""</f>
        <v/>
      </c>
      <c r="C38" s="19" t="n"/>
      <c r="D38" s="19" t="n"/>
      <c r="E38" s="19" t="n"/>
      <c r="F38" s="19" t="n"/>
      <c r="G38" s="19" t="n"/>
      <c r="H38" s="19" t="n"/>
      <c r="K38">
        <f>""</f>
        <v/>
      </c>
    </row>
    <row r="39">
      <c r="A39" s="19">
        <f>""</f>
        <v/>
      </c>
      <c r="B39" s="19">
        <f>""</f>
        <v/>
      </c>
      <c r="C39" s="19" t="n"/>
      <c r="D39" s="19" t="n"/>
      <c r="E39" s="19" t="n"/>
      <c r="F39" s="19" t="n"/>
      <c r="G39" s="19" t="n"/>
      <c r="H39" s="19" t="n"/>
      <c r="K39">
        <f>""</f>
        <v/>
      </c>
    </row>
    <row r="40">
      <c r="A40">
        <f>""</f>
        <v/>
      </c>
      <c r="B40">
        <f>""</f>
        <v/>
      </c>
      <c r="K40">
        <f>""</f>
        <v/>
      </c>
    </row>
    <row r="41">
      <c r="A41">
        <f>""</f>
        <v/>
      </c>
      <c r="B41">
        <f>""</f>
        <v/>
      </c>
      <c r="K41">
        <f>""</f>
        <v/>
      </c>
    </row>
    <row r="42">
      <c r="A42">
        <f>""</f>
        <v/>
      </c>
      <c r="B42">
        <f>""</f>
        <v/>
      </c>
      <c r="K42">
        <f>""</f>
        <v/>
      </c>
    </row>
    <row r="43">
      <c r="A43">
        <f>""</f>
        <v/>
      </c>
      <c r="B43">
        <f>""</f>
        <v/>
      </c>
      <c r="K43">
        <f>""</f>
        <v/>
      </c>
    </row>
    <row r="44">
      <c r="A44">
        <f>""</f>
        <v/>
      </c>
      <c r="B44">
        <f>""</f>
        <v/>
      </c>
      <c r="K44">
        <f>""</f>
        <v/>
      </c>
    </row>
    <row r="45">
      <c r="A45">
        <f>""</f>
        <v/>
      </c>
      <c r="B45">
        <f>""</f>
        <v/>
      </c>
      <c r="K45">
        <f>""</f>
        <v/>
      </c>
    </row>
    <row r="46">
      <c r="A46">
        <f>""</f>
        <v/>
      </c>
      <c r="B46">
        <f>""</f>
        <v/>
      </c>
      <c r="K46">
        <f>""</f>
        <v/>
      </c>
    </row>
    <row r="47">
      <c r="A47">
        <f>""</f>
        <v/>
      </c>
      <c r="B47">
        <f>""</f>
        <v/>
      </c>
      <c r="K47">
        <f>""</f>
        <v/>
      </c>
    </row>
    <row r="48">
      <c r="A48">
        <f>""</f>
        <v/>
      </c>
      <c r="B48">
        <f>""</f>
        <v/>
      </c>
      <c r="K48">
        <f>""</f>
        <v/>
      </c>
    </row>
    <row r="49">
      <c r="A49">
        <f>""</f>
        <v/>
      </c>
      <c r="B49">
        <f>""</f>
        <v/>
      </c>
      <c r="K49">
        <f>""</f>
        <v/>
      </c>
    </row>
    <row r="50">
      <c r="A50">
        <f>""</f>
        <v/>
      </c>
      <c r="B50">
        <f>""</f>
        <v/>
      </c>
      <c r="K50">
        <f>""</f>
        <v/>
      </c>
    </row>
    <row r="51">
      <c r="A51">
        <f>""</f>
        <v/>
      </c>
      <c r="B51">
        <f>""</f>
        <v/>
      </c>
      <c r="K51">
        <f>""</f>
        <v/>
      </c>
    </row>
    <row r="52">
      <c r="A52">
        <f>""</f>
        <v/>
      </c>
      <c r="B52">
        <f>""</f>
        <v/>
      </c>
      <c r="K52">
        <f>""</f>
        <v/>
      </c>
    </row>
    <row r="53">
      <c r="A53">
        <f>""</f>
        <v/>
      </c>
      <c r="B53">
        <f>""</f>
        <v/>
      </c>
      <c r="K53">
        <f>""</f>
        <v/>
      </c>
    </row>
    <row r="54">
      <c r="A54">
        <f>""</f>
        <v/>
      </c>
      <c r="B54">
        <f>""</f>
        <v/>
      </c>
      <c r="K54">
        <f>""</f>
        <v/>
      </c>
    </row>
    <row r="55">
      <c r="A55">
        <f>""</f>
        <v/>
      </c>
      <c r="B55">
        <f>""</f>
        <v/>
      </c>
      <c r="K55">
        <f>""</f>
        <v/>
      </c>
    </row>
    <row r="56">
      <c r="A56">
        <f>""</f>
        <v/>
      </c>
      <c r="B56">
        <f>""</f>
        <v/>
      </c>
      <c r="K56">
        <f>""</f>
        <v/>
      </c>
    </row>
    <row r="57">
      <c r="A57">
        <f>""</f>
        <v/>
      </c>
      <c r="B57">
        <f>""</f>
        <v/>
      </c>
      <c r="K57">
        <f>""</f>
        <v/>
      </c>
    </row>
    <row r="58">
      <c r="A58">
        <f>""</f>
        <v/>
      </c>
      <c r="B58">
        <f>""</f>
        <v/>
      </c>
      <c r="K58">
        <f>""</f>
        <v/>
      </c>
    </row>
    <row r="59">
      <c r="A59">
        <f>""</f>
        <v/>
      </c>
      <c r="B59">
        <f>""</f>
        <v/>
      </c>
      <c r="K59">
        <f>""</f>
        <v/>
      </c>
    </row>
    <row r="60">
      <c r="A60">
        <f>""</f>
        <v/>
      </c>
      <c r="B60">
        <f>""</f>
        <v/>
      </c>
      <c r="K60">
        <f>""</f>
        <v/>
      </c>
    </row>
    <row r="61">
      <c r="A61">
        <f>""</f>
        <v/>
      </c>
      <c r="B61">
        <f>""</f>
        <v/>
      </c>
      <c r="K61">
        <f>""</f>
        <v/>
      </c>
    </row>
    <row r="62">
      <c r="A62">
        <f>""</f>
        <v/>
      </c>
      <c r="B62">
        <f>""</f>
        <v/>
      </c>
      <c r="K62">
        <f>""</f>
        <v/>
      </c>
    </row>
    <row r="63">
      <c r="A63">
        <f>""</f>
        <v/>
      </c>
      <c r="B63">
        <f>""</f>
        <v/>
      </c>
      <c r="K63">
        <f>""</f>
        <v/>
      </c>
    </row>
    <row r="64">
      <c r="A64">
        <f>""</f>
        <v/>
      </c>
      <c r="B64">
        <f>""</f>
        <v/>
      </c>
      <c r="K64">
        <f>""</f>
        <v/>
      </c>
    </row>
    <row r="65">
      <c r="A65">
        <f>""</f>
        <v/>
      </c>
      <c r="B65">
        <f>""</f>
        <v/>
      </c>
      <c r="K65">
        <f>""</f>
        <v/>
      </c>
    </row>
    <row r="66">
      <c r="A66">
        <f>""</f>
        <v/>
      </c>
      <c r="B66">
        <f>""</f>
        <v/>
      </c>
      <c r="K66">
        <f>""</f>
        <v/>
      </c>
    </row>
    <row r="67">
      <c r="A67">
        <f>""</f>
        <v/>
      </c>
      <c r="B67">
        <f>""</f>
        <v/>
      </c>
      <c r="K67">
        <f>""</f>
        <v/>
      </c>
    </row>
    <row r="68">
      <c r="A68">
        <f>""</f>
        <v/>
      </c>
      <c r="B68">
        <f>""</f>
        <v/>
      </c>
      <c r="K68">
        <f>""</f>
        <v/>
      </c>
    </row>
    <row r="69">
      <c r="A69">
        <f>""</f>
        <v/>
      </c>
      <c r="B69">
        <f>""</f>
        <v/>
      </c>
      <c r="K69">
        <f>""</f>
        <v/>
      </c>
    </row>
    <row r="70">
      <c r="A70">
        <f>""</f>
        <v/>
      </c>
      <c r="B70">
        <f>""</f>
        <v/>
      </c>
      <c r="K70">
        <f>""</f>
        <v/>
      </c>
    </row>
    <row r="71">
      <c r="A71">
        <f>""</f>
        <v/>
      </c>
      <c r="B71">
        <f>""</f>
        <v/>
      </c>
      <c r="K71">
        <f>""</f>
        <v/>
      </c>
    </row>
    <row r="72">
      <c r="A72">
        <f>""</f>
        <v/>
      </c>
      <c r="B72">
        <f>""</f>
        <v/>
      </c>
      <c r="K72">
        <f>""</f>
        <v/>
      </c>
    </row>
    <row r="73">
      <c r="A73">
        <f>""</f>
        <v/>
      </c>
      <c r="B73">
        <f>""</f>
        <v/>
      </c>
      <c r="K73">
        <f>""</f>
        <v/>
      </c>
    </row>
    <row r="74">
      <c r="A74">
        <f>""</f>
        <v/>
      </c>
      <c r="B74">
        <f>""</f>
        <v/>
      </c>
      <c r="K74">
        <f>""</f>
        <v/>
      </c>
    </row>
    <row r="75">
      <c r="A75">
        <f>""</f>
        <v/>
      </c>
      <c r="B75">
        <f>""</f>
        <v/>
      </c>
      <c r="K75">
        <f>""</f>
        <v/>
      </c>
    </row>
    <row r="76">
      <c r="A76">
        <f>""</f>
        <v/>
      </c>
      <c r="B76">
        <f>""</f>
        <v/>
      </c>
      <c r="K76">
        <f>""</f>
        <v/>
      </c>
    </row>
    <row r="77">
      <c r="A77">
        <f>""</f>
        <v/>
      </c>
      <c r="B77">
        <f>""</f>
        <v/>
      </c>
      <c r="K77">
        <f>""</f>
        <v/>
      </c>
    </row>
    <row r="78">
      <c r="A78">
        <f>""</f>
        <v/>
      </c>
      <c r="B78">
        <f>""</f>
        <v/>
      </c>
      <c r="K78">
        <f>""</f>
        <v/>
      </c>
    </row>
    <row r="79">
      <c r="A79">
        <f>""</f>
        <v/>
      </c>
      <c r="B79">
        <f>""</f>
        <v/>
      </c>
      <c r="K79">
        <f>""</f>
        <v/>
      </c>
    </row>
    <row r="80">
      <c r="A80">
        <f>""</f>
        <v/>
      </c>
      <c r="B80">
        <f>""</f>
        <v/>
      </c>
      <c r="K80">
        <f>""</f>
        <v/>
      </c>
    </row>
    <row r="81">
      <c r="A81">
        <f>""</f>
        <v/>
      </c>
      <c r="B81">
        <f>""</f>
        <v/>
      </c>
      <c r="K81">
        <f>""</f>
        <v/>
      </c>
    </row>
    <row r="82">
      <c r="A82">
        <f>""</f>
        <v/>
      </c>
      <c r="B82">
        <f>""</f>
        <v/>
      </c>
      <c r="K82">
        <f>""</f>
        <v/>
      </c>
    </row>
    <row r="83">
      <c r="A83">
        <f>""</f>
        <v/>
      </c>
      <c r="B83">
        <f>""</f>
        <v/>
      </c>
      <c r="K83">
        <f>""</f>
        <v/>
      </c>
    </row>
    <row r="84">
      <c r="A84">
        <f>""</f>
        <v/>
      </c>
      <c r="B84">
        <f>""</f>
        <v/>
      </c>
      <c r="K84">
        <f>""</f>
        <v/>
      </c>
    </row>
    <row r="85">
      <c r="A85">
        <f>""</f>
        <v/>
      </c>
      <c r="B85">
        <f>""</f>
        <v/>
      </c>
      <c r="K85">
        <f>""</f>
        <v/>
      </c>
    </row>
    <row r="86">
      <c r="A86">
        <f>""</f>
        <v/>
      </c>
      <c r="B86">
        <f>""</f>
        <v/>
      </c>
      <c r="K86">
        <f>""</f>
        <v/>
      </c>
    </row>
    <row r="87">
      <c r="A87">
        <f>""</f>
        <v/>
      </c>
      <c r="B87">
        <f>""</f>
        <v/>
      </c>
      <c r="K87">
        <f>""</f>
        <v/>
      </c>
    </row>
    <row r="88">
      <c r="A88">
        <f>""</f>
        <v/>
      </c>
      <c r="B88">
        <f>""</f>
        <v/>
      </c>
      <c r="K88">
        <f>""</f>
        <v/>
      </c>
    </row>
    <row r="89">
      <c r="A89">
        <f>""</f>
        <v/>
      </c>
      <c r="B89">
        <f>""</f>
        <v/>
      </c>
      <c r="K89">
        <f>""</f>
        <v/>
      </c>
    </row>
    <row r="90">
      <c r="A90">
        <f>""</f>
        <v/>
      </c>
      <c r="B90">
        <f>""</f>
        <v/>
      </c>
      <c r="K90">
        <f>""</f>
        <v/>
      </c>
    </row>
    <row r="91">
      <c r="A91">
        <f>""</f>
        <v/>
      </c>
      <c r="B91">
        <f>""</f>
        <v/>
      </c>
      <c r="K91">
        <f>""</f>
        <v/>
      </c>
    </row>
    <row r="92">
      <c r="A92">
        <f>""</f>
        <v/>
      </c>
      <c r="B92">
        <f>""</f>
        <v/>
      </c>
      <c r="K92">
        <f>""</f>
        <v/>
      </c>
    </row>
    <row r="93">
      <c r="A93">
        <f>""</f>
        <v/>
      </c>
      <c r="B93">
        <f>""</f>
        <v/>
      </c>
      <c r="K93">
        <f>""</f>
        <v/>
      </c>
    </row>
    <row r="94">
      <c r="A94">
        <f>""</f>
        <v/>
      </c>
      <c r="B94">
        <f>""</f>
        <v/>
      </c>
      <c r="K94">
        <f>""</f>
        <v/>
      </c>
    </row>
    <row r="95">
      <c r="A95">
        <f>""</f>
        <v/>
      </c>
      <c r="B95">
        <f>""</f>
        <v/>
      </c>
      <c r="K95">
        <f>""</f>
        <v/>
      </c>
    </row>
    <row r="96">
      <c r="A96">
        <f>""</f>
        <v/>
      </c>
      <c r="B96">
        <f>""</f>
        <v/>
      </c>
      <c r="K96">
        <f>""</f>
        <v/>
      </c>
    </row>
    <row r="97">
      <c r="A97">
        <f>""</f>
        <v/>
      </c>
      <c r="B97">
        <f>""</f>
        <v/>
      </c>
      <c r="K97">
        <f>""</f>
        <v/>
      </c>
    </row>
    <row r="98">
      <c r="A98">
        <f>""</f>
        <v/>
      </c>
      <c r="B98">
        <f>""</f>
        <v/>
      </c>
      <c r="K98">
        <f>""</f>
        <v/>
      </c>
    </row>
    <row r="99">
      <c r="A99">
        <f>""</f>
        <v/>
      </c>
      <c r="B99">
        <f>""</f>
        <v/>
      </c>
      <c r="K99">
        <f>""</f>
        <v/>
      </c>
    </row>
    <row r="100">
      <c r="A100">
        <f>""</f>
        <v/>
      </c>
      <c r="B100">
        <f>""</f>
        <v/>
      </c>
      <c r="K100">
        <f>""</f>
        <v/>
      </c>
    </row>
    <row r="101">
      <c r="A101">
        <f>""</f>
        <v/>
      </c>
      <c r="B101">
        <f>""</f>
        <v/>
      </c>
      <c r="K101">
        <f>""</f>
        <v/>
      </c>
    </row>
  </sheetData>
  <conditionalFormatting sqref="E9">
    <cfRule type="cellIs" priority="1" operator="greaterThan" dxfId="0">
      <formula>0</formula>
    </cfRule>
  </conditionalFormatting>
  <conditionalFormatting sqref="G9">
    <cfRule type="cellIs" priority="2" operator="greaterThan" dxfId="0">
      <formula>0</formula>
    </cfRule>
  </conditionalFormatting>
  <conditionalFormatting sqref="A12">
    <cfRule type="cellIs" priority="3" operator="greaterThan" dxfId="1">
      <formula>0</formula>
    </cfRule>
  </conditionalFormatting>
  <conditionalFormatting sqref="C12">
    <cfRule type="cellIs" priority="4" operator="greaterThan" dxfId="0">
      <formula>0</formula>
    </cfRule>
  </conditionalFormatting>
  <conditionalFormatting sqref="G12">
    <cfRule type="cellIs" priority="5" operator="greaterThan" dxfId="0">
      <formula>0</formula>
    </cfRule>
  </conditionalFormatting>
  <conditionalFormatting sqref="A38:H39">
    <cfRule type="expression" priority="6" dxfId="0">
      <formula>COUNTIF('Recall Tracker'!$Q$6:$Q$205,"&lt;&gt;")&gt;0</formula>
    </cfRule>
  </conditionalFormatting>
  <dataValidations count="3">
    <dataValidation sqref="B4" showDropDown="0" showInputMessage="0" showErrorMessage="1" allowBlank="0" type="date" operator="between">
      <formula1>DATE(2020,1,1)</formula1>
      <formula2>DATE(2100,12,31)</formula2>
    </dataValidation>
    <dataValidation sqref="B5" showDropDown="0" showInputMessage="0" showErrorMessage="1" allowBlank="0" type="whole" operator="between">
      <formula1>1</formula1>
      <formula2>90</formula2>
    </dataValidation>
    <dataValidation sqref="B6" showDropDown="0" showInputMessage="0" showErrorMessage="1" allowBlank="0" type="whole" operator="between">
      <formula1>1</formula1>
      <formula2>20</formula2>
    </dataValidation>
  </dataValidations>
  <pageMargins left="0.3" right="0.3" top="0.5" bottom="0.5" header="0.5" footer="0.5"/>
  <pageSetup orientation="landscape" fitToHeight="0" fitToWidth="1"/>
  <drawing xmlns:r="http://schemas.openxmlformats.org/officeDocument/2006/relationships" r:id="rId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2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24" customWidth="1" min="3" max="3"/>
    <col width="24" customWidth="1" min="4" max="4"/>
    <col width="15" customWidth="1" min="5" max="5"/>
    <col width="18" customWidth="1" min="6" max="6"/>
    <col width="18" customWidth="1" min="7" max="7"/>
    <col width="13" customWidth="1" min="8" max="8"/>
    <col width="16" customWidth="1" min="9" max="9"/>
    <col width="28" customWidth="1" min="10" max="10"/>
    <col width="16" customWidth="1" min="11" max="11"/>
    <col width="18" customWidth="1" min="12" max="12"/>
    <col width="16" customWidth="1" min="13" max="13"/>
    <col width="38" customWidth="1" min="14" max="14"/>
    <col width="12" customWidth="1" min="15" max="15"/>
    <col width="18" customWidth="1" min="16" max="16"/>
    <col width="40" customWidth="1" min="17" max="17"/>
  </cols>
  <sheetData>
    <row r="1">
      <c r="A1" s="1" t="inlineStr">
        <is>
          <t>Patient Recall Outreach Tracker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</row>
    <row r="2">
      <c r="A2" s="20" t="inlineStr">
        <is>
          <t>Use non-identifying patient references only. Do not enter names, birth dates, contact details, diagnoses, or free-text clinical information.</t>
        </is>
      </c>
      <c r="B2" s="20" t="n"/>
      <c r="C2" s="20" t="n"/>
      <c r="D2" s="20" t="n"/>
      <c r="E2" s="20" t="n"/>
      <c r="F2" s="20" t="n"/>
      <c r="G2" s="20" t="n"/>
      <c r="H2" s="20" t="n"/>
      <c r="I2" s="20" t="n"/>
      <c r="J2" s="20" t="n"/>
      <c r="K2" s="20" t="n"/>
      <c r="L2" s="20" t="n"/>
      <c r="M2" s="20" t="n"/>
      <c r="N2" s="20" t="n"/>
      <c r="O2" s="20" t="n"/>
      <c r="P2" s="20" t="n"/>
      <c r="Q2" s="20" t="n"/>
    </row>
    <row r="3">
      <c r="A3" t="inlineStr">
        <is>
          <t>Queue calculations use the Dashboard reporting date shown here:</t>
        </is>
      </c>
      <c r="Q3" s="35">
        <f>Dashboard!$B$4</f>
        <v/>
      </c>
    </row>
    <row r="5">
      <c r="A5" s="22" t="inlineStr">
        <is>
          <t>Recall ID</t>
        </is>
      </c>
      <c r="B5" s="22" t="inlineStr">
        <is>
          <t>Patient Reference</t>
        </is>
      </c>
      <c r="C5" s="22" t="inlineStr">
        <is>
          <t>Clinic</t>
        </is>
      </c>
      <c r="D5" s="22" t="inlineStr">
        <is>
          <t>Recall Type</t>
        </is>
      </c>
      <c r="E5" s="22" t="inlineStr">
        <is>
          <t>Recall Due Date</t>
        </is>
      </c>
      <c r="F5" s="22" t="inlineStr">
        <is>
          <t>Outreach Owner</t>
        </is>
      </c>
      <c r="G5" s="22" t="inlineStr">
        <is>
          <t>Preferred Channel</t>
        </is>
      </c>
      <c r="H5" s="22" t="inlineStr">
        <is>
          <t>Attempt Count</t>
        </is>
      </c>
      <c r="I5" s="22" t="inlineStr">
        <is>
          <t>Last Attempt Date</t>
        </is>
      </c>
      <c r="J5" s="22" t="inlineStr">
        <is>
          <t>Last Outcome</t>
        </is>
      </c>
      <c r="K5" s="22" t="inlineStr">
        <is>
          <t>Next Action Date</t>
        </is>
      </c>
      <c r="L5" s="22" t="inlineStr">
        <is>
          <t>Recall Status</t>
        </is>
      </c>
      <c r="M5" s="22" t="inlineStr">
        <is>
          <t>Completion Date</t>
        </is>
      </c>
      <c r="N5" s="22" t="inlineStr">
        <is>
          <t>Administrative Notes</t>
        </is>
      </c>
      <c r="O5" s="22" t="inlineStr">
        <is>
          <t>Days to Due</t>
        </is>
      </c>
      <c r="P5" s="22" t="inlineStr">
        <is>
          <t>Work Queue</t>
        </is>
      </c>
      <c r="Q5" s="22" t="inlineStr">
        <is>
          <t>Data Check</t>
        </is>
      </c>
    </row>
    <row r="6">
      <c r="A6" s="23" t="inlineStr">
        <is>
          <t>RC-2026-0001</t>
        </is>
      </c>
      <c r="B6" s="23" t="inlineStr">
        <is>
          <t>PT-FX-1001</t>
        </is>
      </c>
      <c r="C6" s="23" t="inlineStr">
        <is>
          <t>Cedar Trail Family Clinic</t>
        </is>
      </c>
      <c r="D6" s="23" t="inlineStr">
        <is>
          <t>Annual Wellness Recall</t>
        </is>
      </c>
      <c r="E6" s="36" t="n">
        <v>46259</v>
      </c>
      <c r="F6" s="23" t="inlineStr">
        <is>
          <t>Team Blue</t>
        </is>
      </c>
      <c r="G6" s="23" t="inlineStr">
        <is>
          <t>Phone</t>
        </is>
      </c>
      <c r="H6" s="25" t="n">
        <v>2</v>
      </c>
      <c r="I6" s="36" t="n">
        <v>46267</v>
      </c>
      <c r="J6" s="23" t="inlineStr">
        <is>
          <t>Left voicemail</t>
        </is>
      </c>
      <c r="K6" s="36" t="n">
        <v>46270</v>
      </c>
      <c r="L6" s="23" t="inlineStr">
        <is>
          <t>Open</t>
        </is>
      </c>
      <c r="M6" s="36" t="n"/>
      <c r="N6" s="26" t="inlineStr">
        <is>
          <t>Recheck scheduling queue.</t>
        </is>
      </c>
      <c r="O6" s="27">
        <f>IF(OR($A6="",$E6="",Dashboard!$B$4=""),"",$E6-Dashboard!$B$4)</f>
        <v/>
      </c>
      <c r="P6" s="28">
        <f>IF($A6="","",IF($Q6&lt;&gt;"","Review data",IF(OR($L6="Completed",$L6="Declined",$L6="Closed - Other"),"Closed",IF(AND($K6&lt;&gt;"",$K6&lt;Dashboard!$B$4),"Action overdue",IF(AND($H6&gt;=Dashboard!$B$6,$L6&lt;&gt;"Scheduled"),"Escalate review",IF($E6&lt;Dashboard!$B$4,"Recall overdue",IF($E6&lt;=Dashboard!$B$4+Dashboard!$B$5,"Due soon","Upcoming")))))))</f>
        <v/>
      </c>
      <c r="Q6" s="28">
        <f>IF($A6="","",IF($B6="","Missing patient reference",IF($C6="","Missing clinic",IF($D6="","Missing recall type",IF($E6="","Missing recall due date",IF($F6="","Missing outreach owner",IF($G6="","Missing preferred channel",IF($H6="","Missing attempt count",IF($L6="","Missing recall status",IF(AND($H6&gt;0,$I6=""),"Missing last attempt date",IF(AND($H6&gt;0,$J6=""),"Missing last outcome",IF(AND(OR($L6="Open",$L6="Deferred",$L6="Unable to Reach"),$K6=""),"Missing next action date",IF(AND($L6="Completed",$M6=""),"Missing completion date","")))))))))))))</f>
        <v/>
      </c>
    </row>
    <row r="7">
      <c r="A7" s="23" t="inlineStr">
        <is>
          <t>RC-2026-0002</t>
        </is>
      </c>
      <c r="B7" s="23" t="inlineStr">
        <is>
          <t>PT-FX-1002</t>
        </is>
      </c>
      <c r="C7" s="23" t="inlineStr">
        <is>
          <t>Harbor Point Medical Office</t>
        </is>
      </c>
      <c r="D7" s="23" t="inlineStr">
        <is>
          <t>Preventive Screening Recall</t>
        </is>
      </c>
      <c r="E7" s="36" t="n">
        <v>46275</v>
      </c>
      <c r="F7" s="23" t="inlineStr">
        <is>
          <t>Team Green</t>
        </is>
      </c>
      <c r="G7" s="23" t="inlineStr">
        <is>
          <t>Patient Portal</t>
        </is>
      </c>
      <c r="H7" s="25" t="n">
        <v>1</v>
      </c>
      <c r="I7" s="36" t="n">
        <v>46268</v>
      </c>
      <c r="J7" s="23" t="inlineStr">
        <is>
          <t>Sent portal message</t>
        </is>
      </c>
      <c r="K7" s="36" t="n">
        <v>46274</v>
      </c>
      <c r="L7" s="23" t="inlineStr">
        <is>
          <t>Open</t>
        </is>
      </c>
      <c r="M7" s="36" t="n"/>
      <c r="N7" s="26" t="inlineStr">
        <is>
          <t>Portal follow-up planned.</t>
        </is>
      </c>
      <c r="O7" s="27">
        <f>IF(OR($A7="",$E7="",Dashboard!$B$4=""),"",$E7-Dashboard!$B$4)</f>
        <v/>
      </c>
      <c r="P7" s="28">
        <f>IF($A7="","",IF($Q7&lt;&gt;"","Review data",IF(OR($L7="Completed",$L7="Declined",$L7="Closed - Other"),"Closed",IF(AND($K7&lt;&gt;"",$K7&lt;Dashboard!$B$4),"Action overdue",IF(AND($H7&gt;=Dashboard!$B$6,$L7&lt;&gt;"Scheduled"),"Escalate review",IF($E7&lt;Dashboard!$B$4,"Recall overdue",IF($E7&lt;=Dashboard!$B$4+Dashboard!$B$5,"Due soon","Upcoming")))))))</f>
        <v/>
      </c>
      <c r="Q7" s="28">
        <f>IF($A7="","",IF($B7="","Missing patient reference",IF($C7="","Missing clinic",IF($D7="","Missing recall type",IF($E7="","Missing recall due date",IF($F7="","Missing outreach owner",IF($G7="","Missing preferred channel",IF($H7="","Missing attempt count",IF($L7="","Missing recall status",IF(AND($H7&gt;0,$I7=""),"Missing last attempt date",IF(AND($H7&gt;0,$J7=""),"Missing last outcome",IF(AND(OR($L7="Open",$L7="Deferred",$L7="Unable to Reach"),$K7=""),"Missing next action date",IF(AND($L7="Completed",$M7=""),"Missing completion date","")))))))))))))</f>
        <v/>
      </c>
    </row>
    <row r="8">
      <c r="A8" s="23" t="inlineStr">
        <is>
          <t>RC-2026-0003</t>
        </is>
      </c>
      <c r="B8" s="23" t="inlineStr">
        <is>
          <t>PT-FX-1003</t>
        </is>
      </c>
      <c r="C8" s="23" t="inlineStr">
        <is>
          <t>Maple Junction Clinic</t>
        </is>
      </c>
      <c r="D8" s="23" t="inlineStr">
        <is>
          <t>Follow-Up Visit Recall</t>
        </is>
      </c>
      <c r="E8" s="36" t="n">
        <v>46285</v>
      </c>
      <c r="F8" s="23" t="inlineStr">
        <is>
          <t>Team Gold</t>
        </is>
      </c>
      <c r="G8" s="23" t="inlineStr">
        <is>
          <t>Phone</t>
        </is>
      </c>
      <c r="H8" s="25" t="n">
        <v>0</v>
      </c>
      <c r="I8" s="36" t="n"/>
      <c r="J8" s="23" t="n"/>
      <c r="K8" s="36" t="n">
        <v>46280</v>
      </c>
      <c r="L8" s="23" t="inlineStr">
        <is>
          <t>Open</t>
        </is>
      </c>
      <c r="M8" s="36" t="n"/>
      <c r="N8" s="26" t="inlineStr">
        <is>
          <t>Initial outreach pending.</t>
        </is>
      </c>
      <c r="O8" s="27">
        <f>IF(OR($A8="",$E8="",Dashboard!$B$4=""),"",$E8-Dashboard!$B$4)</f>
        <v/>
      </c>
      <c r="P8" s="28">
        <f>IF($A8="","",IF($Q8&lt;&gt;"","Review data",IF(OR($L8="Completed",$L8="Declined",$L8="Closed - Other"),"Closed",IF(AND($K8&lt;&gt;"",$K8&lt;Dashboard!$B$4),"Action overdue",IF(AND($H8&gt;=Dashboard!$B$6,$L8&lt;&gt;"Scheduled"),"Escalate review",IF($E8&lt;Dashboard!$B$4,"Recall overdue",IF($E8&lt;=Dashboard!$B$4+Dashboard!$B$5,"Due soon","Upcoming")))))))</f>
        <v/>
      </c>
      <c r="Q8" s="28">
        <f>IF($A8="","",IF($B8="","Missing patient reference",IF($C8="","Missing clinic",IF($D8="","Missing recall type",IF($E8="","Missing recall due date",IF($F8="","Missing outreach owner",IF($G8="","Missing preferred channel",IF($H8="","Missing attempt count",IF($L8="","Missing recall status",IF(AND($H8&gt;0,$I8=""),"Missing last attempt date",IF(AND($H8&gt;0,$J8=""),"Missing last outcome",IF(AND(OR($L8="Open",$L8="Deferred",$L8="Unable to Reach"),$K8=""),"Missing next action date",IF(AND($L8="Completed",$M8=""),"Missing completion date","")))))))))))))</f>
        <v/>
      </c>
    </row>
    <row r="9">
      <c r="A9" s="23" t="inlineStr">
        <is>
          <t>RC-2026-0004</t>
        </is>
      </c>
      <c r="B9" s="23" t="inlineStr">
        <is>
          <t>PT-FX-1004</t>
        </is>
      </c>
      <c r="C9" s="23" t="inlineStr">
        <is>
          <t>Northstar Community Clinic</t>
        </is>
      </c>
      <c r="D9" s="23" t="inlineStr">
        <is>
          <t>Preventive Screening Recall</t>
        </is>
      </c>
      <c r="E9" s="36" t="n">
        <v>46249</v>
      </c>
      <c r="F9" s="23" t="inlineStr">
        <is>
          <t>Team Blue</t>
        </is>
      </c>
      <c r="G9" s="23" t="inlineStr">
        <is>
          <t>Mail</t>
        </is>
      </c>
      <c r="H9" s="25" t="n">
        <v>3</v>
      </c>
      <c r="I9" s="36" t="n">
        <v>46264</v>
      </c>
      <c r="J9" s="23" t="inlineStr">
        <is>
          <t>No answer</t>
        </is>
      </c>
      <c r="K9" s="36" t="n">
        <v>46273</v>
      </c>
      <c r="L9" s="23" t="inlineStr">
        <is>
          <t>Unable to Reach</t>
        </is>
      </c>
      <c r="M9" s="36" t="n"/>
      <c r="N9" s="26" t="inlineStr">
        <is>
          <t>Review available contact route in source system.</t>
        </is>
      </c>
      <c r="O9" s="27">
        <f>IF(OR($A9="",$E9="",Dashboard!$B$4=""),"",$E9-Dashboard!$B$4)</f>
        <v/>
      </c>
      <c r="P9" s="28">
        <f>IF($A9="","",IF($Q9&lt;&gt;"","Review data",IF(OR($L9="Completed",$L9="Declined",$L9="Closed - Other"),"Closed",IF(AND($K9&lt;&gt;"",$K9&lt;Dashboard!$B$4),"Action overdue",IF(AND($H9&gt;=Dashboard!$B$6,$L9&lt;&gt;"Scheduled"),"Escalate review",IF($E9&lt;Dashboard!$B$4,"Recall overdue",IF($E9&lt;=Dashboard!$B$4+Dashboard!$B$5,"Due soon","Upcoming")))))))</f>
        <v/>
      </c>
      <c r="Q9" s="28">
        <f>IF($A9="","",IF($B9="","Missing patient reference",IF($C9="","Missing clinic",IF($D9="","Missing recall type",IF($E9="","Missing recall due date",IF($F9="","Missing outreach owner",IF($G9="","Missing preferred channel",IF($H9="","Missing attempt count",IF($L9="","Missing recall status",IF(AND($H9&gt;0,$I9=""),"Missing last attempt date",IF(AND($H9&gt;0,$J9=""),"Missing last outcome",IF(AND(OR($L9="Open",$L9="Deferred",$L9="Unable to Reach"),$K9=""),"Missing next action date",IF(AND($L9="Completed",$M9=""),"Missing completion date","")))))))))))))</f>
        <v/>
      </c>
    </row>
    <row r="10">
      <c r="A10" s="23" t="inlineStr">
        <is>
          <t>RC-2026-0005</t>
        </is>
      </c>
      <c r="B10" s="23" t="inlineStr">
        <is>
          <t>PT-FX-1005</t>
        </is>
      </c>
      <c r="C10" s="23" t="inlineStr">
        <is>
          <t>Cedar Trail Family Clinic</t>
        </is>
      </c>
      <c r="D10" s="23" t="inlineStr">
        <is>
          <t>Annual Wellness Recall</t>
        </is>
      </c>
      <c r="E10" s="36" t="n">
        <v>46266</v>
      </c>
      <c r="F10" s="23" t="inlineStr">
        <is>
          <t>Team Green</t>
        </is>
      </c>
      <c r="G10" s="23" t="inlineStr">
        <is>
          <t>Phone</t>
        </is>
      </c>
      <c r="H10" s="25" t="n">
        <v>1</v>
      </c>
      <c r="I10" s="36" t="n">
        <v>46262</v>
      </c>
      <c r="J10" s="23" t="inlineStr">
        <is>
          <t>Appointment scheduled</t>
        </is>
      </c>
      <c r="K10" s="36" t="n"/>
      <c r="L10" s="23" t="inlineStr">
        <is>
          <t>Scheduled</t>
        </is>
      </c>
      <c r="M10" s="36" t="n"/>
      <c r="N10" s="26" t="inlineStr">
        <is>
          <t>Appointment recorded in scheduling system.</t>
        </is>
      </c>
      <c r="O10" s="27">
        <f>IF(OR($A10="",$E10="",Dashboard!$B$4=""),"",$E10-Dashboard!$B$4)</f>
        <v/>
      </c>
      <c r="P10" s="28">
        <f>IF($A10="","",IF($Q10&lt;&gt;"","Review data",IF(OR($L10="Completed",$L10="Declined",$L10="Closed - Other"),"Closed",IF(AND($K10&lt;&gt;"",$K10&lt;Dashboard!$B$4),"Action overdue",IF(AND($H10&gt;=Dashboard!$B$6,$L10&lt;&gt;"Scheduled"),"Escalate review",IF($E10&lt;Dashboard!$B$4,"Recall overdue",IF($E10&lt;=Dashboard!$B$4+Dashboard!$B$5,"Due soon","Upcoming")))))))</f>
        <v/>
      </c>
      <c r="Q10" s="28">
        <f>IF($A10="","",IF($B10="","Missing patient reference",IF($C10="","Missing clinic",IF($D10="","Missing recall type",IF($E10="","Missing recall due date",IF($F10="","Missing outreach owner",IF($G10="","Missing preferred channel",IF($H10="","Missing attempt count",IF($L10="","Missing recall status",IF(AND($H10&gt;0,$I10=""),"Missing last attempt date",IF(AND($H10&gt;0,$J10=""),"Missing last outcome",IF(AND(OR($L10="Open",$L10="Deferred",$L10="Unable to Reach"),$K10=""),"Missing next action date",IF(AND($L10="Completed",$M10=""),"Missing completion date","")))))))))))))</f>
        <v/>
      </c>
    </row>
    <row r="11">
      <c r="A11" s="23" t="inlineStr">
        <is>
          <t>RC-2026-0006</t>
        </is>
      </c>
      <c r="B11" s="23" t="inlineStr">
        <is>
          <t>PT-FX-1006</t>
        </is>
      </c>
      <c r="C11" s="23" t="inlineStr">
        <is>
          <t>Harbor Point Medical Office</t>
        </is>
      </c>
      <c r="D11" s="23" t="inlineStr">
        <is>
          <t>Follow-Up Visit Recall</t>
        </is>
      </c>
      <c r="E11" s="36" t="n">
        <v>46246</v>
      </c>
      <c r="F11" s="23" t="inlineStr">
        <is>
          <t>Team Gold</t>
        </is>
      </c>
      <c r="G11" s="23" t="inlineStr">
        <is>
          <t>Patient Portal</t>
        </is>
      </c>
      <c r="H11" s="25" t="n">
        <v>2</v>
      </c>
      <c r="I11" s="36" t="n">
        <v>46254</v>
      </c>
      <c r="J11" s="23" t="inlineStr">
        <is>
          <t>Appointment scheduled</t>
        </is>
      </c>
      <c r="K11" s="36" t="n"/>
      <c r="L11" s="23" t="inlineStr">
        <is>
          <t>Completed</t>
        </is>
      </c>
      <c r="M11" s="36" t="n">
        <v>46266</v>
      </c>
      <c r="N11" s="26" t="inlineStr">
        <is>
          <t>Recall outreach completed.</t>
        </is>
      </c>
      <c r="O11" s="27">
        <f>IF(OR($A11="",$E11="",Dashboard!$B$4=""),"",$E11-Dashboard!$B$4)</f>
        <v/>
      </c>
      <c r="P11" s="28">
        <f>IF($A11="","",IF($Q11&lt;&gt;"","Review data",IF(OR($L11="Completed",$L11="Declined",$L11="Closed - Other"),"Closed",IF(AND($K11&lt;&gt;"",$K11&lt;Dashboard!$B$4),"Action overdue",IF(AND($H11&gt;=Dashboard!$B$6,$L11&lt;&gt;"Scheduled"),"Escalate review",IF($E11&lt;Dashboard!$B$4,"Recall overdue",IF($E11&lt;=Dashboard!$B$4+Dashboard!$B$5,"Due soon","Upcoming")))))))</f>
        <v/>
      </c>
      <c r="Q11" s="28">
        <f>IF($A11="","",IF($B11="","Missing patient reference",IF($C11="","Missing clinic",IF($D11="","Missing recall type",IF($E11="","Missing recall due date",IF($F11="","Missing outreach owner",IF($G11="","Missing preferred channel",IF($H11="","Missing attempt count",IF($L11="","Missing recall status",IF(AND($H11&gt;0,$I11=""),"Missing last attempt date",IF(AND($H11&gt;0,$J11=""),"Missing last outcome",IF(AND(OR($L11="Open",$L11="Deferred",$L11="Unable to Reach"),$K11=""),"Missing next action date",IF(AND($L11="Completed",$M11=""),"Missing completion date","")))))))))))))</f>
        <v/>
      </c>
    </row>
    <row r="12">
      <c r="A12" s="23" t="inlineStr">
        <is>
          <t>RC-2026-0007</t>
        </is>
      </c>
      <c r="B12" s="23" t="inlineStr">
        <is>
          <t>PT-FX-1007</t>
        </is>
      </c>
      <c r="C12" s="23" t="inlineStr">
        <is>
          <t>Maple Junction Clinic</t>
        </is>
      </c>
      <c r="D12" s="23" t="inlineStr">
        <is>
          <t>Annual Wellness Recall</t>
        </is>
      </c>
      <c r="E12" s="36" t="n">
        <v>46310</v>
      </c>
      <c r="F12" s="23" t="inlineStr">
        <is>
          <t>Team Blue</t>
        </is>
      </c>
      <c r="G12" s="23" t="inlineStr">
        <is>
          <t>Phone</t>
        </is>
      </c>
      <c r="H12" s="25" t="n">
        <v>1</v>
      </c>
      <c r="I12" s="36" t="n">
        <v>46269</v>
      </c>
      <c r="J12" s="23" t="inlineStr">
        <is>
          <t>Reached - scheduling pending</t>
        </is>
      </c>
      <c r="K12" s="36" t="n">
        <v>46277</v>
      </c>
      <c r="L12" s="23" t="inlineStr">
        <is>
          <t>Deferred</t>
        </is>
      </c>
      <c r="M12" s="36" t="n"/>
      <c r="N12" s="26" t="inlineStr">
        <is>
          <t>Requested later scheduling contact.</t>
        </is>
      </c>
      <c r="O12" s="27">
        <f>IF(OR($A12="",$E12="",Dashboard!$B$4=""),"",$E12-Dashboard!$B$4)</f>
        <v/>
      </c>
      <c r="P12" s="28">
        <f>IF($A12="","",IF($Q12&lt;&gt;"","Review data",IF(OR($L12="Completed",$L12="Declined",$L12="Closed - Other"),"Closed",IF(AND($K12&lt;&gt;"",$K12&lt;Dashboard!$B$4),"Action overdue",IF(AND($H12&gt;=Dashboard!$B$6,$L12&lt;&gt;"Scheduled"),"Escalate review",IF($E12&lt;Dashboard!$B$4,"Recall overdue",IF($E12&lt;=Dashboard!$B$4+Dashboard!$B$5,"Due soon","Upcoming")))))))</f>
        <v/>
      </c>
      <c r="Q12" s="28">
        <f>IF($A12="","",IF($B12="","Missing patient reference",IF($C12="","Missing clinic",IF($D12="","Missing recall type",IF($E12="","Missing recall due date",IF($F12="","Missing outreach owner",IF($G12="","Missing preferred channel",IF($H12="","Missing attempt count",IF($L12="","Missing recall status",IF(AND($H12&gt;0,$I12=""),"Missing last attempt date",IF(AND($H12&gt;0,$J12=""),"Missing last outcome",IF(AND(OR($L12="Open",$L12="Deferred",$L12="Unable to Reach"),$K12=""),"Missing next action date",IF(AND($L12="Completed",$M12=""),"Missing completion date","")))))))))))))</f>
        <v/>
      </c>
    </row>
    <row r="13">
      <c r="A13" s="23" t="inlineStr">
        <is>
          <t>RC-2026-0008</t>
        </is>
      </c>
      <c r="B13" s="23" t="inlineStr">
        <is>
          <t>PT-FX-1008</t>
        </is>
      </c>
      <c r="C13" s="23" t="inlineStr">
        <is>
          <t>Northstar Community Clinic</t>
        </is>
      </c>
      <c r="D13" s="23" t="inlineStr">
        <is>
          <t>Preventive Screening Recall</t>
        </is>
      </c>
      <c r="E13" s="36" t="n">
        <v>46270</v>
      </c>
      <c r="F13" s="23" t="inlineStr">
        <is>
          <t>Team Green</t>
        </is>
      </c>
      <c r="G13" s="23" t="inlineStr">
        <is>
          <t>Patient Portal</t>
        </is>
      </c>
      <c r="H13" s="25" t="n">
        <v>3</v>
      </c>
      <c r="I13" s="36" t="n">
        <v>46270</v>
      </c>
      <c r="J13" s="23" t="inlineStr">
        <is>
          <t>Sent portal message</t>
        </is>
      </c>
      <c r="K13" s="36" t="n">
        <v>46274</v>
      </c>
      <c r="L13" s="23" t="inlineStr">
        <is>
          <t>Open</t>
        </is>
      </c>
      <c r="M13" s="36" t="n"/>
      <c r="N13" s="26" t="inlineStr">
        <is>
          <t>Supervisor review after attempt threshold.</t>
        </is>
      </c>
      <c r="O13" s="27">
        <f>IF(OR($A13="",$E13="",Dashboard!$B$4=""),"",$E13-Dashboard!$B$4)</f>
        <v/>
      </c>
      <c r="P13" s="28">
        <f>IF($A13="","",IF($Q13&lt;&gt;"","Review data",IF(OR($L13="Completed",$L13="Declined",$L13="Closed - Other"),"Closed",IF(AND($K13&lt;&gt;"",$K13&lt;Dashboard!$B$4),"Action overdue",IF(AND($H13&gt;=Dashboard!$B$6,$L13&lt;&gt;"Scheduled"),"Escalate review",IF($E13&lt;Dashboard!$B$4,"Recall overdue",IF($E13&lt;=Dashboard!$B$4+Dashboard!$B$5,"Due soon","Upcoming")))))))</f>
        <v/>
      </c>
      <c r="Q13" s="28">
        <f>IF($A13="","",IF($B13="","Missing patient reference",IF($C13="","Missing clinic",IF($D13="","Missing recall type",IF($E13="","Missing recall due date",IF($F13="","Missing outreach owner",IF($G13="","Missing preferred channel",IF($H13="","Missing attempt count",IF($L13="","Missing recall status",IF(AND($H13&gt;0,$I13=""),"Missing last attempt date",IF(AND($H13&gt;0,$J13=""),"Missing last outcome",IF(AND(OR($L13="Open",$L13="Deferred",$L13="Unable to Reach"),$K13=""),"Missing next action date",IF(AND($L13="Completed",$M13=""),"Missing completion date","")))))))))))))</f>
        <v/>
      </c>
    </row>
    <row r="14">
      <c r="A14" s="23" t="inlineStr">
        <is>
          <t>RC-2026-0009</t>
        </is>
      </c>
      <c r="B14" s="23" t="inlineStr">
        <is>
          <t>PT-FX-1009</t>
        </is>
      </c>
      <c r="C14" s="23" t="inlineStr">
        <is>
          <t>Cedar Trail Family Clinic</t>
        </is>
      </c>
      <c r="D14" s="23" t="inlineStr">
        <is>
          <t>Follow-Up Visit Recall</t>
        </is>
      </c>
      <c r="E14" s="36" t="n">
        <v>46265</v>
      </c>
      <c r="F14" s="23" t="inlineStr">
        <is>
          <t>Team Gold</t>
        </is>
      </c>
      <c r="G14" s="23" t="inlineStr">
        <is>
          <t>Phone</t>
        </is>
      </c>
      <c r="H14" s="25" t="n">
        <v>1</v>
      </c>
      <c r="I14" s="36" t="n">
        <v>46263</v>
      </c>
      <c r="J14" s="23" t="inlineStr">
        <is>
          <t>Declined</t>
        </is>
      </c>
      <c r="K14" s="36" t="n"/>
      <c r="L14" s="23" t="inlineStr">
        <is>
          <t>Declined</t>
        </is>
      </c>
      <c r="M14" s="36" t="n"/>
      <c r="N14" s="26" t="inlineStr">
        <is>
          <t>Administrative closure requested.</t>
        </is>
      </c>
      <c r="O14" s="27">
        <f>IF(OR($A14="",$E14="",Dashboard!$B$4=""),"",$E14-Dashboard!$B$4)</f>
        <v/>
      </c>
      <c r="P14" s="28">
        <f>IF($A14="","",IF($Q14&lt;&gt;"","Review data",IF(OR($L14="Completed",$L14="Declined",$L14="Closed - Other"),"Closed",IF(AND($K14&lt;&gt;"",$K14&lt;Dashboard!$B$4),"Action overdue",IF(AND($H14&gt;=Dashboard!$B$6,$L14&lt;&gt;"Scheduled"),"Escalate review",IF($E14&lt;Dashboard!$B$4,"Recall overdue",IF($E14&lt;=Dashboard!$B$4+Dashboard!$B$5,"Due soon","Upcoming")))))))</f>
        <v/>
      </c>
      <c r="Q14" s="28">
        <f>IF($A14="","",IF($B14="","Missing patient reference",IF($C14="","Missing clinic",IF($D14="","Missing recall type",IF($E14="","Missing recall due date",IF($F14="","Missing outreach owner",IF($G14="","Missing preferred channel",IF($H14="","Missing attempt count",IF($L14="","Missing recall status",IF(AND($H14&gt;0,$I14=""),"Missing last attempt date",IF(AND($H14&gt;0,$J14=""),"Missing last outcome",IF(AND(OR($L14="Open",$L14="Deferred",$L14="Unable to Reach"),$K14=""),"Missing next action date",IF(AND($L14="Completed",$M14=""),"Missing completion date","")))))))))))))</f>
        <v/>
      </c>
    </row>
    <row r="15">
      <c r="A15" s="23" t="inlineStr">
        <is>
          <t>RC-2026-0010</t>
        </is>
      </c>
      <c r="B15" s="23" t="inlineStr">
        <is>
          <t>PT-FX-1010</t>
        </is>
      </c>
      <c r="C15" s="23" t="inlineStr">
        <is>
          <t>Harbor Point Medical Office</t>
        </is>
      </c>
      <c r="D15" s="23" t="inlineStr">
        <is>
          <t>Annual Wellness Recall</t>
        </is>
      </c>
      <c r="E15" s="36" t="n">
        <v>46283</v>
      </c>
      <c r="F15" s="23" t="inlineStr">
        <is>
          <t>Team Blue</t>
        </is>
      </c>
      <c r="G15" s="23" t="inlineStr">
        <is>
          <t>Mail</t>
        </is>
      </c>
      <c r="H15" s="25" t="n">
        <v>0</v>
      </c>
      <c r="I15" s="36" t="n"/>
      <c r="J15" s="23" t="n"/>
      <c r="K15" s="36" t="n"/>
      <c r="L15" s="23" t="inlineStr">
        <is>
          <t>Open</t>
        </is>
      </c>
      <c r="M15" s="36" t="n"/>
      <c r="N15" s="26" t="inlineStr">
        <is>
          <t>Example intentionally missing next action date.</t>
        </is>
      </c>
      <c r="O15" s="27">
        <f>IF(OR($A15="",$E15="",Dashboard!$B$4=""),"",$E15-Dashboard!$B$4)</f>
        <v/>
      </c>
      <c r="P15" s="28">
        <f>IF($A15="","",IF($Q15&lt;&gt;"","Review data",IF(OR($L15="Completed",$L15="Declined",$L15="Closed - Other"),"Closed",IF(AND($K15&lt;&gt;"",$K15&lt;Dashboard!$B$4),"Action overdue",IF(AND($H15&gt;=Dashboard!$B$6,$L15&lt;&gt;"Scheduled"),"Escalate review",IF($E15&lt;Dashboard!$B$4,"Recall overdue",IF($E15&lt;=Dashboard!$B$4+Dashboard!$B$5,"Due soon","Upcoming")))))))</f>
        <v/>
      </c>
      <c r="Q15" s="28">
        <f>IF($A15="","",IF($B15="","Missing patient reference",IF($C15="","Missing clinic",IF($D15="","Missing recall type",IF($E15="","Missing recall due date",IF($F15="","Missing outreach owner",IF($G15="","Missing preferred channel",IF($H15="","Missing attempt count",IF($L15="","Missing recall status",IF(AND($H15&gt;0,$I15=""),"Missing last attempt date",IF(AND($H15&gt;0,$J15=""),"Missing last outcome",IF(AND(OR($L15="Open",$L15="Deferred",$L15="Unable to Reach"),$K15=""),"Missing next action date",IF(AND($L15="Completed",$M15=""),"Missing completion date","")))))))))))))</f>
        <v/>
      </c>
    </row>
    <row r="16">
      <c r="A16" s="23" t="n"/>
      <c r="B16" s="23" t="n"/>
      <c r="C16" s="23" t="n"/>
      <c r="D16" s="23" t="n"/>
      <c r="E16" s="36" t="n"/>
      <c r="F16" s="23" t="n"/>
      <c r="G16" s="23" t="n"/>
      <c r="H16" s="25" t="n"/>
      <c r="I16" s="36" t="n"/>
      <c r="J16" s="23" t="n"/>
      <c r="K16" s="36" t="n"/>
      <c r="L16" s="23" t="n"/>
      <c r="M16" s="36" t="n"/>
      <c r="N16" s="26" t="n"/>
      <c r="O16" s="27">
        <f>IF(OR($A16="",$E16="",Dashboard!$B$4=""),"",$E16-Dashboard!$B$4)</f>
        <v/>
      </c>
      <c r="P16" s="28">
        <f>IF($A16="","",IF($Q16&lt;&gt;"","Review data",IF(OR($L16="Completed",$L16="Declined",$L16="Closed - Other"),"Closed",IF(AND($K16&lt;&gt;"",$K16&lt;Dashboard!$B$4),"Action overdue",IF(AND($H16&gt;=Dashboard!$B$6,$L16&lt;&gt;"Scheduled"),"Escalate review",IF($E16&lt;Dashboard!$B$4,"Recall overdue",IF($E16&lt;=Dashboard!$B$4+Dashboard!$B$5,"Due soon","Upcoming")))))))</f>
        <v/>
      </c>
      <c r="Q16" s="28">
        <f>IF($A16="","",IF($B16="","Missing patient reference",IF($C16="","Missing clinic",IF($D16="","Missing recall type",IF($E16="","Missing recall due date",IF($F16="","Missing outreach owner",IF($G16="","Missing preferred channel",IF($H16="","Missing attempt count",IF($L16="","Missing recall status",IF(AND($H16&gt;0,$I16=""),"Missing last attempt date",IF(AND($H16&gt;0,$J16=""),"Missing last outcome",IF(AND(OR($L16="Open",$L16="Deferred",$L16="Unable to Reach"),$K16=""),"Missing next action date",IF(AND($L16="Completed",$M16=""),"Missing completion date","")))))))))))))</f>
        <v/>
      </c>
    </row>
    <row r="17">
      <c r="A17" s="23" t="n"/>
      <c r="B17" s="23" t="n"/>
      <c r="C17" s="23" t="n"/>
      <c r="D17" s="23" t="n"/>
      <c r="E17" s="36" t="n"/>
      <c r="F17" s="23" t="n"/>
      <c r="G17" s="23" t="n"/>
      <c r="H17" s="25" t="n"/>
      <c r="I17" s="36" t="n"/>
      <c r="J17" s="23" t="n"/>
      <c r="K17" s="36" t="n"/>
      <c r="L17" s="23" t="n"/>
      <c r="M17" s="36" t="n"/>
      <c r="N17" s="26" t="n"/>
      <c r="O17" s="27">
        <f>IF(OR($A17="",$E17="",Dashboard!$B$4=""),"",$E17-Dashboard!$B$4)</f>
        <v/>
      </c>
      <c r="P17" s="28">
        <f>IF($A17="","",IF($Q17&lt;&gt;"","Review data",IF(OR($L17="Completed",$L17="Declined",$L17="Closed - Other"),"Closed",IF(AND($K17&lt;&gt;"",$K17&lt;Dashboard!$B$4),"Action overdue",IF(AND($H17&gt;=Dashboard!$B$6,$L17&lt;&gt;"Scheduled"),"Escalate review",IF($E17&lt;Dashboard!$B$4,"Recall overdue",IF($E17&lt;=Dashboard!$B$4+Dashboard!$B$5,"Due soon","Upcoming")))))))</f>
        <v/>
      </c>
      <c r="Q17" s="28">
        <f>IF($A17="","",IF($B17="","Missing patient reference",IF($C17="","Missing clinic",IF($D17="","Missing recall type",IF($E17="","Missing recall due date",IF($F17="","Missing outreach owner",IF($G17="","Missing preferred channel",IF($H17="","Missing attempt count",IF($L17="","Missing recall status",IF(AND($H17&gt;0,$I17=""),"Missing last attempt date",IF(AND($H17&gt;0,$J17=""),"Missing last outcome",IF(AND(OR($L17="Open",$L17="Deferred",$L17="Unable to Reach"),$K17=""),"Missing next action date",IF(AND($L17="Completed",$M17=""),"Missing completion date","")))))))))))))</f>
        <v/>
      </c>
    </row>
    <row r="18">
      <c r="A18" s="23" t="n"/>
      <c r="B18" s="23" t="n"/>
      <c r="C18" s="23" t="n"/>
      <c r="D18" s="23" t="n"/>
      <c r="E18" s="36" t="n"/>
      <c r="F18" s="23" t="n"/>
      <c r="G18" s="23" t="n"/>
      <c r="H18" s="25" t="n"/>
      <c r="I18" s="36" t="n"/>
      <c r="J18" s="23" t="n"/>
      <c r="K18" s="36" t="n"/>
      <c r="L18" s="23" t="n"/>
      <c r="M18" s="36" t="n"/>
      <c r="N18" s="26" t="n"/>
      <c r="O18" s="27">
        <f>IF(OR($A18="",$E18="",Dashboard!$B$4=""),"",$E18-Dashboard!$B$4)</f>
        <v/>
      </c>
      <c r="P18" s="28">
        <f>IF($A18="","",IF($Q18&lt;&gt;"","Review data",IF(OR($L18="Completed",$L18="Declined",$L18="Closed - Other"),"Closed",IF(AND($K18&lt;&gt;"",$K18&lt;Dashboard!$B$4),"Action overdue",IF(AND($H18&gt;=Dashboard!$B$6,$L18&lt;&gt;"Scheduled"),"Escalate review",IF($E18&lt;Dashboard!$B$4,"Recall overdue",IF($E18&lt;=Dashboard!$B$4+Dashboard!$B$5,"Due soon","Upcoming")))))))</f>
        <v/>
      </c>
      <c r="Q18" s="28">
        <f>IF($A18="","",IF($B18="","Missing patient reference",IF($C18="","Missing clinic",IF($D18="","Missing recall type",IF($E18="","Missing recall due date",IF($F18="","Missing outreach owner",IF($G18="","Missing preferred channel",IF($H18="","Missing attempt count",IF($L18="","Missing recall status",IF(AND($H18&gt;0,$I18=""),"Missing last attempt date",IF(AND($H18&gt;0,$J18=""),"Missing last outcome",IF(AND(OR($L18="Open",$L18="Deferred",$L18="Unable to Reach"),$K18=""),"Missing next action date",IF(AND($L18="Completed",$M18=""),"Missing completion date","")))))))))))))</f>
        <v/>
      </c>
    </row>
    <row r="19">
      <c r="A19" s="23" t="n"/>
      <c r="B19" s="23" t="n"/>
      <c r="C19" s="23" t="n"/>
      <c r="D19" s="23" t="n"/>
      <c r="E19" s="36" t="n"/>
      <c r="F19" s="23" t="n"/>
      <c r="G19" s="23" t="n"/>
      <c r="H19" s="25" t="n"/>
      <c r="I19" s="36" t="n"/>
      <c r="J19" s="23" t="n"/>
      <c r="K19" s="36" t="n"/>
      <c r="L19" s="23" t="n"/>
      <c r="M19" s="36" t="n"/>
      <c r="N19" s="26" t="n"/>
      <c r="O19" s="27">
        <f>IF(OR($A19="",$E19="",Dashboard!$B$4=""),"",$E19-Dashboard!$B$4)</f>
        <v/>
      </c>
      <c r="P19" s="28">
        <f>IF($A19="","",IF($Q19&lt;&gt;"","Review data",IF(OR($L19="Completed",$L19="Declined",$L19="Closed - Other"),"Closed",IF(AND($K19&lt;&gt;"",$K19&lt;Dashboard!$B$4),"Action overdue",IF(AND($H19&gt;=Dashboard!$B$6,$L19&lt;&gt;"Scheduled"),"Escalate review",IF($E19&lt;Dashboard!$B$4,"Recall overdue",IF($E19&lt;=Dashboard!$B$4+Dashboard!$B$5,"Due soon","Upcoming")))))))</f>
        <v/>
      </c>
      <c r="Q19" s="28">
        <f>IF($A19="","",IF($B19="","Missing patient reference",IF($C19="","Missing clinic",IF($D19="","Missing recall type",IF($E19="","Missing recall due date",IF($F19="","Missing outreach owner",IF($G19="","Missing preferred channel",IF($H19="","Missing attempt count",IF($L19="","Missing recall status",IF(AND($H19&gt;0,$I19=""),"Missing last attempt date",IF(AND($H19&gt;0,$J19=""),"Missing last outcome",IF(AND(OR($L19="Open",$L19="Deferred",$L19="Unable to Reach"),$K19=""),"Missing next action date",IF(AND($L19="Completed",$M19=""),"Missing completion date","")))))))))))))</f>
        <v/>
      </c>
    </row>
    <row r="20">
      <c r="A20" s="23" t="n"/>
      <c r="B20" s="23" t="n"/>
      <c r="C20" s="23" t="n"/>
      <c r="D20" s="23" t="n"/>
      <c r="E20" s="36" t="n"/>
      <c r="F20" s="23" t="n"/>
      <c r="G20" s="23" t="n"/>
      <c r="H20" s="25" t="n"/>
      <c r="I20" s="36" t="n"/>
      <c r="J20" s="23" t="n"/>
      <c r="K20" s="36" t="n"/>
      <c r="L20" s="23" t="n"/>
      <c r="M20" s="36" t="n"/>
      <c r="N20" s="26" t="n"/>
      <c r="O20" s="27">
        <f>IF(OR($A20="",$E20="",Dashboard!$B$4=""),"",$E20-Dashboard!$B$4)</f>
        <v/>
      </c>
      <c r="P20" s="28">
        <f>IF($A20="","",IF($Q20&lt;&gt;"","Review data",IF(OR($L20="Completed",$L20="Declined",$L20="Closed - Other"),"Closed",IF(AND($K20&lt;&gt;"",$K20&lt;Dashboard!$B$4),"Action overdue",IF(AND($H20&gt;=Dashboard!$B$6,$L20&lt;&gt;"Scheduled"),"Escalate review",IF($E20&lt;Dashboard!$B$4,"Recall overdue",IF($E20&lt;=Dashboard!$B$4+Dashboard!$B$5,"Due soon","Upcoming")))))))</f>
        <v/>
      </c>
      <c r="Q20" s="28">
        <f>IF($A20="","",IF($B20="","Missing patient reference",IF($C20="","Missing clinic",IF($D20="","Missing recall type",IF($E20="","Missing recall due date",IF($F20="","Missing outreach owner",IF($G20="","Missing preferred channel",IF($H20="","Missing attempt count",IF($L20="","Missing recall status",IF(AND($H20&gt;0,$I20=""),"Missing last attempt date",IF(AND($H20&gt;0,$J20=""),"Missing last outcome",IF(AND(OR($L20="Open",$L20="Deferred",$L20="Unable to Reach"),$K20=""),"Missing next action date",IF(AND($L20="Completed",$M20=""),"Missing completion date","")))))))))))))</f>
        <v/>
      </c>
    </row>
    <row r="21">
      <c r="A21" s="23" t="n"/>
      <c r="B21" s="23" t="n"/>
      <c r="C21" s="23" t="n"/>
      <c r="D21" s="23" t="n"/>
      <c r="E21" s="36" t="n"/>
      <c r="F21" s="23" t="n"/>
      <c r="G21" s="23" t="n"/>
      <c r="H21" s="25" t="n"/>
      <c r="I21" s="36" t="n"/>
      <c r="J21" s="23" t="n"/>
      <c r="K21" s="36" t="n"/>
      <c r="L21" s="23" t="n"/>
      <c r="M21" s="36" t="n"/>
      <c r="N21" s="26" t="n"/>
      <c r="O21" s="27">
        <f>IF(OR($A21="",$E21="",Dashboard!$B$4=""),"",$E21-Dashboard!$B$4)</f>
        <v/>
      </c>
      <c r="P21" s="28">
        <f>IF($A21="","",IF($Q21&lt;&gt;"","Review data",IF(OR($L21="Completed",$L21="Declined",$L21="Closed - Other"),"Closed",IF(AND($K21&lt;&gt;"",$K21&lt;Dashboard!$B$4),"Action overdue",IF(AND($H21&gt;=Dashboard!$B$6,$L21&lt;&gt;"Scheduled"),"Escalate review",IF($E21&lt;Dashboard!$B$4,"Recall overdue",IF($E21&lt;=Dashboard!$B$4+Dashboard!$B$5,"Due soon","Upcoming")))))))</f>
        <v/>
      </c>
      <c r="Q21" s="28">
        <f>IF($A21="","",IF($B21="","Missing patient reference",IF($C21="","Missing clinic",IF($D21="","Missing recall type",IF($E21="","Missing recall due date",IF($F21="","Missing outreach owner",IF($G21="","Missing preferred channel",IF($H21="","Missing attempt count",IF($L21="","Missing recall status",IF(AND($H21&gt;0,$I21=""),"Missing last attempt date",IF(AND($H21&gt;0,$J21=""),"Missing last outcome",IF(AND(OR($L21="Open",$L21="Deferred",$L21="Unable to Reach"),$K21=""),"Missing next action date",IF(AND($L21="Completed",$M21=""),"Missing completion date","")))))))))))))</f>
        <v/>
      </c>
    </row>
    <row r="22">
      <c r="A22" s="23" t="n"/>
      <c r="B22" s="23" t="n"/>
      <c r="C22" s="23" t="n"/>
      <c r="D22" s="23" t="n"/>
      <c r="E22" s="36" t="n"/>
      <c r="F22" s="23" t="n"/>
      <c r="G22" s="23" t="n"/>
      <c r="H22" s="25" t="n"/>
      <c r="I22" s="36" t="n"/>
      <c r="J22" s="23" t="n"/>
      <c r="K22" s="36" t="n"/>
      <c r="L22" s="23" t="n"/>
      <c r="M22" s="36" t="n"/>
      <c r="N22" s="26" t="n"/>
      <c r="O22" s="27">
        <f>IF(OR($A22="",$E22="",Dashboard!$B$4=""),"",$E22-Dashboard!$B$4)</f>
        <v/>
      </c>
      <c r="P22" s="28">
        <f>IF($A22="","",IF($Q22&lt;&gt;"","Review data",IF(OR($L22="Completed",$L22="Declined",$L22="Closed - Other"),"Closed",IF(AND($K22&lt;&gt;"",$K22&lt;Dashboard!$B$4),"Action overdue",IF(AND($H22&gt;=Dashboard!$B$6,$L22&lt;&gt;"Scheduled"),"Escalate review",IF($E22&lt;Dashboard!$B$4,"Recall overdue",IF($E22&lt;=Dashboard!$B$4+Dashboard!$B$5,"Due soon","Upcoming")))))))</f>
        <v/>
      </c>
      <c r="Q22" s="28">
        <f>IF($A22="","",IF($B22="","Missing patient reference",IF($C22="","Missing clinic",IF($D22="","Missing recall type",IF($E22="","Missing recall due date",IF($F22="","Missing outreach owner",IF($G22="","Missing preferred channel",IF($H22="","Missing attempt count",IF($L22="","Missing recall status",IF(AND($H22&gt;0,$I22=""),"Missing last attempt date",IF(AND($H22&gt;0,$J22=""),"Missing last outcome",IF(AND(OR($L22="Open",$L22="Deferred",$L22="Unable to Reach"),$K22=""),"Missing next action date",IF(AND($L22="Completed",$M22=""),"Missing completion date","")))))))))))))</f>
        <v/>
      </c>
    </row>
    <row r="23">
      <c r="A23" s="23" t="n"/>
      <c r="B23" s="23" t="n"/>
      <c r="C23" s="23" t="n"/>
      <c r="D23" s="23" t="n"/>
      <c r="E23" s="36" t="n"/>
      <c r="F23" s="23" t="n"/>
      <c r="G23" s="23" t="n"/>
      <c r="H23" s="25" t="n"/>
      <c r="I23" s="36" t="n"/>
      <c r="J23" s="23" t="n"/>
      <c r="K23" s="36" t="n"/>
      <c r="L23" s="23" t="n"/>
      <c r="M23" s="36" t="n"/>
      <c r="N23" s="26" t="n"/>
      <c r="O23" s="27">
        <f>IF(OR($A23="",$E23="",Dashboard!$B$4=""),"",$E23-Dashboard!$B$4)</f>
        <v/>
      </c>
      <c r="P23" s="28">
        <f>IF($A23="","",IF($Q23&lt;&gt;"","Review data",IF(OR($L23="Completed",$L23="Declined",$L23="Closed - Other"),"Closed",IF(AND($K23&lt;&gt;"",$K23&lt;Dashboard!$B$4),"Action overdue",IF(AND($H23&gt;=Dashboard!$B$6,$L23&lt;&gt;"Scheduled"),"Escalate review",IF($E23&lt;Dashboard!$B$4,"Recall overdue",IF($E23&lt;=Dashboard!$B$4+Dashboard!$B$5,"Due soon","Upcoming")))))))</f>
        <v/>
      </c>
      <c r="Q23" s="28">
        <f>IF($A23="","",IF($B23="","Missing patient reference",IF($C23="","Missing clinic",IF($D23="","Missing recall type",IF($E23="","Missing recall due date",IF($F23="","Missing outreach owner",IF($G23="","Missing preferred channel",IF($H23="","Missing attempt count",IF($L23="","Missing recall status",IF(AND($H23&gt;0,$I23=""),"Missing last attempt date",IF(AND($H23&gt;0,$J23=""),"Missing last outcome",IF(AND(OR($L23="Open",$L23="Deferred",$L23="Unable to Reach"),$K23=""),"Missing next action date",IF(AND($L23="Completed",$M23=""),"Missing completion date","")))))))))))))</f>
        <v/>
      </c>
    </row>
    <row r="24">
      <c r="A24" s="23" t="n"/>
      <c r="B24" s="23" t="n"/>
      <c r="C24" s="23" t="n"/>
      <c r="D24" s="23" t="n"/>
      <c r="E24" s="36" t="n"/>
      <c r="F24" s="23" t="n"/>
      <c r="G24" s="23" t="n"/>
      <c r="H24" s="25" t="n"/>
      <c r="I24" s="36" t="n"/>
      <c r="J24" s="23" t="n"/>
      <c r="K24" s="36" t="n"/>
      <c r="L24" s="23" t="n"/>
      <c r="M24" s="36" t="n"/>
      <c r="N24" s="26" t="n"/>
      <c r="O24" s="27">
        <f>IF(OR($A24="",$E24="",Dashboard!$B$4=""),"",$E24-Dashboard!$B$4)</f>
        <v/>
      </c>
      <c r="P24" s="28">
        <f>IF($A24="","",IF($Q24&lt;&gt;"","Review data",IF(OR($L24="Completed",$L24="Declined",$L24="Closed - Other"),"Closed",IF(AND($K24&lt;&gt;"",$K24&lt;Dashboard!$B$4),"Action overdue",IF(AND($H24&gt;=Dashboard!$B$6,$L24&lt;&gt;"Scheduled"),"Escalate review",IF($E24&lt;Dashboard!$B$4,"Recall overdue",IF($E24&lt;=Dashboard!$B$4+Dashboard!$B$5,"Due soon","Upcoming")))))))</f>
        <v/>
      </c>
      <c r="Q24" s="28">
        <f>IF($A24="","",IF($B24="","Missing patient reference",IF($C24="","Missing clinic",IF($D24="","Missing recall type",IF($E24="","Missing recall due date",IF($F24="","Missing outreach owner",IF($G24="","Missing preferred channel",IF($H24="","Missing attempt count",IF($L24="","Missing recall status",IF(AND($H24&gt;0,$I24=""),"Missing last attempt date",IF(AND($H24&gt;0,$J24=""),"Missing last outcome",IF(AND(OR($L24="Open",$L24="Deferred",$L24="Unable to Reach"),$K24=""),"Missing next action date",IF(AND($L24="Completed",$M24=""),"Missing completion date","")))))))))))))</f>
        <v/>
      </c>
    </row>
    <row r="25">
      <c r="A25" s="23" t="n"/>
      <c r="B25" s="23" t="n"/>
      <c r="C25" s="23" t="n"/>
      <c r="D25" s="23" t="n"/>
      <c r="E25" s="36" t="n"/>
      <c r="F25" s="23" t="n"/>
      <c r="G25" s="23" t="n"/>
      <c r="H25" s="25" t="n"/>
      <c r="I25" s="36" t="n"/>
      <c r="J25" s="23" t="n"/>
      <c r="K25" s="36" t="n"/>
      <c r="L25" s="23" t="n"/>
      <c r="M25" s="36" t="n"/>
      <c r="N25" s="26" t="n"/>
      <c r="O25" s="27">
        <f>IF(OR($A25="",$E25="",Dashboard!$B$4=""),"",$E25-Dashboard!$B$4)</f>
        <v/>
      </c>
      <c r="P25" s="28">
        <f>IF($A25="","",IF($Q25&lt;&gt;"","Review data",IF(OR($L25="Completed",$L25="Declined",$L25="Closed - Other"),"Closed",IF(AND($K25&lt;&gt;"",$K25&lt;Dashboard!$B$4),"Action overdue",IF(AND($H25&gt;=Dashboard!$B$6,$L25&lt;&gt;"Scheduled"),"Escalate review",IF($E25&lt;Dashboard!$B$4,"Recall overdue",IF($E25&lt;=Dashboard!$B$4+Dashboard!$B$5,"Due soon","Upcoming")))))))</f>
        <v/>
      </c>
      <c r="Q25" s="28">
        <f>IF($A25="","",IF($B25="","Missing patient reference",IF($C25="","Missing clinic",IF($D25="","Missing recall type",IF($E25="","Missing recall due date",IF($F25="","Missing outreach owner",IF($G25="","Missing preferred channel",IF($H25="","Missing attempt count",IF($L25="","Missing recall status",IF(AND($H25&gt;0,$I25=""),"Missing last attempt date",IF(AND($H25&gt;0,$J25=""),"Missing last outcome",IF(AND(OR($L25="Open",$L25="Deferred",$L25="Unable to Reach"),$K25=""),"Missing next action date",IF(AND($L25="Completed",$M25=""),"Missing completion date","")))))))))))))</f>
        <v/>
      </c>
    </row>
    <row r="26">
      <c r="A26" s="23" t="n"/>
      <c r="B26" s="23" t="n"/>
      <c r="C26" s="23" t="n"/>
      <c r="D26" s="23" t="n"/>
      <c r="E26" s="36" t="n"/>
      <c r="F26" s="23" t="n"/>
      <c r="G26" s="23" t="n"/>
      <c r="H26" s="25" t="n"/>
      <c r="I26" s="36" t="n"/>
      <c r="J26" s="23" t="n"/>
      <c r="K26" s="36" t="n"/>
      <c r="L26" s="23" t="n"/>
      <c r="M26" s="36" t="n"/>
      <c r="N26" s="26" t="n"/>
      <c r="O26" s="27">
        <f>IF(OR($A26="",$E26="",Dashboard!$B$4=""),"",$E26-Dashboard!$B$4)</f>
        <v/>
      </c>
      <c r="P26" s="28">
        <f>IF($A26="","",IF($Q26&lt;&gt;"","Review data",IF(OR($L26="Completed",$L26="Declined",$L26="Closed - Other"),"Closed",IF(AND($K26&lt;&gt;"",$K26&lt;Dashboard!$B$4),"Action overdue",IF(AND($H26&gt;=Dashboard!$B$6,$L26&lt;&gt;"Scheduled"),"Escalate review",IF($E26&lt;Dashboard!$B$4,"Recall overdue",IF($E26&lt;=Dashboard!$B$4+Dashboard!$B$5,"Due soon","Upcoming")))))))</f>
        <v/>
      </c>
      <c r="Q26" s="28">
        <f>IF($A26="","",IF($B26="","Missing patient reference",IF($C26="","Missing clinic",IF($D26="","Missing recall type",IF($E26="","Missing recall due date",IF($F26="","Missing outreach owner",IF($G26="","Missing preferred channel",IF($H26="","Missing attempt count",IF($L26="","Missing recall status",IF(AND($H26&gt;0,$I26=""),"Missing last attempt date",IF(AND($H26&gt;0,$J26=""),"Missing last outcome",IF(AND(OR($L26="Open",$L26="Deferred",$L26="Unable to Reach"),$K26=""),"Missing next action date",IF(AND($L26="Completed",$M26=""),"Missing completion date","")))))))))))))</f>
        <v/>
      </c>
    </row>
    <row r="27">
      <c r="A27" s="23" t="n"/>
      <c r="B27" s="23" t="n"/>
      <c r="C27" s="23" t="n"/>
      <c r="D27" s="23" t="n"/>
      <c r="E27" s="36" t="n"/>
      <c r="F27" s="23" t="n"/>
      <c r="G27" s="23" t="n"/>
      <c r="H27" s="25" t="n"/>
      <c r="I27" s="36" t="n"/>
      <c r="J27" s="23" t="n"/>
      <c r="K27" s="36" t="n"/>
      <c r="L27" s="23" t="n"/>
      <c r="M27" s="36" t="n"/>
      <c r="N27" s="26" t="n"/>
      <c r="O27" s="27">
        <f>IF(OR($A27="",$E27="",Dashboard!$B$4=""),"",$E27-Dashboard!$B$4)</f>
        <v/>
      </c>
      <c r="P27" s="28">
        <f>IF($A27="","",IF($Q27&lt;&gt;"","Review data",IF(OR($L27="Completed",$L27="Declined",$L27="Closed - Other"),"Closed",IF(AND($K27&lt;&gt;"",$K27&lt;Dashboard!$B$4),"Action overdue",IF(AND($H27&gt;=Dashboard!$B$6,$L27&lt;&gt;"Scheduled"),"Escalate review",IF($E27&lt;Dashboard!$B$4,"Recall overdue",IF($E27&lt;=Dashboard!$B$4+Dashboard!$B$5,"Due soon","Upcoming")))))))</f>
        <v/>
      </c>
      <c r="Q27" s="28">
        <f>IF($A27="","",IF($B27="","Missing patient reference",IF($C27="","Missing clinic",IF($D27="","Missing recall type",IF($E27="","Missing recall due date",IF($F27="","Missing outreach owner",IF($G27="","Missing preferred channel",IF($H27="","Missing attempt count",IF($L27="","Missing recall status",IF(AND($H27&gt;0,$I27=""),"Missing last attempt date",IF(AND($H27&gt;0,$J27=""),"Missing last outcome",IF(AND(OR($L27="Open",$L27="Deferred",$L27="Unable to Reach"),$K27=""),"Missing next action date",IF(AND($L27="Completed",$M27=""),"Missing completion date","")))))))))))))</f>
        <v/>
      </c>
    </row>
    <row r="28">
      <c r="A28" s="23" t="n"/>
      <c r="B28" s="23" t="n"/>
      <c r="C28" s="23" t="n"/>
      <c r="D28" s="23" t="n"/>
      <c r="E28" s="36" t="n"/>
      <c r="F28" s="23" t="n"/>
      <c r="G28" s="23" t="n"/>
      <c r="H28" s="25" t="n"/>
      <c r="I28" s="36" t="n"/>
      <c r="J28" s="23" t="n"/>
      <c r="K28" s="36" t="n"/>
      <c r="L28" s="23" t="n"/>
      <c r="M28" s="36" t="n"/>
      <c r="N28" s="26" t="n"/>
      <c r="O28" s="27">
        <f>IF(OR($A28="",$E28="",Dashboard!$B$4=""),"",$E28-Dashboard!$B$4)</f>
        <v/>
      </c>
      <c r="P28" s="28">
        <f>IF($A28="","",IF($Q28&lt;&gt;"","Review data",IF(OR($L28="Completed",$L28="Declined",$L28="Closed - Other"),"Closed",IF(AND($K28&lt;&gt;"",$K28&lt;Dashboard!$B$4),"Action overdue",IF(AND($H28&gt;=Dashboard!$B$6,$L28&lt;&gt;"Scheduled"),"Escalate review",IF($E28&lt;Dashboard!$B$4,"Recall overdue",IF($E28&lt;=Dashboard!$B$4+Dashboard!$B$5,"Due soon","Upcoming")))))))</f>
        <v/>
      </c>
      <c r="Q28" s="28">
        <f>IF($A28="","",IF($B28="","Missing patient reference",IF($C28="","Missing clinic",IF($D28="","Missing recall type",IF($E28="","Missing recall due date",IF($F28="","Missing outreach owner",IF($G28="","Missing preferred channel",IF($H28="","Missing attempt count",IF($L28="","Missing recall status",IF(AND($H28&gt;0,$I28=""),"Missing last attempt date",IF(AND($H28&gt;0,$J28=""),"Missing last outcome",IF(AND(OR($L28="Open",$L28="Deferred",$L28="Unable to Reach"),$K28=""),"Missing next action date",IF(AND($L28="Completed",$M28=""),"Missing completion date","")))))))))))))</f>
        <v/>
      </c>
    </row>
    <row r="29">
      <c r="A29" s="23" t="n"/>
      <c r="B29" s="23" t="n"/>
      <c r="C29" s="23" t="n"/>
      <c r="D29" s="23" t="n"/>
      <c r="E29" s="36" t="n"/>
      <c r="F29" s="23" t="n"/>
      <c r="G29" s="23" t="n"/>
      <c r="H29" s="25" t="n"/>
      <c r="I29" s="36" t="n"/>
      <c r="J29" s="23" t="n"/>
      <c r="K29" s="36" t="n"/>
      <c r="L29" s="23" t="n"/>
      <c r="M29" s="36" t="n"/>
      <c r="N29" s="26" t="n"/>
      <c r="O29" s="27">
        <f>IF(OR($A29="",$E29="",Dashboard!$B$4=""),"",$E29-Dashboard!$B$4)</f>
        <v/>
      </c>
      <c r="P29" s="28">
        <f>IF($A29="","",IF($Q29&lt;&gt;"","Review data",IF(OR($L29="Completed",$L29="Declined",$L29="Closed - Other"),"Closed",IF(AND($K29&lt;&gt;"",$K29&lt;Dashboard!$B$4),"Action overdue",IF(AND($H29&gt;=Dashboard!$B$6,$L29&lt;&gt;"Scheduled"),"Escalate review",IF($E29&lt;Dashboard!$B$4,"Recall overdue",IF($E29&lt;=Dashboard!$B$4+Dashboard!$B$5,"Due soon","Upcoming")))))))</f>
        <v/>
      </c>
      <c r="Q29" s="28">
        <f>IF($A29="","",IF($B29="","Missing patient reference",IF($C29="","Missing clinic",IF($D29="","Missing recall type",IF($E29="","Missing recall due date",IF($F29="","Missing outreach owner",IF($G29="","Missing preferred channel",IF($H29="","Missing attempt count",IF($L29="","Missing recall status",IF(AND($H29&gt;0,$I29=""),"Missing last attempt date",IF(AND($H29&gt;0,$J29=""),"Missing last outcome",IF(AND(OR($L29="Open",$L29="Deferred",$L29="Unable to Reach"),$K29=""),"Missing next action date",IF(AND($L29="Completed",$M29=""),"Missing completion date","")))))))))))))</f>
        <v/>
      </c>
    </row>
    <row r="30">
      <c r="A30" s="23" t="n"/>
      <c r="B30" s="23" t="n"/>
      <c r="C30" s="23" t="n"/>
      <c r="D30" s="23" t="n"/>
      <c r="E30" s="36" t="n"/>
      <c r="F30" s="23" t="n"/>
      <c r="G30" s="23" t="n"/>
      <c r="H30" s="25" t="n"/>
      <c r="I30" s="36" t="n"/>
      <c r="J30" s="23" t="n"/>
      <c r="K30" s="36" t="n"/>
      <c r="L30" s="23" t="n"/>
      <c r="M30" s="36" t="n"/>
      <c r="N30" s="26" t="n"/>
      <c r="O30" s="27">
        <f>IF(OR($A30="",$E30="",Dashboard!$B$4=""),"",$E30-Dashboard!$B$4)</f>
        <v/>
      </c>
      <c r="P30" s="28">
        <f>IF($A30="","",IF($Q30&lt;&gt;"","Review data",IF(OR($L30="Completed",$L30="Declined",$L30="Closed - Other"),"Closed",IF(AND($K30&lt;&gt;"",$K30&lt;Dashboard!$B$4),"Action overdue",IF(AND($H30&gt;=Dashboard!$B$6,$L30&lt;&gt;"Scheduled"),"Escalate review",IF($E30&lt;Dashboard!$B$4,"Recall overdue",IF($E30&lt;=Dashboard!$B$4+Dashboard!$B$5,"Due soon","Upcoming")))))))</f>
        <v/>
      </c>
      <c r="Q30" s="28">
        <f>IF($A30="","",IF($B30="","Missing patient reference",IF($C30="","Missing clinic",IF($D30="","Missing recall type",IF($E30="","Missing recall due date",IF($F30="","Missing outreach owner",IF($G30="","Missing preferred channel",IF($H30="","Missing attempt count",IF($L30="","Missing recall status",IF(AND($H30&gt;0,$I30=""),"Missing last attempt date",IF(AND($H30&gt;0,$J30=""),"Missing last outcome",IF(AND(OR($L30="Open",$L30="Deferred",$L30="Unable to Reach"),$K30=""),"Missing next action date",IF(AND($L30="Completed",$M30=""),"Missing completion date","")))))))))))))</f>
        <v/>
      </c>
    </row>
    <row r="31">
      <c r="A31" s="23" t="n"/>
      <c r="B31" s="23" t="n"/>
      <c r="C31" s="23" t="n"/>
      <c r="D31" s="23" t="n"/>
      <c r="E31" s="36" t="n"/>
      <c r="F31" s="23" t="n"/>
      <c r="G31" s="23" t="n"/>
      <c r="H31" s="25" t="n"/>
      <c r="I31" s="36" t="n"/>
      <c r="J31" s="23" t="n"/>
      <c r="K31" s="36" t="n"/>
      <c r="L31" s="23" t="n"/>
      <c r="M31" s="36" t="n"/>
      <c r="N31" s="26" t="n"/>
      <c r="O31" s="27">
        <f>IF(OR($A31="",$E31="",Dashboard!$B$4=""),"",$E31-Dashboard!$B$4)</f>
        <v/>
      </c>
      <c r="P31" s="28">
        <f>IF($A31="","",IF($Q31&lt;&gt;"","Review data",IF(OR($L31="Completed",$L31="Declined",$L31="Closed - Other"),"Closed",IF(AND($K31&lt;&gt;"",$K31&lt;Dashboard!$B$4),"Action overdue",IF(AND($H31&gt;=Dashboard!$B$6,$L31&lt;&gt;"Scheduled"),"Escalate review",IF($E31&lt;Dashboard!$B$4,"Recall overdue",IF($E31&lt;=Dashboard!$B$4+Dashboard!$B$5,"Due soon","Upcoming")))))))</f>
        <v/>
      </c>
      <c r="Q31" s="28">
        <f>IF($A31="","",IF($B31="","Missing patient reference",IF($C31="","Missing clinic",IF($D31="","Missing recall type",IF($E31="","Missing recall due date",IF($F31="","Missing outreach owner",IF($G31="","Missing preferred channel",IF($H31="","Missing attempt count",IF($L31="","Missing recall status",IF(AND($H31&gt;0,$I31=""),"Missing last attempt date",IF(AND($H31&gt;0,$J31=""),"Missing last outcome",IF(AND(OR($L31="Open",$L31="Deferred",$L31="Unable to Reach"),$K31=""),"Missing next action date",IF(AND($L31="Completed",$M31=""),"Missing completion date","")))))))))))))</f>
        <v/>
      </c>
    </row>
    <row r="32">
      <c r="A32" s="23" t="n"/>
      <c r="B32" s="23" t="n"/>
      <c r="C32" s="23" t="n"/>
      <c r="D32" s="23" t="n"/>
      <c r="E32" s="36" t="n"/>
      <c r="F32" s="23" t="n"/>
      <c r="G32" s="23" t="n"/>
      <c r="H32" s="25" t="n"/>
      <c r="I32" s="36" t="n"/>
      <c r="J32" s="23" t="n"/>
      <c r="K32" s="36" t="n"/>
      <c r="L32" s="23" t="n"/>
      <c r="M32" s="36" t="n"/>
      <c r="N32" s="26" t="n"/>
      <c r="O32" s="27">
        <f>IF(OR($A32="",$E32="",Dashboard!$B$4=""),"",$E32-Dashboard!$B$4)</f>
        <v/>
      </c>
      <c r="P32" s="28">
        <f>IF($A32="","",IF($Q32&lt;&gt;"","Review data",IF(OR($L32="Completed",$L32="Declined",$L32="Closed - Other"),"Closed",IF(AND($K32&lt;&gt;"",$K32&lt;Dashboard!$B$4),"Action overdue",IF(AND($H32&gt;=Dashboard!$B$6,$L32&lt;&gt;"Scheduled"),"Escalate review",IF($E32&lt;Dashboard!$B$4,"Recall overdue",IF($E32&lt;=Dashboard!$B$4+Dashboard!$B$5,"Due soon","Upcoming")))))))</f>
        <v/>
      </c>
      <c r="Q32" s="28">
        <f>IF($A32="","",IF($B32="","Missing patient reference",IF($C32="","Missing clinic",IF($D32="","Missing recall type",IF($E32="","Missing recall due date",IF($F32="","Missing outreach owner",IF($G32="","Missing preferred channel",IF($H32="","Missing attempt count",IF($L32="","Missing recall status",IF(AND($H32&gt;0,$I32=""),"Missing last attempt date",IF(AND($H32&gt;0,$J32=""),"Missing last outcome",IF(AND(OR($L32="Open",$L32="Deferred",$L32="Unable to Reach"),$K32=""),"Missing next action date",IF(AND($L32="Completed",$M32=""),"Missing completion date","")))))))))))))</f>
        <v/>
      </c>
    </row>
    <row r="33">
      <c r="A33" s="23" t="n"/>
      <c r="B33" s="23" t="n"/>
      <c r="C33" s="23" t="n"/>
      <c r="D33" s="23" t="n"/>
      <c r="E33" s="36" t="n"/>
      <c r="F33" s="23" t="n"/>
      <c r="G33" s="23" t="n"/>
      <c r="H33" s="25" t="n"/>
      <c r="I33" s="36" t="n"/>
      <c r="J33" s="23" t="n"/>
      <c r="K33" s="36" t="n"/>
      <c r="L33" s="23" t="n"/>
      <c r="M33" s="36" t="n"/>
      <c r="N33" s="26" t="n"/>
      <c r="O33" s="27">
        <f>IF(OR($A33="",$E33="",Dashboard!$B$4=""),"",$E33-Dashboard!$B$4)</f>
        <v/>
      </c>
      <c r="P33" s="28">
        <f>IF($A33="","",IF($Q33&lt;&gt;"","Review data",IF(OR($L33="Completed",$L33="Declined",$L33="Closed - Other"),"Closed",IF(AND($K33&lt;&gt;"",$K33&lt;Dashboard!$B$4),"Action overdue",IF(AND($H33&gt;=Dashboard!$B$6,$L33&lt;&gt;"Scheduled"),"Escalate review",IF($E33&lt;Dashboard!$B$4,"Recall overdue",IF($E33&lt;=Dashboard!$B$4+Dashboard!$B$5,"Due soon","Upcoming")))))))</f>
        <v/>
      </c>
      <c r="Q33" s="28">
        <f>IF($A33="","",IF($B33="","Missing patient reference",IF($C33="","Missing clinic",IF($D33="","Missing recall type",IF($E33="","Missing recall due date",IF($F33="","Missing outreach owner",IF($G33="","Missing preferred channel",IF($H33="","Missing attempt count",IF($L33="","Missing recall status",IF(AND($H33&gt;0,$I33=""),"Missing last attempt date",IF(AND($H33&gt;0,$J33=""),"Missing last outcome",IF(AND(OR($L33="Open",$L33="Deferred",$L33="Unable to Reach"),$K33=""),"Missing next action date",IF(AND($L33="Completed",$M33=""),"Missing completion date","")))))))))))))</f>
        <v/>
      </c>
    </row>
    <row r="34">
      <c r="A34" s="23" t="n"/>
      <c r="B34" s="23" t="n"/>
      <c r="C34" s="23" t="n"/>
      <c r="D34" s="23" t="n"/>
      <c r="E34" s="36" t="n"/>
      <c r="F34" s="23" t="n"/>
      <c r="G34" s="23" t="n"/>
      <c r="H34" s="25" t="n"/>
      <c r="I34" s="36" t="n"/>
      <c r="J34" s="23" t="n"/>
      <c r="K34" s="36" t="n"/>
      <c r="L34" s="23" t="n"/>
      <c r="M34" s="36" t="n"/>
      <c r="N34" s="26" t="n"/>
      <c r="O34" s="27">
        <f>IF(OR($A34="",$E34="",Dashboard!$B$4=""),"",$E34-Dashboard!$B$4)</f>
        <v/>
      </c>
      <c r="P34" s="28">
        <f>IF($A34="","",IF($Q34&lt;&gt;"","Review data",IF(OR($L34="Completed",$L34="Declined",$L34="Closed - Other"),"Closed",IF(AND($K34&lt;&gt;"",$K34&lt;Dashboard!$B$4),"Action overdue",IF(AND($H34&gt;=Dashboard!$B$6,$L34&lt;&gt;"Scheduled"),"Escalate review",IF($E34&lt;Dashboard!$B$4,"Recall overdue",IF($E34&lt;=Dashboard!$B$4+Dashboard!$B$5,"Due soon","Upcoming")))))))</f>
        <v/>
      </c>
      <c r="Q34" s="28">
        <f>IF($A34="","",IF($B34="","Missing patient reference",IF($C34="","Missing clinic",IF($D34="","Missing recall type",IF($E34="","Missing recall due date",IF($F34="","Missing outreach owner",IF($G34="","Missing preferred channel",IF($H34="","Missing attempt count",IF($L34="","Missing recall status",IF(AND($H34&gt;0,$I34=""),"Missing last attempt date",IF(AND($H34&gt;0,$J34=""),"Missing last outcome",IF(AND(OR($L34="Open",$L34="Deferred",$L34="Unable to Reach"),$K34=""),"Missing next action date",IF(AND($L34="Completed",$M34=""),"Missing completion date","")))))))))))))</f>
        <v/>
      </c>
    </row>
    <row r="35">
      <c r="A35" s="23" t="n"/>
      <c r="B35" s="23" t="n"/>
      <c r="C35" s="23" t="n"/>
      <c r="D35" s="23" t="n"/>
      <c r="E35" s="36" t="n"/>
      <c r="F35" s="23" t="n"/>
      <c r="G35" s="23" t="n"/>
      <c r="H35" s="25" t="n"/>
      <c r="I35" s="36" t="n"/>
      <c r="J35" s="23" t="n"/>
      <c r="K35" s="36" t="n"/>
      <c r="L35" s="23" t="n"/>
      <c r="M35" s="36" t="n"/>
      <c r="N35" s="26" t="n"/>
      <c r="O35" s="27">
        <f>IF(OR($A35="",$E35="",Dashboard!$B$4=""),"",$E35-Dashboard!$B$4)</f>
        <v/>
      </c>
      <c r="P35" s="28">
        <f>IF($A35="","",IF($Q35&lt;&gt;"","Review data",IF(OR($L35="Completed",$L35="Declined",$L35="Closed - Other"),"Closed",IF(AND($K35&lt;&gt;"",$K35&lt;Dashboard!$B$4),"Action overdue",IF(AND($H35&gt;=Dashboard!$B$6,$L35&lt;&gt;"Scheduled"),"Escalate review",IF($E35&lt;Dashboard!$B$4,"Recall overdue",IF($E35&lt;=Dashboard!$B$4+Dashboard!$B$5,"Due soon","Upcoming")))))))</f>
        <v/>
      </c>
      <c r="Q35" s="28">
        <f>IF($A35="","",IF($B35="","Missing patient reference",IF($C35="","Missing clinic",IF($D35="","Missing recall type",IF($E35="","Missing recall due date",IF($F35="","Missing outreach owner",IF($G35="","Missing preferred channel",IF($H35="","Missing attempt count",IF($L35="","Missing recall status",IF(AND($H35&gt;0,$I35=""),"Missing last attempt date",IF(AND($H35&gt;0,$J35=""),"Missing last outcome",IF(AND(OR($L35="Open",$L35="Deferred",$L35="Unable to Reach"),$K35=""),"Missing next action date",IF(AND($L35="Completed",$M35=""),"Missing completion date","")))))))))))))</f>
        <v/>
      </c>
    </row>
    <row r="36">
      <c r="A36" s="23" t="n"/>
      <c r="B36" s="23" t="n"/>
      <c r="C36" s="23" t="n"/>
      <c r="D36" s="23" t="n"/>
      <c r="E36" s="36" t="n"/>
      <c r="F36" s="23" t="n"/>
      <c r="G36" s="23" t="n"/>
      <c r="H36" s="25" t="n"/>
      <c r="I36" s="36" t="n"/>
      <c r="J36" s="23" t="n"/>
      <c r="K36" s="36" t="n"/>
      <c r="L36" s="23" t="n"/>
      <c r="M36" s="36" t="n"/>
      <c r="N36" s="26" t="n"/>
      <c r="O36" s="27">
        <f>IF(OR($A36="",$E36="",Dashboard!$B$4=""),"",$E36-Dashboard!$B$4)</f>
        <v/>
      </c>
      <c r="P36" s="28">
        <f>IF($A36="","",IF($Q36&lt;&gt;"","Review data",IF(OR($L36="Completed",$L36="Declined",$L36="Closed - Other"),"Closed",IF(AND($K36&lt;&gt;"",$K36&lt;Dashboard!$B$4),"Action overdue",IF(AND($H36&gt;=Dashboard!$B$6,$L36&lt;&gt;"Scheduled"),"Escalate review",IF($E36&lt;Dashboard!$B$4,"Recall overdue",IF($E36&lt;=Dashboard!$B$4+Dashboard!$B$5,"Due soon","Upcoming")))))))</f>
        <v/>
      </c>
      <c r="Q36" s="28">
        <f>IF($A36="","",IF($B36="","Missing patient reference",IF($C36="","Missing clinic",IF($D36="","Missing recall type",IF($E36="","Missing recall due date",IF($F36="","Missing outreach owner",IF($G36="","Missing preferred channel",IF($H36="","Missing attempt count",IF($L36="","Missing recall status",IF(AND($H36&gt;0,$I36=""),"Missing last attempt date",IF(AND($H36&gt;0,$J36=""),"Missing last outcome",IF(AND(OR($L36="Open",$L36="Deferred",$L36="Unable to Reach"),$K36=""),"Missing next action date",IF(AND($L36="Completed",$M36=""),"Missing completion date","")))))))))))))</f>
        <v/>
      </c>
    </row>
    <row r="37">
      <c r="A37" s="23" t="n"/>
      <c r="B37" s="23" t="n"/>
      <c r="C37" s="23" t="n"/>
      <c r="D37" s="23" t="n"/>
      <c r="E37" s="36" t="n"/>
      <c r="F37" s="23" t="n"/>
      <c r="G37" s="23" t="n"/>
      <c r="H37" s="25" t="n"/>
      <c r="I37" s="36" t="n"/>
      <c r="J37" s="23" t="n"/>
      <c r="K37" s="36" t="n"/>
      <c r="L37" s="23" t="n"/>
      <c r="M37" s="36" t="n"/>
      <c r="N37" s="26" t="n"/>
      <c r="O37" s="27">
        <f>IF(OR($A37="",$E37="",Dashboard!$B$4=""),"",$E37-Dashboard!$B$4)</f>
        <v/>
      </c>
      <c r="P37" s="28">
        <f>IF($A37="","",IF($Q37&lt;&gt;"","Review data",IF(OR($L37="Completed",$L37="Declined",$L37="Closed - Other"),"Closed",IF(AND($K37&lt;&gt;"",$K37&lt;Dashboard!$B$4),"Action overdue",IF(AND($H37&gt;=Dashboard!$B$6,$L37&lt;&gt;"Scheduled"),"Escalate review",IF($E37&lt;Dashboard!$B$4,"Recall overdue",IF($E37&lt;=Dashboard!$B$4+Dashboard!$B$5,"Due soon","Upcoming")))))))</f>
        <v/>
      </c>
      <c r="Q37" s="28">
        <f>IF($A37="","",IF($B37="","Missing patient reference",IF($C37="","Missing clinic",IF($D37="","Missing recall type",IF($E37="","Missing recall due date",IF($F37="","Missing outreach owner",IF($G37="","Missing preferred channel",IF($H37="","Missing attempt count",IF($L37="","Missing recall status",IF(AND($H37&gt;0,$I37=""),"Missing last attempt date",IF(AND($H37&gt;0,$J37=""),"Missing last outcome",IF(AND(OR($L37="Open",$L37="Deferred",$L37="Unable to Reach"),$K37=""),"Missing next action date",IF(AND($L37="Completed",$M37=""),"Missing completion date","")))))))))))))</f>
        <v/>
      </c>
    </row>
    <row r="38">
      <c r="A38" s="23" t="n"/>
      <c r="B38" s="23" t="n"/>
      <c r="C38" s="23" t="n"/>
      <c r="D38" s="23" t="n"/>
      <c r="E38" s="36" t="n"/>
      <c r="F38" s="23" t="n"/>
      <c r="G38" s="23" t="n"/>
      <c r="H38" s="25" t="n"/>
      <c r="I38" s="36" t="n"/>
      <c r="J38" s="23" t="n"/>
      <c r="K38" s="36" t="n"/>
      <c r="L38" s="23" t="n"/>
      <c r="M38" s="36" t="n"/>
      <c r="N38" s="26" t="n"/>
      <c r="O38" s="27">
        <f>IF(OR($A38="",$E38="",Dashboard!$B$4=""),"",$E38-Dashboard!$B$4)</f>
        <v/>
      </c>
      <c r="P38" s="28">
        <f>IF($A38="","",IF($Q38&lt;&gt;"","Review data",IF(OR($L38="Completed",$L38="Declined",$L38="Closed - Other"),"Closed",IF(AND($K38&lt;&gt;"",$K38&lt;Dashboard!$B$4),"Action overdue",IF(AND($H38&gt;=Dashboard!$B$6,$L38&lt;&gt;"Scheduled"),"Escalate review",IF($E38&lt;Dashboard!$B$4,"Recall overdue",IF($E38&lt;=Dashboard!$B$4+Dashboard!$B$5,"Due soon","Upcoming")))))))</f>
        <v/>
      </c>
      <c r="Q38" s="28">
        <f>IF($A38="","",IF($B38="","Missing patient reference",IF($C38="","Missing clinic",IF($D38="","Missing recall type",IF($E38="","Missing recall due date",IF($F38="","Missing outreach owner",IF($G38="","Missing preferred channel",IF($H38="","Missing attempt count",IF($L38="","Missing recall status",IF(AND($H38&gt;0,$I38=""),"Missing last attempt date",IF(AND($H38&gt;0,$J38=""),"Missing last outcome",IF(AND(OR($L38="Open",$L38="Deferred",$L38="Unable to Reach"),$K38=""),"Missing next action date",IF(AND($L38="Completed",$M38=""),"Missing completion date","")))))))))))))</f>
        <v/>
      </c>
    </row>
    <row r="39">
      <c r="A39" s="23" t="n"/>
      <c r="B39" s="23" t="n"/>
      <c r="C39" s="23" t="n"/>
      <c r="D39" s="23" t="n"/>
      <c r="E39" s="36" t="n"/>
      <c r="F39" s="23" t="n"/>
      <c r="G39" s="23" t="n"/>
      <c r="H39" s="25" t="n"/>
      <c r="I39" s="36" t="n"/>
      <c r="J39" s="23" t="n"/>
      <c r="K39" s="36" t="n"/>
      <c r="L39" s="23" t="n"/>
      <c r="M39" s="36" t="n"/>
      <c r="N39" s="26" t="n"/>
      <c r="O39" s="27">
        <f>IF(OR($A39="",$E39="",Dashboard!$B$4=""),"",$E39-Dashboard!$B$4)</f>
        <v/>
      </c>
      <c r="P39" s="28">
        <f>IF($A39="","",IF($Q39&lt;&gt;"","Review data",IF(OR($L39="Completed",$L39="Declined",$L39="Closed - Other"),"Closed",IF(AND($K39&lt;&gt;"",$K39&lt;Dashboard!$B$4),"Action overdue",IF(AND($H39&gt;=Dashboard!$B$6,$L39&lt;&gt;"Scheduled"),"Escalate review",IF($E39&lt;Dashboard!$B$4,"Recall overdue",IF($E39&lt;=Dashboard!$B$4+Dashboard!$B$5,"Due soon","Upcoming")))))))</f>
        <v/>
      </c>
      <c r="Q39" s="28">
        <f>IF($A39="","",IF($B39="","Missing patient reference",IF($C39="","Missing clinic",IF($D39="","Missing recall type",IF($E39="","Missing recall due date",IF($F39="","Missing outreach owner",IF($G39="","Missing preferred channel",IF($H39="","Missing attempt count",IF($L39="","Missing recall status",IF(AND($H39&gt;0,$I39=""),"Missing last attempt date",IF(AND($H39&gt;0,$J39=""),"Missing last outcome",IF(AND(OR($L39="Open",$L39="Deferred",$L39="Unable to Reach"),$K39=""),"Missing next action date",IF(AND($L39="Completed",$M39=""),"Missing completion date","")))))))))))))</f>
        <v/>
      </c>
    </row>
    <row r="40">
      <c r="A40" s="23" t="n"/>
      <c r="B40" s="23" t="n"/>
      <c r="C40" s="23" t="n"/>
      <c r="D40" s="23" t="n"/>
      <c r="E40" s="36" t="n"/>
      <c r="F40" s="23" t="n"/>
      <c r="G40" s="23" t="n"/>
      <c r="H40" s="25" t="n"/>
      <c r="I40" s="36" t="n"/>
      <c r="J40" s="23" t="n"/>
      <c r="K40" s="36" t="n"/>
      <c r="L40" s="23" t="n"/>
      <c r="M40" s="36" t="n"/>
      <c r="N40" s="26" t="n"/>
      <c r="O40" s="27">
        <f>IF(OR($A40="",$E40="",Dashboard!$B$4=""),"",$E40-Dashboard!$B$4)</f>
        <v/>
      </c>
      <c r="P40" s="28">
        <f>IF($A40="","",IF($Q40&lt;&gt;"","Review data",IF(OR($L40="Completed",$L40="Declined",$L40="Closed - Other"),"Closed",IF(AND($K40&lt;&gt;"",$K40&lt;Dashboard!$B$4),"Action overdue",IF(AND($H40&gt;=Dashboard!$B$6,$L40&lt;&gt;"Scheduled"),"Escalate review",IF($E40&lt;Dashboard!$B$4,"Recall overdue",IF($E40&lt;=Dashboard!$B$4+Dashboard!$B$5,"Due soon","Upcoming")))))))</f>
        <v/>
      </c>
      <c r="Q40" s="28">
        <f>IF($A40="","",IF($B40="","Missing patient reference",IF($C40="","Missing clinic",IF($D40="","Missing recall type",IF($E40="","Missing recall due date",IF($F40="","Missing outreach owner",IF($G40="","Missing preferred channel",IF($H40="","Missing attempt count",IF($L40="","Missing recall status",IF(AND($H40&gt;0,$I40=""),"Missing last attempt date",IF(AND($H40&gt;0,$J40=""),"Missing last outcome",IF(AND(OR($L40="Open",$L40="Deferred",$L40="Unable to Reach"),$K40=""),"Missing next action date",IF(AND($L40="Completed",$M40=""),"Missing completion date","")))))))))))))</f>
        <v/>
      </c>
    </row>
    <row r="41">
      <c r="A41" s="23" t="n"/>
      <c r="B41" s="23" t="n"/>
      <c r="C41" s="23" t="n"/>
      <c r="D41" s="23" t="n"/>
      <c r="E41" s="36" t="n"/>
      <c r="F41" s="23" t="n"/>
      <c r="G41" s="23" t="n"/>
      <c r="H41" s="25" t="n"/>
      <c r="I41" s="36" t="n"/>
      <c r="J41" s="23" t="n"/>
      <c r="K41" s="36" t="n"/>
      <c r="L41" s="23" t="n"/>
      <c r="M41" s="36" t="n"/>
      <c r="N41" s="26" t="n"/>
      <c r="O41" s="27">
        <f>IF(OR($A41="",$E41="",Dashboard!$B$4=""),"",$E41-Dashboard!$B$4)</f>
        <v/>
      </c>
      <c r="P41" s="28">
        <f>IF($A41="","",IF($Q41&lt;&gt;"","Review data",IF(OR($L41="Completed",$L41="Declined",$L41="Closed - Other"),"Closed",IF(AND($K41&lt;&gt;"",$K41&lt;Dashboard!$B$4),"Action overdue",IF(AND($H41&gt;=Dashboard!$B$6,$L41&lt;&gt;"Scheduled"),"Escalate review",IF($E41&lt;Dashboard!$B$4,"Recall overdue",IF($E41&lt;=Dashboard!$B$4+Dashboard!$B$5,"Due soon","Upcoming")))))))</f>
        <v/>
      </c>
      <c r="Q41" s="28">
        <f>IF($A41="","",IF($B41="","Missing patient reference",IF($C41="","Missing clinic",IF($D41="","Missing recall type",IF($E41="","Missing recall due date",IF($F41="","Missing outreach owner",IF($G41="","Missing preferred channel",IF($H41="","Missing attempt count",IF($L41="","Missing recall status",IF(AND($H41&gt;0,$I41=""),"Missing last attempt date",IF(AND($H41&gt;0,$J41=""),"Missing last outcome",IF(AND(OR($L41="Open",$L41="Deferred",$L41="Unable to Reach"),$K41=""),"Missing next action date",IF(AND($L41="Completed",$M41=""),"Missing completion date","")))))))))))))</f>
        <v/>
      </c>
    </row>
    <row r="42">
      <c r="A42" s="23" t="n"/>
      <c r="B42" s="23" t="n"/>
      <c r="C42" s="23" t="n"/>
      <c r="D42" s="23" t="n"/>
      <c r="E42" s="36" t="n"/>
      <c r="F42" s="23" t="n"/>
      <c r="G42" s="23" t="n"/>
      <c r="H42" s="25" t="n"/>
      <c r="I42" s="36" t="n"/>
      <c r="J42" s="23" t="n"/>
      <c r="K42" s="36" t="n"/>
      <c r="L42" s="23" t="n"/>
      <c r="M42" s="36" t="n"/>
      <c r="N42" s="26" t="n"/>
      <c r="O42" s="27">
        <f>IF(OR($A42="",$E42="",Dashboard!$B$4=""),"",$E42-Dashboard!$B$4)</f>
        <v/>
      </c>
      <c r="P42" s="28">
        <f>IF($A42="","",IF($Q42&lt;&gt;"","Review data",IF(OR($L42="Completed",$L42="Declined",$L42="Closed - Other"),"Closed",IF(AND($K42&lt;&gt;"",$K42&lt;Dashboard!$B$4),"Action overdue",IF(AND($H42&gt;=Dashboard!$B$6,$L42&lt;&gt;"Scheduled"),"Escalate review",IF($E42&lt;Dashboard!$B$4,"Recall overdue",IF($E42&lt;=Dashboard!$B$4+Dashboard!$B$5,"Due soon","Upcoming")))))))</f>
        <v/>
      </c>
      <c r="Q42" s="28">
        <f>IF($A42="","",IF($B42="","Missing patient reference",IF($C42="","Missing clinic",IF($D42="","Missing recall type",IF($E42="","Missing recall due date",IF($F42="","Missing outreach owner",IF($G42="","Missing preferred channel",IF($H42="","Missing attempt count",IF($L42="","Missing recall status",IF(AND($H42&gt;0,$I42=""),"Missing last attempt date",IF(AND($H42&gt;0,$J42=""),"Missing last outcome",IF(AND(OR($L42="Open",$L42="Deferred",$L42="Unable to Reach"),$K42=""),"Missing next action date",IF(AND($L42="Completed",$M42=""),"Missing completion date","")))))))))))))</f>
        <v/>
      </c>
    </row>
    <row r="43">
      <c r="A43" s="23" t="n"/>
      <c r="B43" s="23" t="n"/>
      <c r="C43" s="23" t="n"/>
      <c r="D43" s="23" t="n"/>
      <c r="E43" s="36" t="n"/>
      <c r="F43" s="23" t="n"/>
      <c r="G43" s="23" t="n"/>
      <c r="H43" s="25" t="n"/>
      <c r="I43" s="36" t="n"/>
      <c r="J43" s="23" t="n"/>
      <c r="K43" s="36" t="n"/>
      <c r="L43" s="23" t="n"/>
      <c r="M43" s="36" t="n"/>
      <c r="N43" s="26" t="n"/>
      <c r="O43" s="27">
        <f>IF(OR($A43="",$E43="",Dashboard!$B$4=""),"",$E43-Dashboard!$B$4)</f>
        <v/>
      </c>
      <c r="P43" s="28">
        <f>IF($A43="","",IF($Q43&lt;&gt;"","Review data",IF(OR($L43="Completed",$L43="Declined",$L43="Closed - Other"),"Closed",IF(AND($K43&lt;&gt;"",$K43&lt;Dashboard!$B$4),"Action overdue",IF(AND($H43&gt;=Dashboard!$B$6,$L43&lt;&gt;"Scheduled"),"Escalate review",IF($E43&lt;Dashboard!$B$4,"Recall overdue",IF($E43&lt;=Dashboard!$B$4+Dashboard!$B$5,"Due soon","Upcoming")))))))</f>
        <v/>
      </c>
      <c r="Q43" s="28">
        <f>IF($A43="","",IF($B43="","Missing patient reference",IF($C43="","Missing clinic",IF($D43="","Missing recall type",IF($E43="","Missing recall due date",IF($F43="","Missing outreach owner",IF($G43="","Missing preferred channel",IF($H43="","Missing attempt count",IF($L43="","Missing recall status",IF(AND($H43&gt;0,$I43=""),"Missing last attempt date",IF(AND($H43&gt;0,$J43=""),"Missing last outcome",IF(AND(OR($L43="Open",$L43="Deferred",$L43="Unable to Reach"),$K43=""),"Missing next action date",IF(AND($L43="Completed",$M43=""),"Missing completion date","")))))))))))))</f>
        <v/>
      </c>
    </row>
    <row r="44">
      <c r="A44" s="23" t="n"/>
      <c r="B44" s="23" t="n"/>
      <c r="C44" s="23" t="n"/>
      <c r="D44" s="23" t="n"/>
      <c r="E44" s="36" t="n"/>
      <c r="F44" s="23" t="n"/>
      <c r="G44" s="23" t="n"/>
      <c r="H44" s="25" t="n"/>
      <c r="I44" s="36" t="n"/>
      <c r="J44" s="23" t="n"/>
      <c r="K44" s="36" t="n"/>
      <c r="L44" s="23" t="n"/>
      <c r="M44" s="36" t="n"/>
      <c r="N44" s="26" t="n"/>
      <c r="O44" s="27">
        <f>IF(OR($A44="",$E44="",Dashboard!$B$4=""),"",$E44-Dashboard!$B$4)</f>
        <v/>
      </c>
      <c r="P44" s="28">
        <f>IF($A44="","",IF($Q44&lt;&gt;"","Review data",IF(OR($L44="Completed",$L44="Declined",$L44="Closed - Other"),"Closed",IF(AND($K44&lt;&gt;"",$K44&lt;Dashboard!$B$4),"Action overdue",IF(AND($H44&gt;=Dashboard!$B$6,$L44&lt;&gt;"Scheduled"),"Escalate review",IF($E44&lt;Dashboard!$B$4,"Recall overdue",IF($E44&lt;=Dashboard!$B$4+Dashboard!$B$5,"Due soon","Upcoming")))))))</f>
        <v/>
      </c>
      <c r="Q44" s="28">
        <f>IF($A44="","",IF($B44="","Missing patient reference",IF($C44="","Missing clinic",IF($D44="","Missing recall type",IF($E44="","Missing recall due date",IF($F44="","Missing outreach owner",IF($G44="","Missing preferred channel",IF($H44="","Missing attempt count",IF($L44="","Missing recall status",IF(AND($H44&gt;0,$I44=""),"Missing last attempt date",IF(AND($H44&gt;0,$J44=""),"Missing last outcome",IF(AND(OR($L44="Open",$L44="Deferred",$L44="Unable to Reach"),$K44=""),"Missing next action date",IF(AND($L44="Completed",$M44=""),"Missing completion date","")))))))))))))</f>
        <v/>
      </c>
    </row>
    <row r="45">
      <c r="A45" s="23" t="n"/>
      <c r="B45" s="23" t="n"/>
      <c r="C45" s="23" t="n"/>
      <c r="D45" s="23" t="n"/>
      <c r="E45" s="36" t="n"/>
      <c r="F45" s="23" t="n"/>
      <c r="G45" s="23" t="n"/>
      <c r="H45" s="25" t="n"/>
      <c r="I45" s="36" t="n"/>
      <c r="J45" s="23" t="n"/>
      <c r="K45" s="36" t="n"/>
      <c r="L45" s="23" t="n"/>
      <c r="M45" s="36" t="n"/>
      <c r="N45" s="26" t="n"/>
      <c r="O45" s="27">
        <f>IF(OR($A45="",$E45="",Dashboard!$B$4=""),"",$E45-Dashboard!$B$4)</f>
        <v/>
      </c>
      <c r="P45" s="28">
        <f>IF($A45="","",IF($Q45&lt;&gt;"","Review data",IF(OR($L45="Completed",$L45="Declined",$L45="Closed - Other"),"Closed",IF(AND($K45&lt;&gt;"",$K45&lt;Dashboard!$B$4),"Action overdue",IF(AND($H45&gt;=Dashboard!$B$6,$L45&lt;&gt;"Scheduled"),"Escalate review",IF($E45&lt;Dashboard!$B$4,"Recall overdue",IF($E45&lt;=Dashboard!$B$4+Dashboard!$B$5,"Due soon","Upcoming")))))))</f>
        <v/>
      </c>
      <c r="Q45" s="28">
        <f>IF($A45="","",IF($B45="","Missing patient reference",IF($C45="","Missing clinic",IF($D45="","Missing recall type",IF($E45="","Missing recall due date",IF($F45="","Missing outreach owner",IF($G45="","Missing preferred channel",IF($H45="","Missing attempt count",IF($L45="","Missing recall status",IF(AND($H45&gt;0,$I45=""),"Missing last attempt date",IF(AND($H45&gt;0,$J45=""),"Missing last outcome",IF(AND(OR($L45="Open",$L45="Deferred",$L45="Unable to Reach"),$K45=""),"Missing next action date",IF(AND($L45="Completed",$M45=""),"Missing completion date","")))))))))))))</f>
        <v/>
      </c>
    </row>
    <row r="46">
      <c r="A46" s="23" t="n"/>
      <c r="B46" s="23" t="n"/>
      <c r="C46" s="23" t="n"/>
      <c r="D46" s="23" t="n"/>
      <c r="E46" s="36" t="n"/>
      <c r="F46" s="23" t="n"/>
      <c r="G46" s="23" t="n"/>
      <c r="H46" s="25" t="n"/>
      <c r="I46" s="36" t="n"/>
      <c r="J46" s="23" t="n"/>
      <c r="K46" s="36" t="n"/>
      <c r="L46" s="23" t="n"/>
      <c r="M46" s="36" t="n"/>
      <c r="N46" s="26" t="n"/>
      <c r="O46" s="27">
        <f>IF(OR($A46="",$E46="",Dashboard!$B$4=""),"",$E46-Dashboard!$B$4)</f>
        <v/>
      </c>
      <c r="P46" s="28">
        <f>IF($A46="","",IF($Q46&lt;&gt;"","Review data",IF(OR($L46="Completed",$L46="Declined",$L46="Closed - Other"),"Closed",IF(AND($K46&lt;&gt;"",$K46&lt;Dashboard!$B$4),"Action overdue",IF(AND($H46&gt;=Dashboard!$B$6,$L46&lt;&gt;"Scheduled"),"Escalate review",IF($E46&lt;Dashboard!$B$4,"Recall overdue",IF($E46&lt;=Dashboard!$B$4+Dashboard!$B$5,"Due soon","Upcoming")))))))</f>
        <v/>
      </c>
      <c r="Q46" s="28">
        <f>IF($A46="","",IF($B46="","Missing patient reference",IF($C46="","Missing clinic",IF($D46="","Missing recall type",IF($E46="","Missing recall due date",IF($F46="","Missing outreach owner",IF($G46="","Missing preferred channel",IF($H46="","Missing attempt count",IF($L46="","Missing recall status",IF(AND($H46&gt;0,$I46=""),"Missing last attempt date",IF(AND($H46&gt;0,$J46=""),"Missing last outcome",IF(AND(OR($L46="Open",$L46="Deferred",$L46="Unable to Reach"),$K46=""),"Missing next action date",IF(AND($L46="Completed",$M46=""),"Missing completion date","")))))))))))))</f>
        <v/>
      </c>
    </row>
    <row r="47">
      <c r="A47" s="23" t="n"/>
      <c r="B47" s="23" t="n"/>
      <c r="C47" s="23" t="n"/>
      <c r="D47" s="23" t="n"/>
      <c r="E47" s="36" t="n"/>
      <c r="F47" s="23" t="n"/>
      <c r="G47" s="23" t="n"/>
      <c r="H47" s="25" t="n"/>
      <c r="I47" s="36" t="n"/>
      <c r="J47" s="23" t="n"/>
      <c r="K47" s="36" t="n"/>
      <c r="L47" s="23" t="n"/>
      <c r="M47" s="36" t="n"/>
      <c r="N47" s="26" t="n"/>
      <c r="O47" s="27">
        <f>IF(OR($A47="",$E47="",Dashboard!$B$4=""),"",$E47-Dashboard!$B$4)</f>
        <v/>
      </c>
      <c r="P47" s="28">
        <f>IF($A47="","",IF($Q47&lt;&gt;"","Review data",IF(OR($L47="Completed",$L47="Declined",$L47="Closed - Other"),"Closed",IF(AND($K47&lt;&gt;"",$K47&lt;Dashboard!$B$4),"Action overdue",IF(AND($H47&gt;=Dashboard!$B$6,$L47&lt;&gt;"Scheduled"),"Escalate review",IF($E47&lt;Dashboard!$B$4,"Recall overdue",IF($E47&lt;=Dashboard!$B$4+Dashboard!$B$5,"Due soon","Upcoming")))))))</f>
        <v/>
      </c>
      <c r="Q47" s="28">
        <f>IF($A47="","",IF($B47="","Missing patient reference",IF($C47="","Missing clinic",IF($D47="","Missing recall type",IF($E47="","Missing recall due date",IF($F47="","Missing outreach owner",IF($G47="","Missing preferred channel",IF($H47="","Missing attempt count",IF($L47="","Missing recall status",IF(AND($H47&gt;0,$I47=""),"Missing last attempt date",IF(AND($H47&gt;0,$J47=""),"Missing last outcome",IF(AND(OR($L47="Open",$L47="Deferred",$L47="Unable to Reach"),$K47=""),"Missing next action date",IF(AND($L47="Completed",$M47=""),"Missing completion date","")))))))))))))</f>
        <v/>
      </c>
    </row>
    <row r="48">
      <c r="A48" s="23" t="n"/>
      <c r="B48" s="23" t="n"/>
      <c r="C48" s="23" t="n"/>
      <c r="D48" s="23" t="n"/>
      <c r="E48" s="36" t="n"/>
      <c r="F48" s="23" t="n"/>
      <c r="G48" s="23" t="n"/>
      <c r="H48" s="25" t="n"/>
      <c r="I48" s="36" t="n"/>
      <c r="J48" s="23" t="n"/>
      <c r="K48" s="36" t="n"/>
      <c r="L48" s="23" t="n"/>
      <c r="M48" s="36" t="n"/>
      <c r="N48" s="26" t="n"/>
      <c r="O48" s="27">
        <f>IF(OR($A48="",$E48="",Dashboard!$B$4=""),"",$E48-Dashboard!$B$4)</f>
        <v/>
      </c>
      <c r="P48" s="28">
        <f>IF($A48="","",IF($Q48&lt;&gt;"","Review data",IF(OR($L48="Completed",$L48="Declined",$L48="Closed - Other"),"Closed",IF(AND($K48&lt;&gt;"",$K48&lt;Dashboard!$B$4),"Action overdue",IF(AND($H48&gt;=Dashboard!$B$6,$L48&lt;&gt;"Scheduled"),"Escalate review",IF($E48&lt;Dashboard!$B$4,"Recall overdue",IF($E48&lt;=Dashboard!$B$4+Dashboard!$B$5,"Due soon","Upcoming")))))))</f>
        <v/>
      </c>
      <c r="Q48" s="28">
        <f>IF($A48="","",IF($B48="","Missing patient reference",IF($C48="","Missing clinic",IF($D48="","Missing recall type",IF($E48="","Missing recall due date",IF($F48="","Missing outreach owner",IF($G48="","Missing preferred channel",IF($H48="","Missing attempt count",IF($L48="","Missing recall status",IF(AND($H48&gt;0,$I48=""),"Missing last attempt date",IF(AND($H48&gt;0,$J48=""),"Missing last outcome",IF(AND(OR($L48="Open",$L48="Deferred",$L48="Unable to Reach"),$K48=""),"Missing next action date",IF(AND($L48="Completed",$M48=""),"Missing completion date","")))))))))))))</f>
        <v/>
      </c>
    </row>
    <row r="49">
      <c r="A49" s="23" t="n"/>
      <c r="B49" s="23" t="n"/>
      <c r="C49" s="23" t="n"/>
      <c r="D49" s="23" t="n"/>
      <c r="E49" s="36" t="n"/>
      <c r="F49" s="23" t="n"/>
      <c r="G49" s="23" t="n"/>
      <c r="H49" s="25" t="n"/>
      <c r="I49" s="36" t="n"/>
      <c r="J49" s="23" t="n"/>
      <c r="K49" s="36" t="n"/>
      <c r="L49" s="23" t="n"/>
      <c r="M49" s="36" t="n"/>
      <c r="N49" s="26" t="n"/>
      <c r="O49" s="27">
        <f>IF(OR($A49="",$E49="",Dashboard!$B$4=""),"",$E49-Dashboard!$B$4)</f>
        <v/>
      </c>
      <c r="P49" s="28">
        <f>IF($A49="","",IF($Q49&lt;&gt;"","Review data",IF(OR($L49="Completed",$L49="Declined",$L49="Closed - Other"),"Closed",IF(AND($K49&lt;&gt;"",$K49&lt;Dashboard!$B$4),"Action overdue",IF(AND($H49&gt;=Dashboard!$B$6,$L49&lt;&gt;"Scheduled"),"Escalate review",IF($E49&lt;Dashboard!$B$4,"Recall overdue",IF($E49&lt;=Dashboard!$B$4+Dashboard!$B$5,"Due soon","Upcoming")))))))</f>
        <v/>
      </c>
      <c r="Q49" s="28">
        <f>IF($A49="","",IF($B49="","Missing patient reference",IF($C49="","Missing clinic",IF($D49="","Missing recall type",IF($E49="","Missing recall due date",IF($F49="","Missing outreach owner",IF($G49="","Missing preferred channel",IF($H49="","Missing attempt count",IF($L49="","Missing recall status",IF(AND($H49&gt;0,$I49=""),"Missing last attempt date",IF(AND($H49&gt;0,$J49=""),"Missing last outcome",IF(AND(OR($L49="Open",$L49="Deferred",$L49="Unable to Reach"),$K49=""),"Missing next action date",IF(AND($L49="Completed",$M49=""),"Missing completion date","")))))))))))))</f>
        <v/>
      </c>
    </row>
    <row r="50">
      <c r="A50" s="23" t="n"/>
      <c r="B50" s="23" t="n"/>
      <c r="C50" s="23" t="n"/>
      <c r="D50" s="23" t="n"/>
      <c r="E50" s="36" t="n"/>
      <c r="F50" s="23" t="n"/>
      <c r="G50" s="23" t="n"/>
      <c r="H50" s="25" t="n"/>
      <c r="I50" s="36" t="n"/>
      <c r="J50" s="23" t="n"/>
      <c r="K50" s="36" t="n"/>
      <c r="L50" s="23" t="n"/>
      <c r="M50" s="36" t="n"/>
      <c r="N50" s="26" t="n"/>
      <c r="O50" s="27">
        <f>IF(OR($A50="",$E50="",Dashboard!$B$4=""),"",$E50-Dashboard!$B$4)</f>
        <v/>
      </c>
      <c r="P50" s="28">
        <f>IF($A50="","",IF($Q50&lt;&gt;"","Review data",IF(OR($L50="Completed",$L50="Declined",$L50="Closed - Other"),"Closed",IF(AND($K50&lt;&gt;"",$K50&lt;Dashboard!$B$4),"Action overdue",IF(AND($H50&gt;=Dashboard!$B$6,$L50&lt;&gt;"Scheduled"),"Escalate review",IF($E50&lt;Dashboard!$B$4,"Recall overdue",IF($E50&lt;=Dashboard!$B$4+Dashboard!$B$5,"Due soon","Upcoming")))))))</f>
        <v/>
      </c>
      <c r="Q50" s="28">
        <f>IF($A50="","",IF($B50="","Missing patient reference",IF($C50="","Missing clinic",IF($D50="","Missing recall type",IF($E50="","Missing recall due date",IF($F50="","Missing outreach owner",IF($G50="","Missing preferred channel",IF($H50="","Missing attempt count",IF($L50="","Missing recall status",IF(AND($H50&gt;0,$I50=""),"Missing last attempt date",IF(AND($H50&gt;0,$J50=""),"Missing last outcome",IF(AND(OR($L50="Open",$L50="Deferred",$L50="Unable to Reach"),$K50=""),"Missing next action date",IF(AND($L50="Completed",$M50=""),"Missing completion date","")))))))))))))</f>
        <v/>
      </c>
    </row>
    <row r="51">
      <c r="A51" s="23" t="n"/>
      <c r="B51" s="23" t="n"/>
      <c r="C51" s="23" t="n"/>
      <c r="D51" s="23" t="n"/>
      <c r="E51" s="36" t="n"/>
      <c r="F51" s="23" t="n"/>
      <c r="G51" s="23" t="n"/>
      <c r="H51" s="25" t="n"/>
      <c r="I51" s="36" t="n"/>
      <c r="J51" s="23" t="n"/>
      <c r="K51" s="36" t="n"/>
      <c r="L51" s="23" t="n"/>
      <c r="M51" s="36" t="n"/>
      <c r="N51" s="26" t="n"/>
      <c r="O51" s="27">
        <f>IF(OR($A51="",$E51="",Dashboard!$B$4=""),"",$E51-Dashboard!$B$4)</f>
        <v/>
      </c>
      <c r="P51" s="28">
        <f>IF($A51="","",IF($Q51&lt;&gt;"","Review data",IF(OR($L51="Completed",$L51="Declined",$L51="Closed - Other"),"Closed",IF(AND($K51&lt;&gt;"",$K51&lt;Dashboard!$B$4),"Action overdue",IF(AND($H51&gt;=Dashboard!$B$6,$L51&lt;&gt;"Scheduled"),"Escalate review",IF($E51&lt;Dashboard!$B$4,"Recall overdue",IF($E51&lt;=Dashboard!$B$4+Dashboard!$B$5,"Due soon","Upcoming")))))))</f>
        <v/>
      </c>
      <c r="Q51" s="28">
        <f>IF($A51="","",IF($B51="","Missing patient reference",IF($C51="","Missing clinic",IF($D51="","Missing recall type",IF($E51="","Missing recall due date",IF($F51="","Missing outreach owner",IF($G51="","Missing preferred channel",IF($H51="","Missing attempt count",IF($L51="","Missing recall status",IF(AND($H51&gt;0,$I51=""),"Missing last attempt date",IF(AND($H51&gt;0,$J51=""),"Missing last outcome",IF(AND(OR($L51="Open",$L51="Deferred",$L51="Unable to Reach"),$K51=""),"Missing next action date",IF(AND($L51="Completed",$M51=""),"Missing completion date","")))))))))))))</f>
        <v/>
      </c>
    </row>
    <row r="52">
      <c r="A52" s="23" t="n"/>
      <c r="B52" s="23" t="n"/>
      <c r="C52" s="23" t="n"/>
      <c r="D52" s="23" t="n"/>
      <c r="E52" s="36" t="n"/>
      <c r="F52" s="23" t="n"/>
      <c r="G52" s="23" t="n"/>
      <c r="H52" s="25" t="n"/>
      <c r="I52" s="36" t="n"/>
      <c r="J52" s="23" t="n"/>
      <c r="K52" s="36" t="n"/>
      <c r="L52" s="23" t="n"/>
      <c r="M52" s="36" t="n"/>
      <c r="N52" s="26" t="n"/>
      <c r="O52" s="27">
        <f>IF(OR($A52="",$E52="",Dashboard!$B$4=""),"",$E52-Dashboard!$B$4)</f>
        <v/>
      </c>
      <c r="P52" s="28">
        <f>IF($A52="","",IF($Q52&lt;&gt;"","Review data",IF(OR($L52="Completed",$L52="Declined",$L52="Closed - Other"),"Closed",IF(AND($K52&lt;&gt;"",$K52&lt;Dashboard!$B$4),"Action overdue",IF(AND($H52&gt;=Dashboard!$B$6,$L52&lt;&gt;"Scheduled"),"Escalate review",IF($E52&lt;Dashboard!$B$4,"Recall overdue",IF($E52&lt;=Dashboard!$B$4+Dashboard!$B$5,"Due soon","Upcoming")))))))</f>
        <v/>
      </c>
      <c r="Q52" s="28">
        <f>IF($A52="","",IF($B52="","Missing patient reference",IF($C52="","Missing clinic",IF($D52="","Missing recall type",IF($E52="","Missing recall due date",IF($F52="","Missing outreach owner",IF($G52="","Missing preferred channel",IF($H52="","Missing attempt count",IF($L52="","Missing recall status",IF(AND($H52&gt;0,$I52=""),"Missing last attempt date",IF(AND($H52&gt;0,$J52=""),"Missing last outcome",IF(AND(OR($L52="Open",$L52="Deferred",$L52="Unable to Reach"),$K52=""),"Missing next action date",IF(AND($L52="Completed",$M52=""),"Missing completion date","")))))))))))))</f>
        <v/>
      </c>
    </row>
    <row r="53">
      <c r="A53" s="23" t="n"/>
      <c r="B53" s="23" t="n"/>
      <c r="C53" s="23" t="n"/>
      <c r="D53" s="23" t="n"/>
      <c r="E53" s="36" t="n"/>
      <c r="F53" s="23" t="n"/>
      <c r="G53" s="23" t="n"/>
      <c r="H53" s="25" t="n"/>
      <c r="I53" s="36" t="n"/>
      <c r="J53" s="23" t="n"/>
      <c r="K53" s="36" t="n"/>
      <c r="L53" s="23" t="n"/>
      <c r="M53" s="36" t="n"/>
      <c r="N53" s="26" t="n"/>
      <c r="O53" s="27">
        <f>IF(OR($A53="",$E53="",Dashboard!$B$4=""),"",$E53-Dashboard!$B$4)</f>
        <v/>
      </c>
      <c r="P53" s="28">
        <f>IF($A53="","",IF($Q53&lt;&gt;"","Review data",IF(OR($L53="Completed",$L53="Declined",$L53="Closed - Other"),"Closed",IF(AND($K53&lt;&gt;"",$K53&lt;Dashboard!$B$4),"Action overdue",IF(AND($H53&gt;=Dashboard!$B$6,$L53&lt;&gt;"Scheduled"),"Escalate review",IF($E53&lt;Dashboard!$B$4,"Recall overdue",IF($E53&lt;=Dashboard!$B$4+Dashboard!$B$5,"Due soon","Upcoming")))))))</f>
        <v/>
      </c>
      <c r="Q53" s="28">
        <f>IF($A53="","",IF($B53="","Missing patient reference",IF($C53="","Missing clinic",IF($D53="","Missing recall type",IF($E53="","Missing recall due date",IF($F53="","Missing outreach owner",IF($G53="","Missing preferred channel",IF($H53="","Missing attempt count",IF($L53="","Missing recall status",IF(AND($H53&gt;0,$I53=""),"Missing last attempt date",IF(AND($H53&gt;0,$J53=""),"Missing last outcome",IF(AND(OR($L53="Open",$L53="Deferred",$L53="Unable to Reach"),$K53=""),"Missing next action date",IF(AND($L53="Completed",$M53=""),"Missing completion date","")))))))))))))</f>
        <v/>
      </c>
    </row>
    <row r="54">
      <c r="A54" s="23" t="n"/>
      <c r="B54" s="23" t="n"/>
      <c r="C54" s="23" t="n"/>
      <c r="D54" s="23" t="n"/>
      <c r="E54" s="36" t="n"/>
      <c r="F54" s="23" t="n"/>
      <c r="G54" s="23" t="n"/>
      <c r="H54" s="25" t="n"/>
      <c r="I54" s="36" t="n"/>
      <c r="J54" s="23" t="n"/>
      <c r="K54" s="36" t="n"/>
      <c r="L54" s="23" t="n"/>
      <c r="M54" s="36" t="n"/>
      <c r="N54" s="26" t="n"/>
      <c r="O54" s="27">
        <f>IF(OR($A54="",$E54="",Dashboard!$B$4=""),"",$E54-Dashboard!$B$4)</f>
        <v/>
      </c>
      <c r="P54" s="28">
        <f>IF($A54="","",IF($Q54&lt;&gt;"","Review data",IF(OR($L54="Completed",$L54="Declined",$L54="Closed - Other"),"Closed",IF(AND($K54&lt;&gt;"",$K54&lt;Dashboard!$B$4),"Action overdue",IF(AND($H54&gt;=Dashboard!$B$6,$L54&lt;&gt;"Scheduled"),"Escalate review",IF($E54&lt;Dashboard!$B$4,"Recall overdue",IF($E54&lt;=Dashboard!$B$4+Dashboard!$B$5,"Due soon","Upcoming")))))))</f>
        <v/>
      </c>
      <c r="Q54" s="28">
        <f>IF($A54="","",IF($B54="","Missing patient reference",IF($C54="","Missing clinic",IF($D54="","Missing recall type",IF($E54="","Missing recall due date",IF($F54="","Missing outreach owner",IF($G54="","Missing preferred channel",IF($H54="","Missing attempt count",IF($L54="","Missing recall status",IF(AND($H54&gt;0,$I54=""),"Missing last attempt date",IF(AND($H54&gt;0,$J54=""),"Missing last outcome",IF(AND(OR($L54="Open",$L54="Deferred",$L54="Unable to Reach"),$K54=""),"Missing next action date",IF(AND($L54="Completed",$M54=""),"Missing completion date","")))))))))))))</f>
        <v/>
      </c>
    </row>
    <row r="55">
      <c r="A55" s="23" t="n"/>
      <c r="B55" s="23" t="n"/>
      <c r="C55" s="23" t="n"/>
      <c r="D55" s="23" t="n"/>
      <c r="E55" s="36" t="n"/>
      <c r="F55" s="23" t="n"/>
      <c r="G55" s="23" t="n"/>
      <c r="H55" s="25" t="n"/>
      <c r="I55" s="36" t="n"/>
      <c r="J55" s="23" t="n"/>
      <c r="K55" s="36" t="n"/>
      <c r="L55" s="23" t="n"/>
      <c r="M55" s="36" t="n"/>
      <c r="N55" s="26" t="n"/>
      <c r="O55" s="27">
        <f>IF(OR($A55="",$E55="",Dashboard!$B$4=""),"",$E55-Dashboard!$B$4)</f>
        <v/>
      </c>
      <c r="P55" s="28">
        <f>IF($A55="","",IF($Q55&lt;&gt;"","Review data",IF(OR($L55="Completed",$L55="Declined",$L55="Closed - Other"),"Closed",IF(AND($K55&lt;&gt;"",$K55&lt;Dashboard!$B$4),"Action overdue",IF(AND($H55&gt;=Dashboard!$B$6,$L55&lt;&gt;"Scheduled"),"Escalate review",IF($E55&lt;Dashboard!$B$4,"Recall overdue",IF($E55&lt;=Dashboard!$B$4+Dashboard!$B$5,"Due soon","Upcoming")))))))</f>
        <v/>
      </c>
      <c r="Q55" s="28">
        <f>IF($A55="","",IF($B55="","Missing patient reference",IF($C55="","Missing clinic",IF($D55="","Missing recall type",IF($E55="","Missing recall due date",IF($F55="","Missing outreach owner",IF($G55="","Missing preferred channel",IF($H55="","Missing attempt count",IF($L55="","Missing recall status",IF(AND($H55&gt;0,$I55=""),"Missing last attempt date",IF(AND($H55&gt;0,$J55=""),"Missing last outcome",IF(AND(OR($L55="Open",$L55="Deferred",$L55="Unable to Reach"),$K55=""),"Missing next action date",IF(AND($L55="Completed",$M55=""),"Missing completion date","")))))))))))))</f>
        <v/>
      </c>
    </row>
    <row r="56">
      <c r="A56" s="23" t="n"/>
      <c r="B56" s="23" t="n"/>
      <c r="C56" s="23" t="n"/>
      <c r="D56" s="23" t="n"/>
      <c r="E56" s="36" t="n"/>
      <c r="F56" s="23" t="n"/>
      <c r="G56" s="23" t="n"/>
      <c r="H56" s="25" t="n"/>
      <c r="I56" s="36" t="n"/>
      <c r="J56" s="23" t="n"/>
      <c r="K56" s="36" t="n"/>
      <c r="L56" s="23" t="n"/>
      <c r="M56" s="36" t="n"/>
      <c r="N56" s="26" t="n"/>
      <c r="O56" s="27">
        <f>IF(OR($A56="",$E56="",Dashboard!$B$4=""),"",$E56-Dashboard!$B$4)</f>
        <v/>
      </c>
      <c r="P56" s="28">
        <f>IF($A56="","",IF($Q56&lt;&gt;"","Review data",IF(OR($L56="Completed",$L56="Declined",$L56="Closed - Other"),"Closed",IF(AND($K56&lt;&gt;"",$K56&lt;Dashboard!$B$4),"Action overdue",IF(AND($H56&gt;=Dashboard!$B$6,$L56&lt;&gt;"Scheduled"),"Escalate review",IF($E56&lt;Dashboard!$B$4,"Recall overdue",IF($E56&lt;=Dashboard!$B$4+Dashboard!$B$5,"Due soon","Upcoming")))))))</f>
        <v/>
      </c>
      <c r="Q56" s="28">
        <f>IF($A56="","",IF($B56="","Missing patient reference",IF($C56="","Missing clinic",IF($D56="","Missing recall type",IF($E56="","Missing recall due date",IF($F56="","Missing outreach owner",IF($G56="","Missing preferred channel",IF($H56="","Missing attempt count",IF($L56="","Missing recall status",IF(AND($H56&gt;0,$I56=""),"Missing last attempt date",IF(AND($H56&gt;0,$J56=""),"Missing last outcome",IF(AND(OR($L56="Open",$L56="Deferred",$L56="Unable to Reach"),$K56=""),"Missing next action date",IF(AND($L56="Completed",$M56=""),"Missing completion date","")))))))))))))</f>
        <v/>
      </c>
    </row>
    <row r="57">
      <c r="A57" s="23" t="n"/>
      <c r="B57" s="23" t="n"/>
      <c r="C57" s="23" t="n"/>
      <c r="D57" s="23" t="n"/>
      <c r="E57" s="36" t="n"/>
      <c r="F57" s="23" t="n"/>
      <c r="G57" s="23" t="n"/>
      <c r="H57" s="25" t="n"/>
      <c r="I57" s="36" t="n"/>
      <c r="J57" s="23" t="n"/>
      <c r="K57" s="36" t="n"/>
      <c r="L57" s="23" t="n"/>
      <c r="M57" s="36" t="n"/>
      <c r="N57" s="26" t="n"/>
      <c r="O57" s="27">
        <f>IF(OR($A57="",$E57="",Dashboard!$B$4=""),"",$E57-Dashboard!$B$4)</f>
        <v/>
      </c>
      <c r="P57" s="28">
        <f>IF($A57="","",IF($Q57&lt;&gt;"","Review data",IF(OR($L57="Completed",$L57="Declined",$L57="Closed - Other"),"Closed",IF(AND($K57&lt;&gt;"",$K57&lt;Dashboard!$B$4),"Action overdue",IF(AND($H57&gt;=Dashboard!$B$6,$L57&lt;&gt;"Scheduled"),"Escalate review",IF($E57&lt;Dashboard!$B$4,"Recall overdue",IF($E57&lt;=Dashboard!$B$4+Dashboard!$B$5,"Due soon","Upcoming")))))))</f>
        <v/>
      </c>
      <c r="Q57" s="28">
        <f>IF($A57="","",IF($B57="","Missing patient reference",IF($C57="","Missing clinic",IF($D57="","Missing recall type",IF($E57="","Missing recall due date",IF($F57="","Missing outreach owner",IF($G57="","Missing preferred channel",IF($H57="","Missing attempt count",IF($L57="","Missing recall status",IF(AND($H57&gt;0,$I57=""),"Missing last attempt date",IF(AND($H57&gt;0,$J57=""),"Missing last outcome",IF(AND(OR($L57="Open",$L57="Deferred",$L57="Unable to Reach"),$K57=""),"Missing next action date",IF(AND($L57="Completed",$M57=""),"Missing completion date","")))))))))))))</f>
        <v/>
      </c>
    </row>
    <row r="58">
      <c r="A58" s="23" t="n"/>
      <c r="B58" s="23" t="n"/>
      <c r="C58" s="23" t="n"/>
      <c r="D58" s="23" t="n"/>
      <c r="E58" s="36" t="n"/>
      <c r="F58" s="23" t="n"/>
      <c r="G58" s="23" t="n"/>
      <c r="H58" s="25" t="n"/>
      <c r="I58" s="36" t="n"/>
      <c r="J58" s="23" t="n"/>
      <c r="K58" s="36" t="n"/>
      <c r="L58" s="23" t="n"/>
      <c r="M58" s="36" t="n"/>
      <c r="N58" s="26" t="n"/>
      <c r="O58" s="27">
        <f>IF(OR($A58="",$E58="",Dashboard!$B$4=""),"",$E58-Dashboard!$B$4)</f>
        <v/>
      </c>
      <c r="P58" s="28">
        <f>IF($A58="","",IF($Q58&lt;&gt;"","Review data",IF(OR($L58="Completed",$L58="Declined",$L58="Closed - Other"),"Closed",IF(AND($K58&lt;&gt;"",$K58&lt;Dashboard!$B$4),"Action overdue",IF(AND($H58&gt;=Dashboard!$B$6,$L58&lt;&gt;"Scheduled"),"Escalate review",IF($E58&lt;Dashboard!$B$4,"Recall overdue",IF($E58&lt;=Dashboard!$B$4+Dashboard!$B$5,"Due soon","Upcoming")))))))</f>
        <v/>
      </c>
      <c r="Q58" s="28">
        <f>IF($A58="","",IF($B58="","Missing patient reference",IF($C58="","Missing clinic",IF($D58="","Missing recall type",IF($E58="","Missing recall due date",IF($F58="","Missing outreach owner",IF($G58="","Missing preferred channel",IF($H58="","Missing attempt count",IF($L58="","Missing recall status",IF(AND($H58&gt;0,$I58=""),"Missing last attempt date",IF(AND($H58&gt;0,$J58=""),"Missing last outcome",IF(AND(OR($L58="Open",$L58="Deferred",$L58="Unable to Reach"),$K58=""),"Missing next action date",IF(AND($L58="Completed",$M58=""),"Missing completion date","")))))))))))))</f>
        <v/>
      </c>
    </row>
    <row r="59">
      <c r="A59" s="23" t="n"/>
      <c r="B59" s="23" t="n"/>
      <c r="C59" s="23" t="n"/>
      <c r="D59" s="23" t="n"/>
      <c r="E59" s="36" t="n"/>
      <c r="F59" s="23" t="n"/>
      <c r="G59" s="23" t="n"/>
      <c r="H59" s="25" t="n"/>
      <c r="I59" s="36" t="n"/>
      <c r="J59" s="23" t="n"/>
      <c r="K59" s="36" t="n"/>
      <c r="L59" s="23" t="n"/>
      <c r="M59" s="36" t="n"/>
      <c r="N59" s="26" t="n"/>
      <c r="O59" s="27">
        <f>IF(OR($A59="",$E59="",Dashboard!$B$4=""),"",$E59-Dashboard!$B$4)</f>
        <v/>
      </c>
      <c r="P59" s="28">
        <f>IF($A59="","",IF($Q59&lt;&gt;"","Review data",IF(OR($L59="Completed",$L59="Declined",$L59="Closed - Other"),"Closed",IF(AND($K59&lt;&gt;"",$K59&lt;Dashboard!$B$4),"Action overdue",IF(AND($H59&gt;=Dashboard!$B$6,$L59&lt;&gt;"Scheduled"),"Escalate review",IF($E59&lt;Dashboard!$B$4,"Recall overdue",IF($E59&lt;=Dashboard!$B$4+Dashboard!$B$5,"Due soon","Upcoming")))))))</f>
        <v/>
      </c>
      <c r="Q59" s="28">
        <f>IF($A59="","",IF($B59="","Missing patient reference",IF($C59="","Missing clinic",IF($D59="","Missing recall type",IF($E59="","Missing recall due date",IF($F59="","Missing outreach owner",IF($G59="","Missing preferred channel",IF($H59="","Missing attempt count",IF($L59="","Missing recall status",IF(AND($H59&gt;0,$I59=""),"Missing last attempt date",IF(AND($H59&gt;0,$J59=""),"Missing last outcome",IF(AND(OR($L59="Open",$L59="Deferred",$L59="Unable to Reach"),$K59=""),"Missing next action date",IF(AND($L59="Completed",$M59=""),"Missing completion date","")))))))))))))</f>
        <v/>
      </c>
    </row>
    <row r="60">
      <c r="A60" s="23" t="n"/>
      <c r="B60" s="23" t="n"/>
      <c r="C60" s="23" t="n"/>
      <c r="D60" s="23" t="n"/>
      <c r="E60" s="36" t="n"/>
      <c r="F60" s="23" t="n"/>
      <c r="G60" s="23" t="n"/>
      <c r="H60" s="25" t="n"/>
      <c r="I60" s="36" t="n"/>
      <c r="J60" s="23" t="n"/>
      <c r="K60" s="36" t="n"/>
      <c r="L60" s="23" t="n"/>
      <c r="M60" s="36" t="n"/>
      <c r="N60" s="26" t="n"/>
      <c r="O60" s="27">
        <f>IF(OR($A60="",$E60="",Dashboard!$B$4=""),"",$E60-Dashboard!$B$4)</f>
        <v/>
      </c>
      <c r="P60" s="28">
        <f>IF($A60="","",IF($Q60&lt;&gt;"","Review data",IF(OR($L60="Completed",$L60="Declined",$L60="Closed - Other"),"Closed",IF(AND($K60&lt;&gt;"",$K60&lt;Dashboard!$B$4),"Action overdue",IF(AND($H60&gt;=Dashboard!$B$6,$L60&lt;&gt;"Scheduled"),"Escalate review",IF($E60&lt;Dashboard!$B$4,"Recall overdue",IF($E60&lt;=Dashboard!$B$4+Dashboard!$B$5,"Due soon","Upcoming")))))))</f>
        <v/>
      </c>
      <c r="Q60" s="28">
        <f>IF($A60="","",IF($B60="","Missing patient reference",IF($C60="","Missing clinic",IF($D60="","Missing recall type",IF($E60="","Missing recall due date",IF($F60="","Missing outreach owner",IF($G60="","Missing preferred channel",IF($H60="","Missing attempt count",IF($L60="","Missing recall status",IF(AND($H60&gt;0,$I60=""),"Missing last attempt date",IF(AND($H60&gt;0,$J60=""),"Missing last outcome",IF(AND(OR($L60="Open",$L60="Deferred",$L60="Unable to Reach"),$K60=""),"Missing next action date",IF(AND($L60="Completed",$M60=""),"Missing completion date","")))))))))))))</f>
        <v/>
      </c>
    </row>
    <row r="61">
      <c r="A61" s="23" t="n"/>
      <c r="B61" s="23" t="n"/>
      <c r="C61" s="23" t="n"/>
      <c r="D61" s="23" t="n"/>
      <c r="E61" s="36" t="n"/>
      <c r="F61" s="23" t="n"/>
      <c r="G61" s="23" t="n"/>
      <c r="H61" s="25" t="n"/>
      <c r="I61" s="36" t="n"/>
      <c r="J61" s="23" t="n"/>
      <c r="K61" s="36" t="n"/>
      <c r="L61" s="23" t="n"/>
      <c r="M61" s="36" t="n"/>
      <c r="N61" s="26" t="n"/>
      <c r="O61" s="27">
        <f>IF(OR($A61="",$E61="",Dashboard!$B$4=""),"",$E61-Dashboard!$B$4)</f>
        <v/>
      </c>
      <c r="P61" s="28">
        <f>IF($A61="","",IF($Q61&lt;&gt;"","Review data",IF(OR($L61="Completed",$L61="Declined",$L61="Closed - Other"),"Closed",IF(AND($K61&lt;&gt;"",$K61&lt;Dashboard!$B$4),"Action overdue",IF(AND($H61&gt;=Dashboard!$B$6,$L61&lt;&gt;"Scheduled"),"Escalate review",IF($E61&lt;Dashboard!$B$4,"Recall overdue",IF($E61&lt;=Dashboard!$B$4+Dashboard!$B$5,"Due soon","Upcoming")))))))</f>
        <v/>
      </c>
      <c r="Q61" s="28">
        <f>IF($A61="","",IF($B61="","Missing patient reference",IF($C61="","Missing clinic",IF($D61="","Missing recall type",IF($E61="","Missing recall due date",IF($F61="","Missing outreach owner",IF($G61="","Missing preferred channel",IF($H61="","Missing attempt count",IF($L61="","Missing recall status",IF(AND($H61&gt;0,$I61=""),"Missing last attempt date",IF(AND($H61&gt;0,$J61=""),"Missing last outcome",IF(AND(OR($L61="Open",$L61="Deferred",$L61="Unable to Reach"),$K61=""),"Missing next action date",IF(AND($L61="Completed",$M61=""),"Missing completion date","")))))))))))))</f>
        <v/>
      </c>
    </row>
    <row r="62">
      <c r="A62" s="23" t="n"/>
      <c r="B62" s="23" t="n"/>
      <c r="C62" s="23" t="n"/>
      <c r="D62" s="23" t="n"/>
      <c r="E62" s="36" t="n"/>
      <c r="F62" s="23" t="n"/>
      <c r="G62" s="23" t="n"/>
      <c r="H62" s="25" t="n"/>
      <c r="I62" s="36" t="n"/>
      <c r="J62" s="23" t="n"/>
      <c r="K62" s="36" t="n"/>
      <c r="L62" s="23" t="n"/>
      <c r="M62" s="36" t="n"/>
      <c r="N62" s="26" t="n"/>
      <c r="O62" s="27">
        <f>IF(OR($A62="",$E62="",Dashboard!$B$4=""),"",$E62-Dashboard!$B$4)</f>
        <v/>
      </c>
      <c r="P62" s="28">
        <f>IF($A62="","",IF($Q62&lt;&gt;"","Review data",IF(OR($L62="Completed",$L62="Declined",$L62="Closed - Other"),"Closed",IF(AND($K62&lt;&gt;"",$K62&lt;Dashboard!$B$4),"Action overdue",IF(AND($H62&gt;=Dashboard!$B$6,$L62&lt;&gt;"Scheduled"),"Escalate review",IF($E62&lt;Dashboard!$B$4,"Recall overdue",IF($E62&lt;=Dashboard!$B$4+Dashboard!$B$5,"Due soon","Upcoming")))))))</f>
        <v/>
      </c>
      <c r="Q62" s="28">
        <f>IF($A62="","",IF($B62="","Missing patient reference",IF($C62="","Missing clinic",IF($D62="","Missing recall type",IF($E62="","Missing recall due date",IF($F62="","Missing outreach owner",IF($G62="","Missing preferred channel",IF($H62="","Missing attempt count",IF($L62="","Missing recall status",IF(AND($H62&gt;0,$I62=""),"Missing last attempt date",IF(AND($H62&gt;0,$J62=""),"Missing last outcome",IF(AND(OR($L62="Open",$L62="Deferred",$L62="Unable to Reach"),$K62=""),"Missing next action date",IF(AND($L62="Completed",$M62=""),"Missing completion date","")))))))))))))</f>
        <v/>
      </c>
    </row>
    <row r="63">
      <c r="A63" s="23" t="n"/>
      <c r="B63" s="23" t="n"/>
      <c r="C63" s="23" t="n"/>
      <c r="D63" s="23" t="n"/>
      <c r="E63" s="36" t="n"/>
      <c r="F63" s="23" t="n"/>
      <c r="G63" s="23" t="n"/>
      <c r="H63" s="25" t="n"/>
      <c r="I63" s="36" t="n"/>
      <c r="J63" s="23" t="n"/>
      <c r="K63" s="36" t="n"/>
      <c r="L63" s="23" t="n"/>
      <c r="M63" s="36" t="n"/>
      <c r="N63" s="26" t="n"/>
      <c r="O63" s="27">
        <f>IF(OR($A63="",$E63="",Dashboard!$B$4=""),"",$E63-Dashboard!$B$4)</f>
        <v/>
      </c>
      <c r="P63" s="28">
        <f>IF($A63="","",IF($Q63&lt;&gt;"","Review data",IF(OR($L63="Completed",$L63="Declined",$L63="Closed - Other"),"Closed",IF(AND($K63&lt;&gt;"",$K63&lt;Dashboard!$B$4),"Action overdue",IF(AND($H63&gt;=Dashboard!$B$6,$L63&lt;&gt;"Scheduled"),"Escalate review",IF($E63&lt;Dashboard!$B$4,"Recall overdue",IF($E63&lt;=Dashboard!$B$4+Dashboard!$B$5,"Due soon","Upcoming")))))))</f>
        <v/>
      </c>
      <c r="Q63" s="28">
        <f>IF($A63="","",IF($B63="","Missing patient reference",IF($C63="","Missing clinic",IF($D63="","Missing recall type",IF($E63="","Missing recall due date",IF($F63="","Missing outreach owner",IF($G63="","Missing preferred channel",IF($H63="","Missing attempt count",IF($L63="","Missing recall status",IF(AND($H63&gt;0,$I63=""),"Missing last attempt date",IF(AND($H63&gt;0,$J63=""),"Missing last outcome",IF(AND(OR($L63="Open",$L63="Deferred",$L63="Unable to Reach"),$K63=""),"Missing next action date",IF(AND($L63="Completed",$M63=""),"Missing completion date","")))))))))))))</f>
        <v/>
      </c>
    </row>
    <row r="64">
      <c r="A64" s="23" t="n"/>
      <c r="B64" s="23" t="n"/>
      <c r="C64" s="23" t="n"/>
      <c r="D64" s="23" t="n"/>
      <c r="E64" s="36" t="n"/>
      <c r="F64" s="23" t="n"/>
      <c r="G64" s="23" t="n"/>
      <c r="H64" s="25" t="n"/>
      <c r="I64" s="36" t="n"/>
      <c r="J64" s="23" t="n"/>
      <c r="K64" s="36" t="n"/>
      <c r="L64" s="23" t="n"/>
      <c r="M64" s="36" t="n"/>
      <c r="N64" s="26" t="n"/>
      <c r="O64" s="27">
        <f>IF(OR($A64="",$E64="",Dashboard!$B$4=""),"",$E64-Dashboard!$B$4)</f>
        <v/>
      </c>
      <c r="P64" s="28">
        <f>IF($A64="","",IF($Q64&lt;&gt;"","Review data",IF(OR($L64="Completed",$L64="Declined",$L64="Closed - Other"),"Closed",IF(AND($K64&lt;&gt;"",$K64&lt;Dashboard!$B$4),"Action overdue",IF(AND($H64&gt;=Dashboard!$B$6,$L64&lt;&gt;"Scheduled"),"Escalate review",IF($E64&lt;Dashboard!$B$4,"Recall overdue",IF($E64&lt;=Dashboard!$B$4+Dashboard!$B$5,"Due soon","Upcoming")))))))</f>
        <v/>
      </c>
      <c r="Q64" s="28">
        <f>IF($A64="","",IF($B64="","Missing patient reference",IF($C64="","Missing clinic",IF($D64="","Missing recall type",IF($E64="","Missing recall due date",IF($F64="","Missing outreach owner",IF($G64="","Missing preferred channel",IF($H64="","Missing attempt count",IF($L64="","Missing recall status",IF(AND($H64&gt;0,$I64=""),"Missing last attempt date",IF(AND($H64&gt;0,$J64=""),"Missing last outcome",IF(AND(OR($L64="Open",$L64="Deferred",$L64="Unable to Reach"),$K64=""),"Missing next action date",IF(AND($L64="Completed",$M64=""),"Missing completion date","")))))))))))))</f>
        <v/>
      </c>
    </row>
    <row r="65">
      <c r="A65" s="23" t="n"/>
      <c r="B65" s="23" t="n"/>
      <c r="C65" s="23" t="n"/>
      <c r="D65" s="23" t="n"/>
      <c r="E65" s="36" t="n"/>
      <c r="F65" s="23" t="n"/>
      <c r="G65" s="23" t="n"/>
      <c r="H65" s="25" t="n"/>
      <c r="I65" s="36" t="n"/>
      <c r="J65" s="23" t="n"/>
      <c r="K65" s="36" t="n"/>
      <c r="L65" s="23" t="n"/>
      <c r="M65" s="36" t="n"/>
      <c r="N65" s="26" t="n"/>
      <c r="O65" s="27">
        <f>IF(OR($A65="",$E65="",Dashboard!$B$4=""),"",$E65-Dashboard!$B$4)</f>
        <v/>
      </c>
      <c r="P65" s="28">
        <f>IF($A65="","",IF($Q65&lt;&gt;"","Review data",IF(OR($L65="Completed",$L65="Declined",$L65="Closed - Other"),"Closed",IF(AND($K65&lt;&gt;"",$K65&lt;Dashboard!$B$4),"Action overdue",IF(AND($H65&gt;=Dashboard!$B$6,$L65&lt;&gt;"Scheduled"),"Escalate review",IF($E65&lt;Dashboard!$B$4,"Recall overdue",IF($E65&lt;=Dashboard!$B$4+Dashboard!$B$5,"Due soon","Upcoming")))))))</f>
        <v/>
      </c>
      <c r="Q65" s="28">
        <f>IF($A65="","",IF($B65="","Missing patient reference",IF($C65="","Missing clinic",IF($D65="","Missing recall type",IF($E65="","Missing recall due date",IF($F65="","Missing outreach owner",IF($G65="","Missing preferred channel",IF($H65="","Missing attempt count",IF($L65="","Missing recall status",IF(AND($H65&gt;0,$I65=""),"Missing last attempt date",IF(AND($H65&gt;0,$J65=""),"Missing last outcome",IF(AND(OR($L65="Open",$L65="Deferred",$L65="Unable to Reach"),$K65=""),"Missing next action date",IF(AND($L65="Completed",$M65=""),"Missing completion date","")))))))))))))</f>
        <v/>
      </c>
    </row>
    <row r="66">
      <c r="A66" s="23" t="n"/>
      <c r="B66" s="23" t="n"/>
      <c r="C66" s="23" t="n"/>
      <c r="D66" s="23" t="n"/>
      <c r="E66" s="36" t="n"/>
      <c r="F66" s="23" t="n"/>
      <c r="G66" s="23" t="n"/>
      <c r="H66" s="25" t="n"/>
      <c r="I66" s="36" t="n"/>
      <c r="J66" s="23" t="n"/>
      <c r="K66" s="36" t="n"/>
      <c r="L66" s="23" t="n"/>
      <c r="M66" s="36" t="n"/>
      <c r="N66" s="26" t="n"/>
      <c r="O66" s="27">
        <f>IF(OR($A66="",$E66="",Dashboard!$B$4=""),"",$E66-Dashboard!$B$4)</f>
        <v/>
      </c>
      <c r="P66" s="28">
        <f>IF($A66="","",IF($Q66&lt;&gt;"","Review data",IF(OR($L66="Completed",$L66="Declined",$L66="Closed - Other"),"Closed",IF(AND($K66&lt;&gt;"",$K66&lt;Dashboard!$B$4),"Action overdue",IF(AND($H66&gt;=Dashboard!$B$6,$L66&lt;&gt;"Scheduled"),"Escalate review",IF($E66&lt;Dashboard!$B$4,"Recall overdue",IF($E66&lt;=Dashboard!$B$4+Dashboard!$B$5,"Due soon","Upcoming")))))))</f>
        <v/>
      </c>
      <c r="Q66" s="28">
        <f>IF($A66="","",IF($B66="","Missing patient reference",IF($C66="","Missing clinic",IF($D66="","Missing recall type",IF($E66="","Missing recall due date",IF($F66="","Missing outreach owner",IF($G66="","Missing preferred channel",IF($H66="","Missing attempt count",IF($L66="","Missing recall status",IF(AND($H66&gt;0,$I66=""),"Missing last attempt date",IF(AND($H66&gt;0,$J66=""),"Missing last outcome",IF(AND(OR($L66="Open",$L66="Deferred",$L66="Unable to Reach"),$K66=""),"Missing next action date",IF(AND($L66="Completed",$M66=""),"Missing completion date","")))))))))))))</f>
        <v/>
      </c>
    </row>
    <row r="67">
      <c r="A67" s="23" t="n"/>
      <c r="B67" s="23" t="n"/>
      <c r="C67" s="23" t="n"/>
      <c r="D67" s="23" t="n"/>
      <c r="E67" s="36" t="n"/>
      <c r="F67" s="23" t="n"/>
      <c r="G67" s="23" t="n"/>
      <c r="H67" s="25" t="n"/>
      <c r="I67" s="36" t="n"/>
      <c r="J67" s="23" t="n"/>
      <c r="K67" s="36" t="n"/>
      <c r="L67" s="23" t="n"/>
      <c r="M67" s="36" t="n"/>
      <c r="N67" s="26" t="n"/>
      <c r="O67" s="27">
        <f>IF(OR($A67="",$E67="",Dashboard!$B$4=""),"",$E67-Dashboard!$B$4)</f>
        <v/>
      </c>
      <c r="P67" s="28">
        <f>IF($A67="","",IF($Q67&lt;&gt;"","Review data",IF(OR($L67="Completed",$L67="Declined",$L67="Closed - Other"),"Closed",IF(AND($K67&lt;&gt;"",$K67&lt;Dashboard!$B$4),"Action overdue",IF(AND($H67&gt;=Dashboard!$B$6,$L67&lt;&gt;"Scheduled"),"Escalate review",IF($E67&lt;Dashboard!$B$4,"Recall overdue",IF($E67&lt;=Dashboard!$B$4+Dashboard!$B$5,"Due soon","Upcoming")))))))</f>
        <v/>
      </c>
      <c r="Q67" s="28">
        <f>IF($A67="","",IF($B67="","Missing patient reference",IF($C67="","Missing clinic",IF($D67="","Missing recall type",IF($E67="","Missing recall due date",IF($F67="","Missing outreach owner",IF($G67="","Missing preferred channel",IF($H67="","Missing attempt count",IF($L67="","Missing recall status",IF(AND($H67&gt;0,$I67=""),"Missing last attempt date",IF(AND($H67&gt;0,$J67=""),"Missing last outcome",IF(AND(OR($L67="Open",$L67="Deferred",$L67="Unable to Reach"),$K67=""),"Missing next action date",IF(AND($L67="Completed",$M67=""),"Missing completion date","")))))))))))))</f>
        <v/>
      </c>
    </row>
    <row r="68">
      <c r="A68" s="23" t="n"/>
      <c r="B68" s="23" t="n"/>
      <c r="C68" s="23" t="n"/>
      <c r="D68" s="23" t="n"/>
      <c r="E68" s="36" t="n"/>
      <c r="F68" s="23" t="n"/>
      <c r="G68" s="23" t="n"/>
      <c r="H68" s="25" t="n"/>
      <c r="I68" s="36" t="n"/>
      <c r="J68" s="23" t="n"/>
      <c r="K68" s="36" t="n"/>
      <c r="L68" s="23" t="n"/>
      <c r="M68" s="36" t="n"/>
      <c r="N68" s="26" t="n"/>
      <c r="O68" s="27">
        <f>IF(OR($A68="",$E68="",Dashboard!$B$4=""),"",$E68-Dashboard!$B$4)</f>
        <v/>
      </c>
      <c r="P68" s="28">
        <f>IF($A68="","",IF($Q68&lt;&gt;"","Review data",IF(OR($L68="Completed",$L68="Declined",$L68="Closed - Other"),"Closed",IF(AND($K68&lt;&gt;"",$K68&lt;Dashboard!$B$4),"Action overdue",IF(AND($H68&gt;=Dashboard!$B$6,$L68&lt;&gt;"Scheduled"),"Escalate review",IF($E68&lt;Dashboard!$B$4,"Recall overdue",IF($E68&lt;=Dashboard!$B$4+Dashboard!$B$5,"Due soon","Upcoming")))))))</f>
        <v/>
      </c>
      <c r="Q68" s="28">
        <f>IF($A68="","",IF($B68="","Missing patient reference",IF($C68="","Missing clinic",IF($D68="","Missing recall type",IF($E68="","Missing recall due date",IF($F68="","Missing outreach owner",IF($G68="","Missing preferred channel",IF($H68="","Missing attempt count",IF($L68="","Missing recall status",IF(AND($H68&gt;0,$I68=""),"Missing last attempt date",IF(AND($H68&gt;0,$J68=""),"Missing last outcome",IF(AND(OR($L68="Open",$L68="Deferred",$L68="Unable to Reach"),$K68=""),"Missing next action date",IF(AND($L68="Completed",$M68=""),"Missing completion date","")))))))))))))</f>
        <v/>
      </c>
    </row>
    <row r="69">
      <c r="A69" s="23" t="n"/>
      <c r="B69" s="23" t="n"/>
      <c r="C69" s="23" t="n"/>
      <c r="D69" s="23" t="n"/>
      <c r="E69" s="36" t="n"/>
      <c r="F69" s="23" t="n"/>
      <c r="G69" s="23" t="n"/>
      <c r="H69" s="25" t="n"/>
      <c r="I69" s="36" t="n"/>
      <c r="J69" s="23" t="n"/>
      <c r="K69" s="36" t="n"/>
      <c r="L69" s="23" t="n"/>
      <c r="M69" s="36" t="n"/>
      <c r="N69" s="26" t="n"/>
      <c r="O69" s="27">
        <f>IF(OR($A69="",$E69="",Dashboard!$B$4=""),"",$E69-Dashboard!$B$4)</f>
        <v/>
      </c>
      <c r="P69" s="28">
        <f>IF($A69="","",IF($Q69&lt;&gt;"","Review data",IF(OR($L69="Completed",$L69="Declined",$L69="Closed - Other"),"Closed",IF(AND($K69&lt;&gt;"",$K69&lt;Dashboard!$B$4),"Action overdue",IF(AND($H69&gt;=Dashboard!$B$6,$L69&lt;&gt;"Scheduled"),"Escalate review",IF($E69&lt;Dashboard!$B$4,"Recall overdue",IF($E69&lt;=Dashboard!$B$4+Dashboard!$B$5,"Due soon","Upcoming")))))))</f>
        <v/>
      </c>
      <c r="Q69" s="28">
        <f>IF($A69="","",IF($B69="","Missing patient reference",IF($C69="","Missing clinic",IF($D69="","Missing recall type",IF($E69="","Missing recall due date",IF($F69="","Missing outreach owner",IF($G69="","Missing preferred channel",IF($H69="","Missing attempt count",IF($L69="","Missing recall status",IF(AND($H69&gt;0,$I69=""),"Missing last attempt date",IF(AND($H69&gt;0,$J69=""),"Missing last outcome",IF(AND(OR($L69="Open",$L69="Deferred",$L69="Unable to Reach"),$K69=""),"Missing next action date",IF(AND($L69="Completed",$M69=""),"Missing completion date","")))))))))))))</f>
        <v/>
      </c>
    </row>
    <row r="70">
      <c r="A70" s="23" t="n"/>
      <c r="B70" s="23" t="n"/>
      <c r="C70" s="23" t="n"/>
      <c r="D70" s="23" t="n"/>
      <c r="E70" s="36" t="n"/>
      <c r="F70" s="23" t="n"/>
      <c r="G70" s="23" t="n"/>
      <c r="H70" s="25" t="n"/>
      <c r="I70" s="36" t="n"/>
      <c r="J70" s="23" t="n"/>
      <c r="K70" s="36" t="n"/>
      <c r="L70" s="23" t="n"/>
      <c r="M70" s="36" t="n"/>
      <c r="N70" s="26" t="n"/>
      <c r="O70" s="27">
        <f>IF(OR($A70="",$E70="",Dashboard!$B$4=""),"",$E70-Dashboard!$B$4)</f>
        <v/>
      </c>
      <c r="P70" s="28">
        <f>IF($A70="","",IF($Q70&lt;&gt;"","Review data",IF(OR($L70="Completed",$L70="Declined",$L70="Closed - Other"),"Closed",IF(AND($K70&lt;&gt;"",$K70&lt;Dashboard!$B$4),"Action overdue",IF(AND($H70&gt;=Dashboard!$B$6,$L70&lt;&gt;"Scheduled"),"Escalate review",IF($E70&lt;Dashboard!$B$4,"Recall overdue",IF($E70&lt;=Dashboard!$B$4+Dashboard!$B$5,"Due soon","Upcoming")))))))</f>
        <v/>
      </c>
      <c r="Q70" s="28">
        <f>IF($A70="","",IF($B70="","Missing patient reference",IF($C70="","Missing clinic",IF($D70="","Missing recall type",IF($E70="","Missing recall due date",IF($F70="","Missing outreach owner",IF($G70="","Missing preferred channel",IF($H70="","Missing attempt count",IF($L70="","Missing recall status",IF(AND($H70&gt;0,$I70=""),"Missing last attempt date",IF(AND($H70&gt;0,$J70=""),"Missing last outcome",IF(AND(OR($L70="Open",$L70="Deferred",$L70="Unable to Reach"),$K70=""),"Missing next action date",IF(AND($L70="Completed",$M70=""),"Missing completion date","")))))))))))))</f>
        <v/>
      </c>
    </row>
    <row r="71">
      <c r="A71" s="23" t="n"/>
      <c r="B71" s="23" t="n"/>
      <c r="C71" s="23" t="n"/>
      <c r="D71" s="23" t="n"/>
      <c r="E71" s="36" t="n"/>
      <c r="F71" s="23" t="n"/>
      <c r="G71" s="23" t="n"/>
      <c r="H71" s="25" t="n"/>
      <c r="I71" s="36" t="n"/>
      <c r="J71" s="23" t="n"/>
      <c r="K71" s="36" t="n"/>
      <c r="L71" s="23" t="n"/>
      <c r="M71" s="36" t="n"/>
      <c r="N71" s="26" t="n"/>
      <c r="O71" s="27">
        <f>IF(OR($A71="",$E71="",Dashboard!$B$4=""),"",$E71-Dashboard!$B$4)</f>
        <v/>
      </c>
      <c r="P71" s="28">
        <f>IF($A71="","",IF($Q71&lt;&gt;"","Review data",IF(OR($L71="Completed",$L71="Declined",$L71="Closed - Other"),"Closed",IF(AND($K71&lt;&gt;"",$K71&lt;Dashboard!$B$4),"Action overdue",IF(AND($H71&gt;=Dashboard!$B$6,$L71&lt;&gt;"Scheduled"),"Escalate review",IF($E71&lt;Dashboard!$B$4,"Recall overdue",IF($E71&lt;=Dashboard!$B$4+Dashboard!$B$5,"Due soon","Upcoming")))))))</f>
        <v/>
      </c>
      <c r="Q71" s="28">
        <f>IF($A71="","",IF($B71="","Missing patient reference",IF($C71="","Missing clinic",IF($D71="","Missing recall type",IF($E71="","Missing recall due date",IF($F71="","Missing outreach owner",IF($G71="","Missing preferred channel",IF($H71="","Missing attempt count",IF($L71="","Missing recall status",IF(AND($H71&gt;0,$I71=""),"Missing last attempt date",IF(AND($H71&gt;0,$J71=""),"Missing last outcome",IF(AND(OR($L71="Open",$L71="Deferred",$L71="Unable to Reach"),$K71=""),"Missing next action date",IF(AND($L71="Completed",$M71=""),"Missing completion date","")))))))))))))</f>
        <v/>
      </c>
    </row>
    <row r="72">
      <c r="A72" s="23" t="n"/>
      <c r="B72" s="23" t="n"/>
      <c r="C72" s="23" t="n"/>
      <c r="D72" s="23" t="n"/>
      <c r="E72" s="36" t="n"/>
      <c r="F72" s="23" t="n"/>
      <c r="G72" s="23" t="n"/>
      <c r="H72" s="25" t="n"/>
      <c r="I72" s="36" t="n"/>
      <c r="J72" s="23" t="n"/>
      <c r="K72" s="36" t="n"/>
      <c r="L72" s="23" t="n"/>
      <c r="M72" s="36" t="n"/>
      <c r="N72" s="26" t="n"/>
      <c r="O72" s="27">
        <f>IF(OR($A72="",$E72="",Dashboard!$B$4=""),"",$E72-Dashboard!$B$4)</f>
        <v/>
      </c>
      <c r="P72" s="28">
        <f>IF($A72="","",IF($Q72&lt;&gt;"","Review data",IF(OR($L72="Completed",$L72="Declined",$L72="Closed - Other"),"Closed",IF(AND($K72&lt;&gt;"",$K72&lt;Dashboard!$B$4),"Action overdue",IF(AND($H72&gt;=Dashboard!$B$6,$L72&lt;&gt;"Scheduled"),"Escalate review",IF($E72&lt;Dashboard!$B$4,"Recall overdue",IF($E72&lt;=Dashboard!$B$4+Dashboard!$B$5,"Due soon","Upcoming")))))))</f>
        <v/>
      </c>
      <c r="Q72" s="28">
        <f>IF($A72="","",IF($B72="","Missing patient reference",IF($C72="","Missing clinic",IF($D72="","Missing recall type",IF($E72="","Missing recall due date",IF($F72="","Missing outreach owner",IF($G72="","Missing preferred channel",IF($H72="","Missing attempt count",IF($L72="","Missing recall status",IF(AND($H72&gt;0,$I72=""),"Missing last attempt date",IF(AND($H72&gt;0,$J72=""),"Missing last outcome",IF(AND(OR($L72="Open",$L72="Deferred",$L72="Unable to Reach"),$K72=""),"Missing next action date",IF(AND($L72="Completed",$M72=""),"Missing completion date","")))))))))))))</f>
        <v/>
      </c>
    </row>
    <row r="73">
      <c r="A73" s="23" t="n"/>
      <c r="B73" s="23" t="n"/>
      <c r="C73" s="23" t="n"/>
      <c r="D73" s="23" t="n"/>
      <c r="E73" s="36" t="n"/>
      <c r="F73" s="23" t="n"/>
      <c r="G73" s="23" t="n"/>
      <c r="H73" s="25" t="n"/>
      <c r="I73" s="36" t="n"/>
      <c r="J73" s="23" t="n"/>
      <c r="K73" s="36" t="n"/>
      <c r="L73" s="23" t="n"/>
      <c r="M73" s="36" t="n"/>
      <c r="N73" s="26" t="n"/>
      <c r="O73" s="27">
        <f>IF(OR($A73="",$E73="",Dashboard!$B$4=""),"",$E73-Dashboard!$B$4)</f>
        <v/>
      </c>
      <c r="P73" s="28">
        <f>IF($A73="","",IF($Q73&lt;&gt;"","Review data",IF(OR($L73="Completed",$L73="Declined",$L73="Closed - Other"),"Closed",IF(AND($K73&lt;&gt;"",$K73&lt;Dashboard!$B$4),"Action overdue",IF(AND($H73&gt;=Dashboard!$B$6,$L73&lt;&gt;"Scheduled"),"Escalate review",IF($E73&lt;Dashboard!$B$4,"Recall overdue",IF($E73&lt;=Dashboard!$B$4+Dashboard!$B$5,"Due soon","Upcoming")))))))</f>
        <v/>
      </c>
      <c r="Q73" s="28">
        <f>IF($A73="","",IF($B73="","Missing patient reference",IF($C73="","Missing clinic",IF($D73="","Missing recall type",IF($E73="","Missing recall due date",IF($F73="","Missing outreach owner",IF($G73="","Missing preferred channel",IF($H73="","Missing attempt count",IF($L73="","Missing recall status",IF(AND($H73&gt;0,$I73=""),"Missing last attempt date",IF(AND($H73&gt;0,$J73=""),"Missing last outcome",IF(AND(OR($L73="Open",$L73="Deferred",$L73="Unable to Reach"),$K73=""),"Missing next action date",IF(AND($L73="Completed",$M73=""),"Missing completion date","")))))))))))))</f>
        <v/>
      </c>
    </row>
    <row r="74">
      <c r="A74" s="23" t="n"/>
      <c r="B74" s="23" t="n"/>
      <c r="C74" s="23" t="n"/>
      <c r="D74" s="23" t="n"/>
      <c r="E74" s="36" t="n"/>
      <c r="F74" s="23" t="n"/>
      <c r="G74" s="23" t="n"/>
      <c r="H74" s="25" t="n"/>
      <c r="I74" s="36" t="n"/>
      <c r="J74" s="23" t="n"/>
      <c r="K74" s="36" t="n"/>
      <c r="L74" s="23" t="n"/>
      <c r="M74" s="36" t="n"/>
      <c r="N74" s="26" t="n"/>
      <c r="O74" s="27">
        <f>IF(OR($A74="",$E74="",Dashboard!$B$4=""),"",$E74-Dashboard!$B$4)</f>
        <v/>
      </c>
      <c r="P74" s="28">
        <f>IF($A74="","",IF($Q74&lt;&gt;"","Review data",IF(OR($L74="Completed",$L74="Declined",$L74="Closed - Other"),"Closed",IF(AND($K74&lt;&gt;"",$K74&lt;Dashboard!$B$4),"Action overdue",IF(AND($H74&gt;=Dashboard!$B$6,$L74&lt;&gt;"Scheduled"),"Escalate review",IF($E74&lt;Dashboard!$B$4,"Recall overdue",IF($E74&lt;=Dashboard!$B$4+Dashboard!$B$5,"Due soon","Upcoming")))))))</f>
        <v/>
      </c>
      <c r="Q74" s="28">
        <f>IF($A74="","",IF($B74="","Missing patient reference",IF($C74="","Missing clinic",IF($D74="","Missing recall type",IF($E74="","Missing recall due date",IF($F74="","Missing outreach owner",IF($G74="","Missing preferred channel",IF($H74="","Missing attempt count",IF($L74="","Missing recall status",IF(AND($H74&gt;0,$I74=""),"Missing last attempt date",IF(AND($H74&gt;0,$J74=""),"Missing last outcome",IF(AND(OR($L74="Open",$L74="Deferred",$L74="Unable to Reach"),$K74=""),"Missing next action date",IF(AND($L74="Completed",$M74=""),"Missing completion date","")))))))))))))</f>
        <v/>
      </c>
    </row>
    <row r="75">
      <c r="A75" s="23" t="n"/>
      <c r="B75" s="23" t="n"/>
      <c r="C75" s="23" t="n"/>
      <c r="D75" s="23" t="n"/>
      <c r="E75" s="36" t="n"/>
      <c r="F75" s="23" t="n"/>
      <c r="G75" s="23" t="n"/>
      <c r="H75" s="25" t="n"/>
      <c r="I75" s="36" t="n"/>
      <c r="J75" s="23" t="n"/>
      <c r="K75" s="36" t="n"/>
      <c r="L75" s="23" t="n"/>
      <c r="M75" s="36" t="n"/>
      <c r="N75" s="26" t="n"/>
      <c r="O75" s="27">
        <f>IF(OR($A75="",$E75="",Dashboard!$B$4=""),"",$E75-Dashboard!$B$4)</f>
        <v/>
      </c>
      <c r="P75" s="28">
        <f>IF($A75="","",IF($Q75&lt;&gt;"","Review data",IF(OR($L75="Completed",$L75="Declined",$L75="Closed - Other"),"Closed",IF(AND($K75&lt;&gt;"",$K75&lt;Dashboard!$B$4),"Action overdue",IF(AND($H75&gt;=Dashboard!$B$6,$L75&lt;&gt;"Scheduled"),"Escalate review",IF($E75&lt;Dashboard!$B$4,"Recall overdue",IF($E75&lt;=Dashboard!$B$4+Dashboard!$B$5,"Due soon","Upcoming")))))))</f>
        <v/>
      </c>
      <c r="Q75" s="28">
        <f>IF($A75="","",IF($B75="","Missing patient reference",IF($C75="","Missing clinic",IF($D75="","Missing recall type",IF($E75="","Missing recall due date",IF($F75="","Missing outreach owner",IF($G75="","Missing preferred channel",IF($H75="","Missing attempt count",IF($L75="","Missing recall status",IF(AND($H75&gt;0,$I75=""),"Missing last attempt date",IF(AND($H75&gt;0,$J75=""),"Missing last outcome",IF(AND(OR($L75="Open",$L75="Deferred",$L75="Unable to Reach"),$K75=""),"Missing next action date",IF(AND($L75="Completed",$M75=""),"Missing completion date","")))))))))))))</f>
        <v/>
      </c>
    </row>
    <row r="76">
      <c r="A76" s="23" t="n"/>
      <c r="B76" s="23" t="n"/>
      <c r="C76" s="23" t="n"/>
      <c r="D76" s="23" t="n"/>
      <c r="E76" s="36" t="n"/>
      <c r="F76" s="23" t="n"/>
      <c r="G76" s="23" t="n"/>
      <c r="H76" s="25" t="n"/>
      <c r="I76" s="36" t="n"/>
      <c r="J76" s="23" t="n"/>
      <c r="K76" s="36" t="n"/>
      <c r="L76" s="23" t="n"/>
      <c r="M76" s="36" t="n"/>
      <c r="N76" s="26" t="n"/>
      <c r="O76" s="27">
        <f>IF(OR($A76="",$E76="",Dashboard!$B$4=""),"",$E76-Dashboard!$B$4)</f>
        <v/>
      </c>
      <c r="P76" s="28">
        <f>IF($A76="","",IF($Q76&lt;&gt;"","Review data",IF(OR($L76="Completed",$L76="Declined",$L76="Closed - Other"),"Closed",IF(AND($K76&lt;&gt;"",$K76&lt;Dashboard!$B$4),"Action overdue",IF(AND($H76&gt;=Dashboard!$B$6,$L76&lt;&gt;"Scheduled"),"Escalate review",IF($E76&lt;Dashboard!$B$4,"Recall overdue",IF($E76&lt;=Dashboard!$B$4+Dashboard!$B$5,"Due soon","Upcoming")))))))</f>
        <v/>
      </c>
      <c r="Q76" s="28">
        <f>IF($A76="","",IF($B76="","Missing patient reference",IF($C76="","Missing clinic",IF($D76="","Missing recall type",IF($E76="","Missing recall due date",IF($F76="","Missing outreach owner",IF($G76="","Missing preferred channel",IF($H76="","Missing attempt count",IF($L76="","Missing recall status",IF(AND($H76&gt;0,$I76=""),"Missing last attempt date",IF(AND($H76&gt;0,$J76=""),"Missing last outcome",IF(AND(OR($L76="Open",$L76="Deferred",$L76="Unable to Reach"),$K76=""),"Missing next action date",IF(AND($L76="Completed",$M76=""),"Missing completion date","")))))))))))))</f>
        <v/>
      </c>
    </row>
    <row r="77">
      <c r="A77" s="23" t="n"/>
      <c r="B77" s="23" t="n"/>
      <c r="C77" s="23" t="n"/>
      <c r="D77" s="23" t="n"/>
      <c r="E77" s="36" t="n"/>
      <c r="F77" s="23" t="n"/>
      <c r="G77" s="23" t="n"/>
      <c r="H77" s="25" t="n"/>
      <c r="I77" s="36" t="n"/>
      <c r="J77" s="23" t="n"/>
      <c r="K77" s="36" t="n"/>
      <c r="L77" s="23" t="n"/>
      <c r="M77" s="36" t="n"/>
      <c r="N77" s="26" t="n"/>
      <c r="O77" s="27">
        <f>IF(OR($A77="",$E77="",Dashboard!$B$4=""),"",$E77-Dashboard!$B$4)</f>
        <v/>
      </c>
      <c r="P77" s="28">
        <f>IF($A77="","",IF($Q77&lt;&gt;"","Review data",IF(OR($L77="Completed",$L77="Declined",$L77="Closed - Other"),"Closed",IF(AND($K77&lt;&gt;"",$K77&lt;Dashboard!$B$4),"Action overdue",IF(AND($H77&gt;=Dashboard!$B$6,$L77&lt;&gt;"Scheduled"),"Escalate review",IF($E77&lt;Dashboard!$B$4,"Recall overdue",IF($E77&lt;=Dashboard!$B$4+Dashboard!$B$5,"Due soon","Upcoming")))))))</f>
        <v/>
      </c>
      <c r="Q77" s="28">
        <f>IF($A77="","",IF($B77="","Missing patient reference",IF($C77="","Missing clinic",IF($D77="","Missing recall type",IF($E77="","Missing recall due date",IF($F77="","Missing outreach owner",IF($G77="","Missing preferred channel",IF($H77="","Missing attempt count",IF($L77="","Missing recall status",IF(AND($H77&gt;0,$I77=""),"Missing last attempt date",IF(AND($H77&gt;0,$J77=""),"Missing last outcome",IF(AND(OR($L77="Open",$L77="Deferred",$L77="Unable to Reach"),$K77=""),"Missing next action date",IF(AND($L77="Completed",$M77=""),"Missing completion date","")))))))))))))</f>
        <v/>
      </c>
    </row>
    <row r="78">
      <c r="A78" s="23" t="n"/>
      <c r="B78" s="23" t="n"/>
      <c r="C78" s="23" t="n"/>
      <c r="D78" s="23" t="n"/>
      <c r="E78" s="36" t="n"/>
      <c r="F78" s="23" t="n"/>
      <c r="G78" s="23" t="n"/>
      <c r="H78" s="25" t="n"/>
      <c r="I78" s="36" t="n"/>
      <c r="J78" s="23" t="n"/>
      <c r="K78" s="36" t="n"/>
      <c r="L78" s="23" t="n"/>
      <c r="M78" s="36" t="n"/>
      <c r="N78" s="26" t="n"/>
      <c r="O78" s="27">
        <f>IF(OR($A78="",$E78="",Dashboard!$B$4=""),"",$E78-Dashboard!$B$4)</f>
        <v/>
      </c>
      <c r="P78" s="28">
        <f>IF($A78="","",IF($Q78&lt;&gt;"","Review data",IF(OR($L78="Completed",$L78="Declined",$L78="Closed - Other"),"Closed",IF(AND($K78&lt;&gt;"",$K78&lt;Dashboard!$B$4),"Action overdue",IF(AND($H78&gt;=Dashboard!$B$6,$L78&lt;&gt;"Scheduled"),"Escalate review",IF($E78&lt;Dashboard!$B$4,"Recall overdue",IF($E78&lt;=Dashboard!$B$4+Dashboard!$B$5,"Due soon","Upcoming")))))))</f>
        <v/>
      </c>
      <c r="Q78" s="28">
        <f>IF($A78="","",IF($B78="","Missing patient reference",IF($C78="","Missing clinic",IF($D78="","Missing recall type",IF($E78="","Missing recall due date",IF($F78="","Missing outreach owner",IF($G78="","Missing preferred channel",IF($H78="","Missing attempt count",IF($L78="","Missing recall status",IF(AND($H78&gt;0,$I78=""),"Missing last attempt date",IF(AND($H78&gt;0,$J78=""),"Missing last outcome",IF(AND(OR($L78="Open",$L78="Deferred",$L78="Unable to Reach"),$K78=""),"Missing next action date",IF(AND($L78="Completed",$M78=""),"Missing completion date","")))))))))))))</f>
        <v/>
      </c>
    </row>
    <row r="79">
      <c r="A79" s="23" t="n"/>
      <c r="B79" s="23" t="n"/>
      <c r="C79" s="23" t="n"/>
      <c r="D79" s="23" t="n"/>
      <c r="E79" s="36" t="n"/>
      <c r="F79" s="23" t="n"/>
      <c r="G79" s="23" t="n"/>
      <c r="H79" s="25" t="n"/>
      <c r="I79" s="36" t="n"/>
      <c r="J79" s="23" t="n"/>
      <c r="K79" s="36" t="n"/>
      <c r="L79" s="23" t="n"/>
      <c r="M79" s="36" t="n"/>
      <c r="N79" s="26" t="n"/>
      <c r="O79" s="27">
        <f>IF(OR($A79="",$E79="",Dashboard!$B$4=""),"",$E79-Dashboard!$B$4)</f>
        <v/>
      </c>
      <c r="P79" s="28">
        <f>IF($A79="","",IF($Q79&lt;&gt;"","Review data",IF(OR($L79="Completed",$L79="Declined",$L79="Closed - Other"),"Closed",IF(AND($K79&lt;&gt;"",$K79&lt;Dashboard!$B$4),"Action overdue",IF(AND($H79&gt;=Dashboard!$B$6,$L79&lt;&gt;"Scheduled"),"Escalate review",IF($E79&lt;Dashboard!$B$4,"Recall overdue",IF($E79&lt;=Dashboard!$B$4+Dashboard!$B$5,"Due soon","Upcoming")))))))</f>
        <v/>
      </c>
      <c r="Q79" s="28">
        <f>IF($A79="","",IF($B79="","Missing patient reference",IF($C79="","Missing clinic",IF($D79="","Missing recall type",IF($E79="","Missing recall due date",IF($F79="","Missing outreach owner",IF($G79="","Missing preferred channel",IF($H79="","Missing attempt count",IF($L79="","Missing recall status",IF(AND($H79&gt;0,$I79=""),"Missing last attempt date",IF(AND($H79&gt;0,$J79=""),"Missing last outcome",IF(AND(OR($L79="Open",$L79="Deferred",$L79="Unable to Reach"),$K79=""),"Missing next action date",IF(AND($L79="Completed",$M79=""),"Missing completion date","")))))))))))))</f>
        <v/>
      </c>
    </row>
    <row r="80">
      <c r="A80" s="23" t="n"/>
      <c r="B80" s="23" t="n"/>
      <c r="C80" s="23" t="n"/>
      <c r="D80" s="23" t="n"/>
      <c r="E80" s="36" t="n"/>
      <c r="F80" s="23" t="n"/>
      <c r="G80" s="23" t="n"/>
      <c r="H80" s="25" t="n"/>
      <c r="I80" s="36" t="n"/>
      <c r="J80" s="23" t="n"/>
      <c r="K80" s="36" t="n"/>
      <c r="L80" s="23" t="n"/>
      <c r="M80" s="36" t="n"/>
      <c r="N80" s="26" t="n"/>
      <c r="O80" s="27">
        <f>IF(OR($A80="",$E80="",Dashboard!$B$4=""),"",$E80-Dashboard!$B$4)</f>
        <v/>
      </c>
      <c r="P80" s="28">
        <f>IF($A80="","",IF($Q80&lt;&gt;"","Review data",IF(OR($L80="Completed",$L80="Declined",$L80="Closed - Other"),"Closed",IF(AND($K80&lt;&gt;"",$K80&lt;Dashboard!$B$4),"Action overdue",IF(AND($H80&gt;=Dashboard!$B$6,$L80&lt;&gt;"Scheduled"),"Escalate review",IF($E80&lt;Dashboard!$B$4,"Recall overdue",IF($E80&lt;=Dashboard!$B$4+Dashboard!$B$5,"Due soon","Upcoming")))))))</f>
        <v/>
      </c>
      <c r="Q80" s="28">
        <f>IF($A80="","",IF($B80="","Missing patient reference",IF($C80="","Missing clinic",IF($D80="","Missing recall type",IF($E80="","Missing recall due date",IF($F80="","Missing outreach owner",IF($G80="","Missing preferred channel",IF($H80="","Missing attempt count",IF($L80="","Missing recall status",IF(AND($H80&gt;0,$I80=""),"Missing last attempt date",IF(AND($H80&gt;0,$J80=""),"Missing last outcome",IF(AND(OR($L80="Open",$L80="Deferred",$L80="Unable to Reach"),$K80=""),"Missing next action date",IF(AND($L80="Completed",$M80=""),"Missing completion date","")))))))))))))</f>
        <v/>
      </c>
    </row>
    <row r="81">
      <c r="A81" s="23" t="n"/>
      <c r="B81" s="23" t="n"/>
      <c r="C81" s="23" t="n"/>
      <c r="D81" s="23" t="n"/>
      <c r="E81" s="36" t="n"/>
      <c r="F81" s="23" t="n"/>
      <c r="G81" s="23" t="n"/>
      <c r="H81" s="25" t="n"/>
      <c r="I81" s="36" t="n"/>
      <c r="J81" s="23" t="n"/>
      <c r="K81" s="36" t="n"/>
      <c r="L81" s="23" t="n"/>
      <c r="M81" s="36" t="n"/>
      <c r="N81" s="26" t="n"/>
      <c r="O81" s="27">
        <f>IF(OR($A81="",$E81="",Dashboard!$B$4=""),"",$E81-Dashboard!$B$4)</f>
        <v/>
      </c>
      <c r="P81" s="28">
        <f>IF($A81="","",IF($Q81&lt;&gt;"","Review data",IF(OR($L81="Completed",$L81="Declined",$L81="Closed - Other"),"Closed",IF(AND($K81&lt;&gt;"",$K81&lt;Dashboard!$B$4),"Action overdue",IF(AND($H81&gt;=Dashboard!$B$6,$L81&lt;&gt;"Scheduled"),"Escalate review",IF($E81&lt;Dashboard!$B$4,"Recall overdue",IF($E81&lt;=Dashboard!$B$4+Dashboard!$B$5,"Due soon","Upcoming")))))))</f>
        <v/>
      </c>
      <c r="Q81" s="28">
        <f>IF($A81="","",IF($B81="","Missing patient reference",IF($C81="","Missing clinic",IF($D81="","Missing recall type",IF($E81="","Missing recall due date",IF($F81="","Missing outreach owner",IF($G81="","Missing preferred channel",IF($H81="","Missing attempt count",IF($L81="","Missing recall status",IF(AND($H81&gt;0,$I81=""),"Missing last attempt date",IF(AND($H81&gt;0,$J81=""),"Missing last outcome",IF(AND(OR($L81="Open",$L81="Deferred",$L81="Unable to Reach"),$K81=""),"Missing next action date",IF(AND($L81="Completed",$M81=""),"Missing completion date","")))))))))))))</f>
        <v/>
      </c>
    </row>
    <row r="82">
      <c r="A82" s="23" t="n"/>
      <c r="B82" s="23" t="n"/>
      <c r="C82" s="23" t="n"/>
      <c r="D82" s="23" t="n"/>
      <c r="E82" s="36" t="n"/>
      <c r="F82" s="23" t="n"/>
      <c r="G82" s="23" t="n"/>
      <c r="H82" s="25" t="n"/>
      <c r="I82" s="36" t="n"/>
      <c r="J82" s="23" t="n"/>
      <c r="K82" s="36" t="n"/>
      <c r="L82" s="23" t="n"/>
      <c r="M82" s="36" t="n"/>
      <c r="N82" s="26" t="n"/>
      <c r="O82" s="27">
        <f>IF(OR($A82="",$E82="",Dashboard!$B$4=""),"",$E82-Dashboard!$B$4)</f>
        <v/>
      </c>
      <c r="P82" s="28">
        <f>IF($A82="","",IF($Q82&lt;&gt;"","Review data",IF(OR($L82="Completed",$L82="Declined",$L82="Closed - Other"),"Closed",IF(AND($K82&lt;&gt;"",$K82&lt;Dashboard!$B$4),"Action overdue",IF(AND($H82&gt;=Dashboard!$B$6,$L82&lt;&gt;"Scheduled"),"Escalate review",IF($E82&lt;Dashboard!$B$4,"Recall overdue",IF($E82&lt;=Dashboard!$B$4+Dashboard!$B$5,"Due soon","Upcoming")))))))</f>
        <v/>
      </c>
      <c r="Q82" s="28">
        <f>IF($A82="","",IF($B82="","Missing patient reference",IF($C82="","Missing clinic",IF($D82="","Missing recall type",IF($E82="","Missing recall due date",IF($F82="","Missing outreach owner",IF($G82="","Missing preferred channel",IF($H82="","Missing attempt count",IF($L82="","Missing recall status",IF(AND($H82&gt;0,$I82=""),"Missing last attempt date",IF(AND($H82&gt;0,$J82=""),"Missing last outcome",IF(AND(OR($L82="Open",$L82="Deferred",$L82="Unable to Reach"),$K82=""),"Missing next action date",IF(AND($L82="Completed",$M82=""),"Missing completion date","")))))))))))))</f>
        <v/>
      </c>
    </row>
    <row r="83">
      <c r="A83" s="23" t="n"/>
      <c r="B83" s="23" t="n"/>
      <c r="C83" s="23" t="n"/>
      <c r="D83" s="23" t="n"/>
      <c r="E83" s="36" t="n"/>
      <c r="F83" s="23" t="n"/>
      <c r="G83" s="23" t="n"/>
      <c r="H83" s="25" t="n"/>
      <c r="I83" s="36" t="n"/>
      <c r="J83" s="23" t="n"/>
      <c r="K83" s="36" t="n"/>
      <c r="L83" s="23" t="n"/>
      <c r="M83" s="36" t="n"/>
      <c r="N83" s="26" t="n"/>
      <c r="O83" s="27">
        <f>IF(OR($A83="",$E83="",Dashboard!$B$4=""),"",$E83-Dashboard!$B$4)</f>
        <v/>
      </c>
      <c r="P83" s="28">
        <f>IF($A83="","",IF($Q83&lt;&gt;"","Review data",IF(OR($L83="Completed",$L83="Declined",$L83="Closed - Other"),"Closed",IF(AND($K83&lt;&gt;"",$K83&lt;Dashboard!$B$4),"Action overdue",IF(AND($H83&gt;=Dashboard!$B$6,$L83&lt;&gt;"Scheduled"),"Escalate review",IF($E83&lt;Dashboard!$B$4,"Recall overdue",IF($E83&lt;=Dashboard!$B$4+Dashboard!$B$5,"Due soon","Upcoming")))))))</f>
        <v/>
      </c>
      <c r="Q83" s="28">
        <f>IF($A83="","",IF($B83="","Missing patient reference",IF($C83="","Missing clinic",IF($D83="","Missing recall type",IF($E83="","Missing recall due date",IF($F83="","Missing outreach owner",IF($G83="","Missing preferred channel",IF($H83="","Missing attempt count",IF($L83="","Missing recall status",IF(AND($H83&gt;0,$I83=""),"Missing last attempt date",IF(AND($H83&gt;0,$J83=""),"Missing last outcome",IF(AND(OR($L83="Open",$L83="Deferred",$L83="Unable to Reach"),$K83=""),"Missing next action date",IF(AND($L83="Completed",$M83=""),"Missing completion date","")))))))))))))</f>
        <v/>
      </c>
    </row>
    <row r="84">
      <c r="A84" s="23" t="n"/>
      <c r="B84" s="23" t="n"/>
      <c r="C84" s="23" t="n"/>
      <c r="D84" s="23" t="n"/>
      <c r="E84" s="36" t="n"/>
      <c r="F84" s="23" t="n"/>
      <c r="G84" s="23" t="n"/>
      <c r="H84" s="25" t="n"/>
      <c r="I84" s="36" t="n"/>
      <c r="J84" s="23" t="n"/>
      <c r="K84" s="36" t="n"/>
      <c r="L84" s="23" t="n"/>
      <c r="M84" s="36" t="n"/>
      <c r="N84" s="26" t="n"/>
      <c r="O84" s="27">
        <f>IF(OR($A84="",$E84="",Dashboard!$B$4=""),"",$E84-Dashboard!$B$4)</f>
        <v/>
      </c>
      <c r="P84" s="28">
        <f>IF($A84="","",IF($Q84&lt;&gt;"","Review data",IF(OR($L84="Completed",$L84="Declined",$L84="Closed - Other"),"Closed",IF(AND($K84&lt;&gt;"",$K84&lt;Dashboard!$B$4),"Action overdue",IF(AND($H84&gt;=Dashboard!$B$6,$L84&lt;&gt;"Scheduled"),"Escalate review",IF($E84&lt;Dashboard!$B$4,"Recall overdue",IF($E84&lt;=Dashboard!$B$4+Dashboard!$B$5,"Due soon","Upcoming")))))))</f>
        <v/>
      </c>
      <c r="Q84" s="28">
        <f>IF($A84="","",IF($B84="","Missing patient reference",IF($C84="","Missing clinic",IF($D84="","Missing recall type",IF($E84="","Missing recall due date",IF($F84="","Missing outreach owner",IF($G84="","Missing preferred channel",IF($H84="","Missing attempt count",IF($L84="","Missing recall status",IF(AND($H84&gt;0,$I84=""),"Missing last attempt date",IF(AND($H84&gt;0,$J84=""),"Missing last outcome",IF(AND(OR($L84="Open",$L84="Deferred",$L84="Unable to Reach"),$K84=""),"Missing next action date",IF(AND($L84="Completed",$M84=""),"Missing completion date","")))))))))))))</f>
        <v/>
      </c>
    </row>
    <row r="85">
      <c r="A85" s="23" t="n"/>
      <c r="B85" s="23" t="n"/>
      <c r="C85" s="23" t="n"/>
      <c r="D85" s="23" t="n"/>
      <c r="E85" s="36" t="n"/>
      <c r="F85" s="23" t="n"/>
      <c r="G85" s="23" t="n"/>
      <c r="H85" s="25" t="n"/>
      <c r="I85" s="36" t="n"/>
      <c r="J85" s="23" t="n"/>
      <c r="K85" s="36" t="n"/>
      <c r="L85" s="23" t="n"/>
      <c r="M85" s="36" t="n"/>
      <c r="N85" s="26" t="n"/>
      <c r="O85" s="27">
        <f>IF(OR($A85="",$E85="",Dashboard!$B$4=""),"",$E85-Dashboard!$B$4)</f>
        <v/>
      </c>
      <c r="P85" s="28">
        <f>IF($A85="","",IF($Q85&lt;&gt;"","Review data",IF(OR($L85="Completed",$L85="Declined",$L85="Closed - Other"),"Closed",IF(AND($K85&lt;&gt;"",$K85&lt;Dashboard!$B$4),"Action overdue",IF(AND($H85&gt;=Dashboard!$B$6,$L85&lt;&gt;"Scheduled"),"Escalate review",IF($E85&lt;Dashboard!$B$4,"Recall overdue",IF($E85&lt;=Dashboard!$B$4+Dashboard!$B$5,"Due soon","Upcoming")))))))</f>
        <v/>
      </c>
      <c r="Q85" s="28">
        <f>IF($A85="","",IF($B85="","Missing patient reference",IF($C85="","Missing clinic",IF($D85="","Missing recall type",IF($E85="","Missing recall due date",IF($F85="","Missing outreach owner",IF($G85="","Missing preferred channel",IF($H85="","Missing attempt count",IF($L85="","Missing recall status",IF(AND($H85&gt;0,$I85=""),"Missing last attempt date",IF(AND($H85&gt;0,$J85=""),"Missing last outcome",IF(AND(OR($L85="Open",$L85="Deferred",$L85="Unable to Reach"),$K85=""),"Missing next action date",IF(AND($L85="Completed",$M85=""),"Missing completion date","")))))))))))))</f>
        <v/>
      </c>
    </row>
    <row r="86">
      <c r="A86" s="23" t="n"/>
      <c r="B86" s="23" t="n"/>
      <c r="C86" s="23" t="n"/>
      <c r="D86" s="23" t="n"/>
      <c r="E86" s="36" t="n"/>
      <c r="F86" s="23" t="n"/>
      <c r="G86" s="23" t="n"/>
      <c r="H86" s="25" t="n"/>
      <c r="I86" s="36" t="n"/>
      <c r="J86" s="23" t="n"/>
      <c r="K86" s="36" t="n"/>
      <c r="L86" s="23" t="n"/>
      <c r="M86" s="36" t="n"/>
      <c r="N86" s="26" t="n"/>
      <c r="O86" s="27">
        <f>IF(OR($A86="",$E86="",Dashboard!$B$4=""),"",$E86-Dashboard!$B$4)</f>
        <v/>
      </c>
      <c r="P86" s="28">
        <f>IF($A86="","",IF($Q86&lt;&gt;"","Review data",IF(OR($L86="Completed",$L86="Declined",$L86="Closed - Other"),"Closed",IF(AND($K86&lt;&gt;"",$K86&lt;Dashboard!$B$4),"Action overdue",IF(AND($H86&gt;=Dashboard!$B$6,$L86&lt;&gt;"Scheduled"),"Escalate review",IF($E86&lt;Dashboard!$B$4,"Recall overdue",IF($E86&lt;=Dashboard!$B$4+Dashboard!$B$5,"Due soon","Upcoming")))))))</f>
        <v/>
      </c>
      <c r="Q86" s="28">
        <f>IF($A86="","",IF($B86="","Missing patient reference",IF($C86="","Missing clinic",IF($D86="","Missing recall type",IF($E86="","Missing recall due date",IF($F86="","Missing outreach owner",IF($G86="","Missing preferred channel",IF($H86="","Missing attempt count",IF($L86="","Missing recall status",IF(AND($H86&gt;0,$I86=""),"Missing last attempt date",IF(AND($H86&gt;0,$J86=""),"Missing last outcome",IF(AND(OR($L86="Open",$L86="Deferred",$L86="Unable to Reach"),$K86=""),"Missing next action date",IF(AND($L86="Completed",$M86=""),"Missing completion date","")))))))))))))</f>
        <v/>
      </c>
    </row>
    <row r="87">
      <c r="A87" s="23" t="n"/>
      <c r="B87" s="23" t="n"/>
      <c r="C87" s="23" t="n"/>
      <c r="D87" s="23" t="n"/>
      <c r="E87" s="36" t="n"/>
      <c r="F87" s="23" t="n"/>
      <c r="G87" s="23" t="n"/>
      <c r="H87" s="25" t="n"/>
      <c r="I87" s="36" t="n"/>
      <c r="J87" s="23" t="n"/>
      <c r="K87" s="36" t="n"/>
      <c r="L87" s="23" t="n"/>
      <c r="M87" s="36" t="n"/>
      <c r="N87" s="26" t="n"/>
      <c r="O87" s="27">
        <f>IF(OR($A87="",$E87="",Dashboard!$B$4=""),"",$E87-Dashboard!$B$4)</f>
        <v/>
      </c>
      <c r="P87" s="28">
        <f>IF($A87="","",IF($Q87&lt;&gt;"","Review data",IF(OR($L87="Completed",$L87="Declined",$L87="Closed - Other"),"Closed",IF(AND($K87&lt;&gt;"",$K87&lt;Dashboard!$B$4),"Action overdue",IF(AND($H87&gt;=Dashboard!$B$6,$L87&lt;&gt;"Scheduled"),"Escalate review",IF($E87&lt;Dashboard!$B$4,"Recall overdue",IF($E87&lt;=Dashboard!$B$4+Dashboard!$B$5,"Due soon","Upcoming")))))))</f>
        <v/>
      </c>
      <c r="Q87" s="28">
        <f>IF($A87="","",IF($B87="","Missing patient reference",IF($C87="","Missing clinic",IF($D87="","Missing recall type",IF($E87="","Missing recall due date",IF($F87="","Missing outreach owner",IF($G87="","Missing preferred channel",IF($H87="","Missing attempt count",IF($L87="","Missing recall status",IF(AND($H87&gt;0,$I87=""),"Missing last attempt date",IF(AND($H87&gt;0,$J87=""),"Missing last outcome",IF(AND(OR($L87="Open",$L87="Deferred",$L87="Unable to Reach"),$K87=""),"Missing next action date",IF(AND($L87="Completed",$M87=""),"Missing completion date","")))))))))))))</f>
        <v/>
      </c>
    </row>
    <row r="88">
      <c r="A88" s="23" t="n"/>
      <c r="B88" s="23" t="n"/>
      <c r="C88" s="23" t="n"/>
      <c r="D88" s="23" t="n"/>
      <c r="E88" s="36" t="n"/>
      <c r="F88" s="23" t="n"/>
      <c r="G88" s="23" t="n"/>
      <c r="H88" s="25" t="n"/>
      <c r="I88" s="36" t="n"/>
      <c r="J88" s="23" t="n"/>
      <c r="K88" s="36" t="n"/>
      <c r="L88" s="23" t="n"/>
      <c r="M88" s="36" t="n"/>
      <c r="N88" s="26" t="n"/>
      <c r="O88" s="27">
        <f>IF(OR($A88="",$E88="",Dashboard!$B$4=""),"",$E88-Dashboard!$B$4)</f>
        <v/>
      </c>
      <c r="P88" s="28">
        <f>IF($A88="","",IF($Q88&lt;&gt;"","Review data",IF(OR($L88="Completed",$L88="Declined",$L88="Closed - Other"),"Closed",IF(AND($K88&lt;&gt;"",$K88&lt;Dashboard!$B$4),"Action overdue",IF(AND($H88&gt;=Dashboard!$B$6,$L88&lt;&gt;"Scheduled"),"Escalate review",IF($E88&lt;Dashboard!$B$4,"Recall overdue",IF($E88&lt;=Dashboard!$B$4+Dashboard!$B$5,"Due soon","Upcoming")))))))</f>
        <v/>
      </c>
      <c r="Q88" s="28">
        <f>IF($A88="","",IF($B88="","Missing patient reference",IF($C88="","Missing clinic",IF($D88="","Missing recall type",IF($E88="","Missing recall due date",IF($F88="","Missing outreach owner",IF($G88="","Missing preferred channel",IF($H88="","Missing attempt count",IF($L88="","Missing recall status",IF(AND($H88&gt;0,$I88=""),"Missing last attempt date",IF(AND($H88&gt;0,$J88=""),"Missing last outcome",IF(AND(OR($L88="Open",$L88="Deferred",$L88="Unable to Reach"),$K88=""),"Missing next action date",IF(AND($L88="Completed",$M88=""),"Missing completion date","")))))))))))))</f>
        <v/>
      </c>
    </row>
    <row r="89">
      <c r="A89" s="23" t="n"/>
      <c r="B89" s="23" t="n"/>
      <c r="C89" s="23" t="n"/>
      <c r="D89" s="23" t="n"/>
      <c r="E89" s="36" t="n"/>
      <c r="F89" s="23" t="n"/>
      <c r="G89" s="23" t="n"/>
      <c r="H89" s="25" t="n"/>
      <c r="I89" s="36" t="n"/>
      <c r="J89" s="23" t="n"/>
      <c r="K89" s="36" t="n"/>
      <c r="L89" s="23" t="n"/>
      <c r="M89" s="36" t="n"/>
      <c r="N89" s="26" t="n"/>
      <c r="O89" s="27">
        <f>IF(OR($A89="",$E89="",Dashboard!$B$4=""),"",$E89-Dashboard!$B$4)</f>
        <v/>
      </c>
      <c r="P89" s="28">
        <f>IF($A89="","",IF($Q89&lt;&gt;"","Review data",IF(OR($L89="Completed",$L89="Declined",$L89="Closed - Other"),"Closed",IF(AND($K89&lt;&gt;"",$K89&lt;Dashboard!$B$4),"Action overdue",IF(AND($H89&gt;=Dashboard!$B$6,$L89&lt;&gt;"Scheduled"),"Escalate review",IF($E89&lt;Dashboard!$B$4,"Recall overdue",IF($E89&lt;=Dashboard!$B$4+Dashboard!$B$5,"Due soon","Upcoming")))))))</f>
        <v/>
      </c>
      <c r="Q89" s="28">
        <f>IF($A89="","",IF($B89="","Missing patient reference",IF($C89="","Missing clinic",IF($D89="","Missing recall type",IF($E89="","Missing recall due date",IF($F89="","Missing outreach owner",IF($G89="","Missing preferred channel",IF($H89="","Missing attempt count",IF($L89="","Missing recall status",IF(AND($H89&gt;0,$I89=""),"Missing last attempt date",IF(AND($H89&gt;0,$J89=""),"Missing last outcome",IF(AND(OR($L89="Open",$L89="Deferred",$L89="Unable to Reach"),$K89=""),"Missing next action date",IF(AND($L89="Completed",$M89=""),"Missing completion date","")))))))))))))</f>
        <v/>
      </c>
    </row>
    <row r="90">
      <c r="A90" s="23" t="n"/>
      <c r="B90" s="23" t="n"/>
      <c r="C90" s="23" t="n"/>
      <c r="D90" s="23" t="n"/>
      <c r="E90" s="36" t="n"/>
      <c r="F90" s="23" t="n"/>
      <c r="G90" s="23" t="n"/>
      <c r="H90" s="25" t="n"/>
      <c r="I90" s="36" t="n"/>
      <c r="J90" s="23" t="n"/>
      <c r="K90" s="36" t="n"/>
      <c r="L90" s="23" t="n"/>
      <c r="M90" s="36" t="n"/>
      <c r="N90" s="26" t="n"/>
      <c r="O90" s="27">
        <f>IF(OR($A90="",$E90="",Dashboard!$B$4=""),"",$E90-Dashboard!$B$4)</f>
        <v/>
      </c>
      <c r="P90" s="28">
        <f>IF($A90="","",IF($Q90&lt;&gt;"","Review data",IF(OR($L90="Completed",$L90="Declined",$L90="Closed - Other"),"Closed",IF(AND($K90&lt;&gt;"",$K90&lt;Dashboard!$B$4),"Action overdue",IF(AND($H90&gt;=Dashboard!$B$6,$L90&lt;&gt;"Scheduled"),"Escalate review",IF($E90&lt;Dashboard!$B$4,"Recall overdue",IF($E90&lt;=Dashboard!$B$4+Dashboard!$B$5,"Due soon","Upcoming")))))))</f>
        <v/>
      </c>
      <c r="Q90" s="28">
        <f>IF($A90="","",IF($B90="","Missing patient reference",IF($C90="","Missing clinic",IF($D90="","Missing recall type",IF($E90="","Missing recall due date",IF($F90="","Missing outreach owner",IF($G90="","Missing preferred channel",IF($H90="","Missing attempt count",IF($L90="","Missing recall status",IF(AND($H90&gt;0,$I90=""),"Missing last attempt date",IF(AND($H90&gt;0,$J90=""),"Missing last outcome",IF(AND(OR($L90="Open",$L90="Deferred",$L90="Unable to Reach"),$K90=""),"Missing next action date",IF(AND($L90="Completed",$M90=""),"Missing completion date","")))))))))))))</f>
        <v/>
      </c>
    </row>
    <row r="91">
      <c r="A91" s="23" t="n"/>
      <c r="B91" s="23" t="n"/>
      <c r="C91" s="23" t="n"/>
      <c r="D91" s="23" t="n"/>
      <c r="E91" s="36" t="n"/>
      <c r="F91" s="23" t="n"/>
      <c r="G91" s="23" t="n"/>
      <c r="H91" s="25" t="n"/>
      <c r="I91" s="36" t="n"/>
      <c r="J91" s="23" t="n"/>
      <c r="K91" s="36" t="n"/>
      <c r="L91" s="23" t="n"/>
      <c r="M91" s="36" t="n"/>
      <c r="N91" s="26" t="n"/>
      <c r="O91" s="27">
        <f>IF(OR($A91="",$E91="",Dashboard!$B$4=""),"",$E91-Dashboard!$B$4)</f>
        <v/>
      </c>
      <c r="P91" s="28">
        <f>IF($A91="","",IF($Q91&lt;&gt;"","Review data",IF(OR($L91="Completed",$L91="Declined",$L91="Closed - Other"),"Closed",IF(AND($K91&lt;&gt;"",$K91&lt;Dashboard!$B$4),"Action overdue",IF(AND($H91&gt;=Dashboard!$B$6,$L91&lt;&gt;"Scheduled"),"Escalate review",IF($E91&lt;Dashboard!$B$4,"Recall overdue",IF($E91&lt;=Dashboard!$B$4+Dashboard!$B$5,"Due soon","Upcoming")))))))</f>
        <v/>
      </c>
      <c r="Q91" s="28">
        <f>IF($A91="","",IF($B91="","Missing patient reference",IF($C91="","Missing clinic",IF($D91="","Missing recall type",IF($E91="","Missing recall due date",IF($F91="","Missing outreach owner",IF($G91="","Missing preferred channel",IF($H91="","Missing attempt count",IF($L91="","Missing recall status",IF(AND($H91&gt;0,$I91=""),"Missing last attempt date",IF(AND($H91&gt;0,$J91=""),"Missing last outcome",IF(AND(OR($L91="Open",$L91="Deferred",$L91="Unable to Reach"),$K91=""),"Missing next action date",IF(AND($L91="Completed",$M91=""),"Missing completion date","")))))))))))))</f>
        <v/>
      </c>
    </row>
    <row r="92">
      <c r="A92" s="23" t="n"/>
      <c r="B92" s="23" t="n"/>
      <c r="C92" s="23" t="n"/>
      <c r="D92" s="23" t="n"/>
      <c r="E92" s="36" t="n"/>
      <c r="F92" s="23" t="n"/>
      <c r="G92" s="23" t="n"/>
      <c r="H92" s="25" t="n"/>
      <c r="I92" s="36" t="n"/>
      <c r="J92" s="23" t="n"/>
      <c r="K92" s="36" t="n"/>
      <c r="L92" s="23" t="n"/>
      <c r="M92" s="36" t="n"/>
      <c r="N92" s="26" t="n"/>
      <c r="O92" s="27">
        <f>IF(OR($A92="",$E92="",Dashboard!$B$4=""),"",$E92-Dashboard!$B$4)</f>
        <v/>
      </c>
      <c r="P92" s="28">
        <f>IF($A92="","",IF($Q92&lt;&gt;"","Review data",IF(OR($L92="Completed",$L92="Declined",$L92="Closed - Other"),"Closed",IF(AND($K92&lt;&gt;"",$K92&lt;Dashboard!$B$4),"Action overdue",IF(AND($H92&gt;=Dashboard!$B$6,$L92&lt;&gt;"Scheduled"),"Escalate review",IF($E92&lt;Dashboard!$B$4,"Recall overdue",IF($E92&lt;=Dashboard!$B$4+Dashboard!$B$5,"Due soon","Upcoming")))))))</f>
        <v/>
      </c>
      <c r="Q92" s="28">
        <f>IF($A92="","",IF($B92="","Missing patient reference",IF($C92="","Missing clinic",IF($D92="","Missing recall type",IF($E92="","Missing recall due date",IF($F92="","Missing outreach owner",IF($G92="","Missing preferred channel",IF($H92="","Missing attempt count",IF($L92="","Missing recall status",IF(AND($H92&gt;0,$I92=""),"Missing last attempt date",IF(AND($H92&gt;0,$J92=""),"Missing last outcome",IF(AND(OR($L92="Open",$L92="Deferred",$L92="Unable to Reach"),$K92=""),"Missing next action date",IF(AND($L92="Completed",$M92=""),"Missing completion date","")))))))))))))</f>
        <v/>
      </c>
    </row>
    <row r="93">
      <c r="A93" s="23" t="n"/>
      <c r="B93" s="23" t="n"/>
      <c r="C93" s="23" t="n"/>
      <c r="D93" s="23" t="n"/>
      <c r="E93" s="36" t="n"/>
      <c r="F93" s="23" t="n"/>
      <c r="G93" s="23" t="n"/>
      <c r="H93" s="25" t="n"/>
      <c r="I93" s="36" t="n"/>
      <c r="J93" s="23" t="n"/>
      <c r="K93" s="36" t="n"/>
      <c r="L93" s="23" t="n"/>
      <c r="M93" s="36" t="n"/>
      <c r="N93" s="26" t="n"/>
      <c r="O93" s="27">
        <f>IF(OR($A93="",$E93="",Dashboard!$B$4=""),"",$E93-Dashboard!$B$4)</f>
        <v/>
      </c>
      <c r="P93" s="28">
        <f>IF($A93="","",IF($Q93&lt;&gt;"","Review data",IF(OR($L93="Completed",$L93="Declined",$L93="Closed - Other"),"Closed",IF(AND($K93&lt;&gt;"",$K93&lt;Dashboard!$B$4),"Action overdue",IF(AND($H93&gt;=Dashboard!$B$6,$L93&lt;&gt;"Scheduled"),"Escalate review",IF($E93&lt;Dashboard!$B$4,"Recall overdue",IF($E93&lt;=Dashboard!$B$4+Dashboard!$B$5,"Due soon","Upcoming")))))))</f>
        <v/>
      </c>
      <c r="Q93" s="28">
        <f>IF($A93="","",IF($B93="","Missing patient reference",IF($C93="","Missing clinic",IF($D93="","Missing recall type",IF($E93="","Missing recall due date",IF($F93="","Missing outreach owner",IF($G93="","Missing preferred channel",IF($H93="","Missing attempt count",IF($L93="","Missing recall status",IF(AND($H93&gt;0,$I93=""),"Missing last attempt date",IF(AND($H93&gt;0,$J93=""),"Missing last outcome",IF(AND(OR($L93="Open",$L93="Deferred",$L93="Unable to Reach"),$K93=""),"Missing next action date",IF(AND($L93="Completed",$M93=""),"Missing completion date","")))))))))))))</f>
        <v/>
      </c>
    </row>
    <row r="94">
      <c r="A94" s="23" t="n"/>
      <c r="B94" s="23" t="n"/>
      <c r="C94" s="23" t="n"/>
      <c r="D94" s="23" t="n"/>
      <c r="E94" s="36" t="n"/>
      <c r="F94" s="23" t="n"/>
      <c r="G94" s="23" t="n"/>
      <c r="H94" s="25" t="n"/>
      <c r="I94" s="36" t="n"/>
      <c r="J94" s="23" t="n"/>
      <c r="K94" s="36" t="n"/>
      <c r="L94" s="23" t="n"/>
      <c r="M94" s="36" t="n"/>
      <c r="N94" s="26" t="n"/>
      <c r="O94" s="27">
        <f>IF(OR($A94="",$E94="",Dashboard!$B$4=""),"",$E94-Dashboard!$B$4)</f>
        <v/>
      </c>
      <c r="P94" s="28">
        <f>IF($A94="","",IF($Q94&lt;&gt;"","Review data",IF(OR($L94="Completed",$L94="Declined",$L94="Closed - Other"),"Closed",IF(AND($K94&lt;&gt;"",$K94&lt;Dashboard!$B$4),"Action overdue",IF(AND($H94&gt;=Dashboard!$B$6,$L94&lt;&gt;"Scheduled"),"Escalate review",IF($E94&lt;Dashboard!$B$4,"Recall overdue",IF($E94&lt;=Dashboard!$B$4+Dashboard!$B$5,"Due soon","Upcoming")))))))</f>
        <v/>
      </c>
      <c r="Q94" s="28">
        <f>IF($A94="","",IF($B94="","Missing patient reference",IF($C94="","Missing clinic",IF($D94="","Missing recall type",IF($E94="","Missing recall due date",IF($F94="","Missing outreach owner",IF($G94="","Missing preferred channel",IF($H94="","Missing attempt count",IF($L94="","Missing recall status",IF(AND($H94&gt;0,$I94=""),"Missing last attempt date",IF(AND($H94&gt;0,$J94=""),"Missing last outcome",IF(AND(OR($L94="Open",$L94="Deferred",$L94="Unable to Reach"),$K94=""),"Missing next action date",IF(AND($L94="Completed",$M94=""),"Missing completion date","")))))))))))))</f>
        <v/>
      </c>
    </row>
    <row r="95">
      <c r="A95" s="23" t="n"/>
      <c r="B95" s="23" t="n"/>
      <c r="C95" s="23" t="n"/>
      <c r="D95" s="23" t="n"/>
      <c r="E95" s="36" t="n"/>
      <c r="F95" s="23" t="n"/>
      <c r="G95" s="23" t="n"/>
      <c r="H95" s="25" t="n"/>
      <c r="I95" s="36" t="n"/>
      <c r="J95" s="23" t="n"/>
      <c r="K95" s="36" t="n"/>
      <c r="L95" s="23" t="n"/>
      <c r="M95" s="36" t="n"/>
      <c r="N95" s="26" t="n"/>
      <c r="O95" s="27">
        <f>IF(OR($A95="",$E95="",Dashboard!$B$4=""),"",$E95-Dashboard!$B$4)</f>
        <v/>
      </c>
      <c r="P95" s="28">
        <f>IF($A95="","",IF($Q95&lt;&gt;"","Review data",IF(OR($L95="Completed",$L95="Declined",$L95="Closed - Other"),"Closed",IF(AND($K95&lt;&gt;"",$K95&lt;Dashboard!$B$4),"Action overdue",IF(AND($H95&gt;=Dashboard!$B$6,$L95&lt;&gt;"Scheduled"),"Escalate review",IF($E95&lt;Dashboard!$B$4,"Recall overdue",IF($E95&lt;=Dashboard!$B$4+Dashboard!$B$5,"Due soon","Upcoming")))))))</f>
        <v/>
      </c>
      <c r="Q95" s="28">
        <f>IF($A95="","",IF($B95="","Missing patient reference",IF($C95="","Missing clinic",IF($D95="","Missing recall type",IF($E95="","Missing recall due date",IF($F95="","Missing outreach owner",IF($G95="","Missing preferred channel",IF($H95="","Missing attempt count",IF($L95="","Missing recall status",IF(AND($H95&gt;0,$I95=""),"Missing last attempt date",IF(AND($H95&gt;0,$J95=""),"Missing last outcome",IF(AND(OR($L95="Open",$L95="Deferred",$L95="Unable to Reach"),$K95=""),"Missing next action date",IF(AND($L95="Completed",$M95=""),"Missing completion date","")))))))))))))</f>
        <v/>
      </c>
    </row>
    <row r="96">
      <c r="A96" s="23" t="n"/>
      <c r="B96" s="23" t="n"/>
      <c r="C96" s="23" t="n"/>
      <c r="D96" s="23" t="n"/>
      <c r="E96" s="36" t="n"/>
      <c r="F96" s="23" t="n"/>
      <c r="G96" s="23" t="n"/>
      <c r="H96" s="25" t="n"/>
      <c r="I96" s="36" t="n"/>
      <c r="J96" s="23" t="n"/>
      <c r="K96" s="36" t="n"/>
      <c r="L96" s="23" t="n"/>
      <c r="M96" s="36" t="n"/>
      <c r="N96" s="26" t="n"/>
      <c r="O96" s="27">
        <f>IF(OR($A96="",$E96="",Dashboard!$B$4=""),"",$E96-Dashboard!$B$4)</f>
        <v/>
      </c>
      <c r="P96" s="28">
        <f>IF($A96="","",IF($Q96&lt;&gt;"","Review data",IF(OR($L96="Completed",$L96="Declined",$L96="Closed - Other"),"Closed",IF(AND($K96&lt;&gt;"",$K96&lt;Dashboard!$B$4),"Action overdue",IF(AND($H96&gt;=Dashboard!$B$6,$L96&lt;&gt;"Scheduled"),"Escalate review",IF($E96&lt;Dashboard!$B$4,"Recall overdue",IF($E96&lt;=Dashboard!$B$4+Dashboard!$B$5,"Due soon","Upcoming")))))))</f>
        <v/>
      </c>
      <c r="Q96" s="28">
        <f>IF($A96="","",IF($B96="","Missing patient reference",IF($C96="","Missing clinic",IF($D96="","Missing recall type",IF($E96="","Missing recall due date",IF($F96="","Missing outreach owner",IF($G96="","Missing preferred channel",IF($H96="","Missing attempt count",IF($L96="","Missing recall status",IF(AND($H96&gt;0,$I96=""),"Missing last attempt date",IF(AND($H96&gt;0,$J96=""),"Missing last outcome",IF(AND(OR($L96="Open",$L96="Deferred",$L96="Unable to Reach"),$K96=""),"Missing next action date",IF(AND($L96="Completed",$M96=""),"Missing completion date","")))))))))))))</f>
        <v/>
      </c>
    </row>
    <row r="97">
      <c r="A97" s="23" t="n"/>
      <c r="B97" s="23" t="n"/>
      <c r="C97" s="23" t="n"/>
      <c r="D97" s="23" t="n"/>
      <c r="E97" s="36" t="n"/>
      <c r="F97" s="23" t="n"/>
      <c r="G97" s="23" t="n"/>
      <c r="H97" s="25" t="n"/>
      <c r="I97" s="36" t="n"/>
      <c r="J97" s="23" t="n"/>
      <c r="K97" s="36" t="n"/>
      <c r="L97" s="23" t="n"/>
      <c r="M97" s="36" t="n"/>
      <c r="N97" s="26" t="n"/>
      <c r="O97" s="27">
        <f>IF(OR($A97="",$E97="",Dashboard!$B$4=""),"",$E97-Dashboard!$B$4)</f>
        <v/>
      </c>
      <c r="P97" s="28">
        <f>IF($A97="","",IF($Q97&lt;&gt;"","Review data",IF(OR($L97="Completed",$L97="Declined",$L97="Closed - Other"),"Closed",IF(AND($K97&lt;&gt;"",$K97&lt;Dashboard!$B$4),"Action overdue",IF(AND($H97&gt;=Dashboard!$B$6,$L97&lt;&gt;"Scheduled"),"Escalate review",IF($E97&lt;Dashboard!$B$4,"Recall overdue",IF($E97&lt;=Dashboard!$B$4+Dashboard!$B$5,"Due soon","Upcoming")))))))</f>
        <v/>
      </c>
      <c r="Q97" s="28">
        <f>IF($A97="","",IF($B97="","Missing patient reference",IF($C97="","Missing clinic",IF($D97="","Missing recall type",IF($E97="","Missing recall due date",IF($F97="","Missing outreach owner",IF($G97="","Missing preferred channel",IF($H97="","Missing attempt count",IF($L97="","Missing recall status",IF(AND($H97&gt;0,$I97=""),"Missing last attempt date",IF(AND($H97&gt;0,$J97=""),"Missing last outcome",IF(AND(OR($L97="Open",$L97="Deferred",$L97="Unable to Reach"),$K97=""),"Missing next action date",IF(AND($L97="Completed",$M97=""),"Missing completion date","")))))))))))))</f>
        <v/>
      </c>
    </row>
    <row r="98">
      <c r="A98" s="23" t="n"/>
      <c r="B98" s="23" t="n"/>
      <c r="C98" s="23" t="n"/>
      <c r="D98" s="23" t="n"/>
      <c r="E98" s="36" t="n"/>
      <c r="F98" s="23" t="n"/>
      <c r="G98" s="23" t="n"/>
      <c r="H98" s="25" t="n"/>
      <c r="I98" s="36" t="n"/>
      <c r="J98" s="23" t="n"/>
      <c r="K98" s="36" t="n"/>
      <c r="L98" s="23" t="n"/>
      <c r="M98" s="36" t="n"/>
      <c r="N98" s="26" t="n"/>
      <c r="O98" s="27">
        <f>IF(OR($A98="",$E98="",Dashboard!$B$4=""),"",$E98-Dashboard!$B$4)</f>
        <v/>
      </c>
      <c r="P98" s="28">
        <f>IF($A98="","",IF($Q98&lt;&gt;"","Review data",IF(OR($L98="Completed",$L98="Declined",$L98="Closed - Other"),"Closed",IF(AND($K98&lt;&gt;"",$K98&lt;Dashboard!$B$4),"Action overdue",IF(AND($H98&gt;=Dashboard!$B$6,$L98&lt;&gt;"Scheduled"),"Escalate review",IF($E98&lt;Dashboard!$B$4,"Recall overdue",IF($E98&lt;=Dashboard!$B$4+Dashboard!$B$5,"Due soon","Upcoming")))))))</f>
        <v/>
      </c>
      <c r="Q98" s="28">
        <f>IF($A98="","",IF($B98="","Missing patient reference",IF($C98="","Missing clinic",IF($D98="","Missing recall type",IF($E98="","Missing recall due date",IF($F98="","Missing outreach owner",IF($G98="","Missing preferred channel",IF($H98="","Missing attempt count",IF($L98="","Missing recall status",IF(AND($H98&gt;0,$I98=""),"Missing last attempt date",IF(AND($H98&gt;0,$J98=""),"Missing last outcome",IF(AND(OR($L98="Open",$L98="Deferred",$L98="Unable to Reach"),$K98=""),"Missing next action date",IF(AND($L98="Completed",$M98=""),"Missing completion date","")))))))))))))</f>
        <v/>
      </c>
    </row>
    <row r="99">
      <c r="A99" s="23" t="n"/>
      <c r="B99" s="23" t="n"/>
      <c r="C99" s="23" t="n"/>
      <c r="D99" s="23" t="n"/>
      <c r="E99" s="36" t="n"/>
      <c r="F99" s="23" t="n"/>
      <c r="G99" s="23" t="n"/>
      <c r="H99" s="25" t="n"/>
      <c r="I99" s="36" t="n"/>
      <c r="J99" s="23" t="n"/>
      <c r="K99" s="36" t="n"/>
      <c r="L99" s="23" t="n"/>
      <c r="M99" s="36" t="n"/>
      <c r="N99" s="26" t="n"/>
      <c r="O99" s="27">
        <f>IF(OR($A99="",$E99="",Dashboard!$B$4=""),"",$E99-Dashboard!$B$4)</f>
        <v/>
      </c>
      <c r="P99" s="28">
        <f>IF($A99="","",IF($Q99&lt;&gt;"","Review data",IF(OR($L99="Completed",$L99="Declined",$L99="Closed - Other"),"Closed",IF(AND($K99&lt;&gt;"",$K99&lt;Dashboard!$B$4),"Action overdue",IF(AND($H99&gt;=Dashboard!$B$6,$L99&lt;&gt;"Scheduled"),"Escalate review",IF($E99&lt;Dashboard!$B$4,"Recall overdue",IF($E99&lt;=Dashboard!$B$4+Dashboard!$B$5,"Due soon","Upcoming")))))))</f>
        <v/>
      </c>
      <c r="Q99" s="28">
        <f>IF($A99="","",IF($B99="","Missing patient reference",IF($C99="","Missing clinic",IF($D99="","Missing recall type",IF($E99="","Missing recall due date",IF($F99="","Missing outreach owner",IF($G99="","Missing preferred channel",IF($H99="","Missing attempt count",IF($L99="","Missing recall status",IF(AND($H99&gt;0,$I99=""),"Missing last attempt date",IF(AND($H99&gt;0,$J99=""),"Missing last outcome",IF(AND(OR($L99="Open",$L99="Deferred",$L99="Unable to Reach"),$K99=""),"Missing next action date",IF(AND($L99="Completed",$M99=""),"Missing completion date","")))))))))))))</f>
        <v/>
      </c>
    </row>
    <row r="100">
      <c r="A100" s="23" t="n"/>
      <c r="B100" s="23" t="n"/>
      <c r="C100" s="23" t="n"/>
      <c r="D100" s="23" t="n"/>
      <c r="E100" s="36" t="n"/>
      <c r="F100" s="23" t="n"/>
      <c r="G100" s="23" t="n"/>
      <c r="H100" s="25" t="n"/>
      <c r="I100" s="36" t="n"/>
      <c r="J100" s="23" t="n"/>
      <c r="K100" s="36" t="n"/>
      <c r="L100" s="23" t="n"/>
      <c r="M100" s="36" t="n"/>
      <c r="N100" s="26" t="n"/>
      <c r="O100" s="27">
        <f>IF(OR($A100="",$E100="",Dashboard!$B$4=""),"",$E100-Dashboard!$B$4)</f>
        <v/>
      </c>
      <c r="P100" s="28">
        <f>IF($A100="","",IF($Q100&lt;&gt;"","Review data",IF(OR($L100="Completed",$L100="Declined",$L100="Closed - Other"),"Closed",IF(AND($K100&lt;&gt;"",$K100&lt;Dashboard!$B$4),"Action overdue",IF(AND($H100&gt;=Dashboard!$B$6,$L100&lt;&gt;"Scheduled"),"Escalate review",IF($E100&lt;Dashboard!$B$4,"Recall overdue",IF($E100&lt;=Dashboard!$B$4+Dashboard!$B$5,"Due soon","Upcoming")))))))</f>
        <v/>
      </c>
      <c r="Q100" s="28">
        <f>IF($A100="","",IF($B100="","Missing patient reference",IF($C100="","Missing clinic",IF($D100="","Missing recall type",IF($E100="","Missing recall due date",IF($F100="","Missing outreach owner",IF($G100="","Missing preferred channel",IF($H100="","Missing attempt count",IF($L100="","Missing recall status",IF(AND($H100&gt;0,$I100=""),"Missing last attempt date",IF(AND($H100&gt;0,$J100=""),"Missing last outcome",IF(AND(OR($L100="Open",$L100="Deferred",$L100="Unable to Reach"),$K100=""),"Missing next action date",IF(AND($L100="Completed",$M100=""),"Missing completion date","")))))))))))))</f>
        <v/>
      </c>
    </row>
    <row r="101">
      <c r="A101" s="23" t="n"/>
      <c r="B101" s="23" t="n"/>
      <c r="C101" s="23" t="n"/>
      <c r="D101" s="23" t="n"/>
      <c r="E101" s="36" t="n"/>
      <c r="F101" s="23" t="n"/>
      <c r="G101" s="23" t="n"/>
      <c r="H101" s="25" t="n"/>
      <c r="I101" s="36" t="n"/>
      <c r="J101" s="23" t="n"/>
      <c r="K101" s="36" t="n"/>
      <c r="L101" s="23" t="n"/>
      <c r="M101" s="36" t="n"/>
      <c r="N101" s="26" t="n"/>
      <c r="O101" s="27">
        <f>IF(OR($A101="",$E101="",Dashboard!$B$4=""),"",$E101-Dashboard!$B$4)</f>
        <v/>
      </c>
      <c r="P101" s="28">
        <f>IF($A101="","",IF($Q101&lt;&gt;"","Review data",IF(OR($L101="Completed",$L101="Declined",$L101="Closed - Other"),"Closed",IF(AND($K101&lt;&gt;"",$K101&lt;Dashboard!$B$4),"Action overdue",IF(AND($H101&gt;=Dashboard!$B$6,$L101&lt;&gt;"Scheduled"),"Escalate review",IF($E101&lt;Dashboard!$B$4,"Recall overdue",IF($E101&lt;=Dashboard!$B$4+Dashboard!$B$5,"Due soon","Upcoming")))))))</f>
        <v/>
      </c>
      <c r="Q101" s="28">
        <f>IF($A101="","",IF($B101="","Missing patient reference",IF($C101="","Missing clinic",IF($D101="","Missing recall type",IF($E101="","Missing recall due date",IF($F101="","Missing outreach owner",IF($G101="","Missing preferred channel",IF($H101="","Missing attempt count",IF($L101="","Missing recall status",IF(AND($H101&gt;0,$I101=""),"Missing last attempt date",IF(AND($H101&gt;0,$J101=""),"Missing last outcome",IF(AND(OR($L101="Open",$L101="Deferred",$L101="Unable to Reach"),$K101=""),"Missing next action date",IF(AND($L101="Completed",$M101=""),"Missing completion date","")))))))))))))</f>
        <v/>
      </c>
    </row>
    <row r="102">
      <c r="A102" s="23" t="n"/>
      <c r="B102" s="23" t="n"/>
      <c r="C102" s="23" t="n"/>
      <c r="D102" s="23" t="n"/>
      <c r="E102" s="36" t="n"/>
      <c r="F102" s="23" t="n"/>
      <c r="G102" s="23" t="n"/>
      <c r="H102" s="25" t="n"/>
      <c r="I102" s="36" t="n"/>
      <c r="J102" s="23" t="n"/>
      <c r="K102" s="36" t="n"/>
      <c r="L102" s="23" t="n"/>
      <c r="M102" s="36" t="n"/>
      <c r="N102" s="26" t="n"/>
      <c r="O102" s="27">
        <f>IF(OR($A102="",$E102="",Dashboard!$B$4=""),"",$E102-Dashboard!$B$4)</f>
        <v/>
      </c>
      <c r="P102" s="28">
        <f>IF($A102="","",IF($Q102&lt;&gt;"","Review data",IF(OR($L102="Completed",$L102="Declined",$L102="Closed - Other"),"Closed",IF(AND($K102&lt;&gt;"",$K102&lt;Dashboard!$B$4),"Action overdue",IF(AND($H102&gt;=Dashboard!$B$6,$L102&lt;&gt;"Scheduled"),"Escalate review",IF($E102&lt;Dashboard!$B$4,"Recall overdue",IF($E102&lt;=Dashboard!$B$4+Dashboard!$B$5,"Due soon","Upcoming")))))))</f>
        <v/>
      </c>
      <c r="Q102" s="28">
        <f>IF($A102="","",IF($B102="","Missing patient reference",IF($C102="","Missing clinic",IF($D102="","Missing recall type",IF($E102="","Missing recall due date",IF($F102="","Missing outreach owner",IF($G102="","Missing preferred channel",IF($H102="","Missing attempt count",IF($L102="","Missing recall status",IF(AND($H102&gt;0,$I102=""),"Missing last attempt date",IF(AND($H102&gt;0,$J102=""),"Missing last outcome",IF(AND(OR($L102="Open",$L102="Deferred",$L102="Unable to Reach"),$K102=""),"Missing next action date",IF(AND($L102="Completed",$M102=""),"Missing completion date","")))))))))))))</f>
        <v/>
      </c>
    </row>
    <row r="103">
      <c r="A103" s="23" t="n"/>
      <c r="B103" s="23" t="n"/>
      <c r="C103" s="23" t="n"/>
      <c r="D103" s="23" t="n"/>
      <c r="E103" s="36" t="n"/>
      <c r="F103" s="23" t="n"/>
      <c r="G103" s="23" t="n"/>
      <c r="H103" s="25" t="n"/>
      <c r="I103" s="36" t="n"/>
      <c r="J103" s="23" t="n"/>
      <c r="K103" s="36" t="n"/>
      <c r="L103" s="23" t="n"/>
      <c r="M103" s="36" t="n"/>
      <c r="N103" s="26" t="n"/>
      <c r="O103" s="27">
        <f>IF(OR($A103="",$E103="",Dashboard!$B$4=""),"",$E103-Dashboard!$B$4)</f>
        <v/>
      </c>
      <c r="P103" s="28">
        <f>IF($A103="","",IF($Q103&lt;&gt;"","Review data",IF(OR($L103="Completed",$L103="Declined",$L103="Closed - Other"),"Closed",IF(AND($K103&lt;&gt;"",$K103&lt;Dashboard!$B$4),"Action overdue",IF(AND($H103&gt;=Dashboard!$B$6,$L103&lt;&gt;"Scheduled"),"Escalate review",IF($E103&lt;Dashboard!$B$4,"Recall overdue",IF($E103&lt;=Dashboard!$B$4+Dashboard!$B$5,"Due soon","Upcoming")))))))</f>
        <v/>
      </c>
      <c r="Q103" s="28">
        <f>IF($A103="","",IF($B103="","Missing patient reference",IF($C103="","Missing clinic",IF($D103="","Missing recall type",IF($E103="","Missing recall due date",IF($F103="","Missing outreach owner",IF($G103="","Missing preferred channel",IF($H103="","Missing attempt count",IF($L103="","Missing recall status",IF(AND($H103&gt;0,$I103=""),"Missing last attempt date",IF(AND($H103&gt;0,$J103=""),"Missing last outcome",IF(AND(OR($L103="Open",$L103="Deferred",$L103="Unable to Reach"),$K103=""),"Missing next action date",IF(AND($L103="Completed",$M103=""),"Missing completion date","")))))))))))))</f>
        <v/>
      </c>
    </row>
    <row r="104">
      <c r="A104" s="23" t="n"/>
      <c r="B104" s="23" t="n"/>
      <c r="C104" s="23" t="n"/>
      <c r="D104" s="23" t="n"/>
      <c r="E104" s="36" t="n"/>
      <c r="F104" s="23" t="n"/>
      <c r="G104" s="23" t="n"/>
      <c r="H104" s="25" t="n"/>
      <c r="I104" s="36" t="n"/>
      <c r="J104" s="23" t="n"/>
      <c r="K104" s="36" t="n"/>
      <c r="L104" s="23" t="n"/>
      <c r="M104" s="36" t="n"/>
      <c r="N104" s="26" t="n"/>
      <c r="O104" s="27">
        <f>IF(OR($A104="",$E104="",Dashboard!$B$4=""),"",$E104-Dashboard!$B$4)</f>
        <v/>
      </c>
      <c r="P104" s="28">
        <f>IF($A104="","",IF($Q104&lt;&gt;"","Review data",IF(OR($L104="Completed",$L104="Declined",$L104="Closed - Other"),"Closed",IF(AND($K104&lt;&gt;"",$K104&lt;Dashboard!$B$4),"Action overdue",IF(AND($H104&gt;=Dashboard!$B$6,$L104&lt;&gt;"Scheduled"),"Escalate review",IF($E104&lt;Dashboard!$B$4,"Recall overdue",IF($E104&lt;=Dashboard!$B$4+Dashboard!$B$5,"Due soon","Upcoming")))))))</f>
        <v/>
      </c>
      <c r="Q104" s="28">
        <f>IF($A104="","",IF($B104="","Missing patient reference",IF($C104="","Missing clinic",IF($D104="","Missing recall type",IF($E104="","Missing recall due date",IF($F104="","Missing outreach owner",IF($G104="","Missing preferred channel",IF($H104="","Missing attempt count",IF($L104="","Missing recall status",IF(AND($H104&gt;0,$I104=""),"Missing last attempt date",IF(AND($H104&gt;0,$J104=""),"Missing last outcome",IF(AND(OR($L104="Open",$L104="Deferred",$L104="Unable to Reach"),$K104=""),"Missing next action date",IF(AND($L104="Completed",$M104=""),"Missing completion date","")))))))))))))</f>
        <v/>
      </c>
    </row>
    <row r="105">
      <c r="A105" s="23" t="n"/>
      <c r="B105" s="23" t="n"/>
      <c r="C105" s="23" t="n"/>
      <c r="D105" s="23" t="n"/>
      <c r="E105" s="36" t="n"/>
      <c r="F105" s="23" t="n"/>
      <c r="G105" s="23" t="n"/>
      <c r="H105" s="25" t="n"/>
      <c r="I105" s="36" t="n"/>
      <c r="J105" s="23" t="n"/>
      <c r="K105" s="36" t="n"/>
      <c r="L105" s="23" t="n"/>
      <c r="M105" s="36" t="n"/>
      <c r="N105" s="26" t="n"/>
      <c r="O105" s="27">
        <f>IF(OR($A105="",$E105="",Dashboard!$B$4=""),"",$E105-Dashboard!$B$4)</f>
        <v/>
      </c>
      <c r="P105" s="28">
        <f>IF($A105="","",IF($Q105&lt;&gt;"","Review data",IF(OR($L105="Completed",$L105="Declined",$L105="Closed - Other"),"Closed",IF(AND($K105&lt;&gt;"",$K105&lt;Dashboard!$B$4),"Action overdue",IF(AND($H105&gt;=Dashboard!$B$6,$L105&lt;&gt;"Scheduled"),"Escalate review",IF($E105&lt;Dashboard!$B$4,"Recall overdue",IF($E105&lt;=Dashboard!$B$4+Dashboard!$B$5,"Due soon","Upcoming")))))))</f>
        <v/>
      </c>
      <c r="Q105" s="28">
        <f>IF($A105="","",IF($B105="","Missing patient reference",IF($C105="","Missing clinic",IF($D105="","Missing recall type",IF($E105="","Missing recall due date",IF($F105="","Missing outreach owner",IF($G105="","Missing preferred channel",IF($H105="","Missing attempt count",IF($L105="","Missing recall status",IF(AND($H105&gt;0,$I105=""),"Missing last attempt date",IF(AND($H105&gt;0,$J105=""),"Missing last outcome",IF(AND(OR($L105="Open",$L105="Deferred",$L105="Unable to Reach"),$K105=""),"Missing next action date",IF(AND($L105="Completed",$M105=""),"Missing completion date","")))))))))))))</f>
        <v/>
      </c>
    </row>
    <row r="106">
      <c r="A106" s="23" t="n"/>
      <c r="B106" s="23" t="n"/>
      <c r="C106" s="23" t="n"/>
      <c r="D106" s="23" t="n"/>
      <c r="E106" s="36" t="n"/>
      <c r="F106" s="23" t="n"/>
      <c r="G106" s="23" t="n"/>
      <c r="H106" s="25" t="n"/>
      <c r="I106" s="36" t="n"/>
      <c r="J106" s="23" t="n"/>
      <c r="K106" s="36" t="n"/>
      <c r="L106" s="23" t="n"/>
      <c r="M106" s="36" t="n"/>
      <c r="N106" s="26" t="n"/>
      <c r="O106" s="27">
        <f>IF(OR($A106="",$E106="",Dashboard!$B$4=""),"",$E106-Dashboard!$B$4)</f>
        <v/>
      </c>
      <c r="P106" s="28">
        <f>IF($A106="","",IF($Q106&lt;&gt;"","Review data",IF(OR($L106="Completed",$L106="Declined",$L106="Closed - Other"),"Closed",IF(AND($K106&lt;&gt;"",$K106&lt;Dashboard!$B$4),"Action overdue",IF(AND($H106&gt;=Dashboard!$B$6,$L106&lt;&gt;"Scheduled"),"Escalate review",IF($E106&lt;Dashboard!$B$4,"Recall overdue",IF($E106&lt;=Dashboard!$B$4+Dashboard!$B$5,"Due soon","Upcoming")))))))</f>
        <v/>
      </c>
      <c r="Q106" s="28">
        <f>IF($A106="","",IF($B106="","Missing patient reference",IF($C106="","Missing clinic",IF($D106="","Missing recall type",IF($E106="","Missing recall due date",IF($F106="","Missing outreach owner",IF($G106="","Missing preferred channel",IF($H106="","Missing attempt count",IF($L106="","Missing recall status",IF(AND($H106&gt;0,$I106=""),"Missing last attempt date",IF(AND($H106&gt;0,$J106=""),"Missing last outcome",IF(AND(OR($L106="Open",$L106="Deferred",$L106="Unable to Reach"),$K106=""),"Missing next action date",IF(AND($L106="Completed",$M106=""),"Missing completion date","")))))))))))))</f>
        <v/>
      </c>
    </row>
    <row r="107">
      <c r="A107" s="23" t="n"/>
      <c r="B107" s="23" t="n"/>
      <c r="C107" s="23" t="n"/>
      <c r="D107" s="23" t="n"/>
      <c r="E107" s="36" t="n"/>
      <c r="F107" s="23" t="n"/>
      <c r="G107" s="23" t="n"/>
      <c r="H107" s="25" t="n"/>
      <c r="I107" s="36" t="n"/>
      <c r="J107" s="23" t="n"/>
      <c r="K107" s="36" t="n"/>
      <c r="L107" s="23" t="n"/>
      <c r="M107" s="36" t="n"/>
      <c r="N107" s="26" t="n"/>
      <c r="O107" s="27">
        <f>IF(OR($A107="",$E107="",Dashboard!$B$4=""),"",$E107-Dashboard!$B$4)</f>
        <v/>
      </c>
      <c r="P107" s="28">
        <f>IF($A107="","",IF($Q107&lt;&gt;"","Review data",IF(OR($L107="Completed",$L107="Declined",$L107="Closed - Other"),"Closed",IF(AND($K107&lt;&gt;"",$K107&lt;Dashboard!$B$4),"Action overdue",IF(AND($H107&gt;=Dashboard!$B$6,$L107&lt;&gt;"Scheduled"),"Escalate review",IF($E107&lt;Dashboard!$B$4,"Recall overdue",IF($E107&lt;=Dashboard!$B$4+Dashboard!$B$5,"Due soon","Upcoming")))))))</f>
        <v/>
      </c>
      <c r="Q107" s="28">
        <f>IF($A107="","",IF($B107="","Missing patient reference",IF($C107="","Missing clinic",IF($D107="","Missing recall type",IF($E107="","Missing recall due date",IF($F107="","Missing outreach owner",IF($G107="","Missing preferred channel",IF($H107="","Missing attempt count",IF($L107="","Missing recall status",IF(AND($H107&gt;0,$I107=""),"Missing last attempt date",IF(AND($H107&gt;0,$J107=""),"Missing last outcome",IF(AND(OR($L107="Open",$L107="Deferred",$L107="Unable to Reach"),$K107=""),"Missing next action date",IF(AND($L107="Completed",$M107=""),"Missing completion date","")))))))))))))</f>
        <v/>
      </c>
    </row>
    <row r="108">
      <c r="A108" s="23" t="n"/>
      <c r="B108" s="23" t="n"/>
      <c r="C108" s="23" t="n"/>
      <c r="D108" s="23" t="n"/>
      <c r="E108" s="36" t="n"/>
      <c r="F108" s="23" t="n"/>
      <c r="G108" s="23" t="n"/>
      <c r="H108" s="25" t="n"/>
      <c r="I108" s="36" t="n"/>
      <c r="J108" s="23" t="n"/>
      <c r="K108" s="36" t="n"/>
      <c r="L108" s="23" t="n"/>
      <c r="M108" s="36" t="n"/>
      <c r="N108" s="26" t="n"/>
      <c r="O108" s="27">
        <f>IF(OR($A108="",$E108="",Dashboard!$B$4=""),"",$E108-Dashboard!$B$4)</f>
        <v/>
      </c>
      <c r="P108" s="28">
        <f>IF($A108="","",IF($Q108&lt;&gt;"","Review data",IF(OR($L108="Completed",$L108="Declined",$L108="Closed - Other"),"Closed",IF(AND($K108&lt;&gt;"",$K108&lt;Dashboard!$B$4),"Action overdue",IF(AND($H108&gt;=Dashboard!$B$6,$L108&lt;&gt;"Scheduled"),"Escalate review",IF($E108&lt;Dashboard!$B$4,"Recall overdue",IF($E108&lt;=Dashboard!$B$4+Dashboard!$B$5,"Due soon","Upcoming")))))))</f>
        <v/>
      </c>
      <c r="Q108" s="28">
        <f>IF($A108="","",IF($B108="","Missing patient reference",IF($C108="","Missing clinic",IF($D108="","Missing recall type",IF($E108="","Missing recall due date",IF($F108="","Missing outreach owner",IF($G108="","Missing preferred channel",IF($H108="","Missing attempt count",IF($L108="","Missing recall status",IF(AND($H108&gt;0,$I108=""),"Missing last attempt date",IF(AND($H108&gt;0,$J108=""),"Missing last outcome",IF(AND(OR($L108="Open",$L108="Deferred",$L108="Unable to Reach"),$K108=""),"Missing next action date",IF(AND($L108="Completed",$M108=""),"Missing completion date","")))))))))))))</f>
        <v/>
      </c>
    </row>
    <row r="109">
      <c r="A109" s="23" t="n"/>
      <c r="B109" s="23" t="n"/>
      <c r="C109" s="23" t="n"/>
      <c r="D109" s="23" t="n"/>
      <c r="E109" s="36" t="n"/>
      <c r="F109" s="23" t="n"/>
      <c r="G109" s="23" t="n"/>
      <c r="H109" s="25" t="n"/>
      <c r="I109" s="36" t="n"/>
      <c r="J109" s="23" t="n"/>
      <c r="K109" s="36" t="n"/>
      <c r="L109" s="23" t="n"/>
      <c r="M109" s="36" t="n"/>
      <c r="N109" s="26" t="n"/>
      <c r="O109" s="27">
        <f>IF(OR($A109="",$E109="",Dashboard!$B$4=""),"",$E109-Dashboard!$B$4)</f>
        <v/>
      </c>
      <c r="P109" s="28">
        <f>IF($A109="","",IF($Q109&lt;&gt;"","Review data",IF(OR($L109="Completed",$L109="Declined",$L109="Closed - Other"),"Closed",IF(AND($K109&lt;&gt;"",$K109&lt;Dashboard!$B$4),"Action overdue",IF(AND($H109&gt;=Dashboard!$B$6,$L109&lt;&gt;"Scheduled"),"Escalate review",IF($E109&lt;Dashboard!$B$4,"Recall overdue",IF($E109&lt;=Dashboard!$B$4+Dashboard!$B$5,"Due soon","Upcoming")))))))</f>
        <v/>
      </c>
      <c r="Q109" s="28">
        <f>IF($A109="","",IF($B109="","Missing patient reference",IF($C109="","Missing clinic",IF($D109="","Missing recall type",IF($E109="","Missing recall due date",IF($F109="","Missing outreach owner",IF($G109="","Missing preferred channel",IF($H109="","Missing attempt count",IF($L109="","Missing recall status",IF(AND($H109&gt;0,$I109=""),"Missing last attempt date",IF(AND($H109&gt;0,$J109=""),"Missing last outcome",IF(AND(OR($L109="Open",$L109="Deferred",$L109="Unable to Reach"),$K109=""),"Missing next action date",IF(AND($L109="Completed",$M109=""),"Missing completion date","")))))))))))))</f>
        <v/>
      </c>
    </row>
    <row r="110">
      <c r="A110" s="23" t="n"/>
      <c r="B110" s="23" t="n"/>
      <c r="C110" s="23" t="n"/>
      <c r="D110" s="23" t="n"/>
      <c r="E110" s="36" t="n"/>
      <c r="F110" s="23" t="n"/>
      <c r="G110" s="23" t="n"/>
      <c r="H110" s="25" t="n"/>
      <c r="I110" s="36" t="n"/>
      <c r="J110" s="23" t="n"/>
      <c r="K110" s="36" t="n"/>
      <c r="L110" s="23" t="n"/>
      <c r="M110" s="36" t="n"/>
      <c r="N110" s="26" t="n"/>
      <c r="O110" s="27">
        <f>IF(OR($A110="",$E110="",Dashboard!$B$4=""),"",$E110-Dashboard!$B$4)</f>
        <v/>
      </c>
      <c r="P110" s="28">
        <f>IF($A110="","",IF($Q110&lt;&gt;"","Review data",IF(OR($L110="Completed",$L110="Declined",$L110="Closed - Other"),"Closed",IF(AND($K110&lt;&gt;"",$K110&lt;Dashboard!$B$4),"Action overdue",IF(AND($H110&gt;=Dashboard!$B$6,$L110&lt;&gt;"Scheduled"),"Escalate review",IF($E110&lt;Dashboard!$B$4,"Recall overdue",IF($E110&lt;=Dashboard!$B$4+Dashboard!$B$5,"Due soon","Upcoming")))))))</f>
        <v/>
      </c>
      <c r="Q110" s="28">
        <f>IF($A110="","",IF($B110="","Missing patient reference",IF($C110="","Missing clinic",IF($D110="","Missing recall type",IF($E110="","Missing recall due date",IF($F110="","Missing outreach owner",IF($G110="","Missing preferred channel",IF($H110="","Missing attempt count",IF($L110="","Missing recall status",IF(AND($H110&gt;0,$I110=""),"Missing last attempt date",IF(AND($H110&gt;0,$J110=""),"Missing last outcome",IF(AND(OR($L110="Open",$L110="Deferred",$L110="Unable to Reach"),$K110=""),"Missing next action date",IF(AND($L110="Completed",$M110=""),"Missing completion date","")))))))))))))</f>
        <v/>
      </c>
    </row>
    <row r="111">
      <c r="A111" s="23" t="n"/>
      <c r="B111" s="23" t="n"/>
      <c r="C111" s="23" t="n"/>
      <c r="D111" s="23" t="n"/>
      <c r="E111" s="36" t="n"/>
      <c r="F111" s="23" t="n"/>
      <c r="G111" s="23" t="n"/>
      <c r="H111" s="25" t="n"/>
      <c r="I111" s="36" t="n"/>
      <c r="J111" s="23" t="n"/>
      <c r="K111" s="36" t="n"/>
      <c r="L111" s="23" t="n"/>
      <c r="M111" s="36" t="n"/>
      <c r="N111" s="26" t="n"/>
      <c r="O111" s="27">
        <f>IF(OR($A111="",$E111="",Dashboard!$B$4=""),"",$E111-Dashboard!$B$4)</f>
        <v/>
      </c>
      <c r="P111" s="28">
        <f>IF($A111="","",IF($Q111&lt;&gt;"","Review data",IF(OR($L111="Completed",$L111="Declined",$L111="Closed - Other"),"Closed",IF(AND($K111&lt;&gt;"",$K111&lt;Dashboard!$B$4),"Action overdue",IF(AND($H111&gt;=Dashboard!$B$6,$L111&lt;&gt;"Scheduled"),"Escalate review",IF($E111&lt;Dashboard!$B$4,"Recall overdue",IF($E111&lt;=Dashboard!$B$4+Dashboard!$B$5,"Due soon","Upcoming")))))))</f>
        <v/>
      </c>
      <c r="Q111" s="28">
        <f>IF($A111="","",IF($B111="","Missing patient reference",IF($C111="","Missing clinic",IF($D111="","Missing recall type",IF($E111="","Missing recall due date",IF($F111="","Missing outreach owner",IF($G111="","Missing preferred channel",IF($H111="","Missing attempt count",IF($L111="","Missing recall status",IF(AND($H111&gt;0,$I111=""),"Missing last attempt date",IF(AND($H111&gt;0,$J111=""),"Missing last outcome",IF(AND(OR($L111="Open",$L111="Deferred",$L111="Unable to Reach"),$K111=""),"Missing next action date",IF(AND($L111="Completed",$M111=""),"Missing completion date","")))))))))))))</f>
        <v/>
      </c>
    </row>
    <row r="112">
      <c r="A112" s="23" t="n"/>
      <c r="B112" s="23" t="n"/>
      <c r="C112" s="23" t="n"/>
      <c r="D112" s="23" t="n"/>
      <c r="E112" s="36" t="n"/>
      <c r="F112" s="23" t="n"/>
      <c r="G112" s="23" t="n"/>
      <c r="H112" s="25" t="n"/>
      <c r="I112" s="36" t="n"/>
      <c r="J112" s="23" t="n"/>
      <c r="K112" s="36" t="n"/>
      <c r="L112" s="23" t="n"/>
      <c r="M112" s="36" t="n"/>
      <c r="N112" s="26" t="n"/>
      <c r="O112" s="27">
        <f>IF(OR($A112="",$E112="",Dashboard!$B$4=""),"",$E112-Dashboard!$B$4)</f>
        <v/>
      </c>
      <c r="P112" s="28">
        <f>IF($A112="","",IF($Q112&lt;&gt;"","Review data",IF(OR($L112="Completed",$L112="Declined",$L112="Closed - Other"),"Closed",IF(AND($K112&lt;&gt;"",$K112&lt;Dashboard!$B$4),"Action overdue",IF(AND($H112&gt;=Dashboard!$B$6,$L112&lt;&gt;"Scheduled"),"Escalate review",IF($E112&lt;Dashboard!$B$4,"Recall overdue",IF($E112&lt;=Dashboard!$B$4+Dashboard!$B$5,"Due soon","Upcoming")))))))</f>
        <v/>
      </c>
      <c r="Q112" s="28">
        <f>IF($A112="","",IF($B112="","Missing patient reference",IF($C112="","Missing clinic",IF($D112="","Missing recall type",IF($E112="","Missing recall due date",IF($F112="","Missing outreach owner",IF($G112="","Missing preferred channel",IF($H112="","Missing attempt count",IF($L112="","Missing recall status",IF(AND($H112&gt;0,$I112=""),"Missing last attempt date",IF(AND($H112&gt;0,$J112=""),"Missing last outcome",IF(AND(OR($L112="Open",$L112="Deferred",$L112="Unable to Reach"),$K112=""),"Missing next action date",IF(AND($L112="Completed",$M112=""),"Missing completion date","")))))))))))))</f>
        <v/>
      </c>
    </row>
    <row r="113">
      <c r="A113" s="23" t="n"/>
      <c r="B113" s="23" t="n"/>
      <c r="C113" s="23" t="n"/>
      <c r="D113" s="23" t="n"/>
      <c r="E113" s="36" t="n"/>
      <c r="F113" s="23" t="n"/>
      <c r="G113" s="23" t="n"/>
      <c r="H113" s="25" t="n"/>
      <c r="I113" s="36" t="n"/>
      <c r="J113" s="23" t="n"/>
      <c r="K113" s="36" t="n"/>
      <c r="L113" s="23" t="n"/>
      <c r="M113" s="36" t="n"/>
      <c r="N113" s="26" t="n"/>
      <c r="O113" s="27">
        <f>IF(OR($A113="",$E113="",Dashboard!$B$4=""),"",$E113-Dashboard!$B$4)</f>
        <v/>
      </c>
      <c r="P113" s="28">
        <f>IF($A113="","",IF($Q113&lt;&gt;"","Review data",IF(OR($L113="Completed",$L113="Declined",$L113="Closed - Other"),"Closed",IF(AND($K113&lt;&gt;"",$K113&lt;Dashboard!$B$4),"Action overdue",IF(AND($H113&gt;=Dashboard!$B$6,$L113&lt;&gt;"Scheduled"),"Escalate review",IF($E113&lt;Dashboard!$B$4,"Recall overdue",IF($E113&lt;=Dashboard!$B$4+Dashboard!$B$5,"Due soon","Upcoming")))))))</f>
        <v/>
      </c>
      <c r="Q113" s="28">
        <f>IF($A113="","",IF($B113="","Missing patient reference",IF($C113="","Missing clinic",IF($D113="","Missing recall type",IF($E113="","Missing recall due date",IF($F113="","Missing outreach owner",IF($G113="","Missing preferred channel",IF($H113="","Missing attempt count",IF($L113="","Missing recall status",IF(AND($H113&gt;0,$I113=""),"Missing last attempt date",IF(AND($H113&gt;0,$J113=""),"Missing last outcome",IF(AND(OR($L113="Open",$L113="Deferred",$L113="Unable to Reach"),$K113=""),"Missing next action date",IF(AND($L113="Completed",$M113=""),"Missing completion date","")))))))))))))</f>
        <v/>
      </c>
    </row>
    <row r="114">
      <c r="A114" s="23" t="n"/>
      <c r="B114" s="23" t="n"/>
      <c r="C114" s="23" t="n"/>
      <c r="D114" s="23" t="n"/>
      <c r="E114" s="36" t="n"/>
      <c r="F114" s="23" t="n"/>
      <c r="G114" s="23" t="n"/>
      <c r="H114" s="25" t="n"/>
      <c r="I114" s="36" t="n"/>
      <c r="J114" s="23" t="n"/>
      <c r="K114" s="36" t="n"/>
      <c r="L114" s="23" t="n"/>
      <c r="M114" s="36" t="n"/>
      <c r="N114" s="26" t="n"/>
      <c r="O114" s="27">
        <f>IF(OR($A114="",$E114="",Dashboard!$B$4=""),"",$E114-Dashboard!$B$4)</f>
        <v/>
      </c>
      <c r="P114" s="28">
        <f>IF($A114="","",IF($Q114&lt;&gt;"","Review data",IF(OR($L114="Completed",$L114="Declined",$L114="Closed - Other"),"Closed",IF(AND($K114&lt;&gt;"",$K114&lt;Dashboard!$B$4),"Action overdue",IF(AND($H114&gt;=Dashboard!$B$6,$L114&lt;&gt;"Scheduled"),"Escalate review",IF($E114&lt;Dashboard!$B$4,"Recall overdue",IF($E114&lt;=Dashboard!$B$4+Dashboard!$B$5,"Due soon","Upcoming")))))))</f>
        <v/>
      </c>
      <c r="Q114" s="28">
        <f>IF($A114="","",IF($B114="","Missing patient reference",IF($C114="","Missing clinic",IF($D114="","Missing recall type",IF($E114="","Missing recall due date",IF($F114="","Missing outreach owner",IF($G114="","Missing preferred channel",IF($H114="","Missing attempt count",IF($L114="","Missing recall status",IF(AND($H114&gt;0,$I114=""),"Missing last attempt date",IF(AND($H114&gt;0,$J114=""),"Missing last outcome",IF(AND(OR($L114="Open",$L114="Deferred",$L114="Unable to Reach"),$K114=""),"Missing next action date",IF(AND($L114="Completed",$M114=""),"Missing completion date","")))))))))))))</f>
        <v/>
      </c>
    </row>
    <row r="115">
      <c r="A115" s="23" t="n"/>
      <c r="B115" s="23" t="n"/>
      <c r="C115" s="23" t="n"/>
      <c r="D115" s="23" t="n"/>
      <c r="E115" s="36" t="n"/>
      <c r="F115" s="23" t="n"/>
      <c r="G115" s="23" t="n"/>
      <c r="H115" s="25" t="n"/>
      <c r="I115" s="36" t="n"/>
      <c r="J115" s="23" t="n"/>
      <c r="K115" s="36" t="n"/>
      <c r="L115" s="23" t="n"/>
      <c r="M115" s="36" t="n"/>
      <c r="N115" s="26" t="n"/>
      <c r="O115" s="27">
        <f>IF(OR($A115="",$E115="",Dashboard!$B$4=""),"",$E115-Dashboard!$B$4)</f>
        <v/>
      </c>
      <c r="P115" s="28">
        <f>IF($A115="","",IF($Q115&lt;&gt;"","Review data",IF(OR($L115="Completed",$L115="Declined",$L115="Closed - Other"),"Closed",IF(AND($K115&lt;&gt;"",$K115&lt;Dashboard!$B$4),"Action overdue",IF(AND($H115&gt;=Dashboard!$B$6,$L115&lt;&gt;"Scheduled"),"Escalate review",IF($E115&lt;Dashboard!$B$4,"Recall overdue",IF($E115&lt;=Dashboard!$B$4+Dashboard!$B$5,"Due soon","Upcoming")))))))</f>
        <v/>
      </c>
      <c r="Q115" s="28">
        <f>IF($A115="","",IF($B115="","Missing patient reference",IF($C115="","Missing clinic",IF($D115="","Missing recall type",IF($E115="","Missing recall due date",IF($F115="","Missing outreach owner",IF($G115="","Missing preferred channel",IF($H115="","Missing attempt count",IF($L115="","Missing recall status",IF(AND($H115&gt;0,$I115=""),"Missing last attempt date",IF(AND($H115&gt;0,$J115=""),"Missing last outcome",IF(AND(OR($L115="Open",$L115="Deferred",$L115="Unable to Reach"),$K115=""),"Missing next action date",IF(AND($L115="Completed",$M115=""),"Missing completion date","")))))))))))))</f>
        <v/>
      </c>
    </row>
    <row r="116">
      <c r="A116" s="23" t="n"/>
      <c r="B116" s="23" t="n"/>
      <c r="C116" s="23" t="n"/>
      <c r="D116" s="23" t="n"/>
      <c r="E116" s="36" t="n"/>
      <c r="F116" s="23" t="n"/>
      <c r="G116" s="23" t="n"/>
      <c r="H116" s="25" t="n"/>
      <c r="I116" s="36" t="n"/>
      <c r="J116" s="23" t="n"/>
      <c r="K116" s="36" t="n"/>
      <c r="L116" s="23" t="n"/>
      <c r="M116" s="36" t="n"/>
      <c r="N116" s="26" t="n"/>
      <c r="O116" s="27">
        <f>IF(OR($A116="",$E116="",Dashboard!$B$4=""),"",$E116-Dashboard!$B$4)</f>
        <v/>
      </c>
      <c r="P116" s="28">
        <f>IF($A116="","",IF($Q116&lt;&gt;"","Review data",IF(OR($L116="Completed",$L116="Declined",$L116="Closed - Other"),"Closed",IF(AND($K116&lt;&gt;"",$K116&lt;Dashboard!$B$4),"Action overdue",IF(AND($H116&gt;=Dashboard!$B$6,$L116&lt;&gt;"Scheduled"),"Escalate review",IF($E116&lt;Dashboard!$B$4,"Recall overdue",IF($E116&lt;=Dashboard!$B$4+Dashboard!$B$5,"Due soon","Upcoming")))))))</f>
        <v/>
      </c>
      <c r="Q116" s="28">
        <f>IF($A116="","",IF($B116="","Missing patient reference",IF($C116="","Missing clinic",IF($D116="","Missing recall type",IF($E116="","Missing recall due date",IF($F116="","Missing outreach owner",IF($G116="","Missing preferred channel",IF($H116="","Missing attempt count",IF($L116="","Missing recall status",IF(AND($H116&gt;0,$I116=""),"Missing last attempt date",IF(AND($H116&gt;0,$J116=""),"Missing last outcome",IF(AND(OR($L116="Open",$L116="Deferred",$L116="Unable to Reach"),$K116=""),"Missing next action date",IF(AND($L116="Completed",$M116=""),"Missing completion date","")))))))))))))</f>
        <v/>
      </c>
    </row>
    <row r="117">
      <c r="A117" s="23" t="n"/>
      <c r="B117" s="23" t="n"/>
      <c r="C117" s="23" t="n"/>
      <c r="D117" s="23" t="n"/>
      <c r="E117" s="36" t="n"/>
      <c r="F117" s="23" t="n"/>
      <c r="G117" s="23" t="n"/>
      <c r="H117" s="25" t="n"/>
      <c r="I117" s="36" t="n"/>
      <c r="J117" s="23" t="n"/>
      <c r="K117" s="36" t="n"/>
      <c r="L117" s="23" t="n"/>
      <c r="M117" s="36" t="n"/>
      <c r="N117" s="26" t="n"/>
      <c r="O117" s="27">
        <f>IF(OR($A117="",$E117="",Dashboard!$B$4=""),"",$E117-Dashboard!$B$4)</f>
        <v/>
      </c>
      <c r="P117" s="28">
        <f>IF($A117="","",IF($Q117&lt;&gt;"","Review data",IF(OR($L117="Completed",$L117="Declined",$L117="Closed - Other"),"Closed",IF(AND($K117&lt;&gt;"",$K117&lt;Dashboard!$B$4),"Action overdue",IF(AND($H117&gt;=Dashboard!$B$6,$L117&lt;&gt;"Scheduled"),"Escalate review",IF($E117&lt;Dashboard!$B$4,"Recall overdue",IF($E117&lt;=Dashboard!$B$4+Dashboard!$B$5,"Due soon","Upcoming")))))))</f>
        <v/>
      </c>
      <c r="Q117" s="28">
        <f>IF($A117="","",IF($B117="","Missing patient reference",IF($C117="","Missing clinic",IF($D117="","Missing recall type",IF($E117="","Missing recall due date",IF($F117="","Missing outreach owner",IF($G117="","Missing preferred channel",IF($H117="","Missing attempt count",IF($L117="","Missing recall status",IF(AND($H117&gt;0,$I117=""),"Missing last attempt date",IF(AND($H117&gt;0,$J117=""),"Missing last outcome",IF(AND(OR($L117="Open",$L117="Deferred",$L117="Unable to Reach"),$K117=""),"Missing next action date",IF(AND($L117="Completed",$M117=""),"Missing completion date","")))))))))))))</f>
        <v/>
      </c>
    </row>
    <row r="118">
      <c r="A118" s="23" t="n"/>
      <c r="B118" s="23" t="n"/>
      <c r="C118" s="23" t="n"/>
      <c r="D118" s="23" t="n"/>
      <c r="E118" s="36" t="n"/>
      <c r="F118" s="23" t="n"/>
      <c r="G118" s="23" t="n"/>
      <c r="H118" s="25" t="n"/>
      <c r="I118" s="36" t="n"/>
      <c r="J118" s="23" t="n"/>
      <c r="K118" s="36" t="n"/>
      <c r="L118" s="23" t="n"/>
      <c r="M118" s="36" t="n"/>
      <c r="N118" s="26" t="n"/>
      <c r="O118" s="27">
        <f>IF(OR($A118="",$E118="",Dashboard!$B$4=""),"",$E118-Dashboard!$B$4)</f>
        <v/>
      </c>
      <c r="P118" s="28">
        <f>IF($A118="","",IF($Q118&lt;&gt;"","Review data",IF(OR($L118="Completed",$L118="Declined",$L118="Closed - Other"),"Closed",IF(AND($K118&lt;&gt;"",$K118&lt;Dashboard!$B$4),"Action overdue",IF(AND($H118&gt;=Dashboard!$B$6,$L118&lt;&gt;"Scheduled"),"Escalate review",IF($E118&lt;Dashboard!$B$4,"Recall overdue",IF($E118&lt;=Dashboard!$B$4+Dashboard!$B$5,"Due soon","Upcoming")))))))</f>
        <v/>
      </c>
      <c r="Q118" s="28">
        <f>IF($A118="","",IF($B118="","Missing patient reference",IF($C118="","Missing clinic",IF($D118="","Missing recall type",IF($E118="","Missing recall due date",IF($F118="","Missing outreach owner",IF($G118="","Missing preferred channel",IF($H118="","Missing attempt count",IF($L118="","Missing recall status",IF(AND($H118&gt;0,$I118=""),"Missing last attempt date",IF(AND($H118&gt;0,$J118=""),"Missing last outcome",IF(AND(OR($L118="Open",$L118="Deferred",$L118="Unable to Reach"),$K118=""),"Missing next action date",IF(AND($L118="Completed",$M118=""),"Missing completion date","")))))))))))))</f>
        <v/>
      </c>
    </row>
    <row r="119">
      <c r="A119" s="23" t="n"/>
      <c r="B119" s="23" t="n"/>
      <c r="C119" s="23" t="n"/>
      <c r="D119" s="23" t="n"/>
      <c r="E119" s="36" t="n"/>
      <c r="F119" s="23" t="n"/>
      <c r="G119" s="23" t="n"/>
      <c r="H119" s="25" t="n"/>
      <c r="I119" s="36" t="n"/>
      <c r="J119" s="23" t="n"/>
      <c r="K119" s="36" t="n"/>
      <c r="L119" s="23" t="n"/>
      <c r="M119" s="36" t="n"/>
      <c r="N119" s="26" t="n"/>
      <c r="O119" s="27">
        <f>IF(OR($A119="",$E119="",Dashboard!$B$4=""),"",$E119-Dashboard!$B$4)</f>
        <v/>
      </c>
      <c r="P119" s="28">
        <f>IF($A119="","",IF($Q119&lt;&gt;"","Review data",IF(OR($L119="Completed",$L119="Declined",$L119="Closed - Other"),"Closed",IF(AND($K119&lt;&gt;"",$K119&lt;Dashboard!$B$4),"Action overdue",IF(AND($H119&gt;=Dashboard!$B$6,$L119&lt;&gt;"Scheduled"),"Escalate review",IF($E119&lt;Dashboard!$B$4,"Recall overdue",IF($E119&lt;=Dashboard!$B$4+Dashboard!$B$5,"Due soon","Upcoming")))))))</f>
        <v/>
      </c>
      <c r="Q119" s="28">
        <f>IF($A119="","",IF($B119="","Missing patient reference",IF($C119="","Missing clinic",IF($D119="","Missing recall type",IF($E119="","Missing recall due date",IF($F119="","Missing outreach owner",IF($G119="","Missing preferred channel",IF($H119="","Missing attempt count",IF($L119="","Missing recall status",IF(AND($H119&gt;0,$I119=""),"Missing last attempt date",IF(AND($H119&gt;0,$J119=""),"Missing last outcome",IF(AND(OR($L119="Open",$L119="Deferred",$L119="Unable to Reach"),$K119=""),"Missing next action date",IF(AND($L119="Completed",$M119=""),"Missing completion date","")))))))))))))</f>
        <v/>
      </c>
    </row>
    <row r="120">
      <c r="A120" s="23" t="n"/>
      <c r="B120" s="23" t="n"/>
      <c r="C120" s="23" t="n"/>
      <c r="D120" s="23" t="n"/>
      <c r="E120" s="36" t="n"/>
      <c r="F120" s="23" t="n"/>
      <c r="G120" s="23" t="n"/>
      <c r="H120" s="25" t="n"/>
      <c r="I120" s="36" t="n"/>
      <c r="J120" s="23" t="n"/>
      <c r="K120" s="36" t="n"/>
      <c r="L120" s="23" t="n"/>
      <c r="M120" s="36" t="n"/>
      <c r="N120" s="26" t="n"/>
      <c r="O120" s="27">
        <f>IF(OR($A120="",$E120="",Dashboard!$B$4=""),"",$E120-Dashboard!$B$4)</f>
        <v/>
      </c>
      <c r="P120" s="28">
        <f>IF($A120="","",IF($Q120&lt;&gt;"","Review data",IF(OR($L120="Completed",$L120="Declined",$L120="Closed - Other"),"Closed",IF(AND($K120&lt;&gt;"",$K120&lt;Dashboard!$B$4),"Action overdue",IF(AND($H120&gt;=Dashboard!$B$6,$L120&lt;&gt;"Scheduled"),"Escalate review",IF($E120&lt;Dashboard!$B$4,"Recall overdue",IF($E120&lt;=Dashboard!$B$4+Dashboard!$B$5,"Due soon","Upcoming")))))))</f>
        <v/>
      </c>
      <c r="Q120" s="28">
        <f>IF($A120="","",IF($B120="","Missing patient reference",IF($C120="","Missing clinic",IF($D120="","Missing recall type",IF($E120="","Missing recall due date",IF($F120="","Missing outreach owner",IF($G120="","Missing preferred channel",IF($H120="","Missing attempt count",IF($L120="","Missing recall status",IF(AND($H120&gt;0,$I120=""),"Missing last attempt date",IF(AND($H120&gt;0,$J120=""),"Missing last outcome",IF(AND(OR($L120="Open",$L120="Deferred",$L120="Unable to Reach"),$K120=""),"Missing next action date",IF(AND($L120="Completed",$M120=""),"Missing completion date","")))))))))))))</f>
        <v/>
      </c>
    </row>
    <row r="121">
      <c r="A121" s="23" t="n"/>
      <c r="B121" s="23" t="n"/>
      <c r="C121" s="23" t="n"/>
      <c r="D121" s="23" t="n"/>
      <c r="E121" s="36" t="n"/>
      <c r="F121" s="23" t="n"/>
      <c r="G121" s="23" t="n"/>
      <c r="H121" s="25" t="n"/>
      <c r="I121" s="36" t="n"/>
      <c r="J121" s="23" t="n"/>
      <c r="K121" s="36" t="n"/>
      <c r="L121" s="23" t="n"/>
      <c r="M121" s="36" t="n"/>
      <c r="N121" s="26" t="n"/>
      <c r="O121" s="27">
        <f>IF(OR($A121="",$E121="",Dashboard!$B$4=""),"",$E121-Dashboard!$B$4)</f>
        <v/>
      </c>
      <c r="P121" s="28">
        <f>IF($A121="","",IF($Q121&lt;&gt;"","Review data",IF(OR($L121="Completed",$L121="Declined",$L121="Closed - Other"),"Closed",IF(AND($K121&lt;&gt;"",$K121&lt;Dashboard!$B$4),"Action overdue",IF(AND($H121&gt;=Dashboard!$B$6,$L121&lt;&gt;"Scheduled"),"Escalate review",IF($E121&lt;Dashboard!$B$4,"Recall overdue",IF($E121&lt;=Dashboard!$B$4+Dashboard!$B$5,"Due soon","Upcoming")))))))</f>
        <v/>
      </c>
      <c r="Q121" s="28">
        <f>IF($A121="","",IF($B121="","Missing patient reference",IF($C121="","Missing clinic",IF($D121="","Missing recall type",IF($E121="","Missing recall due date",IF($F121="","Missing outreach owner",IF($G121="","Missing preferred channel",IF($H121="","Missing attempt count",IF($L121="","Missing recall status",IF(AND($H121&gt;0,$I121=""),"Missing last attempt date",IF(AND($H121&gt;0,$J121=""),"Missing last outcome",IF(AND(OR($L121="Open",$L121="Deferred",$L121="Unable to Reach"),$K121=""),"Missing next action date",IF(AND($L121="Completed",$M121=""),"Missing completion date","")))))))))))))</f>
        <v/>
      </c>
    </row>
    <row r="122">
      <c r="A122" s="23" t="n"/>
      <c r="B122" s="23" t="n"/>
      <c r="C122" s="23" t="n"/>
      <c r="D122" s="23" t="n"/>
      <c r="E122" s="36" t="n"/>
      <c r="F122" s="23" t="n"/>
      <c r="G122" s="23" t="n"/>
      <c r="H122" s="25" t="n"/>
      <c r="I122" s="36" t="n"/>
      <c r="J122" s="23" t="n"/>
      <c r="K122" s="36" t="n"/>
      <c r="L122" s="23" t="n"/>
      <c r="M122" s="36" t="n"/>
      <c r="N122" s="26" t="n"/>
      <c r="O122" s="27">
        <f>IF(OR($A122="",$E122="",Dashboard!$B$4=""),"",$E122-Dashboard!$B$4)</f>
        <v/>
      </c>
      <c r="P122" s="28">
        <f>IF($A122="","",IF($Q122&lt;&gt;"","Review data",IF(OR($L122="Completed",$L122="Declined",$L122="Closed - Other"),"Closed",IF(AND($K122&lt;&gt;"",$K122&lt;Dashboard!$B$4),"Action overdue",IF(AND($H122&gt;=Dashboard!$B$6,$L122&lt;&gt;"Scheduled"),"Escalate review",IF($E122&lt;Dashboard!$B$4,"Recall overdue",IF($E122&lt;=Dashboard!$B$4+Dashboard!$B$5,"Due soon","Upcoming")))))))</f>
        <v/>
      </c>
      <c r="Q122" s="28">
        <f>IF($A122="","",IF($B122="","Missing patient reference",IF($C122="","Missing clinic",IF($D122="","Missing recall type",IF($E122="","Missing recall due date",IF($F122="","Missing outreach owner",IF($G122="","Missing preferred channel",IF($H122="","Missing attempt count",IF($L122="","Missing recall status",IF(AND($H122&gt;0,$I122=""),"Missing last attempt date",IF(AND($H122&gt;0,$J122=""),"Missing last outcome",IF(AND(OR($L122="Open",$L122="Deferred",$L122="Unable to Reach"),$K122=""),"Missing next action date",IF(AND($L122="Completed",$M122=""),"Missing completion date","")))))))))))))</f>
        <v/>
      </c>
    </row>
    <row r="123">
      <c r="A123" s="23" t="n"/>
      <c r="B123" s="23" t="n"/>
      <c r="C123" s="23" t="n"/>
      <c r="D123" s="23" t="n"/>
      <c r="E123" s="36" t="n"/>
      <c r="F123" s="23" t="n"/>
      <c r="G123" s="23" t="n"/>
      <c r="H123" s="25" t="n"/>
      <c r="I123" s="36" t="n"/>
      <c r="J123" s="23" t="n"/>
      <c r="K123" s="36" t="n"/>
      <c r="L123" s="23" t="n"/>
      <c r="M123" s="36" t="n"/>
      <c r="N123" s="26" t="n"/>
      <c r="O123" s="27">
        <f>IF(OR($A123="",$E123="",Dashboard!$B$4=""),"",$E123-Dashboard!$B$4)</f>
        <v/>
      </c>
      <c r="P123" s="28">
        <f>IF($A123="","",IF($Q123&lt;&gt;"","Review data",IF(OR($L123="Completed",$L123="Declined",$L123="Closed - Other"),"Closed",IF(AND($K123&lt;&gt;"",$K123&lt;Dashboard!$B$4),"Action overdue",IF(AND($H123&gt;=Dashboard!$B$6,$L123&lt;&gt;"Scheduled"),"Escalate review",IF($E123&lt;Dashboard!$B$4,"Recall overdue",IF($E123&lt;=Dashboard!$B$4+Dashboard!$B$5,"Due soon","Upcoming")))))))</f>
        <v/>
      </c>
      <c r="Q123" s="28">
        <f>IF($A123="","",IF($B123="","Missing patient reference",IF($C123="","Missing clinic",IF($D123="","Missing recall type",IF($E123="","Missing recall due date",IF($F123="","Missing outreach owner",IF($G123="","Missing preferred channel",IF($H123="","Missing attempt count",IF($L123="","Missing recall status",IF(AND($H123&gt;0,$I123=""),"Missing last attempt date",IF(AND($H123&gt;0,$J123=""),"Missing last outcome",IF(AND(OR($L123="Open",$L123="Deferred",$L123="Unable to Reach"),$K123=""),"Missing next action date",IF(AND($L123="Completed",$M123=""),"Missing completion date","")))))))))))))</f>
        <v/>
      </c>
    </row>
    <row r="124">
      <c r="A124" s="23" t="n"/>
      <c r="B124" s="23" t="n"/>
      <c r="C124" s="23" t="n"/>
      <c r="D124" s="23" t="n"/>
      <c r="E124" s="36" t="n"/>
      <c r="F124" s="23" t="n"/>
      <c r="G124" s="23" t="n"/>
      <c r="H124" s="25" t="n"/>
      <c r="I124" s="36" t="n"/>
      <c r="J124" s="23" t="n"/>
      <c r="K124" s="36" t="n"/>
      <c r="L124" s="23" t="n"/>
      <c r="M124" s="36" t="n"/>
      <c r="N124" s="26" t="n"/>
      <c r="O124" s="27">
        <f>IF(OR($A124="",$E124="",Dashboard!$B$4=""),"",$E124-Dashboard!$B$4)</f>
        <v/>
      </c>
      <c r="P124" s="28">
        <f>IF($A124="","",IF($Q124&lt;&gt;"","Review data",IF(OR($L124="Completed",$L124="Declined",$L124="Closed - Other"),"Closed",IF(AND($K124&lt;&gt;"",$K124&lt;Dashboard!$B$4),"Action overdue",IF(AND($H124&gt;=Dashboard!$B$6,$L124&lt;&gt;"Scheduled"),"Escalate review",IF($E124&lt;Dashboard!$B$4,"Recall overdue",IF($E124&lt;=Dashboard!$B$4+Dashboard!$B$5,"Due soon","Upcoming")))))))</f>
        <v/>
      </c>
      <c r="Q124" s="28">
        <f>IF($A124="","",IF($B124="","Missing patient reference",IF($C124="","Missing clinic",IF($D124="","Missing recall type",IF($E124="","Missing recall due date",IF($F124="","Missing outreach owner",IF($G124="","Missing preferred channel",IF($H124="","Missing attempt count",IF($L124="","Missing recall status",IF(AND($H124&gt;0,$I124=""),"Missing last attempt date",IF(AND($H124&gt;0,$J124=""),"Missing last outcome",IF(AND(OR($L124="Open",$L124="Deferred",$L124="Unable to Reach"),$K124=""),"Missing next action date",IF(AND($L124="Completed",$M124=""),"Missing completion date","")))))))))))))</f>
        <v/>
      </c>
    </row>
    <row r="125">
      <c r="A125" s="23" t="n"/>
      <c r="B125" s="23" t="n"/>
      <c r="C125" s="23" t="n"/>
      <c r="D125" s="23" t="n"/>
      <c r="E125" s="36" t="n"/>
      <c r="F125" s="23" t="n"/>
      <c r="G125" s="23" t="n"/>
      <c r="H125" s="25" t="n"/>
      <c r="I125" s="36" t="n"/>
      <c r="J125" s="23" t="n"/>
      <c r="K125" s="36" t="n"/>
      <c r="L125" s="23" t="n"/>
      <c r="M125" s="36" t="n"/>
      <c r="N125" s="26" t="n"/>
      <c r="O125" s="27">
        <f>IF(OR($A125="",$E125="",Dashboard!$B$4=""),"",$E125-Dashboard!$B$4)</f>
        <v/>
      </c>
      <c r="P125" s="28">
        <f>IF($A125="","",IF($Q125&lt;&gt;"","Review data",IF(OR($L125="Completed",$L125="Declined",$L125="Closed - Other"),"Closed",IF(AND($K125&lt;&gt;"",$K125&lt;Dashboard!$B$4),"Action overdue",IF(AND($H125&gt;=Dashboard!$B$6,$L125&lt;&gt;"Scheduled"),"Escalate review",IF($E125&lt;Dashboard!$B$4,"Recall overdue",IF($E125&lt;=Dashboard!$B$4+Dashboard!$B$5,"Due soon","Upcoming")))))))</f>
        <v/>
      </c>
      <c r="Q125" s="28">
        <f>IF($A125="","",IF($B125="","Missing patient reference",IF($C125="","Missing clinic",IF($D125="","Missing recall type",IF($E125="","Missing recall due date",IF($F125="","Missing outreach owner",IF($G125="","Missing preferred channel",IF($H125="","Missing attempt count",IF($L125="","Missing recall status",IF(AND($H125&gt;0,$I125=""),"Missing last attempt date",IF(AND($H125&gt;0,$J125=""),"Missing last outcome",IF(AND(OR($L125="Open",$L125="Deferred",$L125="Unable to Reach"),$K125=""),"Missing next action date",IF(AND($L125="Completed",$M125=""),"Missing completion date","")))))))))))))</f>
        <v/>
      </c>
    </row>
    <row r="126">
      <c r="A126" s="23" t="n"/>
      <c r="B126" s="23" t="n"/>
      <c r="C126" s="23" t="n"/>
      <c r="D126" s="23" t="n"/>
      <c r="E126" s="36" t="n"/>
      <c r="F126" s="23" t="n"/>
      <c r="G126" s="23" t="n"/>
      <c r="H126" s="25" t="n"/>
      <c r="I126" s="36" t="n"/>
      <c r="J126" s="23" t="n"/>
      <c r="K126" s="36" t="n"/>
      <c r="L126" s="23" t="n"/>
      <c r="M126" s="36" t="n"/>
      <c r="N126" s="26" t="n"/>
      <c r="O126" s="27">
        <f>IF(OR($A126="",$E126="",Dashboard!$B$4=""),"",$E126-Dashboard!$B$4)</f>
        <v/>
      </c>
      <c r="P126" s="28">
        <f>IF($A126="","",IF($Q126&lt;&gt;"","Review data",IF(OR($L126="Completed",$L126="Declined",$L126="Closed - Other"),"Closed",IF(AND($K126&lt;&gt;"",$K126&lt;Dashboard!$B$4),"Action overdue",IF(AND($H126&gt;=Dashboard!$B$6,$L126&lt;&gt;"Scheduled"),"Escalate review",IF($E126&lt;Dashboard!$B$4,"Recall overdue",IF($E126&lt;=Dashboard!$B$4+Dashboard!$B$5,"Due soon","Upcoming")))))))</f>
        <v/>
      </c>
      <c r="Q126" s="28">
        <f>IF($A126="","",IF($B126="","Missing patient reference",IF($C126="","Missing clinic",IF($D126="","Missing recall type",IF($E126="","Missing recall due date",IF($F126="","Missing outreach owner",IF($G126="","Missing preferred channel",IF($H126="","Missing attempt count",IF($L126="","Missing recall status",IF(AND($H126&gt;0,$I126=""),"Missing last attempt date",IF(AND($H126&gt;0,$J126=""),"Missing last outcome",IF(AND(OR($L126="Open",$L126="Deferred",$L126="Unable to Reach"),$K126=""),"Missing next action date",IF(AND($L126="Completed",$M126=""),"Missing completion date","")))))))))))))</f>
        <v/>
      </c>
    </row>
    <row r="127">
      <c r="A127" s="23" t="n"/>
      <c r="B127" s="23" t="n"/>
      <c r="C127" s="23" t="n"/>
      <c r="D127" s="23" t="n"/>
      <c r="E127" s="36" t="n"/>
      <c r="F127" s="23" t="n"/>
      <c r="G127" s="23" t="n"/>
      <c r="H127" s="25" t="n"/>
      <c r="I127" s="36" t="n"/>
      <c r="J127" s="23" t="n"/>
      <c r="K127" s="36" t="n"/>
      <c r="L127" s="23" t="n"/>
      <c r="M127" s="36" t="n"/>
      <c r="N127" s="26" t="n"/>
      <c r="O127" s="27">
        <f>IF(OR($A127="",$E127="",Dashboard!$B$4=""),"",$E127-Dashboard!$B$4)</f>
        <v/>
      </c>
      <c r="P127" s="28">
        <f>IF($A127="","",IF($Q127&lt;&gt;"","Review data",IF(OR($L127="Completed",$L127="Declined",$L127="Closed - Other"),"Closed",IF(AND($K127&lt;&gt;"",$K127&lt;Dashboard!$B$4),"Action overdue",IF(AND($H127&gt;=Dashboard!$B$6,$L127&lt;&gt;"Scheduled"),"Escalate review",IF($E127&lt;Dashboard!$B$4,"Recall overdue",IF($E127&lt;=Dashboard!$B$4+Dashboard!$B$5,"Due soon","Upcoming")))))))</f>
        <v/>
      </c>
      <c r="Q127" s="28">
        <f>IF($A127="","",IF($B127="","Missing patient reference",IF($C127="","Missing clinic",IF($D127="","Missing recall type",IF($E127="","Missing recall due date",IF($F127="","Missing outreach owner",IF($G127="","Missing preferred channel",IF($H127="","Missing attempt count",IF($L127="","Missing recall status",IF(AND($H127&gt;0,$I127=""),"Missing last attempt date",IF(AND($H127&gt;0,$J127=""),"Missing last outcome",IF(AND(OR($L127="Open",$L127="Deferred",$L127="Unable to Reach"),$K127=""),"Missing next action date",IF(AND($L127="Completed",$M127=""),"Missing completion date","")))))))))))))</f>
        <v/>
      </c>
    </row>
    <row r="128">
      <c r="A128" s="23" t="n"/>
      <c r="B128" s="23" t="n"/>
      <c r="C128" s="23" t="n"/>
      <c r="D128" s="23" t="n"/>
      <c r="E128" s="36" t="n"/>
      <c r="F128" s="23" t="n"/>
      <c r="G128" s="23" t="n"/>
      <c r="H128" s="25" t="n"/>
      <c r="I128" s="36" t="n"/>
      <c r="J128" s="23" t="n"/>
      <c r="K128" s="36" t="n"/>
      <c r="L128" s="23" t="n"/>
      <c r="M128" s="36" t="n"/>
      <c r="N128" s="26" t="n"/>
      <c r="O128" s="27">
        <f>IF(OR($A128="",$E128="",Dashboard!$B$4=""),"",$E128-Dashboard!$B$4)</f>
        <v/>
      </c>
      <c r="P128" s="28">
        <f>IF($A128="","",IF($Q128&lt;&gt;"","Review data",IF(OR($L128="Completed",$L128="Declined",$L128="Closed - Other"),"Closed",IF(AND($K128&lt;&gt;"",$K128&lt;Dashboard!$B$4),"Action overdue",IF(AND($H128&gt;=Dashboard!$B$6,$L128&lt;&gt;"Scheduled"),"Escalate review",IF($E128&lt;Dashboard!$B$4,"Recall overdue",IF($E128&lt;=Dashboard!$B$4+Dashboard!$B$5,"Due soon","Upcoming")))))))</f>
        <v/>
      </c>
      <c r="Q128" s="28">
        <f>IF($A128="","",IF($B128="","Missing patient reference",IF($C128="","Missing clinic",IF($D128="","Missing recall type",IF($E128="","Missing recall due date",IF($F128="","Missing outreach owner",IF($G128="","Missing preferred channel",IF($H128="","Missing attempt count",IF($L128="","Missing recall status",IF(AND($H128&gt;0,$I128=""),"Missing last attempt date",IF(AND($H128&gt;0,$J128=""),"Missing last outcome",IF(AND(OR($L128="Open",$L128="Deferred",$L128="Unable to Reach"),$K128=""),"Missing next action date",IF(AND($L128="Completed",$M128=""),"Missing completion date","")))))))))))))</f>
        <v/>
      </c>
    </row>
    <row r="129">
      <c r="A129" s="23" t="n"/>
      <c r="B129" s="23" t="n"/>
      <c r="C129" s="23" t="n"/>
      <c r="D129" s="23" t="n"/>
      <c r="E129" s="36" t="n"/>
      <c r="F129" s="23" t="n"/>
      <c r="G129" s="23" t="n"/>
      <c r="H129" s="25" t="n"/>
      <c r="I129" s="36" t="n"/>
      <c r="J129" s="23" t="n"/>
      <c r="K129" s="36" t="n"/>
      <c r="L129" s="23" t="n"/>
      <c r="M129" s="36" t="n"/>
      <c r="N129" s="26" t="n"/>
      <c r="O129" s="27">
        <f>IF(OR($A129="",$E129="",Dashboard!$B$4=""),"",$E129-Dashboard!$B$4)</f>
        <v/>
      </c>
      <c r="P129" s="28">
        <f>IF($A129="","",IF($Q129&lt;&gt;"","Review data",IF(OR($L129="Completed",$L129="Declined",$L129="Closed - Other"),"Closed",IF(AND($K129&lt;&gt;"",$K129&lt;Dashboard!$B$4),"Action overdue",IF(AND($H129&gt;=Dashboard!$B$6,$L129&lt;&gt;"Scheduled"),"Escalate review",IF($E129&lt;Dashboard!$B$4,"Recall overdue",IF($E129&lt;=Dashboard!$B$4+Dashboard!$B$5,"Due soon","Upcoming")))))))</f>
        <v/>
      </c>
      <c r="Q129" s="28">
        <f>IF($A129="","",IF($B129="","Missing patient reference",IF($C129="","Missing clinic",IF($D129="","Missing recall type",IF($E129="","Missing recall due date",IF($F129="","Missing outreach owner",IF($G129="","Missing preferred channel",IF($H129="","Missing attempt count",IF($L129="","Missing recall status",IF(AND($H129&gt;0,$I129=""),"Missing last attempt date",IF(AND($H129&gt;0,$J129=""),"Missing last outcome",IF(AND(OR($L129="Open",$L129="Deferred",$L129="Unable to Reach"),$K129=""),"Missing next action date",IF(AND($L129="Completed",$M129=""),"Missing completion date","")))))))))))))</f>
        <v/>
      </c>
    </row>
    <row r="130">
      <c r="A130" s="23" t="n"/>
      <c r="B130" s="23" t="n"/>
      <c r="C130" s="23" t="n"/>
      <c r="D130" s="23" t="n"/>
      <c r="E130" s="36" t="n"/>
      <c r="F130" s="23" t="n"/>
      <c r="G130" s="23" t="n"/>
      <c r="H130" s="25" t="n"/>
      <c r="I130" s="36" t="n"/>
      <c r="J130" s="23" t="n"/>
      <c r="K130" s="36" t="n"/>
      <c r="L130" s="23" t="n"/>
      <c r="M130" s="36" t="n"/>
      <c r="N130" s="26" t="n"/>
      <c r="O130" s="27">
        <f>IF(OR($A130="",$E130="",Dashboard!$B$4=""),"",$E130-Dashboard!$B$4)</f>
        <v/>
      </c>
      <c r="P130" s="28">
        <f>IF($A130="","",IF($Q130&lt;&gt;"","Review data",IF(OR($L130="Completed",$L130="Declined",$L130="Closed - Other"),"Closed",IF(AND($K130&lt;&gt;"",$K130&lt;Dashboard!$B$4),"Action overdue",IF(AND($H130&gt;=Dashboard!$B$6,$L130&lt;&gt;"Scheduled"),"Escalate review",IF($E130&lt;Dashboard!$B$4,"Recall overdue",IF($E130&lt;=Dashboard!$B$4+Dashboard!$B$5,"Due soon","Upcoming")))))))</f>
        <v/>
      </c>
      <c r="Q130" s="28">
        <f>IF($A130="","",IF($B130="","Missing patient reference",IF($C130="","Missing clinic",IF($D130="","Missing recall type",IF($E130="","Missing recall due date",IF($F130="","Missing outreach owner",IF($G130="","Missing preferred channel",IF($H130="","Missing attempt count",IF($L130="","Missing recall status",IF(AND($H130&gt;0,$I130=""),"Missing last attempt date",IF(AND($H130&gt;0,$J130=""),"Missing last outcome",IF(AND(OR($L130="Open",$L130="Deferred",$L130="Unable to Reach"),$K130=""),"Missing next action date",IF(AND($L130="Completed",$M130=""),"Missing completion date","")))))))))))))</f>
        <v/>
      </c>
    </row>
    <row r="131">
      <c r="A131" s="23" t="n"/>
      <c r="B131" s="23" t="n"/>
      <c r="C131" s="23" t="n"/>
      <c r="D131" s="23" t="n"/>
      <c r="E131" s="36" t="n"/>
      <c r="F131" s="23" t="n"/>
      <c r="G131" s="23" t="n"/>
      <c r="H131" s="25" t="n"/>
      <c r="I131" s="36" t="n"/>
      <c r="J131" s="23" t="n"/>
      <c r="K131" s="36" t="n"/>
      <c r="L131" s="23" t="n"/>
      <c r="M131" s="36" t="n"/>
      <c r="N131" s="26" t="n"/>
      <c r="O131" s="27">
        <f>IF(OR($A131="",$E131="",Dashboard!$B$4=""),"",$E131-Dashboard!$B$4)</f>
        <v/>
      </c>
      <c r="P131" s="28">
        <f>IF($A131="","",IF($Q131&lt;&gt;"","Review data",IF(OR($L131="Completed",$L131="Declined",$L131="Closed - Other"),"Closed",IF(AND($K131&lt;&gt;"",$K131&lt;Dashboard!$B$4),"Action overdue",IF(AND($H131&gt;=Dashboard!$B$6,$L131&lt;&gt;"Scheduled"),"Escalate review",IF($E131&lt;Dashboard!$B$4,"Recall overdue",IF($E131&lt;=Dashboard!$B$4+Dashboard!$B$5,"Due soon","Upcoming")))))))</f>
        <v/>
      </c>
      <c r="Q131" s="28">
        <f>IF($A131="","",IF($B131="","Missing patient reference",IF($C131="","Missing clinic",IF($D131="","Missing recall type",IF($E131="","Missing recall due date",IF($F131="","Missing outreach owner",IF($G131="","Missing preferred channel",IF($H131="","Missing attempt count",IF($L131="","Missing recall status",IF(AND($H131&gt;0,$I131=""),"Missing last attempt date",IF(AND($H131&gt;0,$J131=""),"Missing last outcome",IF(AND(OR($L131="Open",$L131="Deferred",$L131="Unable to Reach"),$K131=""),"Missing next action date",IF(AND($L131="Completed",$M131=""),"Missing completion date","")))))))))))))</f>
        <v/>
      </c>
    </row>
    <row r="132">
      <c r="A132" s="23" t="n"/>
      <c r="B132" s="23" t="n"/>
      <c r="C132" s="23" t="n"/>
      <c r="D132" s="23" t="n"/>
      <c r="E132" s="36" t="n"/>
      <c r="F132" s="23" t="n"/>
      <c r="G132" s="23" t="n"/>
      <c r="H132" s="25" t="n"/>
      <c r="I132" s="36" t="n"/>
      <c r="J132" s="23" t="n"/>
      <c r="K132" s="36" t="n"/>
      <c r="L132" s="23" t="n"/>
      <c r="M132" s="36" t="n"/>
      <c r="N132" s="26" t="n"/>
      <c r="O132" s="27">
        <f>IF(OR($A132="",$E132="",Dashboard!$B$4=""),"",$E132-Dashboard!$B$4)</f>
        <v/>
      </c>
      <c r="P132" s="28">
        <f>IF($A132="","",IF($Q132&lt;&gt;"","Review data",IF(OR($L132="Completed",$L132="Declined",$L132="Closed - Other"),"Closed",IF(AND($K132&lt;&gt;"",$K132&lt;Dashboard!$B$4),"Action overdue",IF(AND($H132&gt;=Dashboard!$B$6,$L132&lt;&gt;"Scheduled"),"Escalate review",IF($E132&lt;Dashboard!$B$4,"Recall overdue",IF($E132&lt;=Dashboard!$B$4+Dashboard!$B$5,"Due soon","Upcoming")))))))</f>
        <v/>
      </c>
      <c r="Q132" s="28">
        <f>IF($A132="","",IF($B132="","Missing patient reference",IF($C132="","Missing clinic",IF($D132="","Missing recall type",IF($E132="","Missing recall due date",IF($F132="","Missing outreach owner",IF($G132="","Missing preferred channel",IF($H132="","Missing attempt count",IF($L132="","Missing recall status",IF(AND($H132&gt;0,$I132=""),"Missing last attempt date",IF(AND($H132&gt;0,$J132=""),"Missing last outcome",IF(AND(OR($L132="Open",$L132="Deferred",$L132="Unable to Reach"),$K132=""),"Missing next action date",IF(AND($L132="Completed",$M132=""),"Missing completion date","")))))))))))))</f>
        <v/>
      </c>
    </row>
    <row r="133">
      <c r="A133" s="23" t="n"/>
      <c r="B133" s="23" t="n"/>
      <c r="C133" s="23" t="n"/>
      <c r="D133" s="23" t="n"/>
      <c r="E133" s="36" t="n"/>
      <c r="F133" s="23" t="n"/>
      <c r="G133" s="23" t="n"/>
      <c r="H133" s="25" t="n"/>
      <c r="I133" s="36" t="n"/>
      <c r="J133" s="23" t="n"/>
      <c r="K133" s="36" t="n"/>
      <c r="L133" s="23" t="n"/>
      <c r="M133" s="36" t="n"/>
      <c r="N133" s="26" t="n"/>
      <c r="O133" s="27">
        <f>IF(OR($A133="",$E133="",Dashboard!$B$4=""),"",$E133-Dashboard!$B$4)</f>
        <v/>
      </c>
      <c r="P133" s="28">
        <f>IF($A133="","",IF($Q133&lt;&gt;"","Review data",IF(OR($L133="Completed",$L133="Declined",$L133="Closed - Other"),"Closed",IF(AND($K133&lt;&gt;"",$K133&lt;Dashboard!$B$4),"Action overdue",IF(AND($H133&gt;=Dashboard!$B$6,$L133&lt;&gt;"Scheduled"),"Escalate review",IF($E133&lt;Dashboard!$B$4,"Recall overdue",IF($E133&lt;=Dashboard!$B$4+Dashboard!$B$5,"Due soon","Upcoming")))))))</f>
        <v/>
      </c>
      <c r="Q133" s="28">
        <f>IF($A133="","",IF($B133="","Missing patient reference",IF($C133="","Missing clinic",IF($D133="","Missing recall type",IF($E133="","Missing recall due date",IF($F133="","Missing outreach owner",IF($G133="","Missing preferred channel",IF($H133="","Missing attempt count",IF($L133="","Missing recall status",IF(AND($H133&gt;0,$I133=""),"Missing last attempt date",IF(AND($H133&gt;0,$J133=""),"Missing last outcome",IF(AND(OR($L133="Open",$L133="Deferred",$L133="Unable to Reach"),$K133=""),"Missing next action date",IF(AND($L133="Completed",$M133=""),"Missing completion date","")))))))))))))</f>
        <v/>
      </c>
    </row>
    <row r="134">
      <c r="A134" s="23" t="n"/>
      <c r="B134" s="23" t="n"/>
      <c r="C134" s="23" t="n"/>
      <c r="D134" s="23" t="n"/>
      <c r="E134" s="36" t="n"/>
      <c r="F134" s="23" t="n"/>
      <c r="G134" s="23" t="n"/>
      <c r="H134" s="25" t="n"/>
      <c r="I134" s="36" t="n"/>
      <c r="J134" s="23" t="n"/>
      <c r="K134" s="36" t="n"/>
      <c r="L134" s="23" t="n"/>
      <c r="M134" s="36" t="n"/>
      <c r="N134" s="26" t="n"/>
      <c r="O134" s="27">
        <f>IF(OR($A134="",$E134="",Dashboard!$B$4=""),"",$E134-Dashboard!$B$4)</f>
        <v/>
      </c>
      <c r="P134" s="28">
        <f>IF($A134="","",IF($Q134&lt;&gt;"","Review data",IF(OR($L134="Completed",$L134="Declined",$L134="Closed - Other"),"Closed",IF(AND($K134&lt;&gt;"",$K134&lt;Dashboard!$B$4),"Action overdue",IF(AND($H134&gt;=Dashboard!$B$6,$L134&lt;&gt;"Scheduled"),"Escalate review",IF($E134&lt;Dashboard!$B$4,"Recall overdue",IF($E134&lt;=Dashboard!$B$4+Dashboard!$B$5,"Due soon","Upcoming")))))))</f>
        <v/>
      </c>
      <c r="Q134" s="28">
        <f>IF($A134="","",IF($B134="","Missing patient reference",IF($C134="","Missing clinic",IF($D134="","Missing recall type",IF($E134="","Missing recall due date",IF($F134="","Missing outreach owner",IF($G134="","Missing preferred channel",IF($H134="","Missing attempt count",IF($L134="","Missing recall status",IF(AND($H134&gt;0,$I134=""),"Missing last attempt date",IF(AND($H134&gt;0,$J134=""),"Missing last outcome",IF(AND(OR($L134="Open",$L134="Deferred",$L134="Unable to Reach"),$K134=""),"Missing next action date",IF(AND($L134="Completed",$M134=""),"Missing completion date","")))))))))))))</f>
        <v/>
      </c>
    </row>
    <row r="135">
      <c r="A135" s="23" t="n"/>
      <c r="B135" s="23" t="n"/>
      <c r="C135" s="23" t="n"/>
      <c r="D135" s="23" t="n"/>
      <c r="E135" s="36" t="n"/>
      <c r="F135" s="23" t="n"/>
      <c r="G135" s="23" t="n"/>
      <c r="H135" s="25" t="n"/>
      <c r="I135" s="36" t="n"/>
      <c r="J135" s="23" t="n"/>
      <c r="K135" s="36" t="n"/>
      <c r="L135" s="23" t="n"/>
      <c r="M135" s="36" t="n"/>
      <c r="N135" s="26" t="n"/>
      <c r="O135" s="27">
        <f>IF(OR($A135="",$E135="",Dashboard!$B$4=""),"",$E135-Dashboard!$B$4)</f>
        <v/>
      </c>
      <c r="P135" s="28">
        <f>IF($A135="","",IF($Q135&lt;&gt;"","Review data",IF(OR($L135="Completed",$L135="Declined",$L135="Closed - Other"),"Closed",IF(AND($K135&lt;&gt;"",$K135&lt;Dashboard!$B$4),"Action overdue",IF(AND($H135&gt;=Dashboard!$B$6,$L135&lt;&gt;"Scheduled"),"Escalate review",IF($E135&lt;Dashboard!$B$4,"Recall overdue",IF($E135&lt;=Dashboard!$B$4+Dashboard!$B$5,"Due soon","Upcoming")))))))</f>
        <v/>
      </c>
      <c r="Q135" s="28">
        <f>IF($A135="","",IF($B135="","Missing patient reference",IF($C135="","Missing clinic",IF($D135="","Missing recall type",IF($E135="","Missing recall due date",IF($F135="","Missing outreach owner",IF($G135="","Missing preferred channel",IF($H135="","Missing attempt count",IF($L135="","Missing recall status",IF(AND($H135&gt;0,$I135=""),"Missing last attempt date",IF(AND($H135&gt;0,$J135=""),"Missing last outcome",IF(AND(OR($L135="Open",$L135="Deferred",$L135="Unable to Reach"),$K135=""),"Missing next action date",IF(AND($L135="Completed",$M135=""),"Missing completion date","")))))))))))))</f>
        <v/>
      </c>
    </row>
    <row r="136">
      <c r="A136" s="23" t="n"/>
      <c r="B136" s="23" t="n"/>
      <c r="C136" s="23" t="n"/>
      <c r="D136" s="23" t="n"/>
      <c r="E136" s="36" t="n"/>
      <c r="F136" s="23" t="n"/>
      <c r="G136" s="23" t="n"/>
      <c r="H136" s="25" t="n"/>
      <c r="I136" s="36" t="n"/>
      <c r="J136" s="23" t="n"/>
      <c r="K136" s="36" t="n"/>
      <c r="L136" s="23" t="n"/>
      <c r="M136" s="36" t="n"/>
      <c r="N136" s="26" t="n"/>
      <c r="O136" s="27">
        <f>IF(OR($A136="",$E136="",Dashboard!$B$4=""),"",$E136-Dashboard!$B$4)</f>
        <v/>
      </c>
      <c r="P136" s="28">
        <f>IF($A136="","",IF($Q136&lt;&gt;"","Review data",IF(OR($L136="Completed",$L136="Declined",$L136="Closed - Other"),"Closed",IF(AND($K136&lt;&gt;"",$K136&lt;Dashboard!$B$4),"Action overdue",IF(AND($H136&gt;=Dashboard!$B$6,$L136&lt;&gt;"Scheduled"),"Escalate review",IF($E136&lt;Dashboard!$B$4,"Recall overdue",IF($E136&lt;=Dashboard!$B$4+Dashboard!$B$5,"Due soon","Upcoming")))))))</f>
        <v/>
      </c>
      <c r="Q136" s="28">
        <f>IF($A136="","",IF($B136="","Missing patient reference",IF($C136="","Missing clinic",IF($D136="","Missing recall type",IF($E136="","Missing recall due date",IF($F136="","Missing outreach owner",IF($G136="","Missing preferred channel",IF($H136="","Missing attempt count",IF($L136="","Missing recall status",IF(AND($H136&gt;0,$I136=""),"Missing last attempt date",IF(AND($H136&gt;0,$J136=""),"Missing last outcome",IF(AND(OR($L136="Open",$L136="Deferred",$L136="Unable to Reach"),$K136=""),"Missing next action date",IF(AND($L136="Completed",$M136=""),"Missing completion date","")))))))))))))</f>
        <v/>
      </c>
    </row>
    <row r="137">
      <c r="A137" s="23" t="n"/>
      <c r="B137" s="23" t="n"/>
      <c r="C137" s="23" t="n"/>
      <c r="D137" s="23" t="n"/>
      <c r="E137" s="36" t="n"/>
      <c r="F137" s="23" t="n"/>
      <c r="G137" s="23" t="n"/>
      <c r="H137" s="25" t="n"/>
      <c r="I137" s="36" t="n"/>
      <c r="J137" s="23" t="n"/>
      <c r="K137" s="36" t="n"/>
      <c r="L137" s="23" t="n"/>
      <c r="M137" s="36" t="n"/>
      <c r="N137" s="26" t="n"/>
      <c r="O137" s="27">
        <f>IF(OR($A137="",$E137="",Dashboard!$B$4=""),"",$E137-Dashboard!$B$4)</f>
        <v/>
      </c>
      <c r="P137" s="28">
        <f>IF($A137="","",IF($Q137&lt;&gt;"","Review data",IF(OR($L137="Completed",$L137="Declined",$L137="Closed - Other"),"Closed",IF(AND($K137&lt;&gt;"",$K137&lt;Dashboard!$B$4),"Action overdue",IF(AND($H137&gt;=Dashboard!$B$6,$L137&lt;&gt;"Scheduled"),"Escalate review",IF($E137&lt;Dashboard!$B$4,"Recall overdue",IF($E137&lt;=Dashboard!$B$4+Dashboard!$B$5,"Due soon","Upcoming")))))))</f>
        <v/>
      </c>
      <c r="Q137" s="28">
        <f>IF($A137="","",IF($B137="","Missing patient reference",IF($C137="","Missing clinic",IF($D137="","Missing recall type",IF($E137="","Missing recall due date",IF($F137="","Missing outreach owner",IF($G137="","Missing preferred channel",IF($H137="","Missing attempt count",IF($L137="","Missing recall status",IF(AND($H137&gt;0,$I137=""),"Missing last attempt date",IF(AND($H137&gt;0,$J137=""),"Missing last outcome",IF(AND(OR($L137="Open",$L137="Deferred",$L137="Unable to Reach"),$K137=""),"Missing next action date",IF(AND($L137="Completed",$M137=""),"Missing completion date","")))))))))))))</f>
        <v/>
      </c>
    </row>
    <row r="138">
      <c r="A138" s="23" t="n"/>
      <c r="B138" s="23" t="n"/>
      <c r="C138" s="23" t="n"/>
      <c r="D138" s="23" t="n"/>
      <c r="E138" s="36" t="n"/>
      <c r="F138" s="23" t="n"/>
      <c r="G138" s="23" t="n"/>
      <c r="H138" s="25" t="n"/>
      <c r="I138" s="36" t="n"/>
      <c r="J138" s="23" t="n"/>
      <c r="K138" s="36" t="n"/>
      <c r="L138" s="23" t="n"/>
      <c r="M138" s="36" t="n"/>
      <c r="N138" s="26" t="n"/>
      <c r="O138" s="27">
        <f>IF(OR($A138="",$E138="",Dashboard!$B$4=""),"",$E138-Dashboard!$B$4)</f>
        <v/>
      </c>
      <c r="P138" s="28">
        <f>IF($A138="","",IF($Q138&lt;&gt;"","Review data",IF(OR($L138="Completed",$L138="Declined",$L138="Closed - Other"),"Closed",IF(AND($K138&lt;&gt;"",$K138&lt;Dashboard!$B$4),"Action overdue",IF(AND($H138&gt;=Dashboard!$B$6,$L138&lt;&gt;"Scheduled"),"Escalate review",IF($E138&lt;Dashboard!$B$4,"Recall overdue",IF($E138&lt;=Dashboard!$B$4+Dashboard!$B$5,"Due soon","Upcoming")))))))</f>
        <v/>
      </c>
      <c r="Q138" s="28">
        <f>IF($A138="","",IF($B138="","Missing patient reference",IF($C138="","Missing clinic",IF($D138="","Missing recall type",IF($E138="","Missing recall due date",IF($F138="","Missing outreach owner",IF($G138="","Missing preferred channel",IF($H138="","Missing attempt count",IF($L138="","Missing recall status",IF(AND($H138&gt;0,$I138=""),"Missing last attempt date",IF(AND($H138&gt;0,$J138=""),"Missing last outcome",IF(AND(OR($L138="Open",$L138="Deferred",$L138="Unable to Reach"),$K138=""),"Missing next action date",IF(AND($L138="Completed",$M138=""),"Missing completion date","")))))))))))))</f>
        <v/>
      </c>
    </row>
    <row r="139">
      <c r="A139" s="23" t="n"/>
      <c r="B139" s="23" t="n"/>
      <c r="C139" s="23" t="n"/>
      <c r="D139" s="23" t="n"/>
      <c r="E139" s="36" t="n"/>
      <c r="F139" s="23" t="n"/>
      <c r="G139" s="23" t="n"/>
      <c r="H139" s="25" t="n"/>
      <c r="I139" s="36" t="n"/>
      <c r="J139" s="23" t="n"/>
      <c r="K139" s="36" t="n"/>
      <c r="L139" s="23" t="n"/>
      <c r="M139" s="36" t="n"/>
      <c r="N139" s="26" t="n"/>
      <c r="O139" s="27">
        <f>IF(OR($A139="",$E139="",Dashboard!$B$4=""),"",$E139-Dashboard!$B$4)</f>
        <v/>
      </c>
      <c r="P139" s="28">
        <f>IF($A139="","",IF($Q139&lt;&gt;"","Review data",IF(OR($L139="Completed",$L139="Declined",$L139="Closed - Other"),"Closed",IF(AND($K139&lt;&gt;"",$K139&lt;Dashboard!$B$4),"Action overdue",IF(AND($H139&gt;=Dashboard!$B$6,$L139&lt;&gt;"Scheduled"),"Escalate review",IF($E139&lt;Dashboard!$B$4,"Recall overdue",IF($E139&lt;=Dashboard!$B$4+Dashboard!$B$5,"Due soon","Upcoming")))))))</f>
        <v/>
      </c>
      <c r="Q139" s="28">
        <f>IF($A139="","",IF($B139="","Missing patient reference",IF($C139="","Missing clinic",IF($D139="","Missing recall type",IF($E139="","Missing recall due date",IF($F139="","Missing outreach owner",IF($G139="","Missing preferred channel",IF($H139="","Missing attempt count",IF($L139="","Missing recall status",IF(AND($H139&gt;0,$I139=""),"Missing last attempt date",IF(AND($H139&gt;0,$J139=""),"Missing last outcome",IF(AND(OR($L139="Open",$L139="Deferred",$L139="Unable to Reach"),$K139=""),"Missing next action date",IF(AND($L139="Completed",$M139=""),"Missing completion date","")))))))))))))</f>
        <v/>
      </c>
    </row>
    <row r="140">
      <c r="A140" s="23" t="n"/>
      <c r="B140" s="23" t="n"/>
      <c r="C140" s="23" t="n"/>
      <c r="D140" s="23" t="n"/>
      <c r="E140" s="36" t="n"/>
      <c r="F140" s="23" t="n"/>
      <c r="G140" s="23" t="n"/>
      <c r="H140" s="25" t="n"/>
      <c r="I140" s="36" t="n"/>
      <c r="J140" s="23" t="n"/>
      <c r="K140" s="36" t="n"/>
      <c r="L140" s="23" t="n"/>
      <c r="M140" s="36" t="n"/>
      <c r="N140" s="26" t="n"/>
      <c r="O140" s="27">
        <f>IF(OR($A140="",$E140="",Dashboard!$B$4=""),"",$E140-Dashboard!$B$4)</f>
        <v/>
      </c>
      <c r="P140" s="28">
        <f>IF($A140="","",IF($Q140&lt;&gt;"","Review data",IF(OR($L140="Completed",$L140="Declined",$L140="Closed - Other"),"Closed",IF(AND($K140&lt;&gt;"",$K140&lt;Dashboard!$B$4),"Action overdue",IF(AND($H140&gt;=Dashboard!$B$6,$L140&lt;&gt;"Scheduled"),"Escalate review",IF($E140&lt;Dashboard!$B$4,"Recall overdue",IF($E140&lt;=Dashboard!$B$4+Dashboard!$B$5,"Due soon","Upcoming")))))))</f>
        <v/>
      </c>
      <c r="Q140" s="28">
        <f>IF($A140="","",IF($B140="","Missing patient reference",IF($C140="","Missing clinic",IF($D140="","Missing recall type",IF($E140="","Missing recall due date",IF($F140="","Missing outreach owner",IF($G140="","Missing preferred channel",IF($H140="","Missing attempt count",IF($L140="","Missing recall status",IF(AND($H140&gt;0,$I140=""),"Missing last attempt date",IF(AND($H140&gt;0,$J140=""),"Missing last outcome",IF(AND(OR($L140="Open",$L140="Deferred",$L140="Unable to Reach"),$K140=""),"Missing next action date",IF(AND($L140="Completed",$M140=""),"Missing completion date","")))))))))))))</f>
        <v/>
      </c>
    </row>
    <row r="141">
      <c r="A141" s="23" t="n"/>
      <c r="B141" s="23" t="n"/>
      <c r="C141" s="23" t="n"/>
      <c r="D141" s="23" t="n"/>
      <c r="E141" s="36" t="n"/>
      <c r="F141" s="23" t="n"/>
      <c r="G141" s="23" t="n"/>
      <c r="H141" s="25" t="n"/>
      <c r="I141" s="36" t="n"/>
      <c r="J141" s="23" t="n"/>
      <c r="K141" s="36" t="n"/>
      <c r="L141" s="23" t="n"/>
      <c r="M141" s="36" t="n"/>
      <c r="N141" s="26" t="n"/>
      <c r="O141" s="27">
        <f>IF(OR($A141="",$E141="",Dashboard!$B$4=""),"",$E141-Dashboard!$B$4)</f>
        <v/>
      </c>
      <c r="P141" s="28">
        <f>IF($A141="","",IF($Q141&lt;&gt;"","Review data",IF(OR($L141="Completed",$L141="Declined",$L141="Closed - Other"),"Closed",IF(AND($K141&lt;&gt;"",$K141&lt;Dashboard!$B$4),"Action overdue",IF(AND($H141&gt;=Dashboard!$B$6,$L141&lt;&gt;"Scheduled"),"Escalate review",IF($E141&lt;Dashboard!$B$4,"Recall overdue",IF($E141&lt;=Dashboard!$B$4+Dashboard!$B$5,"Due soon","Upcoming")))))))</f>
        <v/>
      </c>
      <c r="Q141" s="28">
        <f>IF($A141="","",IF($B141="","Missing patient reference",IF($C141="","Missing clinic",IF($D141="","Missing recall type",IF($E141="","Missing recall due date",IF($F141="","Missing outreach owner",IF($G141="","Missing preferred channel",IF($H141="","Missing attempt count",IF($L141="","Missing recall status",IF(AND($H141&gt;0,$I141=""),"Missing last attempt date",IF(AND($H141&gt;0,$J141=""),"Missing last outcome",IF(AND(OR($L141="Open",$L141="Deferred",$L141="Unable to Reach"),$K141=""),"Missing next action date",IF(AND($L141="Completed",$M141=""),"Missing completion date","")))))))))))))</f>
        <v/>
      </c>
    </row>
    <row r="142">
      <c r="A142" s="23" t="n"/>
      <c r="B142" s="23" t="n"/>
      <c r="C142" s="23" t="n"/>
      <c r="D142" s="23" t="n"/>
      <c r="E142" s="36" t="n"/>
      <c r="F142" s="23" t="n"/>
      <c r="G142" s="23" t="n"/>
      <c r="H142" s="25" t="n"/>
      <c r="I142" s="36" t="n"/>
      <c r="J142" s="23" t="n"/>
      <c r="K142" s="36" t="n"/>
      <c r="L142" s="23" t="n"/>
      <c r="M142" s="36" t="n"/>
      <c r="N142" s="26" t="n"/>
      <c r="O142" s="27">
        <f>IF(OR($A142="",$E142="",Dashboard!$B$4=""),"",$E142-Dashboard!$B$4)</f>
        <v/>
      </c>
      <c r="P142" s="28">
        <f>IF($A142="","",IF($Q142&lt;&gt;"","Review data",IF(OR($L142="Completed",$L142="Declined",$L142="Closed - Other"),"Closed",IF(AND($K142&lt;&gt;"",$K142&lt;Dashboard!$B$4),"Action overdue",IF(AND($H142&gt;=Dashboard!$B$6,$L142&lt;&gt;"Scheduled"),"Escalate review",IF($E142&lt;Dashboard!$B$4,"Recall overdue",IF($E142&lt;=Dashboard!$B$4+Dashboard!$B$5,"Due soon","Upcoming")))))))</f>
        <v/>
      </c>
      <c r="Q142" s="28">
        <f>IF($A142="","",IF($B142="","Missing patient reference",IF($C142="","Missing clinic",IF($D142="","Missing recall type",IF($E142="","Missing recall due date",IF($F142="","Missing outreach owner",IF($G142="","Missing preferred channel",IF($H142="","Missing attempt count",IF($L142="","Missing recall status",IF(AND($H142&gt;0,$I142=""),"Missing last attempt date",IF(AND($H142&gt;0,$J142=""),"Missing last outcome",IF(AND(OR($L142="Open",$L142="Deferred",$L142="Unable to Reach"),$K142=""),"Missing next action date",IF(AND($L142="Completed",$M142=""),"Missing completion date","")))))))))))))</f>
        <v/>
      </c>
    </row>
    <row r="143">
      <c r="A143" s="23" t="n"/>
      <c r="B143" s="23" t="n"/>
      <c r="C143" s="23" t="n"/>
      <c r="D143" s="23" t="n"/>
      <c r="E143" s="36" t="n"/>
      <c r="F143" s="23" t="n"/>
      <c r="G143" s="23" t="n"/>
      <c r="H143" s="25" t="n"/>
      <c r="I143" s="36" t="n"/>
      <c r="J143" s="23" t="n"/>
      <c r="K143" s="36" t="n"/>
      <c r="L143" s="23" t="n"/>
      <c r="M143" s="36" t="n"/>
      <c r="N143" s="26" t="n"/>
      <c r="O143" s="27">
        <f>IF(OR($A143="",$E143="",Dashboard!$B$4=""),"",$E143-Dashboard!$B$4)</f>
        <v/>
      </c>
      <c r="P143" s="28">
        <f>IF($A143="","",IF($Q143&lt;&gt;"","Review data",IF(OR($L143="Completed",$L143="Declined",$L143="Closed - Other"),"Closed",IF(AND($K143&lt;&gt;"",$K143&lt;Dashboard!$B$4),"Action overdue",IF(AND($H143&gt;=Dashboard!$B$6,$L143&lt;&gt;"Scheduled"),"Escalate review",IF($E143&lt;Dashboard!$B$4,"Recall overdue",IF($E143&lt;=Dashboard!$B$4+Dashboard!$B$5,"Due soon","Upcoming")))))))</f>
        <v/>
      </c>
      <c r="Q143" s="28">
        <f>IF($A143="","",IF($B143="","Missing patient reference",IF($C143="","Missing clinic",IF($D143="","Missing recall type",IF($E143="","Missing recall due date",IF($F143="","Missing outreach owner",IF($G143="","Missing preferred channel",IF($H143="","Missing attempt count",IF($L143="","Missing recall status",IF(AND($H143&gt;0,$I143=""),"Missing last attempt date",IF(AND($H143&gt;0,$J143=""),"Missing last outcome",IF(AND(OR($L143="Open",$L143="Deferred",$L143="Unable to Reach"),$K143=""),"Missing next action date",IF(AND($L143="Completed",$M143=""),"Missing completion date","")))))))))))))</f>
        <v/>
      </c>
    </row>
    <row r="144">
      <c r="A144" s="23" t="n"/>
      <c r="B144" s="23" t="n"/>
      <c r="C144" s="23" t="n"/>
      <c r="D144" s="23" t="n"/>
      <c r="E144" s="36" t="n"/>
      <c r="F144" s="23" t="n"/>
      <c r="G144" s="23" t="n"/>
      <c r="H144" s="25" t="n"/>
      <c r="I144" s="36" t="n"/>
      <c r="J144" s="23" t="n"/>
      <c r="K144" s="36" t="n"/>
      <c r="L144" s="23" t="n"/>
      <c r="M144" s="36" t="n"/>
      <c r="N144" s="26" t="n"/>
      <c r="O144" s="27">
        <f>IF(OR($A144="",$E144="",Dashboard!$B$4=""),"",$E144-Dashboard!$B$4)</f>
        <v/>
      </c>
      <c r="P144" s="28">
        <f>IF($A144="","",IF($Q144&lt;&gt;"","Review data",IF(OR($L144="Completed",$L144="Declined",$L144="Closed - Other"),"Closed",IF(AND($K144&lt;&gt;"",$K144&lt;Dashboard!$B$4),"Action overdue",IF(AND($H144&gt;=Dashboard!$B$6,$L144&lt;&gt;"Scheduled"),"Escalate review",IF($E144&lt;Dashboard!$B$4,"Recall overdue",IF($E144&lt;=Dashboard!$B$4+Dashboard!$B$5,"Due soon","Upcoming")))))))</f>
        <v/>
      </c>
      <c r="Q144" s="28">
        <f>IF($A144="","",IF($B144="","Missing patient reference",IF($C144="","Missing clinic",IF($D144="","Missing recall type",IF($E144="","Missing recall due date",IF($F144="","Missing outreach owner",IF($G144="","Missing preferred channel",IF($H144="","Missing attempt count",IF($L144="","Missing recall status",IF(AND($H144&gt;0,$I144=""),"Missing last attempt date",IF(AND($H144&gt;0,$J144=""),"Missing last outcome",IF(AND(OR($L144="Open",$L144="Deferred",$L144="Unable to Reach"),$K144=""),"Missing next action date",IF(AND($L144="Completed",$M144=""),"Missing completion date","")))))))))))))</f>
        <v/>
      </c>
    </row>
    <row r="145">
      <c r="A145" s="23" t="n"/>
      <c r="B145" s="23" t="n"/>
      <c r="C145" s="23" t="n"/>
      <c r="D145" s="23" t="n"/>
      <c r="E145" s="36" t="n"/>
      <c r="F145" s="23" t="n"/>
      <c r="G145" s="23" t="n"/>
      <c r="H145" s="25" t="n"/>
      <c r="I145" s="36" t="n"/>
      <c r="J145" s="23" t="n"/>
      <c r="K145" s="36" t="n"/>
      <c r="L145" s="23" t="n"/>
      <c r="M145" s="36" t="n"/>
      <c r="N145" s="26" t="n"/>
      <c r="O145" s="27">
        <f>IF(OR($A145="",$E145="",Dashboard!$B$4=""),"",$E145-Dashboard!$B$4)</f>
        <v/>
      </c>
      <c r="P145" s="28">
        <f>IF($A145="","",IF($Q145&lt;&gt;"","Review data",IF(OR($L145="Completed",$L145="Declined",$L145="Closed - Other"),"Closed",IF(AND($K145&lt;&gt;"",$K145&lt;Dashboard!$B$4),"Action overdue",IF(AND($H145&gt;=Dashboard!$B$6,$L145&lt;&gt;"Scheduled"),"Escalate review",IF($E145&lt;Dashboard!$B$4,"Recall overdue",IF($E145&lt;=Dashboard!$B$4+Dashboard!$B$5,"Due soon","Upcoming")))))))</f>
        <v/>
      </c>
      <c r="Q145" s="28">
        <f>IF($A145="","",IF($B145="","Missing patient reference",IF($C145="","Missing clinic",IF($D145="","Missing recall type",IF($E145="","Missing recall due date",IF($F145="","Missing outreach owner",IF($G145="","Missing preferred channel",IF($H145="","Missing attempt count",IF($L145="","Missing recall status",IF(AND($H145&gt;0,$I145=""),"Missing last attempt date",IF(AND($H145&gt;0,$J145=""),"Missing last outcome",IF(AND(OR($L145="Open",$L145="Deferred",$L145="Unable to Reach"),$K145=""),"Missing next action date",IF(AND($L145="Completed",$M145=""),"Missing completion date","")))))))))))))</f>
        <v/>
      </c>
    </row>
    <row r="146">
      <c r="A146" s="23" t="n"/>
      <c r="B146" s="23" t="n"/>
      <c r="C146" s="23" t="n"/>
      <c r="D146" s="23" t="n"/>
      <c r="E146" s="36" t="n"/>
      <c r="F146" s="23" t="n"/>
      <c r="G146" s="23" t="n"/>
      <c r="H146" s="25" t="n"/>
      <c r="I146" s="36" t="n"/>
      <c r="J146" s="23" t="n"/>
      <c r="K146" s="36" t="n"/>
      <c r="L146" s="23" t="n"/>
      <c r="M146" s="36" t="n"/>
      <c r="N146" s="26" t="n"/>
      <c r="O146" s="27">
        <f>IF(OR($A146="",$E146="",Dashboard!$B$4=""),"",$E146-Dashboard!$B$4)</f>
        <v/>
      </c>
      <c r="P146" s="28">
        <f>IF($A146="","",IF($Q146&lt;&gt;"","Review data",IF(OR($L146="Completed",$L146="Declined",$L146="Closed - Other"),"Closed",IF(AND($K146&lt;&gt;"",$K146&lt;Dashboard!$B$4),"Action overdue",IF(AND($H146&gt;=Dashboard!$B$6,$L146&lt;&gt;"Scheduled"),"Escalate review",IF($E146&lt;Dashboard!$B$4,"Recall overdue",IF($E146&lt;=Dashboard!$B$4+Dashboard!$B$5,"Due soon","Upcoming")))))))</f>
        <v/>
      </c>
      <c r="Q146" s="28">
        <f>IF($A146="","",IF($B146="","Missing patient reference",IF($C146="","Missing clinic",IF($D146="","Missing recall type",IF($E146="","Missing recall due date",IF($F146="","Missing outreach owner",IF($G146="","Missing preferred channel",IF($H146="","Missing attempt count",IF($L146="","Missing recall status",IF(AND($H146&gt;0,$I146=""),"Missing last attempt date",IF(AND($H146&gt;0,$J146=""),"Missing last outcome",IF(AND(OR($L146="Open",$L146="Deferred",$L146="Unable to Reach"),$K146=""),"Missing next action date",IF(AND($L146="Completed",$M146=""),"Missing completion date","")))))))))))))</f>
        <v/>
      </c>
    </row>
    <row r="147">
      <c r="A147" s="23" t="n"/>
      <c r="B147" s="23" t="n"/>
      <c r="C147" s="23" t="n"/>
      <c r="D147" s="23" t="n"/>
      <c r="E147" s="36" t="n"/>
      <c r="F147" s="23" t="n"/>
      <c r="G147" s="23" t="n"/>
      <c r="H147" s="25" t="n"/>
      <c r="I147" s="36" t="n"/>
      <c r="J147" s="23" t="n"/>
      <c r="K147" s="36" t="n"/>
      <c r="L147" s="23" t="n"/>
      <c r="M147" s="36" t="n"/>
      <c r="N147" s="26" t="n"/>
      <c r="O147" s="27">
        <f>IF(OR($A147="",$E147="",Dashboard!$B$4=""),"",$E147-Dashboard!$B$4)</f>
        <v/>
      </c>
      <c r="P147" s="28">
        <f>IF($A147="","",IF($Q147&lt;&gt;"","Review data",IF(OR($L147="Completed",$L147="Declined",$L147="Closed - Other"),"Closed",IF(AND($K147&lt;&gt;"",$K147&lt;Dashboard!$B$4),"Action overdue",IF(AND($H147&gt;=Dashboard!$B$6,$L147&lt;&gt;"Scheduled"),"Escalate review",IF($E147&lt;Dashboard!$B$4,"Recall overdue",IF($E147&lt;=Dashboard!$B$4+Dashboard!$B$5,"Due soon","Upcoming")))))))</f>
        <v/>
      </c>
      <c r="Q147" s="28">
        <f>IF($A147="","",IF($B147="","Missing patient reference",IF($C147="","Missing clinic",IF($D147="","Missing recall type",IF($E147="","Missing recall due date",IF($F147="","Missing outreach owner",IF($G147="","Missing preferred channel",IF($H147="","Missing attempt count",IF($L147="","Missing recall status",IF(AND($H147&gt;0,$I147=""),"Missing last attempt date",IF(AND($H147&gt;0,$J147=""),"Missing last outcome",IF(AND(OR($L147="Open",$L147="Deferred",$L147="Unable to Reach"),$K147=""),"Missing next action date",IF(AND($L147="Completed",$M147=""),"Missing completion date","")))))))))))))</f>
        <v/>
      </c>
    </row>
    <row r="148">
      <c r="A148" s="23" t="n"/>
      <c r="B148" s="23" t="n"/>
      <c r="C148" s="23" t="n"/>
      <c r="D148" s="23" t="n"/>
      <c r="E148" s="36" t="n"/>
      <c r="F148" s="23" t="n"/>
      <c r="G148" s="23" t="n"/>
      <c r="H148" s="25" t="n"/>
      <c r="I148" s="36" t="n"/>
      <c r="J148" s="23" t="n"/>
      <c r="K148" s="36" t="n"/>
      <c r="L148" s="23" t="n"/>
      <c r="M148" s="36" t="n"/>
      <c r="N148" s="26" t="n"/>
      <c r="O148" s="27">
        <f>IF(OR($A148="",$E148="",Dashboard!$B$4=""),"",$E148-Dashboard!$B$4)</f>
        <v/>
      </c>
      <c r="P148" s="28">
        <f>IF($A148="","",IF($Q148&lt;&gt;"","Review data",IF(OR($L148="Completed",$L148="Declined",$L148="Closed - Other"),"Closed",IF(AND($K148&lt;&gt;"",$K148&lt;Dashboard!$B$4),"Action overdue",IF(AND($H148&gt;=Dashboard!$B$6,$L148&lt;&gt;"Scheduled"),"Escalate review",IF($E148&lt;Dashboard!$B$4,"Recall overdue",IF($E148&lt;=Dashboard!$B$4+Dashboard!$B$5,"Due soon","Upcoming")))))))</f>
        <v/>
      </c>
      <c r="Q148" s="28">
        <f>IF($A148="","",IF($B148="","Missing patient reference",IF($C148="","Missing clinic",IF($D148="","Missing recall type",IF($E148="","Missing recall due date",IF($F148="","Missing outreach owner",IF($G148="","Missing preferred channel",IF($H148="","Missing attempt count",IF($L148="","Missing recall status",IF(AND($H148&gt;0,$I148=""),"Missing last attempt date",IF(AND($H148&gt;0,$J148=""),"Missing last outcome",IF(AND(OR($L148="Open",$L148="Deferred",$L148="Unable to Reach"),$K148=""),"Missing next action date",IF(AND($L148="Completed",$M148=""),"Missing completion date","")))))))))))))</f>
        <v/>
      </c>
    </row>
    <row r="149">
      <c r="A149" s="23" t="n"/>
      <c r="B149" s="23" t="n"/>
      <c r="C149" s="23" t="n"/>
      <c r="D149" s="23" t="n"/>
      <c r="E149" s="36" t="n"/>
      <c r="F149" s="23" t="n"/>
      <c r="G149" s="23" t="n"/>
      <c r="H149" s="25" t="n"/>
      <c r="I149" s="36" t="n"/>
      <c r="J149" s="23" t="n"/>
      <c r="K149" s="36" t="n"/>
      <c r="L149" s="23" t="n"/>
      <c r="M149" s="36" t="n"/>
      <c r="N149" s="26" t="n"/>
      <c r="O149" s="27">
        <f>IF(OR($A149="",$E149="",Dashboard!$B$4=""),"",$E149-Dashboard!$B$4)</f>
        <v/>
      </c>
      <c r="P149" s="28">
        <f>IF($A149="","",IF($Q149&lt;&gt;"","Review data",IF(OR($L149="Completed",$L149="Declined",$L149="Closed - Other"),"Closed",IF(AND($K149&lt;&gt;"",$K149&lt;Dashboard!$B$4),"Action overdue",IF(AND($H149&gt;=Dashboard!$B$6,$L149&lt;&gt;"Scheduled"),"Escalate review",IF($E149&lt;Dashboard!$B$4,"Recall overdue",IF($E149&lt;=Dashboard!$B$4+Dashboard!$B$5,"Due soon","Upcoming")))))))</f>
        <v/>
      </c>
      <c r="Q149" s="28">
        <f>IF($A149="","",IF($B149="","Missing patient reference",IF($C149="","Missing clinic",IF($D149="","Missing recall type",IF($E149="","Missing recall due date",IF($F149="","Missing outreach owner",IF($G149="","Missing preferred channel",IF($H149="","Missing attempt count",IF($L149="","Missing recall status",IF(AND($H149&gt;0,$I149=""),"Missing last attempt date",IF(AND($H149&gt;0,$J149=""),"Missing last outcome",IF(AND(OR($L149="Open",$L149="Deferred",$L149="Unable to Reach"),$K149=""),"Missing next action date",IF(AND($L149="Completed",$M149=""),"Missing completion date","")))))))))))))</f>
        <v/>
      </c>
    </row>
    <row r="150">
      <c r="A150" s="23" t="n"/>
      <c r="B150" s="23" t="n"/>
      <c r="C150" s="23" t="n"/>
      <c r="D150" s="23" t="n"/>
      <c r="E150" s="36" t="n"/>
      <c r="F150" s="23" t="n"/>
      <c r="G150" s="23" t="n"/>
      <c r="H150" s="25" t="n"/>
      <c r="I150" s="36" t="n"/>
      <c r="J150" s="23" t="n"/>
      <c r="K150" s="36" t="n"/>
      <c r="L150" s="23" t="n"/>
      <c r="M150" s="36" t="n"/>
      <c r="N150" s="26" t="n"/>
      <c r="O150" s="27">
        <f>IF(OR($A150="",$E150="",Dashboard!$B$4=""),"",$E150-Dashboard!$B$4)</f>
        <v/>
      </c>
      <c r="P150" s="28">
        <f>IF($A150="","",IF($Q150&lt;&gt;"","Review data",IF(OR($L150="Completed",$L150="Declined",$L150="Closed - Other"),"Closed",IF(AND($K150&lt;&gt;"",$K150&lt;Dashboard!$B$4),"Action overdue",IF(AND($H150&gt;=Dashboard!$B$6,$L150&lt;&gt;"Scheduled"),"Escalate review",IF($E150&lt;Dashboard!$B$4,"Recall overdue",IF($E150&lt;=Dashboard!$B$4+Dashboard!$B$5,"Due soon","Upcoming")))))))</f>
        <v/>
      </c>
      <c r="Q150" s="28">
        <f>IF($A150="","",IF($B150="","Missing patient reference",IF($C150="","Missing clinic",IF($D150="","Missing recall type",IF($E150="","Missing recall due date",IF($F150="","Missing outreach owner",IF($G150="","Missing preferred channel",IF($H150="","Missing attempt count",IF($L150="","Missing recall status",IF(AND($H150&gt;0,$I150=""),"Missing last attempt date",IF(AND($H150&gt;0,$J150=""),"Missing last outcome",IF(AND(OR($L150="Open",$L150="Deferred",$L150="Unable to Reach"),$K150=""),"Missing next action date",IF(AND($L150="Completed",$M150=""),"Missing completion date","")))))))))))))</f>
        <v/>
      </c>
    </row>
    <row r="151">
      <c r="A151" s="23" t="n"/>
      <c r="B151" s="23" t="n"/>
      <c r="C151" s="23" t="n"/>
      <c r="D151" s="23" t="n"/>
      <c r="E151" s="36" t="n"/>
      <c r="F151" s="23" t="n"/>
      <c r="G151" s="23" t="n"/>
      <c r="H151" s="25" t="n"/>
      <c r="I151" s="36" t="n"/>
      <c r="J151" s="23" t="n"/>
      <c r="K151" s="36" t="n"/>
      <c r="L151" s="23" t="n"/>
      <c r="M151" s="36" t="n"/>
      <c r="N151" s="26" t="n"/>
      <c r="O151" s="27">
        <f>IF(OR($A151="",$E151="",Dashboard!$B$4=""),"",$E151-Dashboard!$B$4)</f>
        <v/>
      </c>
      <c r="P151" s="28">
        <f>IF($A151="","",IF($Q151&lt;&gt;"","Review data",IF(OR($L151="Completed",$L151="Declined",$L151="Closed - Other"),"Closed",IF(AND($K151&lt;&gt;"",$K151&lt;Dashboard!$B$4),"Action overdue",IF(AND($H151&gt;=Dashboard!$B$6,$L151&lt;&gt;"Scheduled"),"Escalate review",IF($E151&lt;Dashboard!$B$4,"Recall overdue",IF($E151&lt;=Dashboard!$B$4+Dashboard!$B$5,"Due soon","Upcoming")))))))</f>
        <v/>
      </c>
      <c r="Q151" s="28">
        <f>IF($A151="","",IF($B151="","Missing patient reference",IF($C151="","Missing clinic",IF($D151="","Missing recall type",IF($E151="","Missing recall due date",IF($F151="","Missing outreach owner",IF($G151="","Missing preferred channel",IF($H151="","Missing attempt count",IF($L151="","Missing recall status",IF(AND($H151&gt;0,$I151=""),"Missing last attempt date",IF(AND($H151&gt;0,$J151=""),"Missing last outcome",IF(AND(OR($L151="Open",$L151="Deferred",$L151="Unable to Reach"),$K151=""),"Missing next action date",IF(AND($L151="Completed",$M151=""),"Missing completion date","")))))))))))))</f>
        <v/>
      </c>
    </row>
    <row r="152">
      <c r="A152" s="23" t="n"/>
      <c r="B152" s="23" t="n"/>
      <c r="C152" s="23" t="n"/>
      <c r="D152" s="23" t="n"/>
      <c r="E152" s="36" t="n"/>
      <c r="F152" s="23" t="n"/>
      <c r="G152" s="23" t="n"/>
      <c r="H152" s="25" t="n"/>
      <c r="I152" s="36" t="n"/>
      <c r="J152" s="23" t="n"/>
      <c r="K152" s="36" t="n"/>
      <c r="L152" s="23" t="n"/>
      <c r="M152" s="36" t="n"/>
      <c r="N152" s="26" t="n"/>
      <c r="O152" s="27">
        <f>IF(OR($A152="",$E152="",Dashboard!$B$4=""),"",$E152-Dashboard!$B$4)</f>
        <v/>
      </c>
      <c r="P152" s="28">
        <f>IF($A152="","",IF($Q152&lt;&gt;"","Review data",IF(OR($L152="Completed",$L152="Declined",$L152="Closed - Other"),"Closed",IF(AND($K152&lt;&gt;"",$K152&lt;Dashboard!$B$4),"Action overdue",IF(AND($H152&gt;=Dashboard!$B$6,$L152&lt;&gt;"Scheduled"),"Escalate review",IF($E152&lt;Dashboard!$B$4,"Recall overdue",IF($E152&lt;=Dashboard!$B$4+Dashboard!$B$5,"Due soon","Upcoming")))))))</f>
        <v/>
      </c>
      <c r="Q152" s="28">
        <f>IF($A152="","",IF($B152="","Missing patient reference",IF($C152="","Missing clinic",IF($D152="","Missing recall type",IF($E152="","Missing recall due date",IF($F152="","Missing outreach owner",IF($G152="","Missing preferred channel",IF($H152="","Missing attempt count",IF($L152="","Missing recall status",IF(AND($H152&gt;0,$I152=""),"Missing last attempt date",IF(AND($H152&gt;0,$J152=""),"Missing last outcome",IF(AND(OR($L152="Open",$L152="Deferred",$L152="Unable to Reach"),$K152=""),"Missing next action date",IF(AND($L152="Completed",$M152=""),"Missing completion date","")))))))))))))</f>
        <v/>
      </c>
    </row>
    <row r="153">
      <c r="A153" s="23" t="n"/>
      <c r="B153" s="23" t="n"/>
      <c r="C153" s="23" t="n"/>
      <c r="D153" s="23" t="n"/>
      <c r="E153" s="36" t="n"/>
      <c r="F153" s="23" t="n"/>
      <c r="G153" s="23" t="n"/>
      <c r="H153" s="25" t="n"/>
      <c r="I153" s="36" t="n"/>
      <c r="J153" s="23" t="n"/>
      <c r="K153" s="36" t="n"/>
      <c r="L153" s="23" t="n"/>
      <c r="M153" s="36" t="n"/>
      <c r="N153" s="26" t="n"/>
      <c r="O153" s="27">
        <f>IF(OR($A153="",$E153="",Dashboard!$B$4=""),"",$E153-Dashboard!$B$4)</f>
        <v/>
      </c>
      <c r="P153" s="28">
        <f>IF($A153="","",IF($Q153&lt;&gt;"","Review data",IF(OR($L153="Completed",$L153="Declined",$L153="Closed - Other"),"Closed",IF(AND($K153&lt;&gt;"",$K153&lt;Dashboard!$B$4),"Action overdue",IF(AND($H153&gt;=Dashboard!$B$6,$L153&lt;&gt;"Scheduled"),"Escalate review",IF($E153&lt;Dashboard!$B$4,"Recall overdue",IF($E153&lt;=Dashboard!$B$4+Dashboard!$B$5,"Due soon","Upcoming")))))))</f>
        <v/>
      </c>
      <c r="Q153" s="28">
        <f>IF($A153="","",IF($B153="","Missing patient reference",IF($C153="","Missing clinic",IF($D153="","Missing recall type",IF($E153="","Missing recall due date",IF($F153="","Missing outreach owner",IF($G153="","Missing preferred channel",IF($H153="","Missing attempt count",IF($L153="","Missing recall status",IF(AND($H153&gt;0,$I153=""),"Missing last attempt date",IF(AND($H153&gt;0,$J153=""),"Missing last outcome",IF(AND(OR($L153="Open",$L153="Deferred",$L153="Unable to Reach"),$K153=""),"Missing next action date",IF(AND($L153="Completed",$M153=""),"Missing completion date","")))))))))))))</f>
        <v/>
      </c>
    </row>
    <row r="154">
      <c r="A154" s="23" t="n"/>
      <c r="B154" s="23" t="n"/>
      <c r="C154" s="23" t="n"/>
      <c r="D154" s="23" t="n"/>
      <c r="E154" s="36" t="n"/>
      <c r="F154" s="23" t="n"/>
      <c r="G154" s="23" t="n"/>
      <c r="H154" s="25" t="n"/>
      <c r="I154" s="36" t="n"/>
      <c r="J154" s="23" t="n"/>
      <c r="K154" s="36" t="n"/>
      <c r="L154" s="23" t="n"/>
      <c r="M154" s="36" t="n"/>
      <c r="N154" s="26" t="n"/>
      <c r="O154" s="27">
        <f>IF(OR($A154="",$E154="",Dashboard!$B$4=""),"",$E154-Dashboard!$B$4)</f>
        <v/>
      </c>
      <c r="P154" s="28">
        <f>IF($A154="","",IF($Q154&lt;&gt;"","Review data",IF(OR($L154="Completed",$L154="Declined",$L154="Closed - Other"),"Closed",IF(AND($K154&lt;&gt;"",$K154&lt;Dashboard!$B$4),"Action overdue",IF(AND($H154&gt;=Dashboard!$B$6,$L154&lt;&gt;"Scheduled"),"Escalate review",IF($E154&lt;Dashboard!$B$4,"Recall overdue",IF($E154&lt;=Dashboard!$B$4+Dashboard!$B$5,"Due soon","Upcoming")))))))</f>
        <v/>
      </c>
      <c r="Q154" s="28">
        <f>IF($A154="","",IF($B154="","Missing patient reference",IF($C154="","Missing clinic",IF($D154="","Missing recall type",IF($E154="","Missing recall due date",IF($F154="","Missing outreach owner",IF($G154="","Missing preferred channel",IF($H154="","Missing attempt count",IF($L154="","Missing recall status",IF(AND($H154&gt;0,$I154=""),"Missing last attempt date",IF(AND($H154&gt;0,$J154=""),"Missing last outcome",IF(AND(OR($L154="Open",$L154="Deferred",$L154="Unable to Reach"),$K154=""),"Missing next action date",IF(AND($L154="Completed",$M154=""),"Missing completion date","")))))))))))))</f>
        <v/>
      </c>
    </row>
    <row r="155">
      <c r="A155" s="23" t="n"/>
      <c r="B155" s="23" t="n"/>
      <c r="C155" s="23" t="n"/>
      <c r="D155" s="23" t="n"/>
      <c r="E155" s="36" t="n"/>
      <c r="F155" s="23" t="n"/>
      <c r="G155" s="23" t="n"/>
      <c r="H155" s="25" t="n"/>
      <c r="I155" s="36" t="n"/>
      <c r="J155" s="23" t="n"/>
      <c r="K155" s="36" t="n"/>
      <c r="L155" s="23" t="n"/>
      <c r="M155" s="36" t="n"/>
      <c r="N155" s="26" t="n"/>
      <c r="O155" s="27">
        <f>IF(OR($A155="",$E155="",Dashboard!$B$4=""),"",$E155-Dashboard!$B$4)</f>
        <v/>
      </c>
      <c r="P155" s="28">
        <f>IF($A155="","",IF($Q155&lt;&gt;"","Review data",IF(OR($L155="Completed",$L155="Declined",$L155="Closed - Other"),"Closed",IF(AND($K155&lt;&gt;"",$K155&lt;Dashboard!$B$4),"Action overdue",IF(AND($H155&gt;=Dashboard!$B$6,$L155&lt;&gt;"Scheduled"),"Escalate review",IF($E155&lt;Dashboard!$B$4,"Recall overdue",IF($E155&lt;=Dashboard!$B$4+Dashboard!$B$5,"Due soon","Upcoming")))))))</f>
        <v/>
      </c>
      <c r="Q155" s="28">
        <f>IF($A155="","",IF($B155="","Missing patient reference",IF($C155="","Missing clinic",IF($D155="","Missing recall type",IF($E155="","Missing recall due date",IF($F155="","Missing outreach owner",IF($G155="","Missing preferred channel",IF($H155="","Missing attempt count",IF($L155="","Missing recall status",IF(AND($H155&gt;0,$I155=""),"Missing last attempt date",IF(AND($H155&gt;0,$J155=""),"Missing last outcome",IF(AND(OR($L155="Open",$L155="Deferred",$L155="Unable to Reach"),$K155=""),"Missing next action date",IF(AND($L155="Completed",$M155=""),"Missing completion date","")))))))))))))</f>
        <v/>
      </c>
    </row>
    <row r="156">
      <c r="A156" s="23" t="n"/>
      <c r="B156" s="23" t="n"/>
      <c r="C156" s="23" t="n"/>
      <c r="D156" s="23" t="n"/>
      <c r="E156" s="36" t="n"/>
      <c r="F156" s="23" t="n"/>
      <c r="G156" s="23" t="n"/>
      <c r="H156" s="25" t="n"/>
      <c r="I156" s="36" t="n"/>
      <c r="J156" s="23" t="n"/>
      <c r="K156" s="36" t="n"/>
      <c r="L156" s="23" t="n"/>
      <c r="M156" s="36" t="n"/>
      <c r="N156" s="26" t="n"/>
      <c r="O156" s="27">
        <f>IF(OR($A156="",$E156="",Dashboard!$B$4=""),"",$E156-Dashboard!$B$4)</f>
        <v/>
      </c>
      <c r="P156" s="28">
        <f>IF($A156="","",IF($Q156&lt;&gt;"","Review data",IF(OR($L156="Completed",$L156="Declined",$L156="Closed - Other"),"Closed",IF(AND($K156&lt;&gt;"",$K156&lt;Dashboard!$B$4),"Action overdue",IF(AND($H156&gt;=Dashboard!$B$6,$L156&lt;&gt;"Scheduled"),"Escalate review",IF($E156&lt;Dashboard!$B$4,"Recall overdue",IF($E156&lt;=Dashboard!$B$4+Dashboard!$B$5,"Due soon","Upcoming")))))))</f>
        <v/>
      </c>
      <c r="Q156" s="28">
        <f>IF($A156="","",IF($B156="","Missing patient reference",IF($C156="","Missing clinic",IF($D156="","Missing recall type",IF($E156="","Missing recall due date",IF($F156="","Missing outreach owner",IF($G156="","Missing preferred channel",IF($H156="","Missing attempt count",IF($L156="","Missing recall status",IF(AND($H156&gt;0,$I156=""),"Missing last attempt date",IF(AND($H156&gt;0,$J156=""),"Missing last outcome",IF(AND(OR($L156="Open",$L156="Deferred",$L156="Unable to Reach"),$K156=""),"Missing next action date",IF(AND($L156="Completed",$M156=""),"Missing completion date","")))))))))))))</f>
        <v/>
      </c>
    </row>
    <row r="157">
      <c r="A157" s="23" t="n"/>
      <c r="B157" s="23" t="n"/>
      <c r="C157" s="23" t="n"/>
      <c r="D157" s="23" t="n"/>
      <c r="E157" s="36" t="n"/>
      <c r="F157" s="23" t="n"/>
      <c r="G157" s="23" t="n"/>
      <c r="H157" s="25" t="n"/>
      <c r="I157" s="36" t="n"/>
      <c r="J157" s="23" t="n"/>
      <c r="K157" s="36" t="n"/>
      <c r="L157" s="23" t="n"/>
      <c r="M157" s="36" t="n"/>
      <c r="N157" s="26" t="n"/>
      <c r="O157" s="27">
        <f>IF(OR($A157="",$E157="",Dashboard!$B$4=""),"",$E157-Dashboard!$B$4)</f>
        <v/>
      </c>
      <c r="P157" s="28">
        <f>IF($A157="","",IF($Q157&lt;&gt;"","Review data",IF(OR($L157="Completed",$L157="Declined",$L157="Closed - Other"),"Closed",IF(AND($K157&lt;&gt;"",$K157&lt;Dashboard!$B$4),"Action overdue",IF(AND($H157&gt;=Dashboard!$B$6,$L157&lt;&gt;"Scheduled"),"Escalate review",IF($E157&lt;Dashboard!$B$4,"Recall overdue",IF($E157&lt;=Dashboard!$B$4+Dashboard!$B$5,"Due soon","Upcoming")))))))</f>
        <v/>
      </c>
      <c r="Q157" s="28">
        <f>IF($A157="","",IF($B157="","Missing patient reference",IF($C157="","Missing clinic",IF($D157="","Missing recall type",IF($E157="","Missing recall due date",IF($F157="","Missing outreach owner",IF($G157="","Missing preferred channel",IF($H157="","Missing attempt count",IF($L157="","Missing recall status",IF(AND($H157&gt;0,$I157=""),"Missing last attempt date",IF(AND($H157&gt;0,$J157=""),"Missing last outcome",IF(AND(OR($L157="Open",$L157="Deferred",$L157="Unable to Reach"),$K157=""),"Missing next action date",IF(AND($L157="Completed",$M157=""),"Missing completion date","")))))))))))))</f>
        <v/>
      </c>
    </row>
    <row r="158">
      <c r="A158" s="23" t="n"/>
      <c r="B158" s="23" t="n"/>
      <c r="C158" s="23" t="n"/>
      <c r="D158" s="23" t="n"/>
      <c r="E158" s="36" t="n"/>
      <c r="F158" s="23" t="n"/>
      <c r="G158" s="23" t="n"/>
      <c r="H158" s="25" t="n"/>
      <c r="I158" s="36" t="n"/>
      <c r="J158" s="23" t="n"/>
      <c r="K158" s="36" t="n"/>
      <c r="L158" s="23" t="n"/>
      <c r="M158" s="36" t="n"/>
      <c r="N158" s="26" t="n"/>
      <c r="O158" s="27">
        <f>IF(OR($A158="",$E158="",Dashboard!$B$4=""),"",$E158-Dashboard!$B$4)</f>
        <v/>
      </c>
      <c r="P158" s="28">
        <f>IF($A158="","",IF($Q158&lt;&gt;"","Review data",IF(OR($L158="Completed",$L158="Declined",$L158="Closed - Other"),"Closed",IF(AND($K158&lt;&gt;"",$K158&lt;Dashboard!$B$4),"Action overdue",IF(AND($H158&gt;=Dashboard!$B$6,$L158&lt;&gt;"Scheduled"),"Escalate review",IF($E158&lt;Dashboard!$B$4,"Recall overdue",IF($E158&lt;=Dashboard!$B$4+Dashboard!$B$5,"Due soon","Upcoming")))))))</f>
        <v/>
      </c>
      <c r="Q158" s="28">
        <f>IF($A158="","",IF($B158="","Missing patient reference",IF($C158="","Missing clinic",IF($D158="","Missing recall type",IF($E158="","Missing recall due date",IF($F158="","Missing outreach owner",IF($G158="","Missing preferred channel",IF($H158="","Missing attempt count",IF($L158="","Missing recall status",IF(AND($H158&gt;0,$I158=""),"Missing last attempt date",IF(AND($H158&gt;0,$J158=""),"Missing last outcome",IF(AND(OR($L158="Open",$L158="Deferred",$L158="Unable to Reach"),$K158=""),"Missing next action date",IF(AND($L158="Completed",$M158=""),"Missing completion date","")))))))))))))</f>
        <v/>
      </c>
    </row>
    <row r="159">
      <c r="A159" s="23" t="n"/>
      <c r="B159" s="23" t="n"/>
      <c r="C159" s="23" t="n"/>
      <c r="D159" s="23" t="n"/>
      <c r="E159" s="36" t="n"/>
      <c r="F159" s="23" t="n"/>
      <c r="G159" s="23" t="n"/>
      <c r="H159" s="25" t="n"/>
      <c r="I159" s="36" t="n"/>
      <c r="J159" s="23" t="n"/>
      <c r="K159" s="36" t="n"/>
      <c r="L159" s="23" t="n"/>
      <c r="M159" s="36" t="n"/>
      <c r="N159" s="26" t="n"/>
      <c r="O159" s="27">
        <f>IF(OR($A159="",$E159="",Dashboard!$B$4=""),"",$E159-Dashboard!$B$4)</f>
        <v/>
      </c>
      <c r="P159" s="28">
        <f>IF($A159="","",IF($Q159&lt;&gt;"","Review data",IF(OR($L159="Completed",$L159="Declined",$L159="Closed - Other"),"Closed",IF(AND($K159&lt;&gt;"",$K159&lt;Dashboard!$B$4),"Action overdue",IF(AND($H159&gt;=Dashboard!$B$6,$L159&lt;&gt;"Scheduled"),"Escalate review",IF($E159&lt;Dashboard!$B$4,"Recall overdue",IF($E159&lt;=Dashboard!$B$4+Dashboard!$B$5,"Due soon","Upcoming")))))))</f>
        <v/>
      </c>
      <c r="Q159" s="28">
        <f>IF($A159="","",IF($B159="","Missing patient reference",IF($C159="","Missing clinic",IF($D159="","Missing recall type",IF($E159="","Missing recall due date",IF($F159="","Missing outreach owner",IF($G159="","Missing preferred channel",IF($H159="","Missing attempt count",IF($L159="","Missing recall status",IF(AND($H159&gt;0,$I159=""),"Missing last attempt date",IF(AND($H159&gt;0,$J159=""),"Missing last outcome",IF(AND(OR($L159="Open",$L159="Deferred",$L159="Unable to Reach"),$K159=""),"Missing next action date",IF(AND($L159="Completed",$M159=""),"Missing completion date","")))))))))))))</f>
        <v/>
      </c>
    </row>
    <row r="160">
      <c r="A160" s="23" t="n"/>
      <c r="B160" s="23" t="n"/>
      <c r="C160" s="23" t="n"/>
      <c r="D160" s="23" t="n"/>
      <c r="E160" s="36" t="n"/>
      <c r="F160" s="23" t="n"/>
      <c r="G160" s="23" t="n"/>
      <c r="H160" s="25" t="n"/>
      <c r="I160" s="36" t="n"/>
      <c r="J160" s="23" t="n"/>
      <c r="K160" s="36" t="n"/>
      <c r="L160" s="23" t="n"/>
      <c r="M160" s="36" t="n"/>
      <c r="N160" s="26" t="n"/>
      <c r="O160" s="27">
        <f>IF(OR($A160="",$E160="",Dashboard!$B$4=""),"",$E160-Dashboard!$B$4)</f>
        <v/>
      </c>
      <c r="P160" s="28">
        <f>IF($A160="","",IF($Q160&lt;&gt;"","Review data",IF(OR($L160="Completed",$L160="Declined",$L160="Closed - Other"),"Closed",IF(AND($K160&lt;&gt;"",$K160&lt;Dashboard!$B$4),"Action overdue",IF(AND($H160&gt;=Dashboard!$B$6,$L160&lt;&gt;"Scheduled"),"Escalate review",IF($E160&lt;Dashboard!$B$4,"Recall overdue",IF($E160&lt;=Dashboard!$B$4+Dashboard!$B$5,"Due soon","Upcoming")))))))</f>
        <v/>
      </c>
      <c r="Q160" s="28">
        <f>IF($A160="","",IF($B160="","Missing patient reference",IF($C160="","Missing clinic",IF($D160="","Missing recall type",IF($E160="","Missing recall due date",IF($F160="","Missing outreach owner",IF($G160="","Missing preferred channel",IF($H160="","Missing attempt count",IF($L160="","Missing recall status",IF(AND($H160&gt;0,$I160=""),"Missing last attempt date",IF(AND($H160&gt;0,$J160=""),"Missing last outcome",IF(AND(OR($L160="Open",$L160="Deferred",$L160="Unable to Reach"),$K160=""),"Missing next action date",IF(AND($L160="Completed",$M160=""),"Missing completion date","")))))))))))))</f>
        <v/>
      </c>
    </row>
    <row r="161">
      <c r="A161" s="23" t="n"/>
      <c r="B161" s="23" t="n"/>
      <c r="C161" s="23" t="n"/>
      <c r="D161" s="23" t="n"/>
      <c r="E161" s="36" t="n"/>
      <c r="F161" s="23" t="n"/>
      <c r="G161" s="23" t="n"/>
      <c r="H161" s="25" t="n"/>
      <c r="I161" s="36" t="n"/>
      <c r="J161" s="23" t="n"/>
      <c r="K161" s="36" t="n"/>
      <c r="L161" s="23" t="n"/>
      <c r="M161" s="36" t="n"/>
      <c r="N161" s="26" t="n"/>
      <c r="O161" s="27">
        <f>IF(OR($A161="",$E161="",Dashboard!$B$4=""),"",$E161-Dashboard!$B$4)</f>
        <v/>
      </c>
      <c r="P161" s="28">
        <f>IF($A161="","",IF($Q161&lt;&gt;"","Review data",IF(OR($L161="Completed",$L161="Declined",$L161="Closed - Other"),"Closed",IF(AND($K161&lt;&gt;"",$K161&lt;Dashboard!$B$4),"Action overdue",IF(AND($H161&gt;=Dashboard!$B$6,$L161&lt;&gt;"Scheduled"),"Escalate review",IF($E161&lt;Dashboard!$B$4,"Recall overdue",IF($E161&lt;=Dashboard!$B$4+Dashboard!$B$5,"Due soon","Upcoming")))))))</f>
        <v/>
      </c>
      <c r="Q161" s="28">
        <f>IF($A161="","",IF($B161="","Missing patient reference",IF($C161="","Missing clinic",IF($D161="","Missing recall type",IF($E161="","Missing recall due date",IF($F161="","Missing outreach owner",IF($G161="","Missing preferred channel",IF($H161="","Missing attempt count",IF($L161="","Missing recall status",IF(AND($H161&gt;0,$I161=""),"Missing last attempt date",IF(AND($H161&gt;0,$J161=""),"Missing last outcome",IF(AND(OR($L161="Open",$L161="Deferred",$L161="Unable to Reach"),$K161=""),"Missing next action date",IF(AND($L161="Completed",$M161=""),"Missing completion date","")))))))))))))</f>
        <v/>
      </c>
    </row>
    <row r="162">
      <c r="A162" s="23" t="n"/>
      <c r="B162" s="23" t="n"/>
      <c r="C162" s="23" t="n"/>
      <c r="D162" s="23" t="n"/>
      <c r="E162" s="36" t="n"/>
      <c r="F162" s="23" t="n"/>
      <c r="G162" s="23" t="n"/>
      <c r="H162" s="25" t="n"/>
      <c r="I162" s="36" t="n"/>
      <c r="J162" s="23" t="n"/>
      <c r="K162" s="36" t="n"/>
      <c r="L162" s="23" t="n"/>
      <c r="M162" s="36" t="n"/>
      <c r="N162" s="26" t="n"/>
      <c r="O162" s="27">
        <f>IF(OR($A162="",$E162="",Dashboard!$B$4=""),"",$E162-Dashboard!$B$4)</f>
        <v/>
      </c>
      <c r="P162" s="28">
        <f>IF($A162="","",IF($Q162&lt;&gt;"","Review data",IF(OR($L162="Completed",$L162="Declined",$L162="Closed - Other"),"Closed",IF(AND($K162&lt;&gt;"",$K162&lt;Dashboard!$B$4),"Action overdue",IF(AND($H162&gt;=Dashboard!$B$6,$L162&lt;&gt;"Scheduled"),"Escalate review",IF($E162&lt;Dashboard!$B$4,"Recall overdue",IF($E162&lt;=Dashboard!$B$4+Dashboard!$B$5,"Due soon","Upcoming")))))))</f>
        <v/>
      </c>
      <c r="Q162" s="28">
        <f>IF($A162="","",IF($B162="","Missing patient reference",IF($C162="","Missing clinic",IF($D162="","Missing recall type",IF($E162="","Missing recall due date",IF($F162="","Missing outreach owner",IF($G162="","Missing preferred channel",IF($H162="","Missing attempt count",IF($L162="","Missing recall status",IF(AND($H162&gt;0,$I162=""),"Missing last attempt date",IF(AND($H162&gt;0,$J162=""),"Missing last outcome",IF(AND(OR($L162="Open",$L162="Deferred",$L162="Unable to Reach"),$K162=""),"Missing next action date",IF(AND($L162="Completed",$M162=""),"Missing completion date","")))))))))))))</f>
        <v/>
      </c>
    </row>
    <row r="163">
      <c r="A163" s="23" t="n"/>
      <c r="B163" s="23" t="n"/>
      <c r="C163" s="23" t="n"/>
      <c r="D163" s="23" t="n"/>
      <c r="E163" s="36" t="n"/>
      <c r="F163" s="23" t="n"/>
      <c r="G163" s="23" t="n"/>
      <c r="H163" s="25" t="n"/>
      <c r="I163" s="36" t="n"/>
      <c r="J163" s="23" t="n"/>
      <c r="K163" s="36" t="n"/>
      <c r="L163" s="23" t="n"/>
      <c r="M163" s="36" t="n"/>
      <c r="N163" s="26" t="n"/>
      <c r="O163" s="27">
        <f>IF(OR($A163="",$E163="",Dashboard!$B$4=""),"",$E163-Dashboard!$B$4)</f>
        <v/>
      </c>
      <c r="P163" s="28">
        <f>IF($A163="","",IF($Q163&lt;&gt;"","Review data",IF(OR($L163="Completed",$L163="Declined",$L163="Closed - Other"),"Closed",IF(AND($K163&lt;&gt;"",$K163&lt;Dashboard!$B$4),"Action overdue",IF(AND($H163&gt;=Dashboard!$B$6,$L163&lt;&gt;"Scheduled"),"Escalate review",IF($E163&lt;Dashboard!$B$4,"Recall overdue",IF($E163&lt;=Dashboard!$B$4+Dashboard!$B$5,"Due soon","Upcoming")))))))</f>
        <v/>
      </c>
      <c r="Q163" s="28">
        <f>IF($A163="","",IF($B163="","Missing patient reference",IF($C163="","Missing clinic",IF($D163="","Missing recall type",IF($E163="","Missing recall due date",IF($F163="","Missing outreach owner",IF($G163="","Missing preferred channel",IF($H163="","Missing attempt count",IF($L163="","Missing recall status",IF(AND($H163&gt;0,$I163=""),"Missing last attempt date",IF(AND($H163&gt;0,$J163=""),"Missing last outcome",IF(AND(OR($L163="Open",$L163="Deferred",$L163="Unable to Reach"),$K163=""),"Missing next action date",IF(AND($L163="Completed",$M163=""),"Missing completion date","")))))))))))))</f>
        <v/>
      </c>
    </row>
    <row r="164">
      <c r="A164" s="23" t="n"/>
      <c r="B164" s="23" t="n"/>
      <c r="C164" s="23" t="n"/>
      <c r="D164" s="23" t="n"/>
      <c r="E164" s="36" t="n"/>
      <c r="F164" s="23" t="n"/>
      <c r="G164" s="23" t="n"/>
      <c r="H164" s="25" t="n"/>
      <c r="I164" s="36" t="n"/>
      <c r="J164" s="23" t="n"/>
      <c r="K164" s="36" t="n"/>
      <c r="L164" s="23" t="n"/>
      <c r="M164" s="36" t="n"/>
      <c r="N164" s="26" t="n"/>
      <c r="O164" s="27">
        <f>IF(OR($A164="",$E164="",Dashboard!$B$4=""),"",$E164-Dashboard!$B$4)</f>
        <v/>
      </c>
      <c r="P164" s="28">
        <f>IF($A164="","",IF($Q164&lt;&gt;"","Review data",IF(OR($L164="Completed",$L164="Declined",$L164="Closed - Other"),"Closed",IF(AND($K164&lt;&gt;"",$K164&lt;Dashboard!$B$4),"Action overdue",IF(AND($H164&gt;=Dashboard!$B$6,$L164&lt;&gt;"Scheduled"),"Escalate review",IF($E164&lt;Dashboard!$B$4,"Recall overdue",IF($E164&lt;=Dashboard!$B$4+Dashboard!$B$5,"Due soon","Upcoming")))))))</f>
        <v/>
      </c>
      <c r="Q164" s="28">
        <f>IF($A164="","",IF($B164="","Missing patient reference",IF($C164="","Missing clinic",IF($D164="","Missing recall type",IF($E164="","Missing recall due date",IF($F164="","Missing outreach owner",IF($G164="","Missing preferred channel",IF($H164="","Missing attempt count",IF($L164="","Missing recall status",IF(AND($H164&gt;0,$I164=""),"Missing last attempt date",IF(AND($H164&gt;0,$J164=""),"Missing last outcome",IF(AND(OR($L164="Open",$L164="Deferred",$L164="Unable to Reach"),$K164=""),"Missing next action date",IF(AND($L164="Completed",$M164=""),"Missing completion date","")))))))))))))</f>
        <v/>
      </c>
    </row>
    <row r="165">
      <c r="A165" s="23" t="n"/>
      <c r="B165" s="23" t="n"/>
      <c r="C165" s="23" t="n"/>
      <c r="D165" s="23" t="n"/>
      <c r="E165" s="36" t="n"/>
      <c r="F165" s="23" t="n"/>
      <c r="G165" s="23" t="n"/>
      <c r="H165" s="25" t="n"/>
      <c r="I165" s="36" t="n"/>
      <c r="J165" s="23" t="n"/>
      <c r="K165" s="36" t="n"/>
      <c r="L165" s="23" t="n"/>
      <c r="M165" s="36" t="n"/>
      <c r="N165" s="26" t="n"/>
      <c r="O165" s="27">
        <f>IF(OR($A165="",$E165="",Dashboard!$B$4=""),"",$E165-Dashboard!$B$4)</f>
        <v/>
      </c>
      <c r="P165" s="28">
        <f>IF($A165="","",IF($Q165&lt;&gt;"","Review data",IF(OR($L165="Completed",$L165="Declined",$L165="Closed - Other"),"Closed",IF(AND($K165&lt;&gt;"",$K165&lt;Dashboard!$B$4),"Action overdue",IF(AND($H165&gt;=Dashboard!$B$6,$L165&lt;&gt;"Scheduled"),"Escalate review",IF($E165&lt;Dashboard!$B$4,"Recall overdue",IF($E165&lt;=Dashboard!$B$4+Dashboard!$B$5,"Due soon","Upcoming")))))))</f>
        <v/>
      </c>
      <c r="Q165" s="28">
        <f>IF($A165="","",IF($B165="","Missing patient reference",IF($C165="","Missing clinic",IF($D165="","Missing recall type",IF($E165="","Missing recall due date",IF($F165="","Missing outreach owner",IF($G165="","Missing preferred channel",IF($H165="","Missing attempt count",IF($L165="","Missing recall status",IF(AND($H165&gt;0,$I165=""),"Missing last attempt date",IF(AND($H165&gt;0,$J165=""),"Missing last outcome",IF(AND(OR($L165="Open",$L165="Deferred",$L165="Unable to Reach"),$K165=""),"Missing next action date",IF(AND($L165="Completed",$M165=""),"Missing completion date","")))))))))))))</f>
        <v/>
      </c>
    </row>
    <row r="166">
      <c r="A166" s="23" t="n"/>
      <c r="B166" s="23" t="n"/>
      <c r="C166" s="23" t="n"/>
      <c r="D166" s="23" t="n"/>
      <c r="E166" s="36" t="n"/>
      <c r="F166" s="23" t="n"/>
      <c r="G166" s="23" t="n"/>
      <c r="H166" s="25" t="n"/>
      <c r="I166" s="36" t="n"/>
      <c r="J166" s="23" t="n"/>
      <c r="K166" s="36" t="n"/>
      <c r="L166" s="23" t="n"/>
      <c r="M166" s="36" t="n"/>
      <c r="N166" s="26" t="n"/>
      <c r="O166" s="27">
        <f>IF(OR($A166="",$E166="",Dashboard!$B$4=""),"",$E166-Dashboard!$B$4)</f>
        <v/>
      </c>
      <c r="P166" s="28">
        <f>IF($A166="","",IF($Q166&lt;&gt;"","Review data",IF(OR($L166="Completed",$L166="Declined",$L166="Closed - Other"),"Closed",IF(AND($K166&lt;&gt;"",$K166&lt;Dashboard!$B$4),"Action overdue",IF(AND($H166&gt;=Dashboard!$B$6,$L166&lt;&gt;"Scheduled"),"Escalate review",IF($E166&lt;Dashboard!$B$4,"Recall overdue",IF($E166&lt;=Dashboard!$B$4+Dashboard!$B$5,"Due soon","Upcoming")))))))</f>
        <v/>
      </c>
      <c r="Q166" s="28">
        <f>IF($A166="","",IF($B166="","Missing patient reference",IF($C166="","Missing clinic",IF($D166="","Missing recall type",IF($E166="","Missing recall due date",IF($F166="","Missing outreach owner",IF($G166="","Missing preferred channel",IF($H166="","Missing attempt count",IF($L166="","Missing recall status",IF(AND($H166&gt;0,$I166=""),"Missing last attempt date",IF(AND($H166&gt;0,$J166=""),"Missing last outcome",IF(AND(OR($L166="Open",$L166="Deferred",$L166="Unable to Reach"),$K166=""),"Missing next action date",IF(AND($L166="Completed",$M166=""),"Missing completion date","")))))))))))))</f>
        <v/>
      </c>
    </row>
    <row r="167">
      <c r="A167" s="23" t="n"/>
      <c r="B167" s="23" t="n"/>
      <c r="C167" s="23" t="n"/>
      <c r="D167" s="23" t="n"/>
      <c r="E167" s="36" t="n"/>
      <c r="F167" s="23" t="n"/>
      <c r="G167" s="23" t="n"/>
      <c r="H167" s="25" t="n"/>
      <c r="I167" s="36" t="n"/>
      <c r="J167" s="23" t="n"/>
      <c r="K167" s="36" t="n"/>
      <c r="L167" s="23" t="n"/>
      <c r="M167" s="36" t="n"/>
      <c r="N167" s="26" t="n"/>
      <c r="O167" s="27">
        <f>IF(OR($A167="",$E167="",Dashboard!$B$4=""),"",$E167-Dashboard!$B$4)</f>
        <v/>
      </c>
      <c r="P167" s="28">
        <f>IF($A167="","",IF($Q167&lt;&gt;"","Review data",IF(OR($L167="Completed",$L167="Declined",$L167="Closed - Other"),"Closed",IF(AND($K167&lt;&gt;"",$K167&lt;Dashboard!$B$4),"Action overdue",IF(AND($H167&gt;=Dashboard!$B$6,$L167&lt;&gt;"Scheduled"),"Escalate review",IF($E167&lt;Dashboard!$B$4,"Recall overdue",IF($E167&lt;=Dashboard!$B$4+Dashboard!$B$5,"Due soon","Upcoming")))))))</f>
        <v/>
      </c>
      <c r="Q167" s="28">
        <f>IF($A167="","",IF($B167="","Missing patient reference",IF($C167="","Missing clinic",IF($D167="","Missing recall type",IF($E167="","Missing recall due date",IF($F167="","Missing outreach owner",IF($G167="","Missing preferred channel",IF($H167="","Missing attempt count",IF($L167="","Missing recall status",IF(AND($H167&gt;0,$I167=""),"Missing last attempt date",IF(AND($H167&gt;0,$J167=""),"Missing last outcome",IF(AND(OR($L167="Open",$L167="Deferred",$L167="Unable to Reach"),$K167=""),"Missing next action date",IF(AND($L167="Completed",$M167=""),"Missing completion date","")))))))))))))</f>
        <v/>
      </c>
    </row>
    <row r="168">
      <c r="A168" s="23" t="n"/>
      <c r="B168" s="23" t="n"/>
      <c r="C168" s="23" t="n"/>
      <c r="D168" s="23" t="n"/>
      <c r="E168" s="36" t="n"/>
      <c r="F168" s="23" t="n"/>
      <c r="G168" s="23" t="n"/>
      <c r="H168" s="25" t="n"/>
      <c r="I168" s="36" t="n"/>
      <c r="J168" s="23" t="n"/>
      <c r="K168" s="36" t="n"/>
      <c r="L168" s="23" t="n"/>
      <c r="M168" s="36" t="n"/>
      <c r="N168" s="26" t="n"/>
      <c r="O168" s="27">
        <f>IF(OR($A168="",$E168="",Dashboard!$B$4=""),"",$E168-Dashboard!$B$4)</f>
        <v/>
      </c>
      <c r="P168" s="28">
        <f>IF($A168="","",IF($Q168&lt;&gt;"","Review data",IF(OR($L168="Completed",$L168="Declined",$L168="Closed - Other"),"Closed",IF(AND($K168&lt;&gt;"",$K168&lt;Dashboard!$B$4),"Action overdue",IF(AND($H168&gt;=Dashboard!$B$6,$L168&lt;&gt;"Scheduled"),"Escalate review",IF($E168&lt;Dashboard!$B$4,"Recall overdue",IF($E168&lt;=Dashboard!$B$4+Dashboard!$B$5,"Due soon","Upcoming")))))))</f>
        <v/>
      </c>
      <c r="Q168" s="28">
        <f>IF($A168="","",IF($B168="","Missing patient reference",IF($C168="","Missing clinic",IF($D168="","Missing recall type",IF($E168="","Missing recall due date",IF($F168="","Missing outreach owner",IF($G168="","Missing preferred channel",IF($H168="","Missing attempt count",IF($L168="","Missing recall status",IF(AND($H168&gt;0,$I168=""),"Missing last attempt date",IF(AND($H168&gt;0,$J168=""),"Missing last outcome",IF(AND(OR($L168="Open",$L168="Deferred",$L168="Unable to Reach"),$K168=""),"Missing next action date",IF(AND($L168="Completed",$M168=""),"Missing completion date","")))))))))))))</f>
        <v/>
      </c>
    </row>
    <row r="169">
      <c r="A169" s="23" t="n"/>
      <c r="B169" s="23" t="n"/>
      <c r="C169" s="23" t="n"/>
      <c r="D169" s="23" t="n"/>
      <c r="E169" s="36" t="n"/>
      <c r="F169" s="23" t="n"/>
      <c r="G169" s="23" t="n"/>
      <c r="H169" s="25" t="n"/>
      <c r="I169" s="36" t="n"/>
      <c r="J169" s="23" t="n"/>
      <c r="K169" s="36" t="n"/>
      <c r="L169" s="23" t="n"/>
      <c r="M169" s="36" t="n"/>
      <c r="N169" s="26" t="n"/>
      <c r="O169" s="27">
        <f>IF(OR($A169="",$E169="",Dashboard!$B$4=""),"",$E169-Dashboard!$B$4)</f>
        <v/>
      </c>
      <c r="P169" s="28">
        <f>IF($A169="","",IF($Q169&lt;&gt;"","Review data",IF(OR($L169="Completed",$L169="Declined",$L169="Closed - Other"),"Closed",IF(AND($K169&lt;&gt;"",$K169&lt;Dashboard!$B$4),"Action overdue",IF(AND($H169&gt;=Dashboard!$B$6,$L169&lt;&gt;"Scheduled"),"Escalate review",IF($E169&lt;Dashboard!$B$4,"Recall overdue",IF($E169&lt;=Dashboard!$B$4+Dashboard!$B$5,"Due soon","Upcoming")))))))</f>
        <v/>
      </c>
      <c r="Q169" s="28">
        <f>IF($A169="","",IF($B169="","Missing patient reference",IF($C169="","Missing clinic",IF($D169="","Missing recall type",IF($E169="","Missing recall due date",IF($F169="","Missing outreach owner",IF($G169="","Missing preferred channel",IF($H169="","Missing attempt count",IF($L169="","Missing recall status",IF(AND($H169&gt;0,$I169=""),"Missing last attempt date",IF(AND($H169&gt;0,$J169=""),"Missing last outcome",IF(AND(OR($L169="Open",$L169="Deferred",$L169="Unable to Reach"),$K169=""),"Missing next action date",IF(AND($L169="Completed",$M169=""),"Missing completion date","")))))))))))))</f>
        <v/>
      </c>
    </row>
    <row r="170">
      <c r="A170" s="23" t="n"/>
      <c r="B170" s="23" t="n"/>
      <c r="C170" s="23" t="n"/>
      <c r="D170" s="23" t="n"/>
      <c r="E170" s="36" t="n"/>
      <c r="F170" s="23" t="n"/>
      <c r="G170" s="23" t="n"/>
      <c r="H170" s="25" t="n"/>
      <c r="I170" s="36" t="n"/>
      <c r="J170" s="23" t="n"/>
      <c r="K170" s="36" t="n"/>
      <c r="L170" s="23" t="n"/>
      <c r="M170" s="36" t="n"/>
      <c r="N170" s="26" t="n"/>
      <c r="O170" s="27">
        <f>IF(OR($A170="",$E170="",Dashboard!$B$4=""),"",$E170-Dashboard!$B$4)</f>
        <v/>
      </c>
      <c r="P170" s="28">
        <f>IF($A170="","",IF($Q170&lt;&gt;"","Review data",IF(OR($L170="Completed",$L170="Declined",$L170="Closed - Other"),"Closed",IF(AND($K170&lt;&gt;"",$K170&lt;Dashboard!$B$4),"Action overdue",IF(AND($H170&gt;=Dashboard!$B$6,$L170&lt;&gt;"Scheduled"),"Escalate review",IF($E170&lt;Dashboard!$B$4,"Recall overdue",IF($E170&lt;=Dashboard!$B$4+Dashboard!$B$5,"Due soon","Upcoming")))))))</f>
        <v/>
      </c>
      <c r="Q170" s="28">
        <f>IF($A170="","",IF($B170="","Missing patient reference",IF($C170="","Missing clinic",IF($D170="","Missing recall type",IF($E170="","Missing recall due date",IF($F170="","Missing outreach owner",IF($G170="","Missing preferred channel",IF($H170="","Missing attempt count",IF($L170="","Missing recall status",IF(AND($H170&gt;0,$I170=""),"Missing last attempt date",IF(AND($H170&gt;0,$J170=""),"Missing last outcome",IF(AND(OR($L170="Open",$L170="Deferred",$L170="Unable to Reach"),$K170=""),"Missing next action date",IF(AND($L170="Completed",$M170=""),"Missing completion date","")))))))))))))</f>
        <v/>
      </c>
    </row>
    <row r="171">
      <c r="A171" s="23" t="n"/>
      <c r="B171" s="23" t="n"/>
      <c r="C171" s="23" t="n"/>
      <c r="D171" s="23" t="n"/>
      <c r="E171" s="36" t="n"/>
      <c r="F171" s="23" t="n"/>
      <c r="G171" s="23" t="n"/>
      <c r="H171" s="25" t="n"/>
      <c r="I171" s="36" t="n"/>
      <c r="J171" s="23" t="n"/>
      <c r="K171" s="36" t="n"/>
      <c r="L171" s="23" t="n"/>
      <c r="M171" s="36" t="n"/>
      <c r="N171" s="26" t="n"/>
      <c r="O171" s="27">
        <f>IF(OR($A171="",$E171="",Dashboard!$B$4=""),"",$E171-Dashboard!$B$4)</f>
        <v/>
      </c>
      <c r="P171" s="28">
        <f>IF($A171="","",IF($Q171&lt;&gt;"","Review data",IF(OR($L171="Completed",$L171="Declined",$L171="Closed - Other"),"Closed",IF(AND($K171&lt;&gt;"",$K171&lt;Dashboard!$B$4),"Action overdue",IF(AND($H171&gt;=Dashboard!$B$6,$L171&lt;&gt;"Scheduled"),"Escalate review",IF($E171&lt;Dashboard!$B$4,"Recall overdue",IF($E171&lt;=Dashboard!$B$4+Dashboard!$B$5,"Due soon","Upcoming")))))))</f>
        <v/>
      </c>
      <c r="Q171" s="28">
        <f>IF($A171="","",IF($B171="","Missing patient reference",IF($C171="","Missing clinic",IF($D171="","Missing recall type",IF($E171="","Missing recall due date",IF($F171="","Missing outreach owner",IF($G171="","Missing preferred channel",IF($H171="","Missing attempt count",IF($L171="","Missing recall status",IF(AND($H171&gt;0,$I171=""),"Missing last attempt date",IF(AND($H171&gt;0,$J171=""),"Missing last outcome",IF(AND(OR($L171="Open",$L171="Deferred",$L171="Unable to Reach"),$K171=""),"Missing next action date",IF(AND($L171="Completed",$M171=""),"Missing completion date","")))))))))))))</f>
        <v/>
      </c>
    </row>
    <row r="172">
      <c r="A172" s="23" t="n"/>
      <c r="B172" s="23" t="n"/>
      <c r="C172" s="23" t="n"/>
      <c r="D172" s="23" t="n"/>
      <c r="E172" s="36" t="n"/>
      <c r="F172" s="23" t="n"/>
      <c r="G172" s="23" t="n"/>
      <c r="H172" s="25" t="n"/>
      <c r="I172" s="36" t="n"/>
      <c r="J172" s="23" t="n"/>
      <c r="K172" s="36" t="n"/>
      <c r="L172" s="23" t="n"/>
      <c r="M172" s="36" t="n"/>
      <c r="N172" s="26" t="n"/>
      <c r="O172" s="27">
        <f>IF(OR($A172="",$E172="",Dashboard!$B$4=""),"",$E172-Dashboard!$B$4)</f>
        <v/>
      </c>
      <c r="P172" s="28">
        <f>IF($A172="","",IF($Q172&lt;&gt;"","Review data",IF(OR($L172="Completed",$L172="Declined",$L172="Closed - Other"),"Closed",IF(AND($K172&lt;&gt;"",$K172&lt;Dashboard!$B$4),"Action overdue",IF(AND($H172&gt;=Dashboard!$B$6,$L172&lt;&gt;"Scheduled"),"Escalate review",IF($E172&lt;Dashboard!$B$4,"Recall overdue",IF($E172&lt;=Dashboard!$B$4+Dashboard!$B$5,"Due soon","Upcoming")))))))</f>
        <v/>
      </c>
      <c r="Q172" s="28">
        <f>IF($A172="","",IF($B172="","Missing patient reference",IF($C172="","Missing clinic",IF($D172="","Missing recall type",IF($E172="","Missing recall due date",IF($F172="","Missing outreach owner",IF($G172="","Missing preferred channel",IF($H172="","Missing attempt count",IF($L172="","Missing recall status",IF(AND($H172&gt;0,$I172=""),"Missing last attempt date",IF(AND($H172&gt;0,$J172=""),"Missing last outcome",IF(AND(OR($L172="Open",$L172="Deferred",$L172="Unable to Reach"),$K172=""),"Missing next action date",IF(AND($L172="Completed",$M172=""),"Missing completion date","")))))))))))))</f>
        <v/>
      </c>
    </row>
    <row r="173">
      <c r="A173" s="23" t="n"/>
      <c r="B173" s="23" t="n"/>
      <c r="C173" s="23" t="n"/>
      <c r="D173" s="23" t="n"/>
      <c r="E173" s="36" t="n"/>
      <c r="F173" s="23" t="n"/>
      <c r="G173" s="23" t="n"/>
      <c r="H173" s="25" t="n"/>
      <c r="I173" s="36" t="n"/>
      <c r="J173" s="23" t="n"/>
      <c r="K173" s="36" t="n"/>
      <c r="L173" s="23" t="n"/>
      <c r="M173" s="36" t="n"/>
      <c r="N173" s="26" t="n"/>
      <c r="O173" s="27">
        <f>IF(OR($A173="",$E173="",Dashboard!$B$4=""),"",$E173-Dashboard!$B$4)</f>
        <v/>
      </c>
      <c r="P173" s="28">
        <f>IF($A173="","",IF($Q173&lt;&gt;"","Review data",IF(OR($L173="Completed",$L173="Declined",$L173="Closed - Other"),"Closed",IF(AND($K173&lt;&gt;"",$K173&lt;Dashboard!$B$4),"Action overdue",IF(AND($H173&gt;=Dashboard!$B$6,$L173&lt;&gt;"Scheduled"),"Escalate review",IF($E173&lt;Dashboard!$B$4,"Recall overdue",IF($E173&lt;=Dashboard!$B$4+Dashboard!$B$5,"Due soon","Upcoming")))))))</f>
        <v/>
      </c>
      <c r="Q173" s="28">
        <f>IF($A173="","",IF($B173="","Missing patient reference",IF($C173="","Missing clinic",IF($D173="","Missing recall type",IF($E173="","Missing recall due date",IF($F173="","Missing outreach owner",IF($G173="","Missing preferred channel",IF($H173="","Missing attempt count",IF($L173="","Missing recall status",IF(AND($H173&gt;0,$I173=""),"Missing last attempt date",IF(AND($H173&gt;0,$J173=""),"Missing last outcome",IF(AND(OR($L173="Open",$L173="Deferred",$L173="Unable to Reach"),$K173=""),"Missing next action date",IF(AND($L173="Completed",$M173=""),"Missing completion date","")))))))))))))</f>
        <v/>
      </c>
    </row>
    <row r="174">
      <c r="A174" s="23" t="n"/>
      <c r="B174" s="23" t="n"/>
      <c r="C174" s="23" t="n"/>
      <c r="D174" s="23" t="n"/>
      <c r="E174" s="36" t="n"/>
      <c r="F174" s="23" t="n"/>
      <c r="G174" s="23" t="n"/>
      <c r="H174" s="25" t="n"/>
      <c r="I174" s="36" t="n"/>
      <c r="J174" s="23" t="n"/>
      <c r="K174" s="36" t="n"/>
      <c r="L174" s="23" t="n"/>
      <c r="M174" s="36" t="n"/>
      <c r="N174" s="26" t="n"/>
      <c r="O174" s="27">
        <f>IF(OR($A174="",$E174="",Dashboard!$B$4=""),"",$E174-Dashboard!$B$4)</f>
        <v/>
      </c>
      <c r="P174" s="28">
        <f>IF($A174="","",IF($Q174&lt;&gt;"","Review data",IF(OR($L174="Completed",$L174="Declined",$L174="Closed - Other"),"Closed",IF(AND($K174&lt;&gt;"",$K174&lt;Dashboard!$B$4),"Action overdue",IF(AND($H174&gt;=Dashboard!$B$6,$L174&lt;&gt;"Scheduled"),"Escalate review",IF($E174&lt;Dashboard!$B$4,"Recall overdue",IF($E174&lt;=Dashboard!$B$4+Dashboard!$B$5,"Due soon","Upcoming")))))))</f>
        <v/>
      </c>
      <c r="Q174" s="28">
        <f>IF($A174="","",IF($B174="","Missing patient reference",IF($C174="","Missing clinic",IF($D174="","Missing recall type",IF($E174="","Missing recall due date",IF($F174="","Missing outreach owner",IF($G174="","Missing preferred channel",IF($H174="","Missing attempt count",IF($L174="","Missing recall status",IF(AND($H174&gt;0,$I174=""),"Missing last attempt date",IF(AND($H174&gt;0,$J174=""),"Missing last outcome",IF(AND(OR($L174="Open",$L174="Deferred",$L174="Unable to Reach"),$K174=""),"Missing next action date",IF(AND($L174="Completed",$M174=""),"Missing completion date","")))))))))))))</f>
        <v/>
      </c>
    </row>
    <row r="175">
      <c r="A175" s="23" t="n"/>
      <c r="B175" s="23" t="n"/>
      <c r="C175" s="23" t="n"/>
      <c r="D175" s="23" t="n"/>
      <c r="E175" s="36" t="n"/>
      <c r="F175" s="23" t="n"/>
      <c r="G175" s="23" t="n"/>
      <c r="H175" s="25" t="n"/>
      <c r="I175" s="36" t="n"/>
      <c r="J175" s="23" t="n"/>
      <c r="K175" s="36" t="n"/>
      <c r="L175" s="23" t="n"/>
      <c r="M175" s="36" t="n"/>
      <c r="N175" s="26" t="n"/>
      <c r="O175" s="27">
        <f>IF(OR($A175="",$E175="",Dashboard!$B$4=""),"",$E175-Dashboard!$B$4)</f>
        <v/>
      </c>
      <c r="P175" s="28">
        <f>IF($A175="","",IF($Q175&lt;&gt;"","Review data",IF(OR($L175="Completed",$L175="Declined",$L175="Closed - Other"),"Closed",IF(AND($K175&lt;&gt;"",$K175&lt;Dashboard!$B$4),"Action overdue",IF(AND($H175&gt;=Dashboard!$B$6,$L175&lt;&gt;"Scheduled"),"Escalate review",IF($E175&lt;Dashboard!$B$4,"Recall overdue",IF($E175&lt;=Dashboard!$B$4+Dashboard!$B$5,"Due soon","Upcoming")))))))</f>
        <v/>
      </c>
      <c r="Q175" s="28">
        <f>IF($A175="","",IF($B175="","Missing patient reference",IF($C175="","Missing clinic",IF($D175="","Missing recall type",IF($E175="","Missing recall due date",IF($F175="","Missing outreach owner",IF($G175="","Missing preferred channel",IF($H175="","Missing attempt count",IF($L175="","Missing recall status",IF(AND($H175&gt;0,$I175=""),"Missing last attempt date",IF(AND($H175&gt;0,$J175=""),"Missing last outcome",IF(AND(OR($L175="Open",$L175="Deferred",$L175="Unable to Reach"),$K175=""),"Missing next action date",IF(AND($L175="Completed",$M175=""),"Missing completion date","")))))))))))))</f>
        <v/>
      </c>
    </row>
    <row r="176">
      <c r="A176" s="23" t="n"/>
      <c r="B176" s="23" t="n"/>
      <c r="C176" s="23" t="n"/>
      <c r="D176" s="23" t="n"/>
      <c r="E176" s="36" t="n"/>
      <c r="F176" s="23" t="n"/>
      <c r="G176" s="23" t="n"/>
      <c r="H176" s="25" t="n"/>
      <c r="I176" s="36" t="n"/>
      <c r="J176" s="23" t="n"/>
      <c r="K176" s="36" t="n"/>
      <c r="L176" s="23" t="n"/>
      <c r="M176" s="36" t="n"/>
      <c r="N176" s="26" t="n"/>
      <c r="O176" s="27">
        <f>IF(OR($A176="",$E176="",Dashboard!$B$4=""),"",$E176-Dashboard!$B$4)</f>
        <v/>
      </c>
      <c r="P176" s="28">
        <f>IF($A176="","",IF($Q176&lt;&gt;"","Review data",IF(OR($L176="Completed",$L176="Declined",$L176="Closed - Other"),"Closed",IF(AND($K176&lt;&gt;"",$K176&lt;Dashboard!$B$4),"Action overdue",IF(AND($H176&gt;=Dashboard!$B$6,$L176&lt;&gt;"Scheduled"),"Escalate review",IF($E176&lt;Dashboard!$B$4,"Recall overdue",IF($E176&lt;=Dashboard!$B$4+Dashboard!$B$5,"Due soon","Upcoming")))))))</f>
        <v/>
      </c>
      <c r="Q176" s="28">
        <f>IF($A176="","",IF($B176="","Missing patient reference",IF($C176="","Missing clinic",IF($D176="","Missing recall type",IF($E176="","Missing recall due date",IF($F176="","Missing outreach owner",IF($G176="","Missing preferred channel",IF($H176="","Missing attempt count",IF($L176="","Missing recall status",IF(AND($H176&gt;0,$I176=""),"Missing last attempt date",IF(AND($H176&gt;0,$J176=""),"Missing last outcome",IF(AND(OR($L176="Open",$L176="Deferred",$L176="Unable to Reach"),$K176=""),"Missing next action date",IF(AND($L176="Completed",$M176=""),"Missing completion date","")))))))))))))</f>
        <v/>
      </c>
    </row>
    <row r="177">
      <c r="A177" s="23" t="n"/>
      <c r="B177" s="23" t="n"/>
      <c r="C177" s="23" t="n"/>
      <c r="D177" s="23" t="n"/>
      <c r="E177" s="36" t="n"/>
      <c r="F177" s="23" t="n"/>
      <c r="G177" s="23" t="n"/>
      <c r="H177" s="25" t="n"/>
      <c r="I177" s="36" t="n"/>
      <c r="J177" s="23" t="n"/>
      <c r="K177" s="36" t="n"/>
      <c r="L177" s="23" t="n"/>
      <c r="M177" s="36" t="n"/>
      <c r="N177" s="26" t="n"/>
      <c r="O177" s="27">
        <f>IF(OR($A177="",$E177="",Dashboard!$B$4=""),"",$E177-Dashboard!$B$4)</f>
        <v/>
      </c>
      <c r="P177" s="28">
        <f>IF($A177="","",IF($Q177&lt;&gt;"","Review data",IF(OR($L177="Completed",$L177="Declined",$L177="Closed - Other"),"Closed",IF(AND($K177&lt;&gt;"",$K177&lt;Dashboard!$B$4),"Action overdue",IF(AND($H177&gt;=Dashboard!$B$6,$L177&lt;&gt;"Scheduled"),"Escalate review",IF($E177&lt;Dashboard!$B$4,"Recall overdue",IF($E177&lt;=Dashboard!$B$4+Dashboard!$B$5,"Due soon","Upcoming")))))))</f>
        <v/>
      </c>
      <c r="Q177" s="28">
        <f>IF($A177="","",IF($B177="","Missing patient reference",IF($C177="","Missing clinic",IF($D177="","Missing recall type",IF($E177="","Missing recall due date",IF($F177="","Missing outreach owner",IF($G177="","Missing preferred channel",IF($H177="","Missing attempt count",IF($L177="","Missing recall status",IF(AND($H177&gt;0,$I177=""),"Missing last attempt date",IF(AND($H177&gt;0,$J177=""),"Missing last outcome",IF(AND(OR($L177="Open",$L177="Deferred",$L177="Unable to Reach"),$K177=""),"Missing next action date",IF(AND($L177="Completed",$M177=""),"Missing completion date","")))))))))))))</f>
        <v/>
      </c>
    </row>
    <row r="178">
      <c r="A178" s="23" t="n"/>
      <c r="B178" s="23" t="n"/>
      <c r="C178" s="23" t="n"/>
      <c r="D178" s="23" t="n"/>
      <c r="E178" s="36" t="n"/>
      <c r="F178" s="23" t="n"/>
      <c r="G178" s="23" t="n"/>
      <c r="H178" s="25" t="n"/>
      <c r="I178" s="36" t="n"/>
      <c r="J178" s="23" t="n"/>
      <c r="K178" s="36" t="n"/>
      <c r="L178" s="23" t="n"/>
      <c r="M178" s="36" t="n"/>
      <c r="N178" s="26" t="n"/>
      <c r="O178" s="27">
        <f>IF(OR($A178="",$E178="",Dashboard!$B$4=""),"",$E178-Dashboard!$B$4)</f>
        <v/>
      </c>
      <c r="P178" s="28">
        <f>IF($A178="","",IF($Q178&lt;&gt;"","Review data",IF(OR($L178="Completed",$L178="Declined",$L178="Closed - Other"),"Closed",IF(AND($K178&lt;&gt;"",$K178&lt;Dashboard!$B$4),"Action overdue",IF(AND($H178&gt;=Dashboard!$B$6,$L178&lt;&gt;"Scheduled"),"Escalate review",IF($E178&lt;Dashboard!$B$4,"Recall overdue",IF($E178&lt;=Dashboard!$B$4+Dashboard!$B$5,"Due soon","Upcoming")))))))</f>
        <v/>
      </c>
      <c r="Q178" s="28">
        <f>IF($A178="","",IF($B178="","Missing patient reference",IF($C178="","Missing clinic",IF($D178="","Missing recall type",IF($E178="","Missing recall due date",IF($F178="","Missing outreach owner",IF($G178="","Missing preferred channel",IF($H178="","Missing attempt count",IF($L178="","Missing recall status",IF(AND($H178&gt;0,$I178=""),"Missing last attempt date",IF(AND($H178&gt;0,$J178=""),"Missing last outcome",IF(AND(OR($L178="Open",$L178="Deferred",$L178="Unable to Reach"),$K178=""),"Missing next action date",IF(AND($L178="Completed",$M178=""),"Missing completion date","")))))))))))))</f>
        <v/>
      </c>
    </row>
    <row r="179">
      <c r="A179" s="23" t="n"/>
      <c r="B179" s="23" t="n"/>
      <c r="C179" s="23" t="n"/>
      <c r="D179" s="23" t="n"/>
      <c r="E179" s="36" t="n"/>
      <c r="F179" s="23" t="n"/>
      <c r="G179" s="23" t="n"/>
      <c r="H179" s="25" t="n"/>
      <c r="I179" s="36" t="n"/>
      <c r="J179" s="23" t="n"/>
      <c r="K179" s="36" t="n"/>
      <c r="L179" s="23" t="n"/>
      <c r="M179" s="36" t="n"/>
      <c r="N179" s="26" t="n"/>
      <c r="O179" s="27">
        <f>IF(OR($A179="",$E179="",Dashboard!$B$4=""),"",$E179-Dashboard!$B$4)</f>
        <v/>
      </c>
      <c r="P179" s="28">
        <f>IF($A179="","",IF($Q179&lt;&gt;"","Review data",IF(OR($L179="Completed",$L179="Declined",$L179="Closed - Other"),"Closed",IF(AND($K179&lt;&gt;"",$K179&lt;Dashboard!$B$4),"Action overdue",IF(AND($H179&gt;=Dashboard!$B$6,$L179&lt;&gt;"Scheduled"),"Escalate review",IF($E179&lt;Dashboard!$B$4,"Recall overdue",IF($E179&lt;=Dashboard!$B$4+Dashboard!$B$5,"Due soon","Upcoming")))))))</f>
        <v/>
      </c>
      <c r="Q179" s="28">
        <f>IF($A179="","",IF($B179="","Missing patient reference",IF($C179="","Missing clinic",IF($D179="","Missing recall type",IF($E179="","Missing recall due date",IF($F179="","Missing outreach owner",IF($G179="","Missing preferred channel",IF($H179="","Missing attempt count",IF($L179="","Missing recall status",IF(AND($H179&gt;0,$I179=""),"Missing last attempt date",IF(AND($H179&gt;0,$J179=""),"Missing last outcome",IF(AND(OR($L179="Open",$L179="Deferred",$L179="Unable to Reach"),$K179=""),"Missing next action date",IF(AND($L179="Completed",$M179=""),"Missing completion date","")))))))))))))</f>
        <v/>
      </c>
    </row>
    <row r="180">
      <c r="A180" s="23" t="n"/>
      <c r="B180" s="23" t="n"/>
      <c r="C180" s="23" t="n"/>
      <c r="D180" s="23" t="n"/>
      <c r="E180" s="36" t="n"/>
      <c r="F180" s="23" t="n"/>
      <c r="G180" s="23" t="n"/>
      <c r="H180" s="25" t="n"/>
      <c r="I180" s="36" t="n"/>
      <c r="J180" s="23" t="n"/>
      <c r="K180" s="36" t="n"/>
      <c r="L180" s="23" t="n"/>
      <c r="M180" s="36" t="n"/>
      <c r="N180" s="26" t="n"/>
      <c r="O180" s="27">
        <f>IF(OR($A180="",$E180="",Dashboard!$B$4=""),"",$E180-Dashboard!$B$4)</f>
        <v/>
      </c>
      <c r="P180" s="28">
        <f>IF($A180="","",IF($Q180&lt;&gt;"","Review data",IF(OR($L180="Completed",$L180="Declined",$L180="Closed - Other"),"Closed",IF(AND($K180&lt;&gt;"",$K180&lt;Dashboard!$B$4),"Action overdue",IF(AND($H180&gt;=Dashboard!$B$6,$L180&lt;&gt;"Scheduled"),"Escalate review",IF($E180&lt;Dashboard!$B$4,"Recall overdue",IF($E180&lt;=Dashboard!$B$4+Dashboard!$B$5,"Due soon","Upcoming")))))))</f>
        <v/>
      </c>
      <c r="Q180" s="28">
        <f>IF($A180="","",IF($B180="","Missing patient reference",IF($C180="","Missing clinic",IF($D180="","Missing recall type",IF($E180="","Missing recall due date",IF($F180="","Missing outreach owner",IF($G180="","Missing preferred channel",IF($H180="","Missing attempt count",IF($L180="","Missing recall status",IF(AND($H180&gt;0,$I180=""),"Missing last attempt date",IF(AND($H180&gt;0,$J180=""),"Missing last outcome",IF(AND(OR($L180="Open",$L180="Deferred",$L180="Unable to Reach"),$K180=""),"Missing next action date",IF(AND($L180="Completed",$M180=""),"Missing completion date","")))))))))))))</f>
        <v/>
      </c>
    </row>
    <row r="181">
      <c r="A181" s="23" t="n"/>
      <c r="B181" s="23" t="n"/>
      <c r="C181" s="23" t="n"/>
      <c r="D181" s="23" t="n"/>
      <c r="E181" s="36" t="n"/>
      <c r="F181" s="23" t="n"/>
      <c r="G181" s="23" t="n"/>
      <c r="H181" s="25" t="n"/>
      <c r="I181" s="36" t="n"/>
      <c r="J181" s="23" t="n"/>
      <c r="K181" s="36" t="n"/>
      <c r="L181" s="23" t="n"/>
      <c r="M181" s="36" t="n"/>
      <c r="N181" s="26" t="n"/>
      <c r="O181" s="27">
        <f>IF(OR($A181="",$E181="",Dashboard!$B$4=""),"",$E181-Dashboard!$B$4)</f>
        <v/>
      </c>
      <c r="P181" s="28">
        <f>IF($A181="","",IF($Q181&lt;&gt;"","Review data",IF(OR($L181="Completed",$L181="Declined",$L181="Closed - Other"),"Closed",IF(AND($K181&lt;&gt;"",$K181&lt;Dashboard!$B$4),"Action overdue",IF(AND($H181&gt;=Dashboard!$B$6,$L181&lt;&gt;"Scheduled"),"Escalate review",IF($E181&lt;Dashboard!$B$4,"Recall overdue",IF($E181&lt;=Dashboard!$B$4+Dashboard!$B$5,"Due soon","Upcoming")))))))</f>
        <v/>
      </c>
      <c r="Q181" s="28">
        <f>IF($A181="","",IF($B181="","Missing patient reference",IF($C181="","Missing clinic",IF($D181="","Missing recall type",IF($E181="","Missing recall due date",IF($F181="","Missing outreach owner",IF($G181="","Missing preferred channel",IF($H181="","Missing attempt count",IF($L181="","Missing recall status",IF(AND($H181&gt;0,$I181=""),"Missing last attempt date",IF(AND($H181&gt;0,$J181=""),"Missing last outcome",IF(AND(OR($L181="Open",$L181="Deferred",$L181="Unable to Reach"),$K181=""),"Missing next action date",IF(AND($L181="Completed",$M181=""),"Missing completion date","")))))))))))))</f>
        <v/>
      </c>
    </row>
    <row r="182">
      <c r="A182" s="23" t="n"/>
      <c r="B182" s="23" t="n"/>
      <c r="C182" s="23" t="n"/>
      <c r="D182" s="23" t="n"/>
      <c r="E182" s="36" t="n"/>
      <c r="F182" s="23" t="n"/>
      <c r="G182" s="23" t="n"/>
      <c r="H182" s="25" t="n"/>
      <c r="I182" s="36" t="n"/>
      <c r="J182" s="23" t="n"/>
      <c r="K182" s="36" t="n"/>
      <c r="L182" s="23" t="n"/>
      <c r="M182" s="36" t="n"/>
      <c r="N182" s="26" t="n"/>
      <c r="O182" s="27">
        <f>IF(OR($A182="",$E182="",Dashboard!$B$4=""),"",$E182-Dashboard!$B$4)</f>
        <v/>
      </c>
      <c r="P182" s="28">
        <f>IF($A182="","",IF($Q182&lt;&gt;"","Review data",IF(OR($L182="Completed",$L182="Declined",$L182="Closed - Other"),"Closed",IF(AND($K182&lt;&gt;"",$K182&lt;Dashboard!$B$4),"Action overdue",IF(AND($H182&gt;=Dashboard!$B$6,$L182&lt;&gt;"Scheduled"),"Escalate review",IF($E182&lt;Dashboard!$B$4,"Recall overdue",IF($E182&lt;=Dashboard!$B$4+Dashboard!$B$5,"Due soon","Upcoming")))))))</f>
        <v/>
      </c>
      <c r="Q182" s="28">
        <f>IF($A182="","",IF($B182="","Missing patient reference",IF($C182="","Missing clinic",IF($D182="","Missing recall type",IF($E182="","Missing recall due date",IF($F182="","Missing outreach owner",IF($G182="","Missing preferred channel",IF($H182="","Missing attempt count",IF($L182="","Missing recall status",IF(AND($H182&gt;0,$I182=""),"Missing last attempt date",IF(AND($H182&gt;0,$J182=""),"Missing last outcome",IF(AND(OR($L182="Open",$L182="Deferred",$L182="Unable to Reach"),$K182=""),"Missing next action date",IF(AND($L182="Completed",$M182=""),"Missing completion date","")))))))))))))</f>
        <v/>
      </c>
    </row>
    <row r="183">
      <c r="A183" s="23" t="n"/>
      <c r="B183" s="23" t="n"/>
      <c r="C183" s="23" t="n"/>
      <c r="D183" s="23" t="n"/>
      <c r="E183" s="36" t="n"/>
      <c r="F183" s="23" t="n"/>
      <c r="G183" s="23" t="n"/>
      <c r="H183" s="25" t="n"/>
      <c r="I183" s="36" t="n"/>
      <c r="J183" s="23" t="n"/>
      <c r="K183" s="36" t="n"/>
      <c r="L183" s="23" t="n"/>
      <c r="M183" s="36" t="n"/>
      <c r="N183" s="26" t="n"/>
      <c r="O183" s="27">
        <f>IF(OR($A183="",$E183="",Dashboard!$B$4=""),"",$E183-Dashboard!$B$4)</f>
        <v/>
      </c>
      <c r="P183" s="28">
        <f>IF($A183="","",IF($Q183&lt;&gt;"","Review data",IF(OR($L183="Completed",$L183="Declined",$L183="Closed - Other"),"Closed",IF(AND($K183&lt;&gt;"",$K183&lt;Dashboard!$B$4),"Action overdue",IF(AND($H183&gt;=Dashboard!$B$6,$L183&lt;&gt;"Scheduled"),"Escalate review",IF($E183&lt;Dashboard!$B$4,"Recall overdue",IF($E183&lt;=Dashboard!$B$4+Dashboard!$B$5,"Due soon","Upcoming")))))))</f>
        <v/>
      </c>
      <c r="Q183" s="28">
        <f>IF($A183="","",IF($B183="","Missing patient reference",IF($C183="","Missing clinic",IF($D183="","Missing recall type",IF($E183="","Missing recall due date",IF($F183="","Missing outreach owner",IF($G183="","Missing preferred channel",IF($H183="","Missing attempt count",IF($L183="","Missing recall status",IF(AND($H183&gt;0,$I183=""),"Missing last attempt date",IF(AND($H183&gt;0,$J183=""),"Missing last outcome",IF(AND(OR($L183="Open",$L183="Deferred",$L183="Unable to Reach"),$K183=""),"Missing next action date",IF(AND($L183="Completed",$M183=""),"Missing completion date","")))))))))))))</f>
        <v/>
      </c>
    </row>
    <row r="184">
      <c r="A184" s="23" t="n"/>
      <c r="B184" s="23" t="n"/>
      <c r="C184" s="23" t="n"/>
      <c r="D184" s="23" t="n"/>
      <c r="E184" s="36" t="n"/>
      <c r="F184" s="23" t="n"/>
      <c r="G184" s="23" t="n"/>
      <c r="H184" s="25" t="n"/>
      <c r="I184" s="36" t="n"/>
      <c r="J184" s="23" t="n"/>
      <c r="K184" s="36" t="n"/>
      <c r="L184" s="23" t="n"/>
      <c r="M184" s="36" t="n"/>
      <c r="N184" s="26" t="n"/>
      <c r="O184" s="27">
        <f>IF(OR($A184="",$E184="",Dashboard!$B$4=""),"",$E184-Dashboard!$B$4)</f>
        <v/>
      </c>
      <c r="P184" s="28">
        <f>IF($A184="","",IF($Q184&lt;&gt;"","Review data",IF(OR($L184="Completed",$L184="Declined",$L184="Closed - Other"),"Closed",IF(AND($K184&lt;&gt;"",$K184&lt;Dashboard!$B$4),"Action overdue",IF(AND($H184&gt;=Dashboard!$B$6,$L184&lt;&gt;"Scheduled"),"Escalate review",IF($E184&lt;Dashboard!$B$4,"Recall overdue",IF($E184&lt;=Dashboard!$B$4+Dashboard!$B$5,"Due soon","Upcoming")))))))</f>
        <v/>
      </c>
      <c r="Q184" s="28">
        <f>IF($A184="","",IF($B184="","Missing patient reference",IF($C184="","Missing clinic",IF($D184="","Missing recall type",IF($E184="","Missing recall due date",IF($F184="","Missing outreach owner",IF($G184="","Missing preferred channel",IF($H184="","Missing attempt count",IF($L184="","Missing recall status",IF(AND($H184&gt;0,$I184=""),"Missing last attempt date",IF(AND($H184&gt;0,$J184=""),"Missing last outcome",IF(AND(OR($L184="Open",$L184="Deferred",$L184="Unable to Reach"),$K184=""),"Missing next action date",IF(AND($L184="Completed",$M184=""),"Missing completion date","")))))))))))))</f>
        <v/>
      </c>
    </row>
    <row r="185">
      <c r="A185" s="23" t="n"/>
      <c r="B185" s="23" t="n"/>
      <c r="C185" s="23" t="n"/>
      <c r="D185" s="23" t="n"/>
      <c r="E185" s="36" t="n"/>
      <c r="F185" s="23" t="n"/>
      <c r="G185" s="23" t="n"/>
      <c r="H185" s="25" t="n"/>
      <c r="I185" s="36" t="n"/>
      <c r="J185" s="23" t="n"/>
      <c r="K185" s="36" t="n"/>
      <c r="L185" s="23" t="n"/>
      <c r="M185" s="36" t="n"/>
      <c r="N185" s="26" t="n"/>
      <c r="O185" s="27">
        <f>IF(OR($A185="",$E185="",Dashboard!$B$4=""),"",$E185-Dashboard!$B$4)</f>
        <v/>
      </c>
      <c r="P185" s="28">
        <f>IF($A185="","",IF($Q185&lt;&gt;"","Review data",IF(OR($L185="Completed",$L185="Declined",$L185="Closed - Other"),"Closed",IF(AND($K185&lt;&gt;"",$K185&lt;Dashboard!$B$4),"Action overdue",IF(AND($H185&gt;=Dashboard!$B$6,$L185&lt;&gt;"Scheduled"),"Escalate review",IF($E185&lt;Dashboard!$B$4,"Recall overdue",IF($E185&lt;=Dashboard!$B$4+Dashboard!$B$5,"Due soon","Upcoming")))))))</f>
        <v/>
      </c>
      <c r="Q185" s="28">
        <f>IF($A185="","",IF($B185="","Missing patient reference",IF($C185="","Missing clinic",IF($D185="","Missing recall type",IF($E185="","Missing recall due date",IF($F185="","Missing outreach owner",IF($G185="","Missing preferred channel",IF($H185="","Missing attempt count",IF($L185="","Missing recall status",IF(AND($H185&gt;0,$I185=""),"Missing last attempt date",IF(AND($H185&gt;0,$J185=""),"Missing last outcome",IF(AND(OR($L185="Open",$L185="Deferred",$L185="Unable to Reach"),$K185=""),"Missing next action date",IF(AND($L185="Completed",$M185=""),"Missing completion date","")))))))))))))</f>
        <v/>
      </c>
    </row>
    <row r="186">
      <c r="A186" s="23" t="n"/>
      <c r="B186" s="23" t="n"/>
      <c r="C186" s="23" t="n"/>
      <c r="D186" s="23" t="n"/>
      <c r="E186" s="36" t="n"/>
      <c r="F186" s="23" t="n"/>
      <c r="G186" s="23" t="n"/>
      <c r="H186" s="25" t="n"/>
      <c r="I186" s="36" t="n"/>
      <c r="J186" s="23" t="n"/>
      <c r="K186" s="36" t="n"/>
      <c r="L186" s="23" t="n"/>
      <c r="M186" s="36" t="n"/>
      <c r="N186" s="26" t="n"/>
      <c r="O186" s="27">
        <f>IF(OR($A186="",$E186="",Dashboard!$B$4=""),"",$E186-Dashboard!$B$4)</f>
        <v/>
      </c>
      <c r="P186" s="28">
        <f>IF($A186="","",IF($Q186&lt;&gt;"","Review data",IF(OR($L186="Completed",$L186="Declined",$L186="Closed - Other"),"Closed",IF(AND($K186&lt;&gt;"",$K186&lt;Dashboard!$B$4),"Action overdue",IF(AND($H186&gt;=Dashboard!$B$6,$L186&lt;&gt;"Scheduled"),"Escalate review",IF($E186&lt;Dashboard!$B$4,"Recall overdue",IF($E186&lt;=Dashboard!$B$4+Dashboard!$B$5,"Due soon","Upcoming")))))))</f>
        <v/>
      </c>
      <c r="Q186" s="28">
        <f>IF($A186="","",IF($B186="","Missing patient reference",IF($C186="","Missing clinic",IF($D186="","Missing recall type",IF($E186="","Missing recall due date",IF($F186="","Missing outreach owner",IF($G186="","Missing preferred channel",IF($H186="","Missing attempt count",IF($L186="","Missing recall status",IF(AND($H186&gt;0,$I186=""),"Missing last attempt date",IF(AND($H186&gt;0,$J186=""),"Missing last outcome",IF(AND(OR($L186="Open",$L186="Deferred",$L186="Unable to Reach"),$K186=""),"Missing next action date",IF(AND($L186="Completed",$M186=""),"Missing completion date","")))))))))))))</f>
        <v/>
      </c>
    </row>
    <row r="187">
      <c r="A187" s="23" t="n"/>
      <c r="B187" s="23" t="n"/>
      <c r="C187" s="23" t="n"/>
      <c r="D187" s="23" t="n"/>
      <c r="E187" s="36" t="n"/>
      <c r="F187" s="23" t="n"/>
      <c r="G187" s="23" t="n"/>
      <c r="H187" s="25" t="n"/>
      <c r="I187" s="36" t="n"/>
      <c r="J187" s="23" t="n"/>
      <c r="K187" s="36" t="n"/>
      <c r="L187" s="23" t="n"/>
      <c r="M187" s="36" t="n"/>
      <c r="N187" s="26" t="n"/>
      <c r="O187" s="27">
        <f>IF(OR($A187="",$E187="",Dashboard!$B$4=""),"",$E187-Dashboard!$B$4)</f>
        <v/>
      </c>
      <c r="P187" s="28">
        <f>IF($A187="","",IF($Q187&lt;&gt;"","Review data",IF(OR($L187="Completed",$L187="Declined",$L187="Closed - Other"),"Closed",IF(AND($K187&lt;&gt;"",$K187&lt;Dashboard!$B$4),"Action overdue",IF(AND($H187&gt;=Dashboard!$B$6,$L187&lt;&gt;"Scheduled"),"Escalate review",IF($E187&lt;Dashboard!$B$4,"Recall overdue",IF($E187&lt;=Dashboard!$B$4+Dashboard!$B$5,"Due soon","Upcoming")))))))</f>
        <v/>
      </c>
      <c r="Q187" s="28">
        <f>IF($A187="","",IF($B187="","Missing patient reference",IF($C187="","Missing clinic",IF($D187="","Missing recall type",IF($E187="","Missing recall due date",IF($F187="","Missing outreach owner",IF($G187="","Missing preferred channel",IF($H187="","Missing attempt count",IF($L187="","Missing recall status",IF(AND($H187&gt;0,$I187=""),"Missing last attempt date",IF(AND($H187&gt;0,$J187=""),"Missing last outcome",IF(AND(OR($L187="Open",$L187="Deferred",$L187="Unable to Reach"),$K187=""),"Missing next action date",IF(AND($L187="Completed",$M187=""),"Missing completion date","")))))))))))))</f>
        <v/>
      </c>
    </row>
    <row r="188">
      <c r="A188" s="23" t="n"/>
      <c r="B188" s="23" t="n"/>
      <c r="C188" s="23" t="n"/>
      <c r="D188" s="23" t="n"/>
      <c r="E188" s="36" t="n"/>
      <c r="F188" s="23" t="n"/>
      <c r="G188" s="23" t="n"/>
      <c r="H188" s="25" t="n"/>
      <c r="I188" s="36" t="n"/>
      <c r="J188" s="23" t="n"/>
      <c r="K188" s="36" t="n"/>
      <c r="L188" s="23" t="n"/>
      <c r="M188" s="36" t="n"/>
      <c r="N188" s="26" t="n"/>
      <c r="O188" s="27">
        <f>IF(OR($A188="",$E188="",Dashboard!$B$4=""),"",$E188-Dashboard!$B$4)</f>
        <v/>
      </c>
      <c r="P188" s="28">
        <f>IF($A188="","",IF($Q188&lt;&gt;"","Review data",IF(OR($L188="Completed",$L188="Declined",$L188="Closed - Other"),"Closed",IF(AND($K188&lt;&gt;"",$K188&lt;Dashboard!$B$4),"Action overdue",IF(AND($H188&gt;=Dashboard!$B$6,$L188&lt;&gt;"Scheduled"),"Escalate review",IF($E188&lt;Dashboard!$B$4,"Recall overdue",IF($E188&lt;=Dashboard!$B$4+Dashboard!$B$5,"Due soon","Upcoming")))))))</f>
        <v/>
      </c>
      <c r="Q188" s="28">
        <f>IF($A188="","",IF($B188="","Missing patient reference",IF($C188="","Missing clinic",IF($D188="","Missing recall type",IF($E188="","Missing recall due date",IF($F188="","Missing outreach owner",IF($G188="","Missing preferred channel",IF($H188="","Missing attempt count",IF($L188="","Missing recall status",IF(AND($H188&gt;0,$I188=""),"Missing last attempt date",IF(AND($H188&gt;0,$J188=""),"Missing last outcome",IF(AND(OR($L188="Open",$L188="Deferred",$L188="Unable to Reach"),$K188=""),"Missing next action date",IF(AND($L188="Completed",$M188=""),"Missing completion date","")))))))))))))</f>
        <v/>
      </c>
    </row>
    <row r="189">
      <c r="A189" s="23" t="n"/>
      <c r="B189" s="23" t="n"/>
      <c r="C189" s="23" t="n"/>
      <c r="D189" s="23" t="n"/>
      <c r="E189" s="36" t="n"/>
      <c r="F189" s="23" t="n"/>
      <c r="G189" s="23" t="n"/>
      <c r="H189" s="25" t="n"/>
      <c r="I189" s="36" t="n"/>
      <c r="J189" s="23" t="n"/>
      <c r="K189" s="36" t="n"/>
      <c r="L189" s="23" t="n"/>
      <c r="M189" s="36" t="n"/>
      <c r="N189" s="26" t="n"/>
      <c r="O189" s="27">
        <f>IF(OR($A189="",$E189="",Dashboard!$B$4=""),"",$E189-Dashboard!$B$4)</f>
        <v/>
      </c>
      <c r="P189" s="28">
        <f>IF($A189="","",IF($Q189&lt;&gt;"","Review data",IF(OR($L189="Completed",$L189="Declined",$L189="Closed - Other"),"Closed",IF(AND($K189&lt;&gt;"",$K189&lt;Dashboard!$B$4),"Action overdue",IF(AND($H189&gt;=Dashboard!$B$6,$L189&lt;&gt;"Scheduled"),"Escalate review",IF($E189&lt;Dashboard!$B$4,"Recall overdue",IF($E189&lt;=Dashboard!$B$4+Dashboard!$B$5,"Due soon","Upcoming")))))))</f>
        <v/>
      </c>
      <c r="Q189" s="28">
        <f>IF($A189="","",IF($B189="","Missing patient reference",IF($C189="","Missing clinic",IF($D189="","Missing recall type",IF($E189="","Missing recall due date",IF($F189="","Missing outreach owner",IF($G189="","Missing preferred channel",IF($H189="","Missing attempt count",IF($L189="","Missing recall status",IF(AND($H189&gt;0,$I189=""),"Missing last attempt date",IF(AND($H189&gt;0,$J189=""),"Missing last outcome",IF(AND(OR($L189="Open",$L189="Deferred",$L189="Unable to Reach"),$K189=""),"Missing next action date",IF(AND($L189="Completed",$M189=""),"Missing completion date","")))))))))))))</f>
        <v/>
      </c>
    </row>
    <row r="190">
      <c r="A190" s="23" t="n"/>
      <c r="B190" s="23" t="n"/>
      <c r="C190" s="23" t="n"/>
      <c r="D190" s="23" t="n"/>
      <c r="E190" s="36" t="n"/>
      <c r="F190" s="23" t="n"/>
      <c r="G190" s="23" t="n"/>
      <c r="H190" s="25" t="n"/>
      <c r="I190" s="36" t="n"/>
      <c r="J190" s="23" t="n"/>
      <c r="K190" s="36" t="n"/>
      <c r="L190" s="23" t="n"/>
      <c r="M190" s="36" t="n"/>
      <c r="N190" s="26" t="n"/>
      <c r="O190" s="27">
        <f>IF(OR($A190="",$E190="",Dashboard!$B$4=""),"",$E190-Dashboard!$B$4)</f>
        <v/>
      </c>
      <c r="P190" s="28">
        <f>IF($A190="","",IF($Q190&lt;&gt;"","Review data",IF(OR($L190="Completed",$L190="Declined",$L190="Closed - Other"),"Closed",IF(AND($K190&lt;&gt;"",$K190&lt;Dashboard!$B$4),"Action overdue",IF(AND($H190&gt;=Dashboard!$B$6,$L190&lt;&gt;"Scheduled"),"Escalate review",IF($E190&lt;Dashboard!$B$4,"Recall overdue",IF($E190&lt;=Dashboard!$B$4+Dashboard!$B$5,"Due soon","Upcoming")))))))</f>
        <v/>
      </c>
      <c r="Q190" s="28">
        <f>IF($A190="","",IF($B190="","Missing patient reference",IF($C190="","Missing clinic",IF($D190="","Missing recall type",IF($E190="","Missing recall due date",IF($F190="","Missing outreach owner",IF($G190="","Missing preferred channel",IF($H190="","Missing attempt count",IF($L190="","Missing recall status",IF(AND($H190&gt;0,$I190=""),"Missing last attempt date",IF(AND($H190&gt;0,$J190=""),"Missing last outcome",IF(AND(OR($L190="Open",$L190="Deferred",$L190="Unable to Reach"),$K190=""),"Missing next action date",IF(AND($L190="Completed",$M190=""),"Missing completion date","")))))))))))))</f>
        <v/>
      </c>
    </row>
    <row r="191">
      <c r="A191" s="23" t="n"/>
      <c r="B191" s="23" t="n"/>
      <c r="C191" s="23" t="n"/>
      <c r="D191" s="23" t="n"/>
      <c r="E191" s="36" t="n"/>
      <c r="F191" s="23" t="n"/>
      <c r="G191" s="23" t="n"/>
      <c r="H191" s="25" t="n"/>
      <c r="I191" s="36" t="n"/>
      <c r="J191" s="23" t="n"/>
      <c r="K191" s="36" t="n"/>
      <c r="L191" s="23" t="n"/>
      <c r="M191" s="36" t="n"/>
      <c r="N191" s="26" t="n"/>
      <c r="O191" s="27">
        <f>IF(OR($A191="",$E191="",Dashboard!$B$4=""),"",$E191-Dashboard!$B$4)</f>
        <v/>
      </c>
      <c r="P191" s="28">
        <f>IF($A191="","",IF($Q191&lt;&gt;"","Review data",IF(OR($L191="Completed",$L191="Declined",$L191="Closed - Other"),"Closed",IF(AND($K191&lt;&gt;"",$K191&lt;Dashboard!$B$4),"Action overdue",IF(AND($H191&gt;=Dashboard!$B$6,$L191&lt;&gt;"Scheduled"),"Escalate review",IF($E191&lt;Dashboard!$B$4,"Recall overdue",IF($E191&lt;=Dashboard!$B$4+Dashboard!$B$5,"Due soon","Upcoming")))))))</f>
        <v/>
      </c>
      <c r="Q191" s="28">
        <f>IF($A191="","",IF($B191="","Missing patient reference",IF($C191="","Missing clinic",IF($D191="","Missing recall type",IF($E191="","Missing recall due date",IF($F191="","Missing outreach owner",IF($G191="","Missing preferred channel",IF($H191="","Missing attempt count",IF($L191="","Missing recall status",IF(AND($H191&gt;0,$I191=""),"Missing last attempt date",IF(AND($H191&gt;0,$J191=""),"Missing last outcome",IF(AND(OR($L191="Open",$L191="Deferred",$L191="Unable to Reach"),$K191=""),"Missing next action date",IF(AND($L191="Completed",$M191=""),"Missing completion date","")))))))))))))</f>
        <v/>
      </c>
    </row>
    <row r="192">
      <c r="A192" s="23" t="n"/>
      <c r="B192" s="23" t="n"/>
      <c r="C192" s="23" t="n"/>
      <c r="D192" s="23" t="n"/>
      <c r="E192" s="36" t="n"/>
      <c r="F192" s="23" t="n"/>
      <c r="G192" s="23" t="n"/>
      <c r="H192" s="25" t="n"/>
      <c r="I192" s="36" t="n"/>
      <c r="J192" s="23" t="n"/>
      <c r="K192" s="36" t="n"/>
      <c r="L192" s="23" t="n"/>
      <c r="M192" s="36" t="n"/>
      <c r="N192" s="26" t="n"/>
      <c r="O192" s="27">
        <f>IF(OR($A192="",$E192="",Dashboard!$B$4=""),"",$E192-Dashboard!$B$4)</f>
        <v/>
      </c>
      <c r="P192" s="28">
        <f>IF($A192="","",IF($Q192&lt;&gt;"","Review data",IF(OR($L192="Completed",$L192="Declined",$L192="Closed - Other"),"Closed",IF(AND($K192&lt;&gt;"",$K192&lt;Dashboard!$B$4),"Action overdue",IF(AND($H192&gt;=Dashboard!$B$6,$L192&lt;&gt;"Scheduled"),"Escalate review",IF($E192&lt;Dashboard!$B$4,"Recall overdue",IF($E192&lt;=Dashboard!$B$4+Dashboard!$B$5,"Due soon","Upcoming")))))))</f>
        <v/>
      </c>
      <c r="Q192" s="28">
        <f>IF($A192="","",IF($B192="","Missing patient reference",IF($C192="","Missing clinic",IF($D192="","Missing recall type",IF($E192="","Missing recall due date",IF($F192="","Missing outreach owner",IF($G192="","Missing preferred channel",IF($H192="","Missing attempt count",IF($L192="","Missing recall status",IF(AND($H192&gt;0,$I192=""),"Missing last attempt date",IF(AND($H192&gt;0,$J192=""),"Missing last outcome",IF(AND(OR($L192="Open",$L192="Deferred",$L192="Unable to Reach"),$K192=""),"Missing next action date",IF(AND($L192="Completed",$M192=""),"Missing completion date","")))))))))))))</f>
        <v/>
      </c>
    </row>
    <row r="193">
      <c r="A193" s="23" t="n"/>
      <c r="B193" s="23" t="n"/>
      <c r="C193" s="23" t="n"/>
      <c r="D193" s="23" t="n"/>
      <c r="E193" s="36" t="n"/>
      <c r="F193" s="23" t="n"/>
      <c r="G193" s="23" t="n"/>
      <c r="H193" s="25" t="n"/>
      <c r="I193" s="36" t="n"/>
      <c r="J193" s="23" t="n"/>
      <c r="K193" s="36" t="n"/>
      <c r="L193" s="23" t="n"/>
      <c r="M193" s="36" t="n"/>
      <c r="N193" s="26" t="n"/>
      <c r="O193" s="27">
        <f>IF(OR($A193="",$E193="",Dashboard!$B$4=""),"",$E193-Dashboard!$B$4)</f>
        <v/>
      </c>
      <c r="P193" s="28">
        <f>IF($A193="","",IF($Q193&lt;&gt;"","Review data",IF(OR($L193="Completed",$L193="Declined",$L193="Closed - Other"),"Closed",IF(AND($K193&lt;&gt;"",$K193&lt;Dashboard!$B$4),"Action overdue",IF(AND($H193&gt;=Dashboard!$B$6,$L193&lt;&gt;"Scheduled"),"Escalate review",IF($E193&lt;Dashboard!$B$4,"Recall overdue",IF($E193&lt;=Dashboard!$B$4+Dashboard!$B$5,"Due soon","Upcoming")))))))</f>
        <v/>
      </c>
      <c r="Q193" s="28">
        <f>IF($A193="","",IF($B193="","Missing patient reference",IF($C193="","Missing clinic",IF($D193="","Missing recall type",IF($E193="","Missing recall due date",IF($F193="","Missing outreach owner",IF($G193="","Missing preferred channel",IF($H193="","Missing attempt count",IF($L193="","Missing recall status",IF(AND($H193&gt;0,$I193=""),"Missing last attempt date",IF(AND($H193&gt;0,$J193=""),"Missing last outcome",IF(AND(OR($L193="Open",$L193="Deferred",$L193="Unable to Reach"),$K193=""),"Missing next action date",IF(AND($L193="Completed",$M193=""),"Missing completion date","")))))))))))))</f>
        <v/>
      </c>
    </row>
    <row r="194">
      <c r="A194" s="23" t="n"/>
      <c r="B194" s="23" t="n"/>
      <c r="C194" s="23" t="n"/>
      <c r="D194" s="23" t="n"/>
      <c r="E194" s="36" t="n"/>
      <c r="F194" s="23" t="n"/>
      <c r="G194" s="23" t="n"/>
      <c r="H194" s="25" t="n"/>
      <c r="I194" s="36" t="n"/>
      <c r="J194" s="23" t="n"/>
      <c r="K194" s="36" t="n"/>
      <c r="L194" s="23" t="n"/>
      <c r="M194" s="36" t="n"/>
      <c r="N194" s="26" t="n"/>
      <c r="O194" s="27">
        <f>IF(OR($A194="",$E194="",Dashboard!$B$4=""),"",$E194-Dashboard!$B$4)</f>
        <v/>
      </c>
      <c r="P194" s="28">
        <f>IF($A194="","",IF($Q194&lt;&gt;"","Review data",IF(OR($L194="Completed",$L194="Declined",$L194="Closed - Other"),"Closed",IF(AND($K194&lt;&gt;"",$K194&lt;Dashboard!$B$4),"Action overdue",IF(AND($H194&gt;=Dashboard!$B$6,$L194&lt;&gt;"Scheduled"),"Escalate review",IF($E194&lt;Dashboard!$B$4,"Recall overdue",IF($E194&lt;=Dashboard!$B$4+Dashboard!$B$5,"Due soon","Upcoming")))))))</f>
        <v/>
      </c>
      <c r="Q194" s="28">
        <f>IF($A194="","",IF($B194="","Missing patient reference",IF($C194="","Missing clinic",IF($D194="","Missing recall type",IF($E194="","Missing recall due date",IF($F194="","Missing outreach owner",IF($G194="","Missing preferred channel",IF($H194="","Missing attempt count",IF($L194="","Missing recall status",IF(AND($H194&gt;0,$I194=""),"Missing last attempt date",IF(AND($H194&gt;0,$J194=""),"Missing last outcome",IF(AND(OR($L194="Open",$L194="Deferred",$L194="Unable to Reach"),$K194=""),"Missing next action date",IF(AND($L194="Completed",$M194=""),"Missing completion date","")))))))))))))</f>
        <v/>
      </c>
    </row>
    <row r="195">
      <c r="A195" s="23" t="n"/>
      <c r="B195" s="23" t="n"/>
      <c r="C195" s="23" t="n"/>
      <c r="D195" s="23" t="n"/>
      <c r="E195" s="36" t="n"/>
      <c r="F195" s="23" t="n"/>
      <c r="G195" s="23" t="n"/>
      <c r="H195" s="25" t="n"/>
      <c r="I195" s="36" t="n"/>
      <c r="J195" s="23" t="n"/>
      <c r="K195" s="36" t="n"/>
      <c r="L195" s="23" t="n"/>
      <c r="M195" s="36" t="n"/>
      <c r="N195" s="26" t="n"/>
      <c r="O195" s="27">
        <f>IF(OR($A195="",$E195="",Dashboard!$B$4=""),"",$E195-Dashboard!$B$4)</f>
        <v/>
      </c>
      <c r="P195" s="28">
        <f>IF($A195="","",IF($Q195&lt;&gt;"","Review data",IF(OR($L195="Completed",$L195="Declined",$L195="Closed - Other"),"Closed",IF(AND($K195&lt;&gt;"",$K195&lt;Dashboard!$B$4),"Action overdue",IF(AND($H195&gt;=Dashboard!$B$6,$L195&lt;&gt;"Scheduled"),"Escalate review",IF($E195&lt;Dashboard!$B$4,"Recall overdue",IF($E195&lt;=Dashboard!$B$4+Dashboard!$B$5,"Due soon","Upcoming")))))))</f>
        <v/>
      </c>
      <c r="Q195" s="28">
        <f>IF($A195="","",IF($B195="","Missing patient reference",IF($C195="","Missing clinic",IF($D195="","Missing recall type",IF($E195="","Missing recall due date",IF($F195="","Missing outreach owner",IF($G195="","Missing preferred channel",IF($H195="","Missing attempt count",IF($L195="","Missing recall status",IF(AND($H195&gt;0,$I195=""),"Missing last attempt date",IF(AND($H195&gt;0,$J195=""),"Missing last outcome",IF(AND(OR($L195="Open",$L195="Deferred",$L195="Unable to Reach"),$K195=""),"Missing next action date",IF(AND($L195="Completed",$M195=""),"Missing completion date","")))))))))))))</f>
        <v/>
      </c>
    </row>
    <row r="196">
      <c r="A196" s="23" t="n"/>
      <c r="B196" s="23" t="n"/>
      <c r="C196" s="23" t="n"/>
      <c r="D196" s="23" t="n"/>
      <c r="E196" s="36" t="n"/>
      <c r="F196" s="23" t="n"/>
      <c r="G196" s="23" t="n"/>
      <c r="H196" s="25" t="n"/>
      <c r="I196" s="36" t="n"/>
      <c r="J196" s="23" t="n"/>
      <c r="K196" s="36" t="n"/>
      <c r="L196" s="23" t="n"/>
      <c r="M196" s="36" t="n"/>
      <c r="N196" s="26" t="n"/>
      <c r="O196" s="27">
        <f>IF(OR($A196="",$E196="",Dashboard!$B$4=""),"",$E196-Dashboard!$B$4)</f>
        <v/>
      </c>
      <c r="P196" s="28">
        <f>IF($A196="","",IF($Q196&lt;&gt;"","Review data",IF(OR($L196="Completed",$L196="Declined",$L196="Closed - Other"),"Closed",IF(AND($K196&lt;&gt;"",$K196&lt;Dashboard!$B$4),"Action overdue",IF(AND($H196&gt;=Dashboard!$B$6,$L196&lt;&gt;"Scheduled"),"Escalate review",IF($E196&lt;Dashboard!$B$4,"Recall overdue",IF($E196&lt;=Dashboard!$B$4+Dashboard!$B$5,"Due soon","Upcoming")))))))</f>
        <v/>
      </c>
      <c r="Q196" s="28">
        <f>IF($A196="","",IF($B196="","Missing patient reference",IF($C196="","Missing clinic",IF($D196="","Missing recall type",IF($E196="","Missing recall due date",IF($F196="","Missing outreach owner",IF($G196="","Missing preferred channel",IF($H196="","Missing attempt count",IF($L196="","Missing recall status",IF(AND($H196&gt;0,$I196=""),"Missing last attempt date",IF(AND($H196&gt;0,$J196=""),"Missing last outcome",IF(AND(OR($L196="Open",$L196="Deferred",$L196="Unable to Reach"),$K196=""),"Missing next action date",IF(AND($L196="Completed",$M196=""),"Missing completion date","")))))))))))))</f>
        <v/>
      </c>
    </row>
    <row r="197">
      <c r="A197" s="23" t="n"/>
      <c r="B197" s="23" t="n"/>
      <c r="C197" s="23" t="n"/>
      <c r="D197" s="23" t="n"/>
      <c r="E197" s="36" t="n"/>
      <c r="F197" s="23" t="n"/>
      <c r="G197" s="23" t="n"/>
      <c r="H197" s="25" t="n"/>
      <c r="I197" s="36" t="n"/>
      <c r="J197" s="23" t="n"/>
      <c r="K197" s="36" t="n"/>
      <c r="L197" s="23" t="n"/>
      <c r="M197" s="36" t="n"/>
      <c r="N197" s="26" t="n"/>
      <c r="O197" s="27">
        <f>IF(OR($A197="",$E197="",Dashboard!$B$4=""),"",$E197-Dashboard!$B$4)</f>
        <v/>
      </c>
      <c r="P197" s="28">
        <f>IF($A197="","",IF($Q197&lt;&gt;"","Review data",IF(OR($L197="Completed",$L197="Declined",$L197="Closed - Other"),"Closed",IF(AND($K197&lt;&gt;"",$K197&lt;Dashboard!$B$4),"Action overdue",IF(AND($H197&gt;=Dashboard!$B$6,$L197&lt;&gt;"Scheduled"),"Escalate review",IF($E197&lt;Dashboard!$B$4,"Recall overdue",IF($E197&lt;=Dashboard!$B$4+Dashboard!$B$5,"Due soon","Upcoming")))))))</f>
        <v/>
      </c>
      <c r="Q197" s="28">
        <f>IF($A197="","",IF($B197="","Missing patient reference",IF($C197="","Missing clinic",IF($D197="","Missing recall type",IF($E197="","Missing recall due date",IF($F197="","Missing outreach owner",IF($G197="","Missing preferred channel",IF($H197="","Missing attempt count",IF($L197="","Missing recall status",IF(AND($H197&gt;0,$I197=""),"Missing last attempt date",IF(AND($H197&gt;0,$J197=""),"Missing last outcome",IF(AND(OR($L197="Open",$L197="Deferred",$L197="Unable to Reach"),$K197=""),"Missing next action date",IF(AND($L197="Completed",$M197=""),"Missing completion date","")))))))))))))</f>
        <v/>
      </c>
    </row>
    <row r="198">
      <c r="A198" s="23" t="n"/>
      <c r="B198" s="23" t="n"/>
      <c r="C198" s="23" t="n"/>
      <c r="D198" s="23" t="n"/>
      <c r="E198" s="36" t="n"/>
      <c r="F198" s="23" t="n"/>
      <c r="G198" s="23" t="n"/>
      <c r="H198" s="25" t="n"/>
      <c r="I198" s="36" t="n"/>
      <c r="J198" s="23" t="n"/>
      <c r="K198" s="36" t="n"/>
      <c r="L198" s="23" t="n"/>
      <c r="M198" s="36" t="n"/>
      <c r="N198" s="26" t="n"/>
      <c r="O198" s="27">
        <f>IF(OR($A198="",$E198="",Dashboard!$B$4=""),"",$E198-Dashboard!$B$4)</f>
        <v/>
      </c>
      <c r="P198" s="28">
        <f>IF($A198="","",IF($Q198&lt;&gt;"","Review data",IF(OR($L198="Completed",$L198="Declined",$L198="Closed - Other"),"Closed",IF(AND($K198&lt;&gt;"",$K198&lt;Dashboard!$B$4),"Action overdue",IF(AND($H198&gt;=Dashboard!$B$6,$L198&lt;&gt;"Scheduled"),"Escalate review",IF($E198&lt;Dashboard!$B$4,"Recall overdue",IF($E198&lt;=Dashboard!$B$4+Dashboard!$B$5,"Due soon","Upcoming")))))))</f>
        <v/>
      </c>
      <c r="Q198" s="28">
        <f>IF($A198="","",IF($B198="","Missing patient reference",IF($C198="","Missing clinic",IF($D198="","Missing recall type",IF($E198="","Missing recall due date",IF($F198="","Missing outreach owner",IF($G198="","Missing preferred channel",IF($H198="","Missing attempt count",IF($L198="","Missing recall status",IF(AND($H198&gt;0,$I198=""),"Missing last attempt date",IF(AND($H198&gt;0,$J198=""),"Missing last outcome",IF(AND(OR($L198="Open",$L198="Deferred",$L198="Unable to Reach"),$K198=""),"Missing next action date",IF(AND($L198="Completed",$M198=""),"Missing completion date","")))))))))))))</f>
        <v/>
      </c>
    </row>
    <row r="199">
      <c r="A199" s="23" t="n"/>
      <c r="B199" s="23" t="n"/>
      <c r="C199" s="23" t="n"/>
      <c r="D199" s="23" t="n"/>
      <c r="E199" s="36" t="n"/>
      <c r="F199" s="23" t="n"/>
      <c r="G199" s="23" t="n"/>
      <c r="H199" s="25" t="n"/>
      <c r="I199" s="36" t="n"/>
      <c r="J199" s="23" t="n"/>
      <c r="K199" s="36" t="n"/>
      <c r="L199" s="23" t="n"/>
      <c r="M199" s="36" t="n"/>
      <c r="N199" s="26" t="n"/>
      <c r="O199" s="27">
        <f>IF(OR($A199="",$E199="",Dashboard!$B$4=""),"",$E199-Dashboard!$B$4)</f>
        <v/>
      </c>
      <c r="P199" s="28">
        <f>IF($A199="","",IF($Q199&lt;&gt;"","Review data",IF(OR($L199="Completed",$L199="Declined",$L199="Closed - Other"),"Closed",IF(AND($K199&lt;&gt;"",$K199&lt;Dashboard!$B$4),"Action overdue",IF(AND($H199&gt;=Dashboard!$B$6,$L199&lt;&gt;"Scheduled"),"Escalate review",IF($E199&lt;Dashboard!$B$4,"Recall overdue",IF($E199&lt;=Dashboard!$B$4+Dashboard!$B$5,"Due soon","Upcoming")))))))</f>
        <v/>
      </c>
      <c r="Q199" s="28">
        <f>IF($A199="","",IF($B199="","Missing patient reference",IF($C199="","Missing clinic",IF($D199="","Missing recall type",IF($E199="","Missing recall due date",IF($F199="","Missing outreach owner",IF($G199="","Missing preferred channel",IF($H199="","Missing attempt count",IF($L199="","Missing recall status",IF(AND($H199&gt;0,$I199=""),"Missing last attempt date",IF(AND($H199&gt;0,$J199=""),"Missing last outcome",IF(AND(OR($L199="Open",$L199="Deferred",$L199="Unable to Reach"),$K199=""),"Missing next action date",IF(AND($L199="Completed",$M199=""),"Missing completion date","")))))))))))))</f>
        <v/>
      </c>
    </row>
    <row r="200">
      <c r="A200" s="23" t="n"/>
      <c r="B200" s="23" t="n"/>
      <c r="C200" s="23" t="n"/>
      <c r="D200" s="23" t="n"/>
      <c r="E200" s="36" t="n"/>
      <c r="F200" s="23" t="n"/>
      <c r="G200" s="23" t="n"/>
      <c r="H200" s="25" t="n"/>
      <c r="I200" s="36" t="n"/>
      <c r="J200" s="23" t="n"/>
      <c r="K200" s="36" t="n"/>
      <c r="L200" s="23" t="n"/>
      <c r="M200" s="36" t="n"/>
      <c r="N200" s="26" t="n"/>
      <c r="O200" s="27">
        <f>IF(OR($A200="",$E200="",Dashboard!$B$4=""),"",$E200-Dashboard!$B$4)</f>
        <v/>
      </c>
      <c r="P200" s="28">
        <f>IF($A200="","",IF($Q200&lt;&gt;"","Review data",IF(OR($L200="Completed",$L200="Declined",$L200="Closed - Other"),"Closed",IF(AND($K200&lt;&gt;"",$K200&lt;Dashboard!$B$4),"Action overdue",IF(AND($H200&gt;=Dashboard!$B$6,$L200&lt;&gt;"Scheduled"),"Escalate review",IF($E200&lt;Dashboard!$B$4,"Recall overdue",IF($E200&lt;=Dashboard!$B$4+Dashboard!$B$5,"Due soon","Upcoming")))))))</f>
        <v/>
      </c>
      <c r="Q200" s="28">
        <f>IF($A200="","",IF($B200="","Missing patient reference",IF($C200="","Missing clinic",IF($D200="","Missing recall type",IF($E200="","Missing recall due date",IF($F200="","Missing outreach owner",IF($G200="","Missing preferred channel",IF($H200="","Missing attempt count",IF($L200="","Missing recall status",IF(AND($H200&gt;0,$I200=""),"Missing last attempt date",IF(AND($H200&gt;0,$J200=""),"Missing last outcome",IF(AND(OR($L200="Open",$L200="Deferred",$L200="Unable to Reach"),$K200=""),"Missing next action date",IF(AND($L200="Completed",$M200=""),"Missing completion date","")))))))))))))</f>
        <v/>
      </c>
    </row>
    <row r="201">
      <c r="A201" s="23" t="n"/>
      <c r="B201" s="23" t="n"/>
      <c r="C201" s="23" t="n"/>
      <c r="D201" s="23" t="n"/>
      <c r="E201" s="36" t="n"/>
      <c r="F201" s="23" t="n"/>
      <c r="G201" s="23" t="n"/>
      <c r="H201" s="25" t="n"/>
      <c r="I201" s="36" t="n"/>
      <c r="J201" s="23" t="n"/>
      <c r="K201" s="36" t="n"/>
      <c r="L201" s="23" t="n"/>
      <c r="M201" s="36" t="n"/>
      <c r="N201" s="26" t="n"/>
      <c r="O201" s="27">
        <f>IF(OR($A201="",$E201="",Dashboard!$B$4=""),"",$E201-Dashboard!$B$4)</f>
        <v/>
      </c>
      <c r="P201" s="28">
        <f>IF($A201="","",IF($Q201&lt;&gt;"","Review data",IF(OR($L201="Completed",$L201="Declined",$L201="Closed - Other"),"Closed",IF(AND($K201&lt;&gt;"",$K201&lt;Dashboard!$B$4),"Action overdue",IF(AND($H201&gt;=Dashboard!$B$6,$L201&lt;&gt;"Scheduled"),"Escalate review",IF($E201&lt;Dashboard!$B$4,"Recall overdue",IF($E201&lt;=Dashboard!$B$4+Dashboard!$B$5,"Due soon","Upcoming")))))))</f>
        <v/>
      </c>
      <c r="Q201" s="28">
        <f>IF($A201="","",IF($B201="","Missing patient reference",IF($C201="","Missing clinic",IF($D201="","Missing recall type",IF($E201="","Missing recall due date",IF($F201="","Missing outreach owner",IF($G201="","Missing preferred channel",IF($H201="","Missing attempt count",IF($L201="","Missing recall status",IF(AND($H201&gt;0,$I201=""),"Missing last attempt date",IF(AND($H201&gt;0,$J201=""),"Missing last outcome",IF(AND(OR($L201="Open",$L201="Deferred",$L201="Unable to Reach"),$K201=""),"Missing next action date",IF(AND($L201="Completed",$M201=""),"Missing completion date","")))))))))))))</f>
        <v/>
      </c>
    </row>
    <row r="202">
      <c r="A202" s="23" t="n"/>
      <c r="B202" s="23" t="n"/>
      <c r="C202" s="23" t="n"/>
      <c r="D202" s="23" t="n"/>
      <c r="E202" s="36" t="n"/>
      <c r="F202" s="23" t="n"/>
      <c r="G202" s="23" t="n"/>
      <c r="H202" s="25" t="n"/>
      <c r="I202" s="36" t="n"/>
      <c r="J202" s="23" t="n"/>
      <c r="K202" s="36" t="n"/>
      <c r="L202" s="23" t="n"/>
      <c r="M202" s="36" t="n"/>
      <c r="N202" s="26" t="n"/>
      <c r="O202" s="27">
        <f>IF(OR($A202="",$E202="",Dashboard!$B$4=""),"",$E202-Dashboard!$B$4)</f>
        <v/>
      </c>
      <c r="P202" s="28">
        <f>IF($A202="","",IF($Q202&lt;&gt;"","Review data",IF(OR($L202="Completed",$L202="Declined",$L202="Closed - Other"),"Closed",IF(AND($K202&lt;&gt;"",$K202&lt;Dashboard!$B$4),"Action overdue",IF(AND($H202&gt;=Dashboard!$B$6,$L202&lt;&gt;"Scheduled"),"Escalate review",IF($E202&lt;Dashboard!$B$4,"Recall overdue",IF($E202&lt;=Dashboard!$B$4+Dashboard!$B$5,"Due soon","Upcoming")))))))</f>
        <v/>
      </c>
      <c r="Q202" s="28">
        <f>IF($A202="","",IF($B202="","Missing patient reference",IF($C202="","Missing clinic",IF($D202="","Missing recall type",IF($E202="","Missing recall due date",IF($F202="","Missing outreach owner",IF($G202="","Missing preferred channel",IF($H202="","Missing attempt count",IF($L202="","Missing recall status",IF(AND($H202&gt;0,$I202=""),"Missing last attempt date",IF(AND($H202&gt;0,$J202=""),"Missing last outcome",IF(AND(OR($L202="Open",$L202="Deferred",$L202="Unable to Reach"),$K202=""),"Missing next action date",IF(AND($L202="Completed",$M202=""),"Missing completion date","")))))))))))))</f>
        <v/>
      </c>
    </row>
    <row r="203">
      <c r="A203" s="23" t="n"/>
      <c r="B203" s="23" t="n"/>
      <c r="C203" s="23" t="n"/>
      <c r="D203" s="23" t="n"/>
      <c r="E203" s="36" t="n"/>
      <c r="F203" s="23" t="n"/>
      <c r="G203" s="23" t="n"/>
      <c r="H203" s="25" t="n"/>
      <c r="I203" s="36" t="n"/>
      <c r="J203" s="23" t="n"/>
      <c r="K203" s="36" t="n"/>
      <c r="L203" s="23" t="n"/>
      <c r="M203" s="36" t="n"/>
      <c r="N203" s="26" t="n"/>
      <c r="O203" s="27">
        <f>IF(OR($A203="",$E203="",Dashboard!$B$4=""),"",$E203-Dashboard!$B$4)</f>
        <v/>
      </c>
      <c r="P203" s="28">
        <f>IF($A203="","",IF($Q203&lt;&gt;"","Review data",IF(OR($L203="Completed",$L203="Declined",$L203="Closed - Other"),"Closed",IF(AND($K203&lt;&gt;"",$K203&lt;Dashboard!$B$4),"Action overdue",IF(AND($H203&gt;=Dashboard!$B$6,$L203&lt;&gt;"Scheduled"),"Escalate review",IF($E203&lt;Dashboard!$B$4,"Recall overdue",IF($E203&lt;=Dashboard!$B$4+Dashboard!$B$5,"Due soon","Upcoming")))))))</f>
        <v/>
      </c>
      <c r="Q203" s="28">
        <f>IF($A203="","",IF($B203="","Missing patient reference",IF($C203="","Missing clinic",IF($D203="","Missing recall type",IF($E203="","Missing recall due date",IF($F203="","Missing outreach owner",IF($G203="","Missing preferred channel",IF($H203="","Missing attempt count",IF($L203="","Missing recall status",IF(AND($H203&gt;0,$I203=""),"Missing last attempt date",IF(AND($H203&gt;0,$J203=""),"Missing last outcome",IF(AND(OR($L203="Open",$L203="Deferred",$L203="Unable to Reach"),$K203=""),"Missing next action date",IF(AND($L203="Completed",$M203=""),"Missing completion date","")))))))))))))</f>
        <v/>
      </c>
    </row>
    <row r="204">
      <c r="A204" s="23" t="n"/>
      <c r="B204" s="23" t="n"/>
      <c r="C204" s="23" t="n"/>
      <c r="D204" s="23" t="n"/>
      <c r="E204" s="36" t="n"/>
      <c r="F204" s="23" t="n"/>
      <c r="G204" s="23" t="n"/>
      <c r="H204" s="25" t="n"/>
      <c r="I204" s="36" t="n"/>
      <c r="J204" s="23" t="n"/>
      <c r="K204" s="36" t="n"/>
      <c r="L204" s="23" t="n"/>
      <c r="M204" s="36" t="n"/>
      <c r="N204" s="26" t="n"/>
      <c r="O204" s="27">
        <f>IF(OR($A204="",$E204="",Dashboard!$B$4=""),"",$E204-Dashboard!$B$4)</f>
        <v/>
      </c>
      <c r="P204" s="28">
        <f>IF($A204="","",IF($Q204&lt;&gt;"","Review data",IF(OR($L204="Completed",$L204="Declined",$L204="Closed - Other"),"Closed",IF(AND($K204&lt;&gt;"",$K204&lt;Dashboard!$B$4),"Action overdue",IF(AND($H204&gt;=Dashboard!$B$6,$L204&lt;&gt;"Scheduled"),"Escalate review",IF($E204&lt;Dashboard!$B$4,"Recall overdue",IF($E204&lt;=Dashboard!$B$4+Dashboard!$B$5,"Due soon","Upcoming")))))))</f>
        <v/>
      </c>
      <c r="Q204" s="28">
        <f>IF($A204="","",IF($B204="","Missing patient reference",IF($C204="","Missing clinic",IF($D204="","Missing recall type",IF($E204="","Missing recall due date",IF($F204="","Missing outreach owner",IF($G204="","Missing preferred channel",IF($H204="","Missing attempt count",IF($L204="","Missing recall status",IF(AND($H204&gt;0,$I204=""),"Missing last attempt date",IF(AND($H204&gt;0,$J204=""),"Missing last outcome",IF(AND(OR($L204="Open",$L204="Deferred",$L204="Unable to Reach"),$K204=""),"Missing next action date",IF(AND($L204="Completed",$M204=""),"Missing completion date","")))))))))))))</f>
        <v/>
      </c>
    </row>
    <row r="205">
      <c r="A205" s="23" t="n"/>
      <c r="B205" s="23" t="n"/>
      <c r="C205" s="23" t="n"/>
      <c r="D205" s="23" t="n"/>
      <c r="E205" s="36" t="n"/>
      <c r="F205" s="23" t="n"/>
      <c r="G205" s="23" t="n"/>
      <c r="H205" s="25" t="n"/>
      <c r="I205" s="36" t="n"/>
      <c r="J205" s="23" t="n"/>
      <c r="K205" s="36" t="n"/>
      <c r="L205" s="23" t="n"/>
      <c r="M205" s="36" t="n"/>
      <c r="N205" s="26" t="n"/>
      <c r="O205" s="27">
        <f>IF(OR($A205="",$E205="",Dashboard!$B$4=""),"",$E205-Dashboard!$B$4)</f>
        <v/>
      </c>
      <c r="P205" s="28">
        <f>IF($A205="","",IF($Q205&lt;&gt;"","Review data",IF(OR($L205="Completed",$L205="Declined",$L205="Closed - Other"),"Closed",IF(AND($K205&lt;&gt;"",$K205&lt;Dashboard!$B$4),"Action overdue",IF(AND($H205&gt;=Dashboard!$B$6,$L205&lt;&gt;"Scheduled"),"Escalate review",IF($E205&lt;Dashboard!$B$4,"Recall overdue",IF($E205&lt;=Dashboard!$B$4+Dashboard!$B$5,"Due soon","Upcoming")))))))</f>
        <v/>
      </c>
      <c r="Q205" s="28">
        <f>IF($A205="","",IF($B205="","Missing patient reference",IF($C205="","Missing clinic",IF($D205="","Missing recall type",IF($E205="","Missing recall due date",IF($F205="","Missing outreach owner",IF($G205="","Missing preferred channel",IF($H205="","Missing attempt count",IF($L205="","Missing recall status",IF(AND($H205&gt;0,$I205=""),"Missing last attempt date",IF(AND($H205&gt;0,$J205=""),"Missing last outcome",IF(AND(OR($L205="Open",$L205="Deferred",$L205="Unable to Reach"),$K205=""),"Missing next action date",IF(AND($L205="Completed",$M205=""),"Missing completion date","")))))))))))))</f>
        <v/>
      </c>
    </row>
  </sheetData>
  <conditionalFormatting sqref="A6:Q205">
    <cfRule type="expression" priority="1" dxfId="2" stopIfTrue="1">
      <formula>$P6="Review data"</formula>
    </cfRule>
    <cfRule type="expression" priority="2" dxfId="0" stopIfTrue="1">
      <formula>$P6="Action overdue"</formula>
    </cfRule>
    <cfRule type="expression" priority="3" dxfId="3" stopIfTrue="1">
      <formula>$P6="Escalate review"</formula>
    </cfRule>
    <cfRule type="expression" priority="4" dxfId="2" stopIfTrue="1">
      <formula>$P6="Recall overdue"</formula>
    </cfRule>
    <cfRule type="expression" priority="5" dxfId="4" stopIfTrue="1">
      <formula>$P6="Due soon"</formula>
    </cfRule>
    <cfRule type="expression" priority="6" dxfId="5" stopIfTrue="1">
      <formula>$P6="Closed"</formula>
    </cfRule>
    <cfRule type="expression" priority="7" dxfId="6" stopIfTrue="1">
      <formula>$P6="Upcoming"</formula>
    </cfRule>
  </conditionalFormatting>
  <conditionalFormatting sqref="A6:A205">
    <cfRule type="expression" priority="8" dxfId="0">
      <formula>AND($A6&lt;&gt;"",COUNTIF($A$6:$A$205,$A6)&gt;1)</formula>
    </cfRule>
  </conditionalFormatting>
  <dataValidations count="8">
    <dataValidation sqref="C6:C205" showDropDown="0" showInputMessage="0" showErrorMessage="1" allowBlank="0" type="list">
      <formula1>'Lists'!$A$4:$A$7</formula1>
    </dataValidation>
    <dataValidation sqref="D6:D205" showDropDown="0" showInputMessage="0" showErrorMessage="1" allowBlank="0" type="list">
      <formula1>'Lists'!$B$4:$B$8</formula1>
    </dataValidation>
    <dataValidation sqref="F6:F205" showDropDown="0" showInputMessage="0" showErrorMessage="1" allowBlank="0" type="list">
      <formula1>'Lists'!$C$4:$C$7</formula1>
    </dataValidation>
    <dataValidation sqref="G6:G205" showDropDown="0" showInputMessage="0" showErrorMessage="1" allowBlank="0" type="list">
      <formula1>'Lists'!$D$4:$D$8</formula1>
    </dataValidation>
    <dataValidation sqref="J6:J205" showDropDown="0" showInputMessage="0" showErrorMessage="1" allowBlank="0" type="list">
      <formula1>'Lists'!$E$4:$E$11</formula1>
    </dataValidation>
    <dataValidation sqref="L6:L205" showDropDown="0" showInputMessage="0" showErrorMessage="1" allowBlank="0" type="list">
      <formula1>'Lists'!$F$4:$F$10</formula1>
    </dataValidation>
    <dataValidation sqref="E6:E205 I6:I205 K6:K205 M6:M205" showDropDown="0" showInputMessage="0" showErrorMessage="0" allowBlank="0" type="date" operator="between">
      <formula1>DATE(2020,1,1)</formula1>
      <formula2>DATE(2100,12,31)</formula2>
    </dataValidation>
    <dataValidation sqref="H6:H205" showDropDown="0" showInputMessage="0" showErrorMessage="0" allowBlank="0" type="whole" operator="between">
      <formula1>0</formula1>
      <formula2>50</formula2>
    </dataValidation>
  </dataValidations>
  <pageMargins left="0.75" right="0.75" top="1" bottom="1" header="0.5" footer="0.5"/>
  <pageSetup orientation="landscape" fitToWidth="1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31" customWidth="1" min="2" max="2"/>
    <col width="31" customWidth="1" min="3" max="3"/>
    <col width="31" customWidth="1" min="4" max="4"/>
    <col width="31" customWidth="1" min="5" max="5"/>
    <col width="31" customWidth="1" min="6" max="6"/>
  </cols>
  <sheetData>
    <row r="1">
      <c r="A1" s="1" t="inlineStr">
        <is>
          <t>Workbook Lists and Validation Values</t>
        </is>
      </c>
      <c r="B1" s="1" t="n"/>
      <c r="C1" s="1" t="n"/>
      <c r="D1" s="1" t="n"/>
      <c r="E1" s="1" t="n"/>
      <c r="F1" s="1" t="n"/>
      <c r="G1" s="1" t="n"/>
      <c r="H1" s="1" t="n"/>
    </row>
    <row r="3">
      <c r="A3" s="16" t="inlineStr">
        <is>
          <t>Clinics</t>
        </is>
      </c>
      <c r="B3" s="16" t="inlineStr">
        <is>
          <t>Recall Types</t>
        </is>
      </c>
      <c r="C3" s="16" t="inlineStr">
        <is>
          <t>Outreach Owners</t>
        </is>
      </c>
      <c r="D3" s="16" t="inlineStr">
        <is>
          <t>Preferred Channels</t>
        </is>
      </c>
      <c r="E3" s="16" t="inlineStr">
        <is>
          <t>Last Outcomes</t>
        </is>
      </c>
      <c r="F3" s="16" t="inlineStr">
        <is>
          <t>Recall Statuses</t>
        </is>
      </c>
    </row>
    <row r="4">
      <c r="A4" s="6" t="inlineStr">
        <is>
          <t>Cedar Trail Family Clinic</t>
        </is>
      </c>
      <c r="B4" s="6" t="inlineStr">
        <is>
          <t>Annual Wellness Recall</t>
        </is>
      </c>
      <c r="C4" s="6" t="inlineStr">
        <is>
          <t>Team Blue</t>
        </is>
      </c>
      <c r="D4" s="6" t="inlineStr">
        <is>
          <t>Phone</t>
        </is>
      </c>
      <c r="E4" s="6" t="inlineStr">
        <is>
          <t>Left voicemail</t>
        </is>
      </c>
      <c r="F4" s="6" t="inlineStr">
        <is>
          <t>Open</t>
        </is>
      </c>
    </row>
    <row r="5">
      <c r="A5" s="29" t="inlineStr">
        <is>
          <t>Harbor Point Medical Office</t>
        </is>
      </c>
      <c r="B5" s="29" t="inlineStr">
        <is>
          <t>Preventive Screening Recall</t>
        </is>
      </c>
      <c r="C5" s="29" t="inlineStr">
        <is>
          <t>Team Green</t>
        </is>
      </c>
      <c r="D5" s="29" t="inlineStr">
        <is>
          <t>Patient Portal</t>
        </is>
      </c>
      <c r="E5" s="29" t="inlineStr">
        <is>
          <t>Sent portal message</t>
        </is>
      </c>
      <c r="F5" s="29" t="inlineStr">
        <is>
          <t>Scheduled</t>
        </is>
      </c>
    </row>
    <row r="6">
      <c r="A6" s="6" t="inlineStr">
        <is>
          <t>Maple Junction Clinic</t>
        </is>
      </c>
      <c r="B6" s="6" t="inlineStr">
        <is>
          <t>Follow-Up Visit Recall</t>
        </is>
      </c>
      <c r="C6" s="6" t="inlineStr">
        <is>
          <t>Team Gold</t>
        </is>
      </c>
      <c r="D6" s="6" t="inlineStr">
        <is>
          <t>Mail</t>
        </is>
      </c>
      <c r="E6" s="6" t="inlineStr">
        <is>
          <t>Reached - scheduling pending</t>
        </is>
      </c>
      <c r="F6" s="6" t="inlineStr">
        <is>
          <t>Completed</t>
        </is>
      </c>
    </row>
    <row r="7">
      <c r="A7" s="29" t="inlineStr">
        <is>
          <t>Northstar Community Clinic</t>
        </is>
      </c>
      <c r="B7" s="29" t="inlineStr">
        <is>
          <t>Care Coordination Recall</t>
        </is>
      </c>
      <c r="C7" s="29" t="inlineStr">
        <is>
          <t>Central Scheduling</t>
        </is>
      </c>
      <c r="D7" s="29" t="inlineStr">
        <is>
          <t>Text Message</t>
        </is>
      </c>
      <c r="E7" s="29" t="inlineStr">
        <is>
          <t>Appointment scheduled</t>
        </is>
      </c>
      <c r="F7" s="29" t="inlineStr">
        <is>
          <t>Declined</t>
        </is>
      </c>
    </row>
    <row r="8">
      <c r="B8" s="6" t="inlineStr">
        <is>
          <t>Other Administrative Recall</t>
        </is>
      </c>
      <c r="D8" s="6" t="inlineStr">
        <is>
          <t>Other Approved Channel</t>
        </is>
      </c>
      <c r="E8" s="6" t="inlineStr">
        <is>
          <t>No answer</t>
        </is>
      </c>
      <c r="F8" s="6" t="inlineStr">
        <is>
          <t>Unable to Reach</t>
        </is>
      </c>
    </row>
    <row r="9">
      <c r="E9" s="29" t="inlineStr">
        <is>
          <t>Invalid contact route</t>
        </is>
      </c>
      <c r="F9" s="29" t="inlineStr">
        <is>
          <t>Deferred</t>
        </is>
      </c>
    </row>
    <row r="10">
      <c r="E10" s="6" t="inlineStr">
        <is>
          <t>Declined</t>
        </is>
      </c>
      <c r="F10" s="6" t="inlineStr">
        <is>
          <t>Closed - Other</t>
        </is>
      </c>
    </row>
    <row r="11">
      <c r="E11" s="29" t="inlineStr">
        <is>
          <t>Other</t>
        </is>
      </c>
    </row>
    <row r="14">
      <c r="A14" s="30" t="inlineStr">
        <is>
          <t>Add or revise validation choices only after confirming that each validation range includes the new cells. Do not rename status or outcome values without also reviewing formulas and dashboard labels.</t>
        </is>
      </c>
      <c r="B14" s="30" t="n"/>
      <c r="C14" s="30" t="n"/>
      <c r="D14" s="30" t="n"/>
      <c r="E14" s="30" t="n"/>
      <c r="F14" s="30" t="n"/>
    </row>
    <row r="15">
      <c r="A15" s="30" t="n"/>
      <c r="B15" s="30" t="n"/>
      <c r="C15" s="30" t="n"/>
      <c r="D15" s="30" t="n"/>
      <c r="E15" s="30" t="n"/>
      <c r="F15" s="30" t="n"/>
    </row>
    <row r="16">
      <c r="A16" s="30" t="n"/>
      <c r="B16" s="30" t="n"/>
      <c r="C16" s="30" t="n"/>
      <c r="D16" s="30" t="n"/>
      <c r="E16" s="30" t="n"/>
      <c r="F16" s="30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7"/>
  <sheetViews>
    <sheetView showGridLines="0"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Patient Recall Outreach Tracker Instructions</t>
        </is>
      </c>
      <c r="B1" s="1" t="n"/>
      <c r="C1" s="1" t="n"/>
      <c r="D1" s="1" t="n"/>
      <c r="E1" s="1" t="n"/>
      <c r="F1" s="1" t="n"/>
      <c r="G1" s="1" t="n"/>
      <c r="H1" s="1" t="n"/>
    </row>
    <row r="3">
      <c r="A3" s="31" t="inlineStr">
        <is>
          <t>Section 1: Getting Started</t>
        </is>
      </c>
      <c r="B3" s="31" t="n"/>
      <c r="C3" s="31" t="n"/>
      <c r="D3" s="31" t="n"/>
      <c r="E3" s="31" t="n"/>
      <c r="F3" s="31" t="n"/>
      <c r="G3" s="31" t="n"/>
      <c r="H3" s="31" t="n"/>
    </row>
    <row r="4" ht="28" customHeight="1">
      <c r="A4" s="32" t="inlineStr">
        <is>
          <t>1. Set the Reporting Date, Due Soon Window, and Escalation Attempt Threshold on the Dashboard.</t>
        </is>
      </c>
      <c r="B4" s="32" t="n"/>
      <c r="C4" s="32" t="n"/>
      <c r="D4" s="32" t="n"/>
      <c r="E4" s="32" t="n"/>
      <c r="F4" s="32" t="n"/>
      <c r="G4" s="32" t="n"/>
      <c r="H4" s="32" t="n"/>
    </row>
    <row r="5" ht="28" customHeight="1">
      <c r="A5" s="32" t="inlineStr">
        <is>
          <t>2. Add one row per recall item on Recall Tracker.</t>
        </is>
      </c>
      <c r="B5" s="32" t="n"/>
      <c r="C5" s="32" t="n"/>
      <c r="D5" s="32" t="n"/>
      <c r="E5" s="32" t="n"/>
      <c r="F5" s="32" t="n"/>
      <c r="G5" s="32" t="n"/>
      <c r="H5" s="32" t="n"/>
    </row>
    <row r="6" ht="28" customHeight="1">
      <c r="A6" s="32" t="inlineStr">
        <is>
          <t>3. Use a non-identifying Patient Reference. Do not enter patient names, birth dates, contact details, diagnoses, or clinical notes.</t>
        </is>
      </c>
      <c r="B6" s="32" t="n"/>
      <c r="C6" s="32" t="n"/>
      <c r="D6" s="32" t="n"/>
      <c r="E6" s="32" t="n"/>
      <c r="F6" s="32" t="n"/>
      <c r="G6" s="32" t="n"/>
      <c r="H6" s="32" t="n"/>
    </row>
    <row r="7" ht="28" customHeight="1">
      <c r="A7" s="32" t="inlineStr">
        <is>
          <t>4. Update outreach activity after each contact attempt.</t>
        </is>
      </c>
      <c r="B7" s="32" t="n"/>
      <c r="C7" s="32" t="n"/>
      <c r="D7" s="32" t="n"/>
      <c r="E7" s="32" t="n"/>
      <c r="F7" s="32" t="n"/>
      <c r="G7" s="32" t="n"/>
      <c r="H7" s="32" t="n"/>
    </row>
    <row r="8" ht="28" customHeight="1">
      <c r="A8" s="32" t="inlineStr">
        <is>
          <t>5. Review overdue, escalation, due-soon, and data-check records.</t>
        </is>
      </c>
      <c r="B8" s="32" t="n"/>
      <c r="C8" s="32" t="n"/>
      <c r="D8" s="32" t="n"/>
      <c r="E8" s="32" t="n"/>
      <c r="F8" s="32" t="n"/>
      <c r="G8" s="32" t="n"/>
      <c r="H8" s="32" t="n"/>
    </row>
    <row r="9" ht="28" customHeight="1">
      <c r="A9" s="32" t="inlineStr">
        <is>
          <t>6. Resolve all Data Check messages before relying on summary totals.</t>
        </is>
      </c>
      <c r="B9" s="32" t="n"/>
      <c r="C9" s="32" t="n"/>
      <c r="D9" s="32" t="n"/>
      <c r="E9" s="32" t="n"/>
      <c r="F9" s="32" t="n"/>
      <c r="G9" s="32" t="n"/>
      <c r="H9" s="32" t="n"/>
    </row>
    <row r="10" ht="28" customHeight="1">
      <c r="A10" s="32" t="inlineStr">
        <is>
          <t>7. Use filters to focus on a clinic, owner, status, or work queue.</t>
        </is>
      </c>
      <c r="B10" s="32" t="n"/>
      <c r="C10" s="32" t="n"/>
      <c r="D10" s="32" t="n"/>
      <c r="E10" s="32" t="n"/>
      <c r="F10" s="32" t="n"/>
      <c r="G10" s="32" t="n"/>
      <c r="H10" s="32" t="n"/>
    </row>
    <row r="12">
      <c r="A12" s="31" t="inlineStr">
        <is>
          <t>Section 2: Work Queue Definitions</t>
        </is>
      </c>
      <c r="B12" s="31" t="n"/>
      <c r="C12" s="31" t="n"/>
      <c r="D12" s="31" t="n"/>
      <c r="E12" s="31" t="n"/>
      <c r="F12" s="31" t="n"/>
      <c r="G12" s="31" t="n"/>
      <c r="H12" s="31" t="n"/>
    </row>
    <row r="13" ht="28" customHeight="1">
      <c r="A13" s="32" t="inlineStr">
        <is>
          <t>Review data: Required or logically consistent information is missing.</t>
        </is>
      </c>
      <c r="B13" s="32" t="n"/>
      <c r="C13" s="32" t="n"/>
      <c r="D13" s="32" t="n"/>
      <c r="E13" s="32" t="n"/>
      <c r="F13" s="32" t="n"/>
      <c r="G13" s="32" t="n"/>
      <c r="H13" s="32" t="n"/>
    </row>
    <row r="14" ht="28" customHeight="1">
      <c r="A14" s="32" t="inlineStr">
        <is>
          <t>Action overdue: The next action date is before the reporting date.</t>
        </is>
      </c>
      <c r="B14" s="32" t="n"/>
      <c r="C14" s="32" t="n"/>
      <c r="D14" s="32" t="n"/>
      <c r="E14" s="32" t="n"/>
      <c r="F14" s="32" t="n"/>
      <c r="G14" s="32" t="n"/>
      <c r="H14" s="32" t="n"/>
    </row>
    <row r="15" ht="28" customHeight="1">
      <c r="A15" s="32" t="inlineStr">
        <is>
          <t>Escalate review: Attempt count meets the threshold and the record is not scheduled.</t>
        </is>
      </c>
      <c r="B15" s="32" t="n"/>
      <c r="C15" s="32" t="n"/>
      <c r="D15" s="32" t="n"/>
      <c r="E15" s="32" t="n"/>
      <c r="F15" s="32" t="n"/>
      <c r="G15" s="32" t="n"/>
      <c r="H15" s="32" t="n"/>
    </row>
    <row r="16" ht="28" customHeight="1">
      <c r="A16" s="32" t="inlineStr">
        <is>
          <t>Recall overdue: Recall due date is before the reporting date.</t>
        </is>
      </c>
      <c r="B16" s="32" t="n"/>
      <c r="C16" s="32" t="n"/>
      <c r="D16" s="32" t="n"/>
      <c r="E16" s="32" t="n"/>
      <c r="F16" s="32" t="n"/>
      <c r="G16" s="32" t="n"/>
      <c r="H16" s="32" t="n"/>
    </row>
    <row r="17" ht="28" customHeight="1">
      <c r="A17" s="32" t="inlineStr">
        <is>
          <t>Due soon: Recall due date is within the configured due-soon window.</t>
        </is>
      </c>
      <c r="B17" s="32" t="n"/>
      <c r="C17" s="32" t="n"/>
      <c r="D17" s="32" t="n"/>
      <c r="E17" s="32" t="n"/>
      <c r="F17" s="32" t="n"/>
      <c r="G17" s="32" t="n"/>
      <c r="H17" s="32" t="n"/>
    </row>
    <row r="18" ht="28" customHeight="1">
      <c r="A18" s="32" t="inlineStr">
        <is>
          <t>Upcoming: Recall due date is beyond the due-soon window.</t>
        </is>
      </c>
      <c r="B18" s="32" t="n"/>
      <c r="C18" s="32" t="n"/>
      <c r="D18" s="32" t="n"/>
      <c r="E18" s="32" t="n"/>
      <c r="F18" s="32" t="n"/>
      <c r="G18" s="32" t="n"/>
      <c r="H18" s="32" t="n"/>
    </row>
    <row r="19" ht="28" customHeight="1">
      <c r="A19" s="32" t="inlineStr">
        <is>
          <t>Closed: Status is Completed, Declined, or Closed - Other.</t>
        </is>
      </c>
      <c r="B19" s="32" t="n"/>
      <c r="C19" s="32" t="n"/>
      <c r="D19" s="32" t="n"/>
      <c r="E19" s="32" t="n"/>
      <c r="F19" s="32" t="n"/>
      <c r="G19" s="32" t="n"/>
      <c r="H19" s="32" t="n"/>
    </row>
    <row r="23">
      <c r="A23" s="31" t="inlineStr">
        <is>
          <t>Section 3: Status Guidance</t>
        </is>
      </c>
      <c r="B23" s="31" t="n"/>
      <c r="C23" s="31" t="n"/>
      <c r="D23" s="31" t="n"/>
      <c r="E23" s="31" t="n"/>
      <c r="F23" s="31" t="n"/>
      <c r="G23" s="31" t="n"/>
      <c r="H23" s="31" t="n"/>
    </row>
    <row r="24" ht="28" customHeight="1">
      <c r="A24" s="32" t="inlineStr">
        <is>
          <t>Open: Outreach or scheduling work remains active.</t>
        </is>
      </c>
      <c r="B24" s="32" t="n"/>
      <c r="C24" s="32" t="n"/>
      <c r="D24" s="32" t="n"/>
      <c r="E24" s="32" t="n"/>
      <c r="F24" s="32" t="n"/>
      <c r="G24" s="32" t="n"/>
      <c r="H24" s="32" t="n"/>
    </row>
    <row r="25" ht="28" customHeight="1">
      <c r="A25" s="32" t="inlineStr">
        <is>
          <t>Scheduled: An appointment has been scheduled.</t>
        </is>
      </c>
      <c r="B25" s="32" t="n"/>
      <c r="C25" s="32" t="n"/>
      <c r="D25" s="32" t="n"/>
      <c r="E25" s="32" t="n"/>
      <c r="F25" s="32" t="n"/>
      <c r="G25" s="32" t="n"/>
      <c r="H25" s="32" t="n"/>
    </row>
    <row r="26" ht="28" customHeight="1">
      <c r="A26" s="32" t="inlineStr">
        <is>
          <t>Completed: The recall item has been administratively completed.</t>
        </is>
      </c>
      <c r="B26" s="32" t="n"/>
      <c r="C26" s="32" t="n"/>
      <c r="D26" s="32" t="n"/>
      <c r="E26" s="32" t="n"/>
      <c r="F26" s="32" t="n"/>
      <c r="G26" s="32" t="n"/>
      <c r="H26" s="32" t="n"/>
    </row>
    <row r="27" ht="28" customHeight="1">
      <c r="A27" s="32" t="inlineStr">
        <is>
          <t>Declined: The individual declined the requested scheduling action.</t>
        </is>
      </c>
      <c r="B27" s="32" t="n"/>
      <c r="C27" s="32" t="n"/>
      <c r="D27" s="32" t="n"/>
      <c r="E27" s="32" t="n"/>
      <c r="F27" s="32" t="n"/>
      <c r="G27" s="32" t="n"/>
      <c r="H27" s="32" t="n"/>
    </row>
    <row r="28" ht="28" customHeight="1">
      <c r="A28" s="32" t="inlineStr">
        <is>
          <t>Unable to Reach: Outreach attempts have not reached the individual.</t>
        </is>
      </c>
      <c r="B28" s="32" t="n"/>
      <c r="C28" s="32" t="n"/>
      <c r="D28" s="32" t="n"/>
      <c r="E28" s="32" t="n"/>
      <c r="F28" s="32" t="n"/>
      <c r="G28" s="32" t="n"/>
      <c r="H28" s="32" t="n"/>
    </row>
    <row r="29" ht="28" customHeight="1">
      <c r="A29" s="32" t="inlineStr">
        <is>
          <t>Deferred: Follow-up is intentionally planned for a later date.</t>
        </is>
      </c>
      <c r="B29" s="32" t="n"/>
      <c r="C29" s="32" t="n"/>
      <c r="D29" s="32" t="n"/>
      <c r="E29" s="32" t="n"/>
      <c r="F29" s="32" t="n"/>
      <c r="G29" s="32" t="n"/>
      <c r="H29" s="32" t="n"/>
    </row>
    <row r="30" ht="28" customHeight="1">
      <c r="A30" s="32" t="inlineStr">
        <is>
          <t>Closed - Other: The recall item was closed for another administrative reason.</t>
        </is>
      </c>
      <c r="B30" s="32" t="n"/>
      <c r="C30" s="32" t="n"/>
      <c r="D30" s="32" t="n"/>
      <c r="E30" s="32" t="n"/>
      <c r="F30" s="32" t="n"/>
      <c r="G30" s="32" t="n"/>
      <c r="H30" s="32" t="n"/>
    </row>
    <row r="33">
      <c r="A33" s="31" t="inlineStr">
        <is>
          <t>Section 4: Data Handling</t>
        </is>
      </c>
      <c r="B33" s="31" t="n"/>
      <c r="C33" s="31" t="n"/>
      <c r="D33" s="31" t="n"/>
      <c r="E33" s="31" t="n"/>
      <c r="F33" s="31" t="n"/>
      <c r="G33" s="31" t="n"/>
      <c r="H33" s="31" t="n"/>
    </row>
    <row r="34" ht="28" customHeight="1">
      <c r="A34" s="32" t="inlineStr">
        <is>
          <t>• This workbook is intended for administrative workflow tracking.</t>
        </is>
      </c>
      <c r="B34" s="32" t="n"/>
      <c r="C34" s="32" t="n"/>
      <c r="D34" s="32" t="n"/>
      <c r="E34" s="32" t="n"/>
      <c r="F34" s="32" t="n"/>
      <c r="G34" s="32" t="n"/>
      <c r="H34" s="32" t="n"/>
    </row>
    <row r="35" ht="28" customHeight="1">
      <c r="A35" s="32" t="inlineStr">
        <is>
          <t>• It does not replace the clinic’s scheduling, patient record, or communication systems.</t>
        </is>
      </c>
      <c r="B35" s="32" t="n"/>
      <c r="C35" s="32" t="n"/>
      <c r="D35" s="32" t="n"/>
      <c r="E35" s="32" t="n"/>
      <c r="F35" s="32" t="n"/>
      <c r="G35" s="32" t="n"/>
      <c r="H35" s="32" t="n"/>
    </row>
    <row r="36" ht="28" customHeight="1">
      <c r="A36" s="32" t="inlineStr">
        <is>
          <t>• Do not enter contact information or free-text clinical details.</t>
        </is>
      </c>
      <c r="B36" s="32" t="n"/>
      <c r="C36" s="32" t="n"/>
      <c r="D36" s="32" t="n"/>
      <c r="E36" s="32" t="n"/>
      <c r="F36" s="32" t="n"/>
      <c r="G36" s="32" t="n"/>
      <c r="H36" s="32" t="n"/>
    </row>
    <row r="37" ht="28" customHeight="1">
      <c r="A37" s="32" t="inlineStr">
        <is>
          <t>• Use only organization-approved communication channels and procedures.</t>
        </is>
      </c>
      <c r="B37" s="32" t="n"/>
      <c r="C37" s="32" t="n"/>
      <c r="D37" s="32" t="n"/>
      <c r="E37" s="32" t="n"/>
      <c r="F37" s="32" t="n"/>
      <c r="G37" s="32" t="n"/>
      <c r="H37" s="32" t="n"/>
    </row>
    <row r="38" ht="28" customHeight="1">
      <c r="A38" s="32" t="inlineStr">
        <is>
          <t>• The workbook does not provide clinical, legal, payer, regulatory, or compliance advice.</t>
        </is>
      </c>
      <c r="B38" s="32" t="n"/>
      <c r="C38" s="32" t="n"/>
      <c r="D38" s="32" t="n"/>
      <c r="E38" s="32" t="n"/>
      <c r="F38" s="32" t="n"/>
      <c r="G38" s="32" t="n"/>
      <c r="H38" s="32" t="n"/>
    </row>
    <row r="40">
      <c r="A40" s="31" t="inlineStr">
        <is>
          <t>Section 5: Review Checklist</t>
        </is>
      </c>
      <c r="B40" s="31" t="n"/>
      <c r="C40" s="31" t="n"/>
      <c r="D40" s="31" t="n"/>
      <c r="E40" s="31" t="n"/>
      <c r="F40" s="31" t="n"/>
      <c r="G40" s="31" t="n"/>
      <c r="H40" s="31" t="n"/>
    </row>
    <row r="41" ht="28" customHeight="1">
      <c r="A41" s="32" t="inlineStr">
        <is>
          <t>☐ Reporting Date is current for the review being performed.</t>
        </is>
      </c>
      <c r="B41" s="32" t="n"/>
      <c r="C41" s="32" t="n"/>
      <c r="D41" s="32" t="n"/>
      <c r="E41" s="32" t="n"/>
      <c r="F41" s="32" t="n"/>
      <c r="G41" s="32" t="n"/>
      <c r="H41" s="32" t="n"/>
    </row>
    <row r="42" ht="28" customHeight="1">
      <c r="A42" s="32" t="inlineStr">
        <is>
          <t>☐ No duplicate Recall IDs are highlighted.</t>
        </is>
      </c>
      <c r="B42" s="32" t="n"/>
      <c r="C42" s="32" t="n"/>
      <c r="D42" s="32" t="n"/>
      <c r="E42" s="32" t="n"/>
      <c r="F42" s="32" t="n"/>
      <c r="G42" s="32" t="n"/>
      <c r="H42" s="32" t="n"/>
    </row>
    <row r="43" ht="28" customHeight="1">
      <c r="A43" s="32" t="inlineStr">
        <is>
          <t>☐ Data Check KPI is zero or all exceptions have been reviewed.</t>
        </is>
      </c>
      <c r="B43" s="32" t="n"/>
      <c r="C43" s="32" t="n"/>
      <c r="D43" s="32" t="n"/>
      <c r="E43" s="32" t="n"/>
      <c r="F43" s="32" t="n"/>
      <c r="G43" s="32" t="n"/>
      <c r="H43" s="32" t="n"/>
    </row>
    <row r="44" ht="28" customHeight="1">
      <c r="A44" s="32" t="inlineStr">
        <is>
          <t>☐ Overdue and escalation records have assigned owners.</t>
        </is>
      </c>
      <c r="B44" s="32" t="n"/>
      <c r="C44" s="32" t="n"/>
      <c r="D44" s="32" t="n"/>
      <c r="E44" s="32" t="n"/>
      <c r="F44" s="32" t="n"/>
      <c r="G44" s="32" t="n"/>
      <c r="H44" s="32" t="n"/>
    </row>
    <row r="45" ht="28" customHeight="1">
      <c r="A45" s="32" t="inlineStr">
        <is>
          <t>☐ Completed records have completion dates.</t>
        </is>
      </c>
      <c r="B45" s="32" t="n"/>
      <c r="C45" s="32" t="n"/>
      <c r="D45" s="32" t="n"/>
      <c r="E45" s="32" t="n"/>
      <c r="F45" s="32" t="n"/>
      <c r="G45" s="32" t="n"/>
      <c r="H45" s="32" t="n"/>
    </row>
    <row r="46" ht="28" customHeight="1">
      <c r="A46" s="32" t="inlineStr">
        <is>
          <t>☐ Open, Deferred, and Unable to Reach records have next action dates.</t>
        </is>
      </c>
      <c r="B46" s="32" t="n"/>
      <c r="C46" s="32" t="n"/>
      <c r="D46" s="32" t="n"/>
      <c r="E46" s="32" t="n"/>
      <c r="F46" s="32" t="n"/>
      <c r="G46" s="32" t="n"/>
      <c r="H46" s="32" t="n"/>
    </row>
    <row r="47" ht="28" customHeight="1">
      <c r="A47" s="32" t="inlineStr">
        <is>
          <t>☐ Filters are cleared before reviewing dashboard totals.</t>
        </is>
      </c>
      <c r="B47" s="32" t="n"/>
      <c r="C47" s="32" t="n"/>
      <c r="D47" s="32" t="n"/>
      <c r="E47" s="32" t="n"/>
      <c r="F47" s="32" t="n"/>
      <c r="G47" s="32" t="n"/>
      <c r="H47" s="32" t="n"/>
    </row>
  </sheetData>
  <pageMargins left="0.4" right="0.4" top="0.5" bottom="0.5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2026-09-06T08:16:33Z</dcterms:created>
  <dcterms:modified xmlns:dcterms="http://purl.org/dc/terms/" xmlns:xsi="http://www.w3.org/2001/XMLSchema-instance" xsi:type="dcterms:W3CDTF">2026-09-06T08:16:35+00:00Z</dcterms:modified>
</cp:coreProperties>
</file>