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equests" sheetId="2" state="visible" r:id="rId2"/>
    <sheet xmlns:r="http://schemas.openxmlformats.org/officeDocument/2006/relationships" name="Lists" sheetId="3" state="visible" r:id="rId3"/>
    <sheet xmlns:r="http://schemas.openxmlformats.org/officeDocument/2006/relationships" name="Instructions" sheetId="4" state="visible" r:id="rId4"/>
  </sheets>
  <definedNames>
    <definedName name="_xlnm.Print_Area" localSheetId="0">'Dashboard'!$A$1:$P$42</definedName>
    <definedName name="_xlnm._FilterDatabase" localSheetId="1" hidden="1">'Requests'!$A$1:$AJ$501</definedName>
    <definedName name="_xlnm._FilterDatabase" localSheetId="2" hidden="1">'Lists'!$A$1:$H$13</definedName>
  </definedNames>
  <calcPr calcId="124519" calcMode="auto" fullCalcOnLoad="1" forceFullCalc="1"/>
</workbook>
</file>

<file path=xl/styles.xml><?xml version="1.0" encoding="utf-8"?>
<styleSheet xmlns="http://schemas.openxmlformats.org/spreadsheetml/2006/main">
  <numFmts count="6">
    <numFmt numFmtId="164" formatCode="mm/dd/yyyy h:mm AM/PM"/>
    <numFmt numFmtId="165" formatCode="mm/dd/yyyy"/>
    <numFmt numFmtId="166" formatCode="0.0%"/>
    <numFmt numFmtId="167" formatCode="0.0"/>
    <numFmt numFmtId="168" formatCode="$#,##0.00"/>
    <numFmt numFmtId="169" formatCode="$#,##0.00;[Red]-$#,##0.00"/>
  </numFmts>
  <fonts count="8">
    <font>
      <name val="Calibri"/>
      <family val="2"/>
      <color theme="1"/>
      <sz val="11"/>
      <scheme val="minor"/>
    </font>
    <font>
      <b val="1"/>
      <color rgb="00FFFFFF"/>
      <sz val="18"/>
    </font>
    <font>
      <b val="1"/>
      <color rgb="00183B4E"/>
    </font>
    <font>
      <b val="1"/>
      <color rgb="00FFFFFF"/>
    </font>
    <font>
      <b val="1"/>
      <color rgb="00183B4E"/>
      <sz val="16"/>
    </font>
    <font>
      <i val="1"/>
      <color rgb="00183B4E"/>
    </font>
    <font>
      <b val="1"/>
      <color rgb="00FFFFFF"/>
      <sz val="11"/>
    </font>
    <font>
      <color rgb="0024343A"/>
      <sz val="10"/>
    </font>
  </fonts>
  <fills count="10">
    <fill>
      <patternFill/>
    </fill>
    <fill>
      <patternFill patternType="gray125"/>
    </fill>
    <fill>
      <patternFill patternType="solid">
        <fgColor rgb="00183B4E"/>
      </patternFill>
    </fill>
    <fill>
      <patternFill patternType="solid">
        <fgColor rgb="00D9EAF2"/>
      </patternFill>
    </fill>
    <fill>
      <patternFill patternType="solid">
        <fgColor rgb="002F6F73"/>
      </patternFill>
    </fill>
    <fill>
      <patternFill patternType="solid">
        <fgColor rgb="00F3F7F6"/>
      </patternFill>
    </fill>
    <fill>
      <patternFill patternType="solid">
        <fgColor rgb="00FFFFFF"/>
      </patternFill>
    </fill>
    <fill>
      <patternFill patternType="solid">
        <fgColor rgb="00FFF6DD"/>
      </patternFill>
    </fill>
    <fill>
      <patternFill patternType="solid">
        <fgColor rgb="00E7EAEC"/>
      </patternFill>
    </fill>
    <fill>
      <patternFill patternType="solid">
        <fgColor rgb="00FFF1C9"/>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9">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164" fontId="2" fillId="3" borderId="1" pivotButton="0" quotePrefix="0" xfId="0"/>
    <xf numFmtId="165" fontId="2" fillId="3" borderId="1" pivotButton="0" quotePrefix="0" xfId="0"/>
    <xf numFmtId="0" fontId="3" fillId="4" borderId="1" applyAlignment="1" pivotButton="0" quotePrefix="0" xfId="0">
      <alignment horizontal="center" vertical="center"/>
    </xf>
    <xf numFmtId="0" fontId="4" fillId="0" borderId="1" applyAlignment="1" pivotButton="0" quotePrefix="0" xfId="0">
      <alignment horizontal="center" vertical="center"/>
    </xf>
    <xf numFmtId="166" fontId="4" fillId="0" borderId="1" applyAlignment="1" pivotButton="0" quotePrefix="0" xfId="0">
      <alignment horizontal="center" vertical="center"/>
    </xf>
    <xf numFmtId="167" fontId="4" fillId="0" borderId="1" applyAlignment="1" pivotButton="0" quotePrefix="0" xfId="0">
      <alignment horizontal="center" vertical="center"/>
    </xf>
    <xf numFmtId="168" fontId="4" fillId="0" borderId="1" applyAlignment="1" pivotButton="0" quotePrefix="0" xfId="0">
      <alignment horizontal="center" vertical="center"/>
    </xf>
    <xf numFmtId="0" fontId="0" fillId="5" borderId="1" pivotButton="0" quotePrefix="0" xfId="0"/>
    <xf numFmtId="0" fontId="0" fillId="6" borderId="1" pivotButton="0" quotePrefix="0" xfId="0"/>
    <xf numFmtId="0" fontId="3" fillId="4" borderId="1" pivotButton="0" quotePrefix="0" xfId="0"/>
    <xf numFmtId="0" fontId="5" fillId="0" borderId="0" applyAlignment="1" pivotButton="0" quotePrefix="0" xfId="0">
      <alignment horizontal="left" vertical="top" wrapText="1"/>
    </xf>
    <xf numFmtId="0" fontId="6" fillId="2" borderId="1" applyAlignment="1" pivotButton="0" quotePrefix="0" xfId="0">
      <alignment horizontal="center" vertical="center"/>
    </xf>
    <xf numFmtId="0" fontId="7" fillId="7" borderId="1" applyAlignment="1" pivotButton="0" quotePrefix="0" xfId="0">
      <alignment horizontal="left" vertical="center"/>
    </xf>
    <xf numFmtId="165" fontId="7" fillId="7" borderId="1" applyAlignment="1" pivotButton="0" quotePrefix="0" xfId="0">
      <alignment horizontal="left" vertical="center"/>
    </xf>
    <xf numFmtId="18" fontId="7" fillId="7" borderId="1" applyAlignment="1" pivotButton="0" quotePrefix="0" xfId="0">
      <alignment horizontal="left" vertical="center"/>
    </xf>
    <xf numFmtId="168" fontId="7" fillId="7" borderId="1" applyAlignment="1" pivotButton="0" quotePrefix="0" xfId="0">
      <alignment horizontal="left" vertical="center"/>
    </xf>
    <xf numFmtId="0" fontId="7" fillId="7" borderId="1" applyAlignment="1" pivotButton="0" quotePrefix="0" xfId="0">
      <alignment horizontal="left" vertical="top" wrapText="1"/>
    </xf>
    <xf numFmtId="164" fontId="7" fillId="8" borderId="1" applyAlignment="1" pivotButton="0" quotePrefix="0" xfId="0">
      <alignment horizontal="left" vertical="center"/>
    </xf>
    <xf numFmtId="167" fontId="7" fillId="8" borderId="1" applyAlignment="1" pivotButton="0" quotePrefix="0" xfId="0">
      <alignment horizontal="left" vertical="center"/>
    </xf>
    <xf numFmtId="1" fontId="7" fillId="8" borderId="1" applyAlignment="1" pivotButton="0" quotePrefix="0" xfId="0">
      <alignment horizontal="left" vertical="center"/>
    </xf>
    <xf numFmtId="169" fontId="7" fillId="8" borderId="1" applyAlignment="1" pivotButton="0" quotePrefix="0" xfId="0">
      <alignment horizontal="left" vertical="center"/>
    </xf>
    <xf numFmtId="0" fontId="7" fillId="8" borderId="1" applyAlignment="1" pivotButton="0" quotePrefix="0" xfId="0">
      <alignment horizontal="left" vertical="center"/>
    </xf>
    <xf numFmtId="0" fontId="7" fillId="9" borderId="1" applyAlignment="1" pivotButton="0" quotePrefix="0" xfId="0">
      <alignment horizontal="left" vertical="center"/>
    </xf>
    <xf numFmtId="165" fontId="7" fillId="9" borderId="1" applyAlignment="1" pivotButton="0" quotePrefix="0" xfId="0">
      <alignment horizontal="left" vertical="center"/>
    </xf>
    <xf numFmtId="18" fontId="7" fillId="9" borderId="1" applyAlignment="1" pivotButton="0" quotePrefix="0" xfId="0">
      <alignment horizontal="left" vertical="center"/>
    </xf>
    <xf numFmtId="168" fontId="7" fillId="9" borderId="1" applyAlignment="1" pivotButton="0" quotePrefix="0" xfId="0">
      <alignment horizontal="left" vertical="center"/>
    </xf>
    <xf numFmtId="0" fontId="7" fillId="9" borderId="1" applyAlignment="1" pivotButton="0" quotePrefix="0" xfId="0">
      <alignment horizontal="left" vertical="top" wrapText="1"/>
    </xf>
    <xf numFmtId="0" fontId="0" fillId="5" borderId="1" applyAlignment="1" pivotButton="0" quotePrefix="0" xfId="0">
      <alignment horizontal="left" vertical="center"/>
    </xf>
    <xf numFmtId="0" fontId="0" fillId="3" borderId="1" applyAlignment="1" pivotButton="0" quotePrefix="0" xfId="0">
      <alignment horizontal="left" vertical="top" wrapText="1"/>
    </xf>
    <xf numFmtId="0" fontId="0" fillId="6" borderId="1" applyAlignment="1" pivotButton="0" quotePrefix="0" xfId="0">
      <alignment horizontal="left" vertical="center"/>
    </xf>
    <xf numFmtId="0" fontId="6" fillId="2" borderId="1" pivotButton="0" quotePrefix="0" xfId="0"/>
    <xf numFmtId="0" fontId="0" fillId="5" borderId="1" applyAlignment="1" pivotButton="0" quotePrefix="0" xfId="0">
      <alignment horizontal="left" vertical="top" wrapText="1"/>
    </xf>
    <xf numFmtId="0" fontId="6" fillId="2" borderId="0" pivotButton="0" quotePrefix="0" xfId="0"/>
    <xf numFmtId="0" fontId="0" fillId="6" borderId="1" applyAlignment="1" pivotButton="0" quotePrefix="0" xfId="0">
      <alignment horizontal="left" vertical="top" wrapText="1"/>
    </xf>
    <xf numFmtId="164" fontId="2" fillId="3" borderId="1" pivotButton="0" quotePrefix="0" xfId="0"/>
    <xf numFmtId="165" fontId="2" fillId="3" borderId="1" pivotButton="0" quotePrefix="0" xfId="0"/>
    <xf numFmtId="166" fontId="4" fillId="0" borderId="1" applyAlignment="1" pivotButton="0" quotePrefix="0" xfId="0">
      <alignment horizontal="center" vertical="center"/>
    </xf>
    <xf numFmtId="167" fontId="4" fillId="0" borderId="1" applyAlignment="1" pivotButton="0" quotePrefix="0" xfId="0">
      <alignment horizontal="center" vertical="center"/>
    </xf>
    <xf numFmtId="168" fontId="4" fillId="0" borderId="1" applyAlignment="1" pivotButton="0" quotePrefix="0" xfId="0">
      <alignment horizontal="center" vertical="center"/>
    </xf>
    <xf numFmtId="165" fontId="7" fillId="7" borderId="1" applyAlignment="1" pivotButton="0" quotePrefix="0" xfId="0">
      <alignment horizontal="left" vertical="center"/>
    </xf>
    <xf numFmtId="168" fontId="7" fillId="7" borderId="1" applyAlignment="1" pivotButton="0" quotePrefix="0" xfId="0">
      <alignment horizontal="left" vertical="center"/>
    </xf>
    <xf numFmtId="164" fontId="7" fillId="8" borderId="1" applyAlignment="1" pivotButton="0" quotePrefix="0" xfId="0">
      <alignment horizontal="left" vertical="center"/>
    </xf>
    <xf numFmtId="167" fontId="7" fillId="8" borderId="1" applyAlignment="1" pivotButton="0" quotePrefix="0" xfId="0">
      <alignment horizontal="left" vertical="center"/>
    </xf>
    <xf numFmtId="169" fontId="7" fillId="8" borderId="1" applyAlignment="1" pivotButton="0" quotePrefix="0" xfId="0">
      <alignment horizontal="left" vertical="center"/>
    </xf>
    <xf numFmtId="165" fontId="7" fillId="9" borderId="1" applyAlignment="1" pivotButton="0" quotePrefix="0" xfId="0">
      <alignment horizontal="left" vertical="center"/>
    </xf>
    <xf numFmtId="168" fontId="7" fillId="9" borderId="1" applyAlignment="1" pivotButton="0" quotePrefix="0" xfId="0">
      <alignment horizontal="left" vertical="center"/>
    </xf>
  </cellXfs>
  <cellStyles count="1">
    <cellStyle name="Normal" xfId="0" builtinId="0" hidden="0"/>
  </cellStyles>
  <dxfs count="7">
    <dxf>
      <font>
        <color rgb="009C0006"/>
      </font>
      <fill>
        <patternFill patternType="solid">
          <fgColor rgb="00F4CCCC"/>
        </patternFill>
      </fill>
    </dxf>
    <dxf>
      <font>
        <b val="1"/>
        <color rgb="002F7D5B"/>
      </font>
      <fill>
        <patternFill patternType="solid">
          <fgColor rgb="00D9EAD3"/>
        </patternFill>
      </fill>
    </dxf>
    <dxf>
      <font>
        <color rgb="009C6500"/>
      </font>
      <fill>
        <patternFill patternType="solid">
          <fgColor rgb="00FCE5CD"/>
        </patternFill>
      </fill>
    </dxf>
    <dxf>
      <font>
        <color rgb="009C6500"/>
      </font>
      <fill>
        <patternFill patternType="solid">
          <fgColor rgb="00F9CB9C"/>
        </patternFill>
      </fill>
    </dxf>
    <dxf>
      <font>
        <b val="1"/>
        <color rgb="00FFFFFF"/>
      </font>
      <fill>
        <patternFill patternType="solid">
          <fgColor rgb="00B7473A"/>
        </patternFill>
      </fill>
    </dxf>
    <dxf>
      <font>
        <color rgb="00FFFFFF"/>
      </font>
      <fill>
        <patternFill patternType="solid">
          <fgColor rgb="00B7473A"/>
        </patternFill>
      </fill>
    </dxf>
    <dxf>
      <font>
        <color rgb="00666666"/>
      </font>
      <fill>
        <patternFill patternType="solid">
          <fgColor rgb="00D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Requests by Status</a:t>
            </a:r>
          </a:p>
        </rich>
      </tx>
    </title>
    <plotArea>
      <barChart>
        <barDir val="col"/>
        <grouping val="clustered"/>
        <ser>
          <idx val="0"/>
          <order val="0"/>
          <tx>
            <strRef>
              <f>'Dashboard'!B11</f>
            </strRef>
          </tx>
          <spPr>
            <a:ln xmlns:a="http://schemas.openxmlformats.org/drawingml/2006/main">
              <a:prstDash val="solid"/>
            </a:ln>
          </spPr>
          <cat>
            <numRef>
              <f>'Dashboard'!$A$12:$A$16</f>
            </numRef>
          </cat>
          <val>
            <numRef>
              <f>'Dashboard'!$B$12:$B$16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Status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Requests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Requests by Language</a:t>
            </a:r>
          </a:p>
        </rich>
      </tx>
    </title>
    <plotArea>
      <barChart>
        <barDir val="bar"/>
        <grouping val="clustered"/>
        <ser>
          <idx val="0"/>
          <order val="0"/>
          <tx>
            <strRef>
              <f>'Dashboard'!E11</f>
            </strRef>
          </tx>
          <spPr>
            <a:ln xmlns:a="http://schemas.openxmlformats.org/drawingml/2006/main">
              <a:prstDash val="solid"/>
            </a:ln>
          </spPr>
          <cat>
            <numRef>
              <f>'Dashboard'!$D$12:$D$23</f>
            </numRef>
          </cat>
          <val>
            <numRef>
              <f>'Dashboard'!$E$12:$E$23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Requests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Language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10</row>
      <rowOff>0</rowOff>
    </from>
    <ext cx="468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24</row>
      <rowOff>0</rowOff>
    </from>
    <ext cx="46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InterpreterRequests" displayName="InterpreterRequests" ref="A1:AJ501" headerRowCount="1">
  <autoFilter ref="A1:AJ501"/>
  <tableColumns count="36">
    <tableColumn id="1" name="Request ID"/>
    <tableColumn id="2" name="Clinic"/>
    <tableColumn id="3" name="Encounter Reference"/>
    <tableColumn id="4" name="Request Date"/>
    <tableColumn id="5" name="Request Time"/>
    <tableColumn id="6" name="Appointment Date"/>
    <tableColumn id="7" name="Appointment Time"/>
    <tableColumn id="8" name="Language"/>
    <tableColumn id="9" name="Service Mode"/>
    <tableColumn id="10" name="Priority"/>
    <tableColumn id="11" name="Requesting Department"/>
    <tableColumn id="12" name="Status"/>
    <tableColumn id="13" name="Assigned Resource"/>
    <tableColumn id="14" name="Vendor"/>
    <tableColumn id="15" name="Confirmation Date"/>
    <tableColumn id="16" name="Confirmation Time"/>
    <tableColumn id="17" name="Service Start Date"/>
    <tableColumn id="18" name="Service Start Time"/>
    <tableColumn id="19" name="Service End Date"/>
    <tableColumn id="20" name="Service End Time"/>
    <tableColumn id="21" name="Cancellation Source"/>
    <tableColumn id="22" name="Estimated Cost"/>
    <tableColumn id="23" name="Actual Cost"/>
    <tableColumn id="24" name="Operations Notes"/>
    <tableColumn id="25" name="Request Date/Time"/>
    <tableColumn id="26" name="Appointment Date/Time"/>
    <tableColumn id="27" name="Confirmation Date/Time"/>
    <tableColumn id="28" name="Service Start Date/Time"/>
    <tableColumn id="29" name="Service End Date/Time"/>
    <tableColumn id="30" name="Request Lead Hours"/>
    <tableColumn id="31" name="Confirmation Lead Hours"/>
    <tableColumn id="32" name="Start Variance Minutes"/>
    <tableColumn id="33" name="Service Minutes"/>
    <tableColumn id="34" name="Cost Variance"/>
    <tableColumn id="35" name="Coverage Alert"/>
    <tableColumn id="36" name="Data Check"/>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I101"/>
  <sheetViews>
    <sheetView showGridLines="0" workbookViewId="0">
      <pane ySplit="3" topLeftCell="A4" activePane="bottomLeft" state="frozen"/>
      <selection pane="bottomLeft" activeCell="A1" sqref="A1"/>
    </sheetView>
  </sheetViews>
  <sheetFormatPr baseColWidth="8" defaultRowHeight="15"/>
  <cols>
    <col width="27" customWidth="1" min="1" max="1"/>
    <col width="15" customWidth="1" min="2" max="2"/>
    <col width="24" customWidth="1" min="3" max="3"/>
    <col width="27" customWidth="1" min="4" max="4"/>
    <col width="15" customWidth="1" min="5" max="5"/>
    <col width="3" customWidth="1" min="6" max="6"/>
    <col width="27" customWidth="1" min="7" max="7"/>
    <col width="15" customWidth="1" min="8" max="8"/>
    <col width="27"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ht="30" customHeight="1">
      <c r="A1" s="1" t="inlineStr">
        <is>
          <t>Medical Interpreter Request Dashboard</t>
        </is>
      </c>
    </row>
    <row r="2">
      <c r="A2" s="2" t="inlineStr">
        <is>
          <t>As of date and time</t>
        </is>
      </c>
      <c r="B2" s="37" t="n">
        <v>46271.33333333334</v>
      </c>
      <c r="D2" s="2" t="inlineStr">
        <is>
          <t>Reporting start date</t>
        </is>
      </c>
      <c r="E2" s="38" t="n">
        <v>46266</v>
      </c>
      <c r="G2" s="2" t="inlineStr">
        <is>
          <t>Reporting end date</t>
        </is>
      </c>
      <c r="H2" s="38" t="n">
        <v>46295</v>
      </c>
    </row>
    <row r="3"/>
    <row r="4"/>
    <row r="5">
      <c r="A5" s="5" t="inlineStr">
        <is>
          <t>Requests in period</t>
        </is>
      </c>
      <c r="C5" s="5" t="inlineStr">
        <is>
          <t>Eligible requests</t>
        </is>
      </c>
      <c r="E5" s="5" t="inlineStr">
        <is>
          <t>Confirmed or completed</t>
        </is>
      </c>
      <c r="G5" s="5" t="inlineStr">
        <is>
          <t>Coverage rate</t>
        </is>
      </c>
      <c r="I5" s="5" t="inlineStr">
        <is>
          <t>Unfilled within 48 hours</t>
        </is>
      </c>
    </row>
    <row r="6">
      <c r="A6" s="6">
        <f>COUNTIFS(Requests!$A$2:$A$501,"&lt;&gt;",Requests!$F$2:$F$501,"&gt;="&amp;$E$2,Requests!$F$2:$F$501,"&lt;="&amp;$H$2)</f>
        <v/>
      </c>
      <c r="C6" s="6">
        <f>COUNTIFS(Requests!$A$2:$A$501,"&lt;&gt;",Requests!$F$2:$F$501,"&gt;="&amp;$E$2,Requests!$F$2:$F$501,"&lt;="&amp;$H$2,Requests!$L$2:$L$501,"&lt;&gt;Cancelled")</f>
        <v/>
      </c>
      <c r="E6" s="6">
        <f>COUNTIFS(Requests!$A$2:$A$501,"&lt;&gt;",Requests!$F$2:$F$501,"&gt;="&amp;$E$2,Requests!$F$2:$F$501,"&lt;="&amp;$H$2,Requests!$L$2:$L$501,"Confirmed")+COUNTIFS(Requests!$A$2:$A$501,"&lt;&gt;",Requests!$F$2:$F$501,"&gt;="&amp;$E$2,Requests!$F$2:$F$501,"&lt;="&amp;$H$2,Requests!$L$2:$L$501,"Completed")</f>
        <v/>
      </c>
      <c r="G6" s="39">
        <f>IF(C6=0,"-",E6/C6)</f>
        <v/>
      </c>
      <c r="I6" s="6">
        <f>COUNTIF(Requests!$AI$2:$AI$501,"DUE WITHIN 48 HOURS")</f>
        <v/>
      </c>
    </row>
    <row r="7"/>
    <row r="8">
      <c r="A8" s="5" t="inlineStr">
        <is>
          <t>Overdue or unfilled</t>
        </is>
      </c>
      <c r="C8" s="5" t="inlineStr">
        <is>
          <t>Average request lead hours</t>
        </is>
      </c>
      <c r="E8" s="5" t="inlineStr">
        <is>
          <t>Average start variance, minutes</t>
        </is>
      </c>
      <c r="G8" s="5" t="inlineStr">
        <is>
          <t>Actual cost</t>
        </is>
      </c>
      <c r="I8" s="5" t="inlineStr">
        <is>
          <t>Records needing review</t>
        </is>
      </c>
    </row>
    <row r="9">
      <c r="A9" s="6">
        <f>COUNTIF(Requests!$AI$2:$AI$501,"OVERDUE / UNFILLED")</f>
        <v/>
      </c>
      <c r="C9" s="40">
        <f>IFERROR(AVERAGEIFS(Requests!$AD$2:$AD$501,Requests!$F$2:$F$501,"&gt;="&amp;$E$2,Requests!$F$2:$F$501,"&lt;="&amp;$H$2,Requests!$AD$2:$AD$501,"&gt;=0"),"-")</f>
        <v/>
      </c>
      <c r="E9" s="40">
        <f>IFERROR(AVERAGEIFS(Requests!$AF$2:$AF$501,Requests!$F$2:$F$501,"&gt;="&amp;$E$2,Requests!$F$2:$F$501,"&lt;="&amp;$H$2,Requests!$L$2:$L$501,"Completed"),"-")</f>
        <v/>
      </c>
      <c r="G9" s="41">
        <f>SUMIFS(Requests!$W$2:$W$501,Requests!$F$2:$F$501,"&gt;="&amp;$E$2,Requests!$F$2:$F$501,"&lt;="&amp;$H$2)</f>
        <v/>
      </c>
      <c r="I9" s="6">
        <f>COUNTIFS(Requests!$A$2:$A$501,"&lt;&gt;",Requests!$AJ$2:$AJ$501,"&lt;&gt;")</f>
        <v/>
      </c>
    </row>
    <row r="10"/>
    <row r="11">
      <c r="A11" s="5" t="inlineStr">
        <is>
          <t>Status</t>
        </is>
      </c>
      <c r="B11" s="5" t="inlineStr">
        <is>
          <t>Request count</t>
        </is>
      </c>
      <c r="D11" s="5" t="inlineStr">
        <is>
          <t>Language</t>
        </is>
      </c>
      <c r="E11" s="5" t="inlineStr">
        <is>
          <t>Request count</t>
        </is>
      </c>
      <c r="G11" s="5" t="inlineStr">
        <is>
          <t>Service mode</t>
        </is>
      </c>
      <c r="H11" s="5" t="inlineStr">
        <is>
          <t>Request count</t>
        </is>
      </c>
    </row>
    <row r="12">
      <c r="A12" s="10" t="inlineStr">
        <is>
          <t>Requested</t>
        </is>
      </c>
      <c r="B12" s="10">
        <f>COUNTIFS(Requests!$L$2:$L$501,$A12,Requests!$F$2:$F$501,"&gt;="&amp;$E$2,Requests!$F$2:$F$501,"&lt;="&amp;$H$2)</f>
        <v/>
      </c>
      <c r="D12" s="10" t="inlineStr">
        <is>
          <t>Spanish</t>
        </is>
      </c>
      <c r="E12" s="10">
        <f>COUNTIFS(Requests!$H$2:$H$501,$D12,Requests!$F$2:$F$501,"&gt;="&amp;$E$2,Requests!$F$2:$F$501,"&lt;="&amp;$H$2)</f>
        <v/>
      </c>
      <c r="G12" s="10" t="inlineStr">
        <is>
          <t>In Person</t>
        </is>
      </c>
      <c r="H12" s="10">
        <f>COUNTIFS(Requests!$I$2:$I$501,$G12,Requests!$F$2:$F$501,"&gt;="&amp;$E$2,Requests!$F$2:$F$501,"&lt;="&amp;$H$2)</f>
        <v/>
      </c>
    </row>
    <row r="13">
      <c r="A13" s="11" t="inlineStr">
        <is>
          <t>Pending Vendor</t>
        </is>
      </c>
      <c r="B13" s="11">
        <f>COUNTIFS(Requests!$L$2:$L$501,$A13,Requests!$F$2:$F$501,"&gt;="&amp;$E$2,Requests!$F$2:$F$501,"&lt;="&amp;$H$2)</f>
        <v/>
      </c>
      <c r="D13" s="11" t="inlineStr">
        <is>
          <t>American Sign Language</t>
        </is>
      </c>
      <c r="E13" s="11">
        <f>COUNTIFS(Requests!$H$2:$H$501,$D13,Requests!$F$2:$F$501,"&gt;="&amp;$E$2,Requests!$F$2:$F$501,"&lt;="&amp;$H$2)</f>
        <v/>
      </c>
      <c r="G13" s="11" t="inlineStr">
        <is>
          <t>Video</t>
        </is>
      </c>
      <c r="H13" s="11">
        <f>COUNTIFS(Requests!$I$2:$I$501,$G13,Requests!$F$2:$F$501,"&gt;="&amp;$E$2,Requests!$F$2:$F$501,"&lt;="&amp;$H$2)</f>
        <v/>
      </c>
    </row>
    <row r="14">
      <c r="A14" s="10" t="inlineStr">
        <is>
          <t>Confirmed</t>
        </is>
      </c>
      <c r="B14" s="10">
        <f>COUNTIFS(Requests!$L$2:$L$501,$A14,Requests!$F$2:$F$501,"&gt;="&amp;$E$2,Requests!$F$2:$F$501,"&lt;="&amp;$H$2)</f>
        <v/>
      </c>
      <c r="D14" s="10" t="inlineStr">
        <is>
          <t>Arabic</t>
        </is>
      </c>
      <c r="E14" s="10">
        <f>COUNTIFS(Requests!$H$2:$H$501,$D14,Requests!$F$2:$F$501,"&gt;="&amp;$E$2,Requests!$F$2:$F$501,"&lt;="&amp;$H$2)</f>
        <v/>
      </c>
      <c r="G14" s="10" t="inlineStr">
        <is>
          <t>Phone</t>
        </is>
      </c>
      <c r="H14" s="10">
        <f>COUNTIFS(Requests!$I$2:$I$501,$G14,Requests!$F$2:$F$501,"&gt;="&amp;$E$2,Requests!$F$2:$F$501,"&lt;="&amp;$H$2)</f>
        <v/>
      </c>
    </row>
    <row r="15">
      <c r="A15" s="11" t="inlineStr">
        <is>
          <t>Completed</t>
        </is>
      </c>
      <c r="B15" s="11">
        <f>COUNTIFS(Requests!$L$2:$L$501,$A15,Requests!$F$2:$F$501,"&gt;="&amp;$E$2,Requests!$F$2:$F$501,"&lt;="&amp;$H$2)</f>
        <v/>
      </c>
      <c r="D15" s="11" t="inlineStr">
        <is>
          <t>Mandarin Chinese</t>
        </is>
      </c>
      <c r="E15" s="11">
        <f>COUNTIFS(Requests!$H$2:$H$501,$D15,Requests!$F$2:$F$501,"&gt;="&amp;$E$2,Requests!$F$2:$F$501,"&lt;="&amp;$H$2)</f>
        <v/>
      </c>
      <c r="H15">
        <f>""</f>
        <v/>
      </c>
    </row>
    <row r="16">
      <c r="A16" s="10" t="inlineStr">
        <is>
          <t>Cancelled</t>
        </is>
      </c>
      <c r="B16" s="10">
        <f>COUNTIFS(Requests!$L$2:$L$501,$A16,Requests!$F$2:$F$501,"&gt;="&amp;$E$2,Requests!$F$2:$F$501,"&lt;="&amp;$H$2)</f>
        <v/>
      </c>
      <c r="D16" s="10" t="inlineStr">
        <is>
          <t>Vietnamese</t>
        </is>
      </c>
      <c r="E16" s="10">
        <f>COUNTIFS(Requests!$H$2:$H$501,$D16,Requests!$F$2:$F$501,"&gt;="&amp;$E$2,Requests!$F$2:$F$501,"&lt;="&amp;$H$2)</f>
        <v/>
      </c>
      <c r="H16">
        <f>""</f>
        <v/>
      </c>
    </row>
    <row r="17">
      <c r="D17" s="11" t="inlineStr">
        <is>
          <t>Russian</t>
        </is>
      </c>
      <c r="E17" s="11">
        <f>COUNTIFS(Requests!$H$2:$H$501,$D17,Requests!$F$2:$F$501,"&gt;="&amp;$E$2,Requests!$F$2:$F$501,"&lt;="&amp;$H$2)</f>
        <v/>
      </c>
      <c r="H17">
        <f>""</f>
        <v/>
      </c>
    </row>
    <row r="18">
      <c r="D18" s="10" t="inlineStr">
        <is>
          <t>Haitian Creole</t>
        </is>
      </c>
      <c r="E18" s="10">
        <f>COUNTIFS(Requests!$H$2:$H$501,$D18,Requests!$F$2:$F$501,"&gt;="&amp;$E$2,Requests!$F$2:$F$501,"&lt;="&amp;$H$2)</f>
        <v/>
      </c>
      <c r="H18">
        <f>""</f>
        <v/>
      </c>
    </row>
    <row r="19">
      <c r="D19" s="11" t="inlineStr">
        <is>
          <t>Korean</t>
        </is>
      </c>
      <c r="E19" s="11">
        <f>COUNTIFS(Requests!$H$2:$H$501,$D19,Requests!$F$2:$F$501,"&gt;="&amp;$E$2,Requests!$F$2:$F$501,"&lt;="&amp;$H$2)</f>
        <v/>
      </c>
      <c r="H19">
        <f>""</f>
        <v/>
      </c>
    </row>
    <row r="20">
      <c r="D20" s="10" t="inlineStr">
        <is>
          <t>Portuguese</t>
        </is>
      </c>
      <c r="E20" s="10">
        <f>COUNTIFS(Requests!$H$2:$H$501,$D20,Requests!$F$2:$F$501,"&gt;="&amp;$E$2,Requests!$F$2:$F$501,"&lt;="&amp;$H$2)</f>
        <v/>
      </c>
      <c r="H20">
        <f>""</f>
        <v/>
      </c>
    </row>
    <row r="21">
      <c r="D21" s="11" t="inlineStr">
        <is>
          <t>Somali</t>
        </is>
      </c>
      <c r="E21" s="11">
        <f>COUNTIFS(Requests!$H$2:$H$501,$D21,Requests!$F$2:$F$501,"&gt;="&amp;$E$2,Requests!$F$2:$F$501,"&lt;="&amp;$H$2)</f>
        <v/>
      </c>
      <c r="H21">
        <f>""</f>
        <v/>
      </c>
    </row>
    <row r="22">
      <c r="D22" s="10" t="inlineStr">
        <is>
          <t>Ukrainian</t>
        </is>
      </c>
      <c r="E22" s="10">
        <f>COUNTIFS(Requests!$H$2:$H$501,$D22,Requests!$F$2:$F$501,"&gt;="&amp;$E$2,Requests!$F$2:$F$501,"&lt;="&amp;$H$2)</f>
        <v/>
      </c>
      <c r="H22">
        <f>""</f>
        <v/>
      </c>
    </row>
    <row r="23">
      <c r="D23" s="11" t="inlineStr">
        <is>
          <t>Other</t>
        </is>
      </c>
      <c r="E23" s="11">
        <f>COUNTIFS(Requests!$H$2:$H$501,$D23,Requests!$F$2:$F$501,"&gt;="&amp;$E$2,Requests!$F$2:$F$501,"&lt;="&amp;$H$2)</f>
        <v/>
      </c>
      <c r="H23">
        <f>""</f>
        <v/>
      </c>
    </row>
    <row r="24">
      <c r="E24">
        <f>""</f>
        <v/>
      </c>
      <c r="H24">
        <f>""</f>
        <v/>
      </c>
    </row>
    <row r="25">
      <c r="E25">
        <f>""</f>
        <v/>
      </c>
      <c r="H25">
        <f>""</f>
        <v/>
      </c>
    </row>
    <row r="26">
      <c r="E26">
        <f>""</f>
        <v/>
      </c>
      <c r="H26">
        <f>""</f>
        <v/>
      </c>
    </row>
    <row r="27">
      <c r="A27" s="12" t="inlineStr">
        <is>
          <t>Operational alert</t>
        </is>
      </c>
      <c r="B27" s="12" t="inlineStr">
        <is>
          <t>Count</t>
        </is>
      </c>
      <c r="E27">
        <f>""</f>
        <v/>
      </c>
      <c r="H27">
        <f>""</f>
        <v/>
      </c>
    </row>
    <row r="28">
      <c r="A28" s="10" t="inlineStr">
        <is>
          <t>Overdue or unfilled</t>
        </is>
      </c>
      <c r="B28" s="10">
        <f>COUNTIF(Requests!$AI$2:$AI$501,"OVERDUE / UNFILLED")</f>
        <v/>
      </c>
      <c r="E28">
        <f>""</f>
        <v/>
      </c>
      <c r="H28">
        <f>""</f>
        <v/>
      </c>
    </row>
    <row r="29">
      <c r="A29" s="11" t="inlineStr">
        <is>
          <t>Due within 48 hours</t>
        </is>
      </c>
      <c r="B29" s="11">
        <f>COUNTIF(Requests!$AI$2:$AI$501,"DUE WITHIN 48 HOURS")</f>
        <v/>
      </c>
      <c r="E29">
        <f>""</f>
        <v/>
      </c>
      <c r="H29">
        <f>""</f>
        <v/>
      </c>
    </row>
    <row r="30">
      <c r="A30" s="10" t="inlineStr">
        <is>
          <t>Incomplete confirmation</t>
        </is>
      </c>
      <c r="B30" s="10">
        <f>COUNTIF(Requests!$AI$2:$AI$501,"CONFIRMATION INCOMPLETE")</f>
        <v/>
      </c>
      <c r="E30">
        <f>""</f>
        <v/>
      </c>
      <c r="H30">
        <f>""</f>
        <v/>
      </c>
    </row>
    <row r="31">
      <c r="A31" s="11" t="inlineStr">
        <is>
          <t>Duplicate request ID</t>
        </is>
      </c>
      <c r="B31" s="11">
        <f>COUNTIF(Requests!$AJ$2:$AJ$501,"*Duplicate request ID*")</f>
        <v/>
      </c>
      <c r="E31">
        <f>""</f>
        <v/>
      </c>
      <c r="H31">
        <f>""</f>
        <v/>
      </c>
    </row>
    <row r="32">
      <c r="A32" s="10" t="inlineStr">
        <is>
          <t>Missing required information</t>
        </is>
      </c>
      <c r="B32" s="10">
        <f>COUNTIF(Requests!$AJ$2:$AJ$501,"*Missing required information*")</f>
        <v/>
      </c>
      <c r="E32">
        <f>""</f>
        <v/>
      </c>
      <c r="H32">
        <f>""</f>
        <v/>
      </c>
    </row>
    <row r="33">
      <c r="A33" s="11" t="inlineStr">
        <is>
          <t>Invalid date or time sequence</t>
        </is>
      </c>
      <c r="B33" s="11">
        <f>COUNTIF(Requests!$AJ$2:$AJ$501,"*Invalid date or time sequence*")</f>
        <v/>
      </c>
      <c r="E33">
        <f>""</f>
        <v/>
      </c>
      <c r="H33">
        <f>""</f>
        <v/>
      </c>
    </row>
    <row r="34">
      <c r="A34" s="10" t="inlineStr">
        <is>
          <t>Completed record missing service times</t>
        </is>
      </c>
      <c r="B34" s="10">
        <f>COUNTIF(Requests!$AJ$2:$AJ$501,"*Completed record missing service times*")</f>
        <v/>
      </c>
      <c r="E34">
        <f>""</f>
        <v/>
      </c>
      <c r="H34">
        <f>""</f>
        <v/>
      </c>
    </row>
    <row r="35">
      <c r="B35">
        <f>""</f>
        <v/>
      </c>
      <c r="E35">
        <f>""</f>
        <v/>
      </c>
      <c r="H35">
        <f>""</f>
        <v/>
      </c>
    </row>
    <row r="36">
      <c r="A36" s="13" t="inlineStr">
        <is>
          <t>To review individual records, filter the Requests sheet by Coverage Alert or Data Check.</t>
        </is>
      </c>
      <c r="B36">
        <f>""</f>
        <v/>
      </c>
      <c r="E36">
        <f>""</f>
        <v/>
      </c>
      <c r="H36">
        <f>""</f>
        <v/>
      </c>
    </row>
    <row r="37">
      <c r="B37">
        <f>""</f>
        <v/>
      </c>
      <c r="E37">
        <f>""</f>
        <v/>
      </c>
      <c r="H37">
        <f>""</f>
        <v/>
      </c>
    </row>
    <row r="38">
      <c r="B38">
        <f>""</f>
        <v/>
      </c>
      <c r="E38">
        <f>""</f>
        <v/>
      </c>
      <c r="H38">
        <f>""</f>
        <v/>
      </c>
    </row>
    <row r="39">
      <c r="B39">
        <f>""</f>
        <v/>
      </c>
      <c r="E39">
        <f>""</f>
        <v/>
      </c>
      <c r="H39">
        <f>""</f>
        <v/>
      </c>
    </row>
    <row r="40">
      <c r="B40">
        <f>""</f>
        <v/>
      </c>
      <c r="E40">
        <f>""</f>
        <v/>
      </c>
      <c r="H40">
        <f>""</f>
        <v/>
      </c>
    </row>
    <row r="41">
      <c r="B41">
        <f>""</f>
        <v/>
      </c>
      <c r="E41">
        <f>""</f>
        <v/>
      </c>
      <c r="H41">
        <f>""</f>
        <v/>
      </c>
    </row>
    <row r="42">
      <c r="B42">
        <f>""</f>
        <v/>
      </c>
      <c r="E42">
        <f>""</f>
        <v/>
      </c>
      <c r="H42">
        <f>""</f>
        <v/>
      </c>
    </row>
    <row r="43">
      <c r="B43">
        <f>""</f>
        <v/>
      </c>
      <c r="E43">
        <f>""</f>
        <v/>
      </c>
      <c r="H43">
        <f>""</f>
        <v/>
      </c>
    </row>
    <row r="44">
      <c r="B44">
        <f>""</f>
        <v/>
      </c>
      <c r="E44">
        <f>""</f>
        <v/>
      </c>
      <c r="H44">
        <f>""</f>
        <v/>
      </c>
    </row>
    <row r="45">
      <c r="B45">
        <f>""</f>
        <v/>
      </c>
      <c r="E45">
        <f>""</f>
        <v/>
      </c>
      <c r="H45">
        <f>""</f>
        <v/>
      </c>
    </row>
    <row r="46">
      <c r="B46">
        <f>""</f>
        <v/>
      </c>
      <c r="E46">
        <f>""</f>
        <v/>
      </c>
      <c r="H46">
        <f>""</f>
        <v/>
      </c>
    </row>
    <row r="47">
      <c r="B47">
        <f>""</f>
        <v/>
      </c>
      <c r="E47">
        <f>""</f>
        <v/>
      </c>
      <c r="H47">
        <f>""</f>
        <v/>
      </c>
    </row>
    <row r="48">
      <c r="B48">
        <f>""</f>
        <v/>
      </c>
      <c r="E48">
        <f>""</f>
        <v/>
      </c>
      <c r="H48">
        <f>""</f>
        <v/>
      </c>
    </row>
    <row r="49">
      <c r="B49">
        <f>""</f>
        <v/>
      </c>
      <c r="E49">
        <f>""</f>
        <v/>
      </c>
      <c r="H49">
        <f>""</f>
        <v/>
      </c>
    </row>
    <row r="50">
      <c r="B50">
        <f>""</f>
        <v/>
      </c>
      <c r="E50">
        <f>""</f>
        <v/>
      </c>
      <c r="H50">
        <f>""</f>
        <v/>
      </c>
    </row>
    <row r="51">
      <c r="B51">
        <f>""</f>
        <v/>
      </c>
      <c r="E51">
        <f>""</f>
        <v/>
      </c>
      <c r="H51">
        <f>""</f>
        <v/>
      </c>
    </row>
    <row r="52">
      <c r="B52">
        <f>""</f>
        <v/>
      </c>
      <c r="E52">
        <f>""</f>
        <v/>
      </c>
      <c r="H52">
        <f>""</f>
        <v/>
      </c>
    </row>
    <row r="53">
      <c r="B53">
        <f>""</f>
        <v/>
      </c>
      <c r="E53">
        <f>""</f>
        <v/>
      </c>
      <c r="H53">
        <f>""</f>
        <v/>
      </c>
    </row>
    <row r="54">
      <c r="B54">
        <f>""</f>
        <v/>
      </c>
      <c r="E54">
        <f>""</f>
        <v/>
      </c>
      <c r="H54">
        <f>""</f>
        <v/>
      </c>
    </row>
    <row r="55">
      <c r="B55">
        <f>""</f>
        <v/>
      </c>
      <c r="E55">
        <f>""</f>
        <v/>
      </c>
      <c r="H55">
        <f>""</f>
        <v/>
      </c>
    </row>
    <row r="56">
      <c r="B56">
        <f>""</f>
        <v/>
      </c>
      <c r="E56">
        <f>""</f>
        <v/>
      </c>
      <c r="H56">
        <f>""</f>
        <v/>
      </c>
    </row>
    <row r="57">
      <c r="B57">
        <f>""</f>
        <v/>
      </c>
      <c r="E57">
        <f>""</f>
        <v/>
      </c>
      <c r="H57">
        <f>""</f>
        <v/>
      </c>
    </row>
    <row r="58">
      <c r="B58">
        <f>""</f>
        <v/>
      </c>
      <c r="E58">
        <f>""</f>
        <v/>
      </c>
      <c r="H58">
        <f>""</f>
        <v/>
      </c>
    </row>
    <row r="59">
      <c r="B59">
        <f>""</f>
        <v/>
      </c>
      <c r="E59">
        <f>""</f>
        <v/>
      </c>
      <c r="H59">
        <f>""</f>
        <v/>
      </c>
    </row>
    <row r="60">
      <c r="B60">
        <f>""</f>
        <v/>
      </c>
      <c r="E60">
        <f>""</f>
        <v/>
      </c>
      <c r="H60">
        <f>""</f>
        <v/>
      </c>
    </row>
    <row r="61">
      <c r="B61">
        <f>""</f>
        <v/>
      </c>
      <c r="E61">
        <f>""</f>
        <v/>
      </c>
      <c r="H61">
        <f>""</f>
        <v/>
      </c>
    </row>
    <row r="62">
      <c r="B62">
        <f>""</f>
        <v/>
      </c>
      <c r="E62">
        <f>""</f>
        <v/>
      </c>
      <c r="H62">
        <f>""</f>
        <v/>
      </c>
    </row>
    <row r="63">
      <c r="B63">
        <f>""</f>
        <v/>
      </c>
      <c r="E63">
        <f>""</f>
        <v/>
      </c>
      <c r="H63">
        <f>""</f>
        <v/>
      </c>
    </row>
    <row r="64">
      <c r="B64">
        <f>""</f>
        <v/>
      </c>
      <c r="E64">
        <f>""</f>
        <v/>
      </c>
      <c r="H64">
        <f>""</f>
        <v/>
      </c>
    </row>
    <row r="65">
      <c r="B65">
        <f>""</f>
        <v/>
      </c>
      <c r="E65">
        <f>""</f>
        <v/>
      </c>
      <c r="H65">
        <f>""</f>
        <v/>
      </c>
    </row>
    <row r="66">
      <c r="B66">
        <f>""</f>
        <v/>
      </c>
      <c r="E66">
        <f>""</f>
        <v/>
      </c>
      <c r="H66">
        <f>""</f>
        <v/>
      </c>
    </row>
    <row r="67">
      <c r="B67">
        <f>""</f>
        <v/>
      </c>
      <c r="E67">
        <f>""</f>
        <v/>
      </c>
      <c r="H67">
        <f>""</f>
        <v/>
      </c>
    </row>
    <row r="68">
      <c r="B68">
        <f>""</f>
        <v/>
      </c>
      <c r="E68">
        <f>""</f>
        <v/>
      </c>
      <c r="H68">
        <f>""</f>
        <v/>
      </c>
    </row>
    <row r="69">
      <c r="B69">
        <f>""</f>
        <v/>
      </c>
      <c r="E69">
        <f>""</f>
        <v/>
      </c>
      <c r="H69">
        <f>""</f>
        <v/>
      </c>
    </row>
    <row r="70">
      <c r="B70">
        <f>""</f>
        <v/>
      </c>
      <c r="E70">
        <f>""</f>
        <v/>
      </c>
      <c r="H70">
        <f>""</f>
        <v/>
      </c>
    </row>
    <row r="71">
      <c r="B71">
        <f>""</f>
        <v/>
      </c>
      <c r="E71">
        <f>""</f>
        <v/>
      </c>
      <c r="H71">
        <f>""</f>
        <v/>
      </c>
    </row>
    <row r="72">
      <c r="B72">
        <f>""</f>
        <v/>
      </c>
      <c r="E72">
        <f>""</f>
        <v/>
      </c>
      <c r="H72">
        <f>""</f>
        <v/>
      </c>
    </row>
    <row r="73">
      <c r="B73">
        <f>""</f>
        <v/>
      </c>
      <c r="E73">
        <f>""</f>
        <v/>
      </c>
      <c r="H73">
        <f>""</f>
        <v/>
      </c>
    </row>
    <row r="74">
      <c r="B74">
        <f>""</f>
        <v/>
      </c>
      <c r="E74">
        <f>""</f>
        <v/>
      </c>
      <c r="H74">
        <f>""</f>
        <v/>
      </c>
    </row>
    <row r="75">
      <c r="B75">
        <f>""</f>
        <v/>
      </c>
      <c r="E75">
        <f>""</f>
        <v/>
      </c>
      <c r="H75">
        <f>""</f>
        <v/>
      </c>
    </row>
    <row r="76">
      <c r="B76">
        <f>""</f>
        <v/>
      </c>
      <c r="E76">
        <f>""</f>
        <v/>
      </c>
      <c r="H76">
        <f>""</f>
        <v/>
      </c>
    </row>
    <row r="77">
      <c r="B77">
        <f>""</f>
        <v/>
      </c>
      <c r="E77">
        <f>""</f>
        <v/>
      </c>
      <c r="H77">
        <f>""</f>
        <v/>
      </c>
    </row>
    <row r="78">
      <c r="B78">
        <f>""</f>
        <v/>
      </c>
      <c r="E78">
        <f>""</f>
        <v/>
      </c>
      <c r="H78">
        <f>""</f>
        <v/>
      </c>
    </row>
    <row r="79">
      <c r="B79">
        <f>""</f>
        <v/>
      </c>
      <c r="E79">
        <f>""</f>
        <v/>
      </c>
      <c r="H79">
        <f>""</f>
        <v/>
      </c>
    </row>
    <row r="80">
      <c r="B80">
        <f>""</f>
        <v/>
      </c>
      <c r="E80">
        <f>""</f>
        <v/>
      </c>
      <c r="H80">
        <f>""</f>
        <v/>
      </c>
    </row>
    <row r="81">
      <c r="B81">
        <f>""</f>
        <v/>
      </c>
      <c r="E81">
        <f>""</f>
        <v/>
      </c>
      <c r="H81">
        <f>""</f>
        <v/>
      </c>
    </row>
    <row r="82">
      <c r="B82">
        <f>""</f>
        <v/>
      </c>
      <c r="E82">
        <f>""</f>
        <v/>
      </c>
      <c r="H82">
        <f>""</f>
        <v/>
      </c>
    </row>
    <row r="83">
      <c r="B83">
        <f>""</f>
        <v/>
      </c>
      <c r="E83">
        <f>""</f>
        <v/>
      </c>
      <c r="H83">
        <f>""</f>
        <v/>
      </c>
    </row>
    <row r="84">
      <c r="B84">
        <f>""</f>
        <v/>
      </c>
      <c r="E84">
        <f>""</f>
        <v/>
      </c>
      <c r="H84">
        <f>""</f>
        <v/>
      </c>
    </row>
    <row r="85">
      <c r="B85">
        <f>""</f>
        <v/>
      </c>
      <c r="E85">
        <f>""</f>
        <v/>
      </c>
      <c r="H85">
        <f>""</f>
        <v/>
      </c>
    </row>
    <row r="86">
      <c r="B86">
        <f>""</f>
        <v/>
      </c>
      <c r="E86">
        <f>""</f>
        <v/>
      </c>
      <c r="H86">
        <f>""</f>
        <v/>
      </c>
    </row>
    <row r="87">
      <c r="B87">
        <f>""</f>
        <v/>
      </c>
      <c r="E87">
        <f>""</f>
        <v/>
      </c>
      <c r="H87">
        <f>""</f>
        <v/>
      </c>
    </row>
    <row r="88">
      <c r="B88">
        <f>""</f>
        <v/>
      </c>
      <c r="E88">
        <f>""</f>
        <v/>
      </c>
      <c r="H88">
        <f>""</f>
        <v/>
      </c>
    </row>
    <row r="89">
      <c r="B89">
        <f>""</f>
        <v/>
      </c>
      <c r="E89">
        <f>""</f>
        <v/>
      </c>
      <c r="H89">
        <f>""</f>
        <v/>
      </c>
    </row>
    <row r="90">
      <c r="B90">
        <f>""</f>
        <v/>
      </c>
      <c r="E90">
        <f>""</f>
        <v/>
      </c>
      <c r="H90">
        <f>""</f>
        <v/>
      </c>
    </row>
    <row r="91">
      <c r="B91">
        <f>""</f>
        <v/>
      </c>
      <c r="E91">
        <f>""</f>
        <v/>
      </c>
      <c r="H91">
        <f>""</f>
        <v/>
      </c>
    </row>
    <row r="92">
      <c r="B92">
        <f>""</f>
        <v/>
      </c>
      <c r="E92">
        <f>""</f>
        <v/>
      </c>
      <c r="H92">
        <f>""</f>
        <v/>
      </c>
    </row>
    <row r="93">
      <c r="B93">
        <f>""</f>
        <v/>
      </c>
      <c r="E93">
        <f>""</f>
        <v/>
      </c>
      <c r="H93">
        <f>""</f>
        <v/>
      </c>
    </row>
    <row r="94">
      <c r="B94">
        <f>""</f>
        <v/>
      </c>
      <c r="E94">
        <f>""</f>
        <v/>
      </c>
      <c r="H94">
        <f>""</f>
        <v/>
      </c>
    </row>
    <row r="95">
      <c r="B95">
        <f>""</f>
        <v/>
      </c>
      <c r="E95">
        <f>""</f>
        <v/>
      </c>
      <c r="H95">
        <f>""</f>
        <v/>
      </c>
    </row>
    <row r="96">
      <c r="B96">
        <f>""</f>
        <v/>
      </c>
      <c r="E96">
        <f>""</f>
        <v/>
      </c>
      <c r="H96">
        <f>""</f>
        <v/>
      </c>
    </row>
    <row r="97">
      <c r="B97">
        <f>""</f>
        <v/>
      </c>
      <c r="E97">
        <f>""</f>
        <v/>
      </c>
      <c r="H97">
        <f>""</f>
        <v/>
      </c>
    </row>
    <row r="98">
      <c r="B98">
        <f>""</f>
        <v/>
      </c>
      <c r="E98">
        <f>""</f>
        <v/>
      </c>
      <c r="H98">
        <f>""</f>
        <v/>
      </c>
    </row>
    <row r="99">
      <c r="B99">
        <f>""</f>
        <v/>
      </c>
      <c r="E99">
        <f>""</f>
        <v/>
      </c>
      <c r="H99">
        <f>""</f>
        <v/>
      </c>
    </row>
    <row r="100">
      <c r="B100">
        <f>""</f>
        <v/>
      </c>
      <c r="E100">
        <f>""</f>
        <v/>
      </c>
      <c r="H100">
        <f>""</f>
        <v/>
      </c>
    </row>
    <row r="101">
      <c r="B101">
        <f>""</f>
        <v/>
      </c>
      <c r="E101">
        <f>""</f>
        <v/>
      </c>
      <c r="H101">
        <f>""</f>
        <v/>
      </c>
    </row>
  </sheetData>
  <mergeCells count="1">
    <mergeCell ref="A1:H1"/>
  </mergeCells>
  <conditionalFormatting sqref="E2:H2">
    <cfRule type="expression" priority="1" dxfId="0">
      <formula>$H$2&lt;$E$2</formula>
    </cfRule>
  </conditionalFormatting>
  <conditionalFormatting sqref="G6">
    <cfRule type="expression" priority="2" dxfId="1">
      <formula>AND(ISNUMBER(G6),G6&gt;=0.95)</formula>
    </cfRule>
    <cfRule type="expression" priority="3" dxfId="2">
      <formula>AND(ISNUMBER(G6),G6&gt;=0.8,G6&lt;0.95)</formula>
    </cfRule>
    <cfRule type="expression" priority="4" dxfId="0">
      <formula>AND(ISNUMBER(G6),G6&lt;0.8)</formula>
    </cfRule>
  </conditionalFormatting>
  <conditionalFormatting sqref="I6">
    <cfRule type="cellIs" priority="5" operator="greaterThan" dxfId="0">
      <formula>0</formula>
    </cfRule>
  </conditionalFormatting>
  <conditionalFormatting sqref="A9">
    <cfRule type="cellIs" priority="6" operator="greaterThan" dxfId="0">
      <formula>0</formula>
    </cfRule>
  </conditionalFormatting>
  <conditionalFormatting sqref="I9">
    <cfRule type="cellIs" priority="7" operator="greaterThan" dxfId="2">
      <formula>0</formula>
    </cfRule>
  </conditionalFormatting>
  <dataValidations count="2">
    <dataValidation sqref="B2" showDropDown="0" showInputMessage="0" showErrorMessage="0" allowBlank="0" errorTitle="Invalid date and time" error="Enter a valid date and time from 01/01/2020 through 12/31/2100." type="date" operator="between">
      <formula1>DATE(2020,1,1)</formula1>
      <formula2>DATE(2100,12,31)</formula2>
    </dataValidation>
    <dataValidation sqref="E2 H2" showDropDown="0" showInputMessage="0" showErrorMessage="0" allowBlank="0" errorTitle="Invalid reporting date" error="Enter a valid date from 01/01/2020 through 12/31/2100." type="date" operator="between">
      <formula1>DATE(2020,1,1)</formula1>
      <formula2>DATE(2100,12,31)</formula2>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J501"/>
  <sheetViews>
    <sheetView showGridLines="0" workbookViewId="0">
      <pane ySplit="1" topLeftCell="A2" activePane="bottomLeft" state="frozen"/>
      <selection pane="bottomLeft" activeCell="A1" sqref="A1"/>
    </sheetView>
  </sheetViews>
  <sheetFormatPr baseColWidth="8" defaultRowHeight="15"/>
  <cols>
    <col width="19" customWidth="1" min="1" max="1"/>
    <col width="28" customWidth="1" min="2" max="2"/>
    <col width="20" customWidth="1" min="3" max="3"/>
    <col width="13" customWidth="1" min="4" max="4"/>
    <col width="12" customWidth="1" min="5" max="5"/>
    <col width="15" customWidth="1" min="6" max="6"/>
    <col width="14" customWidth="1" min="7" max="7"/>
    <col width="24" customWidth="1" min="8" max="8"/>
    <col width="15" customWidth="1" min="9" max="9"/>
    <col width="12" customWidth="1" min="10" max="10"/>
    <col width="22" customWidth="1" min="11" max="11"/>
    <col width="17" customWidth="1" min="12" max="12"/>
    <col width="22" customWidth="1" min="13" max="13"/>
    <col width="31" customWidth="1" min="14" max="14"/>
    <col width="17" customWidth="1" min="15" max="15"/>
    <col width="17" customWidth="1" min="16" max="16"/>
    <col width="18" customWidth="1" min="17" max="17"/>
    <col width="18" customWidth="1" min="18" max="18"/>
    <col width="17" customWidth="1" min="19" max="19"/>
    <col width="17" customWidth="1" min="20" max="20"/>
    <col width="23" customWidth="1" min="21" max="21"/>
    <col width="15" customWidth="1" min="22" max="22"/>
    <col width="15" customWidth="1" min="23" max="23"/>
    <col width="42" customWidth="1" min="24" max="24"/>
    <col width="22" customWidth="1" min="25" max="25"/>
    <col width="24" customWidth="1" min="26" max="26"/>
    <col width="24" customWidth="1" min="27" max="27"/>
    <col width="24" customWidth="1" min="28" max="28"/>
    <col width="24" customWidth="1" min="29" max="29"/>
    <col width="19" customWidth="1" min="30" max="30"/>
    <col width="23" customWidth="1" min="31" max="31"/>
    <col width="21" customWidth="1" min="32" max="32"/>
    <col width="16" customWidth="1" min="33" max="33"/>
    <col width="16" customWidth="1" min="34" max="34"/>
    <col width="27" customWidth="1" min="35" max="35"/>
    <col width="39" customWidth="1" min="36" max="36"/>
  </cols>
  <sheetData>
    <row r="1" ht="34" customHeight="1">
      <c r="A1" s="14" t="inlineStr">
        <is>
          <t>Request ID</t>
        </is>
      </c>
      <c r="B1" s="14" t="inlineStr">
        <is>
          <t>Clinic</t>
        </is>
      </c>
      <c r="C1" s="14" t="inlineStr">
        <is>
          <t>Encounter Reference</t>
        </is>
      </c>
      <c r="D1" s="14" t="inlineStr">
        <is>
          <t>Request Date</t>
        </is>
      </c>
      <c r="E1" s="14" t="inlineStr">
        <is>
          <t>Request Time</t>
        </is>
      </c>
      <c r="F1" s="14" t="inlineStr">
        <is>
          <t>Appointment Date</t>
        </is>
      </c>
      <c r="G1" s="14" t="inlineStr">
        <is>
          <t>Appointment Time</t>
        </is>
      </c>
      <c r="H1" s="14" t="inlineStr">
        <is>
          <t>Language</t>
        </is>
      </c>
      <c r="I1" s="14" t="inlineStr">
        <is>
          <t>Service Mode</t>
        </is>
      </c>
      <c r="J1" s="14" t="inlineStr">
        <is>
          <t>Priority</t>
        </is>
      </c>
      <c r="K1" s="14" t="inlineStr">
        <is>
          <t>Requesting Department</t>
        </is>
      </c>
      <c r="L1" s="14" t="inlineStr">
        <is>
          <t>Status</t>
        </is>
      </c>
      <c r="M1" s="14" t="inlineStr">
        <is>
          <t>Assigned Resource</t>
        </is>
      </c>
      <c r="N1" s="14" t="inlineStr">
        <is>
          <t>Vendor</t>
        </is>
      </c>
      <c r="O1" s="14" t="inlineStr">
        <is>
          <t>Confirmation Date</t>
        </is>
      </c>
      <c r="P1" s="14" t="inlineStr">
        <is>
          <t>Confirmation Time</t>
        </is>
      </c>
      <c r="Q1" s="14" t="inlineStr">
        <is>
          <t>Service Start Date</t>
        </is>
      </c>
      <c r="R1" s="14" t="inlineStr">
        <is>
          <t>Service Start Time</t>
        </is>
      </c>
      <c r="S1" s="14" t="inlineStr">
        <is>
          <t>Service End Date</t>
        </is>
      </c>
      <c r="T1" s="14" t="inlineStr">
        <is>
          <t>Service End Time</t>
        </is>
      </c>
      <c r="U1" s="14" t="inlineStr">
        <is>
          <t>Cancellation Source</t>
        </is>
      </c>
      <c r="V1" s="14" t="inlineStr">
        <is>
          <t>Estimated Cost</t>
        </is>
      </c>
      <c r="W1" s="14" t="inlineStr">
        <is>
          <t>Actual Cost</t>
        </is>
      </c>
      <c r="X1" s="14" t="inlineStr">
        <is>
          <t>Operations Notes</t>
        </is>
      </c>
      <c r="Y1" s="14" t="inlineStr">
        <is>
          <t>Request Date/Time</t>
        </is>
      </c>
      <c r="Z1" s="14" t="inlineStr">
        <is>
          <t>Appointment Date/Time</t>
        </is>
      </c>
      <c r="AA1" s="14" t="inlineStr">
        <is>
          <t>Confirmation Date/Time</t>
        </is>
      </c>
      <c r="AB1" s="14" t="inlineStr">
        <is>
          <t>Service Start Date/Time</t>
        </is>
      </c>
      <c r="AC1" s="14" t="inlineStr">
        <is>
          <t>Service End Date/Time</t>
        </is>
      </c>
      <c r="AD1" s="14" t="inlineStr">
        <is>
          <t>Request Lead Hours</t>
        </is>
      </c>
      <c r="AE1" s="14" t="inlineStr">
        <is>
          <t>Confirmation Lead Hours</t>
        </is>
      </c>
      <c r="AF1" s="14" t="inlineStr">
        <is>
          <t>Start Variance Minutes</t>
        </is>
      </c>
      <c r="AG1" s="14" t="inlineStr">
        <is>
          <t>Service Minutes</t>
        </is>
      </c>
      <c r="AH1" s="14" t="inlineStr">
        <is>
          <t>Cost Variance</t>
        </is>
      </c>
      <c r="AI1" s="14" t="inlineStr">
        <is>
          <t>Coverage Alert</t>
        </is>
      </c>
      <c r="AJ1" s="14" t="inlineStr">
        <is>
          <t>Data Check</t>
        </is>
      </c>
    </row>
    <row r="2">
      <c r="A2" s="15" t="inlineStr">
        <is>
          <t>MIR-260901-001</t>
        </is>
      </c>
      <c r="B2" s="15" t="inlineStr">
        <is>
          <t>Northstar Family Clinic</t>
        </is>
      </c>
      <c r="C2" s="15" t="inlineStr">
        <is>
          <t>ENC-FIC-4101</t>
        </is>
      </c>
      <c r="D2" s="42" t="n">
        <v>46262</v>
      </c>
      <c r="E2" s="17" t="n">
        <v>0.3854166666666667</v>
      </c>
      <c r="F2" s="42" t="n">
        <v>46266</v>
      </c>
      <c r="G2" s="17" t="n">
        <v>0.4166666666666667</v>
      </c>
      <c r="H2" s="15" t="inlineStr">
        <is>
          <t>Spanish</t>
        </is>
      </c>
      <c r="I2" s="15" t="inlineStr">
        <is>
          <t>Video</t>
        </is>
      </c>
      <c r="J2" s="15" t="inlineStr">
        <is>
          <t>Routine</t>
        </is>
      </c>
      <c r="K2" s="15" t="inlineStr">
        <is>
          <t>Primary Care</t>
        </is>
      </c>
      <c r="L2" s="15" t="inlineStr">
        <is>
          <t>Completed</t>
        </is>
      </c>
      <c r="M2" s="15" t="inlineStr">
        <is>
          <t>Interpreter FI-201</t>
        </is>
      </c>
      <c r="N2" s="15" t="inlineStr">
        <is>
          <t>ClearBridge Language Services</t>
        </is>
      </c>
      <c r="O2" s="42" t="n">
        <v>46263</v>
      </c>
      <c r="P2" s="17" t="n">
        <v>0.4166666666666667</v>
      </c>
      <c r="Q2" s="42" t="n">
        <v>46266</v>
      </c>
      <c r="R2" s="17" t="n">
        <v>0.4152777777777778</v>
      </c>
      <c r="S2" s="42" t="n">
        <v>46266</v>
      </c>
      <c r="T2" s="17" t="n">
        <v>0.4402777777777778</v>
      </c>
      <c r="U2" s="15" t="n"/>
      <c r="V2" s="43" t="n">
        <v>62</v>
      </c>
      <c r="W2" s="43" t="n">
        <v>60</v>
      </c>
      <c r="X2" s="19" t="inlineStr">
        <is>
          <t>Video connection completed.</t>
        </is>
      </c>
      <c r="Y2" s="44">
        <f>IF($A2="","",IF(OR($D2="",$E2=""),"",$D2+$E2))</f>
        <v/>
      </c>
      <c r="Z2" s="44">
        <f>IF($A2="","",IF(OR($F2="",$G2=""),"",$F2+$G2))</f>
        <v/>
      </c>
      <c r="AA2" s="44">
        <f>IF($A2="","",IF(OR($O2="",$P2=""),"",$O2+$P2))</f>
        <v/>
      </c>
      <c r="AB2" s="44">
        <f>IF($A2="","",IF(OR($Q2="",$R2=""),"",$Q2+$R2))</f>
        <v/>
      </c>
      <c r="AC2" s="44">
        <f>IF($A2="","",IF(OR($S2="",$T2=""),"",$S2+$T2))</f>
        <v/>
      </c>
      <c r="AD2" s="45">
        <f>IF($A2="","",IF(OR($Y2="",$Z2=""),"",ROUND(($Z2-$Y2)*24,1)))</f>
        <v/>
      </c>
      <c r="AE2" s="45">
        <f>IF($A2="","",IF(OR($AA2="",$Z2=""),"",ROUND(($Z2-$AA2)*24,1)))</f>
        <v/>
      </c>
      <c r="AF2" s="22">
        <f>IF($A2="","",IF(OR($AB2="",$Z2=""),"",ROUND(($AB2-$Z2)*1440,0)))</f>
        <v/>
      </c>
      <c r="AG2" s="22">
        <f>IF($A2="","",IF(OR($AB2="",$AC2=""),"",ROUND(($AC2-$AB2)*1440,0)))</f>
        <v/>
      </c>
      <c r="AH2" s="46">
        <f>IF($A2="","",IF(OR($V2="",$W2=""),"",$W2-$V2))</f>
        <v/>
      </c>
      <c r="AI2" s="24">
        <f>IF($A2="","",IF(OR($L2="Cancelled",$L2="Completed"),"",IF(AND($L2="Confirmed",OR($M2="",$N2="")),"CONFIRMATION INCOMPLETE",IF(AND($Z2&lt;&gt;"",$Z2&lt;Dashboard!$B$2,$L2&lt;&gt;"Confirmed"),"OVERDUE / UNFILLED",IF(AND($Z2&lt;&gt;"",$Z2&gt;=Dashboard!$B$2,$Z2&lt;=Dashboard!$B$2+2,$L2&lt;&gt;"Confirmed"),"DUE WITHIN 48 HOURS","")))))</f>
        <v/>
      </c>
      <c r="AJ2" s="24">
        <f>IF($A2="","",IF(COUNTIF($A$2:$A$501,$A2)&gt;1,"Duplicate request ID",IF(OR($B2="",$C2="",$D2="",$E2="",$F2="",$G2="",$H2="",$I2="",$J2="",$K2="",$L2=""),"Missing required information",IF(AND($Y2&lt;&gt;"",$Z2&lt;&gt;"",$Z2&lt;$Y2),"Invalid date or time sequence",IF(OR(AND($O2&lt;&gt;"",$P2=""),AND($O2="",$P2&lt;&gt;"")),"Confirmation date or time incomplete",IF(AND($AA2&lt;&gt;"",$Z2&lt;&gt;"",$AA2&gt;$Z2),"Confirmation after appointment",IF(AND(OR($L2="Confirmed",$L2="Completed"),OR($M2="",$N2="")),"Confirmed record missing assignment",IF(AND($L2="Completed",OR($Q2="",$R2="",$S2="",$T2="")),"Completed record missing service times",IF(AND($AB2&lt;&gt;"",$AC2&lt;&gt;"",$AC2&lt;$AB2),"Service end before service start",IF(AND($L2="Cancelled",$U2=""),"Cancelled record missing cancellation source",IF(OR(AND($V2&lt;&gt;"",$V2&lt;0),AND($W2&lt;&gt;"",$W2&lt;0)),"Negative cost",""))))))))))</f>
        <v/>
      </c>
    </row>
    <row r="3">
      <c r="A3" s="25" t="inlineStr">
        <is>
          <t>MIR-260901-002</t>
        </is>
      </c>
      <c r="B3" s="25" t="inlineStr">
        <is>
          <t>Harborview Pediatrics</t>
        </is>
      </c>
      <c r="C3" s="25" t="inlineStr">
        <is>
          <t>ENC-FIC-4102</t>
        </is>
      </c>
      <c r="D3" s="47" t="n">
        <v>46265</v>
      </c>
      <c r="E3" s="27" t="n">
        <v>0.6041666666666666</v>
      </c>
      <c r="F3" s="47" t="n">
        <v>46266</v>
      </c>
      <c r="G3" s="27" t="n">
        <v>0.625</v>
      </c>
      <c r="H3" s="25" t="inlineStr">
        <is>
          <t>Vietnamese</t>
        </is>
      </c>
      <c r="I3" s="25" t="inlineStr">
        <is>
          <t>Phone</t>
        </is>
      </c>
      <c r="J3" s="25" t="inlineStr">
        <is>
          <t>Urgent</t>
        </is>
      </c>
      <c r="K3" s="25" t="inlineStr">
        <is>
          <t>Pediatrics</t>
        </is>
      </c>
      <c r="L3" s="25" t="inlineStr">
        <is>
          <t>Completed</t>
        </is>
      </c>
      <c r="M3" s="25" t="inlineStr">
        <is>
          <t>Interpreter FI-202</t>
        </is>
      </c>
      <c r="N3" s="25" t="inlineStr">
        <is>
          <t>Pinecone Interpretation Group</t>
        </is>
      </c>
      <c r="O3" s="47" t="n">
        <v>46265</v>
      </c>
      <c r="P3" s="27" t="n">
        <v>0.6319444444444444</v>
      </c>
      <c r="Q3" s="47" t="n">
        <v>46266</v>
      </c>
      <c r="R3" s="27" t="n">
        <v>0.6305555555555555</v>
      </c>
      <c r="S3" s="47" t="n">
        <v>46266</v>
      </c>
      <c r="T3" s="27" t="n">
        <v>0.6472222222222223</v>
      </c>
      <c r="U3" s="25" t="n"/>
      <c r="V3" s="48" t="n">
        <v>48</v>
      </c>
      <c r="W3" s="48" t="n">
        <v>52</v>
      </c>
      <c r="X3" s="29" t="inlineStr">
        <is>
          <t>Start delayed while the phone line was opened.</t>
        </is>
      </c>
      <c r="Y3" s="44">
        <f>IF($A3="","",IF(OR($D3="",$E3=""),"",$D3+$E3))</f>
        <v/>
      </c>
      <c r="Z3" s="44">
        <f>IF($A3="","",IF(OR($F3="",$G3=""),"",$F3+$G3))</f>
        <v/>
      </c>
      <c r="AA3" s="44">
        <f>IF($A3="","",IF(OR($O3="",$P3=""),"",$O3+$P3))</f>
        <v/>
      </c>
      <c r="AB3" s="44">
        <f>IF($A3="","",IF(OR($Q3="",$R3=""),"",$Q3+$R3))</f>
        <v/>
      </c>
      <c r="AC3" s="44">
        <f>IF($A3="","",IF(OR($S3="",$T3=""),"",$S3+$T3))</f>
        <v/>
      </c>
      <c r="AD3" s="45">
        <f>IF($A3="","",IF(OR($Y3="",$Z3=""),"",ROUND(($Z3-$Y3)*24,1)))</f>
        <v/>
      </c>
      <c r="AE3" s="45">
        <f>IF($A3="","",IF(OR($AA3="",$Z3=""),"",ROUND(($Z3-$AA3)*24,1)))</f>
        <v/>
      </c>
      <c r="AF3" s="22">
        <f>IF($A3="","",IF(OR($AB3="",$Z3=""),"",ROUND(($AB3-$Z3)*1440,0)))</f>
        <v/>
      </c>
      <c r="AG3" s="22">
        <f>IF($A3="","",IF(OR($AB3="",$AC3=""),"",ROUND(($AC3-$AB3)*1440,0)))</f>
        <v/>
      </c>
      <c r="AH3" s="46">
        <f>IF($A3="","",IF(OR($V3="",$W3=""),"",$W3-$V3))</f>
        <v/>
      </c>
      <c r="AI3" s="24">
        <f>IF($A3="","",IF(OR($L3="Cancelled",$L3="Completed"),"",IF(AND($L3="Confirmed",OR($M3="",$N3="")),"CONFIRMATION INCOMPLETE",IF(AND($Z3&lt;&gt;"",$Z3&lt;Dashboard!$B$2,$L3&lt;&gt;"Confirmed"),"OVERDUE / UNFILLED",IF(AND($Z3&lt;&gt;"",$Z3&gt;=Dashboard!$B$2,$Z3&lt;=Dashboard!$B$2+2,$L3&lt;&gt;"Confirmed"),"DUE WITHIN 48 HOURS","")))))</f>
        <v/>
      </c>
      <c r="AJ3" s="24">
        <f>IF($A3="","",IF(COUNTIF($A$2:$A$501,$A3)&gt;1,"Duplicate request ID",IF(OR($B3="",$C3="",$D3="",$E3="",$F3="",$G3="",$H3="",$I3="",$J3="",$K3="",$L3=""),"Missing required information",IF(AND($Y3&lt;&gt;"",$Z3&lt;&gt;"",$Z3&lt;$Y3),"Invalid date or time sequence",IF(OR(AND($O3&lt;&gt;"",$P3=""),AND($O3="",$P3&lt;&gt;"")),"Confirmation date or time incomplete",IF(AND($AA3&lt;&gt;"",$Z3&lt;&gt;"",$AA3&gt;$Z3),"Confirmation after appointment",IF(AND(OR($L3="Confirmed",$L3="Completed"),OR($M3="",$N3="")),"Confirmed record missing assignment",IF(AND($L3="Completed",OR($Q3="",$R3="",$S3="",$T3="")),"Completed record missing service times",IF(AND($AB3&lt;&gt;"",$AC3&lt;&gt;"",$AC3&lt;$AB3),"Service end before service start",IF(AND($L3="Cancelled",$U3=""),"Cancelled record missing cancellation source",IF(OR(AND($V3&lt;&gt;"",$V3&lt;0),AND($W3&lt;&gt;"",$W3&lt;0)),"Negative cost",""))))))))))</f>
        <v/>
      </c>
    </row>
    <row r="4">
      <c r="A4" s="15" t="inlineStr">
        <is>
          <t>MIR-260903-003</t>
        </is>
      </c>
      <c r="B4" s="15" t="inlineStr">
        <is>
          <t>Juniper Women's Health</t>
        </is>
      </c>
      <c r="C4" s="15" t="inlineStr">
        <is>
          <t>ENC-FIC-4103</t>
        </is>
      </c>
      <c r="D4" s="42" t="n">
        <v>46266</v>
      </c>
      <c r="E4" s="17" t="n">
        <v>0.4583333333333333</v>
      </c>
      <c r="F4" s="42" t="n">
        <v>46268</v>
      </c>
      <c r="G4" s="17" t="n">
        <v>0.3958333333333333</v>
      </c>
      <c r="H4" s="15" t="inlineStr">
        <is>
          <t>Arabic</t>
        </is>
      </c>
      <c r="I4" s="15" t="inlineStr">
        <is>
          <t>In Person</t>
        </is>
      </c>
      <c r="J4" s="15" t="inlineStr">
        <is>
          <t>Routine</t>
        </is>
      </c>
      <c r="K4" s="15" t="inlineStr">
        <is>
          <t>Women's Health</t>
        </is>
      </c>
      <c r="L4" s="15" t="inlineStr">
        <is>
          <t>Cancelled</t>
        </is>
      </c>
      <c r="M4" s="15" t="n"/>
      <c r="N4" s="15" t="n"/>
      <c r="O4" s="42" t="n"/>
      <c r="P4" s="17" t="n"/>
      <c r="Q4" s="42" t="n"/>
      <c r="R4" s="17" t="n"/>
      <c r="S4" s="42" t="n"/>
      <c r="T4" s="17" t="n"/>
      <c r="U4" s="15" t="inlineStr">
        <is>
          <t>Clinic</t>
        </is>
      </c>
      <c r="V4" s="43" t="n">
        <v>95</v>
      </c>
      <c r="W4" s="43" t="n">
        <v>0</v>
      </c>
      <c r="X4" s="19" t="inlineStr">
        <is>
          <t>Appointment was rescheduled before assignment.</t>
        </is>
      </c>
      <c r="Y4" s="44">
        <f>IF($A4="","",IF(OR($D4="",$E4=""),"",$D4+$E4))</f>
        <v/>
      </c>
      <c r="Z4" s="44">
        <f>IF($A4="","",IF(OR($F4="",$G4=""),"",$F4+$G4))</f>
        <v/>
      </c>
      <c r="AA4" s="44">
        <f>IF($A4="","",IF(OR($O4="",$P4=""),"",$O4+$P4))</f>
        <v/>
      </c>
      <c r="AB4" s="44">
        <f>IF($A4="","",IF(OR($Q4="",$R4=""),"",$Q4+$R4))</f>
        <v/>
      </c>
      <c r="AC4" s="44">
        <f>IF($A4="","",IF(OR($S4="",$T4=""),"",$S4+$T4))</f>
        <v/>
      </c>
      <c r="AD4" s="45">
        <f>IF($A4="","",IF(OR($Y4="",$Z4=""),"",ROUND(($Z4-$Y4)*24,1)))</f>
        <v/>
      </c>
      <c r="AE4" s="45">
        <f>IF($A4="","",IF(OR($AA4="",$Z4=""),"",ROUND(($Z4-$AA4)*24,1)))</f>
        <v/>
      </c>
      <c r="AF4" s="22">
        <f>IF($A4="","",IF(OR($AB4="",$Z4=""),"",ROUND(($AB4-$Z4)*1440,0)))</f>
        <v/>
      </c>
      <c r="AG4" s="22">
        <f>IF($A4="","",IF(OR($AB4="",$AC4=""),"",ROUND(($AC4-$AB4)*1440,0)))</f>
        <v/>
      </c>
      <c r="AH4" s="46">
        <f>IF($A4="","",IF(OR($V4="",$W4=""),"",$W4-$V4))</f>
        <v/>
      </c>
      <c r="AI4" s="24">
        <f>IF($A4="","",IF(OR($L4="Cancelled",$L4="Completed"),"",IF(AND($L4="Confirmed",OR($M4="",$N4="")),"CONFIRMATION INCOMPLETE",IF(AND($Z4&lt;&gt;"",$Z4&lt;Dashboard!$B$2,$L4&lt;&gt;"Confirmed"),"OVERDUE / UNFILLED",IF(AND($Z4&lt;&gt;"",$Z4&gt;=Dashboard!$B$2,$Z4&lt;=Dashboard!$B$2+2,$L4&lt;&gt;"Confirmed"),"DUE WITHIN 48 HOURS","")))))</f>
        <v/>
      </c>
      <c r="AJ4" s="24">
        <f>IF($A4="","",IF(COUNTIF($A$2:$A$501,$A4)&gt;1,"Duplicate request ID",IF(OR($B4="",$C4="",$D4="",$E4="",$F4="",$G4="",$H4="",$I4="",$J4="",$K4="",$L4=""),"Missing required information",IF(AND($Y4&lt;&gt;"",$Z4&lt;&gt;"",$Z4&lt;$Y4),"Invalid date or time sequence",IF(OR(AND($O4&lt;&gt;"",$P4=""),AND($O4="",$P4&lt;&gt;"")),"Confirmation date or time incomplete",IF(AND($AA4&lt;&gt;"",$Z4&lt;&gt;"",$AA4&gt;$Z4),"Confirmation after appointment",IF(AND(OR($L4="Confirmed",$L4="Completed"),OR($M4="",$N4="")),"Confirmed record missing assignment",IF(AND($L4="Completed",OR($Q4="",$R4="",$S4="",$T4="")),"Completed record missing service times",IF(AND($AB4&lt;&gt;"",$AC4&lt;&gt;"",$AC4&lt;$AB4),"Service end before service start",IF(AND($L4="Cancelled",$U4=""),"Cancelled record missing cancellation source",IF(OR(AND($V4&lt;&gt;"",$V4&lt;0),AND($W4&lt;&gt;"",$W4&lt;0)),"Negative cost",""))))))))))</f>
        <v/>
      </c>
    </row>
    <row r="5">
      <c r="A5" s="25" t="inlineStr">
        <is>
          <t>MIR-260904-004</t>
        </is>
      </c>
      <c r="B5" s="25" t="inlineStr">
        <is>
          <t>Blue Cedar Internal Medicine</t>
        </is>
      </c>
      <c r="C5" s="25" t="inlineStr">
        <is>
          <t>ENC-FIC-4104</t>
        </is>
      </c>
      <c r="D5" s="47" t="n">
        <v>46267</v>
      </c>
      <c r="E5" s="27" t="n">
        <v>0.3402777777777778</v>
      </c>
      <c r="F5" s="47" t="n">
        <v>46269</v>
      </c>
      <c r="G5" s="27" t="n">
        <v>0.5416666666666666</v>
      </c>
      <c r="H5" s="25" t="inlineStr">
        <is>
          <t>Mandarin Chinese</t>
        </is>
      </c>
      <c r="I5" s="25" t="inlineStr">
        <is>
          <t>Video</t>
        </is>
      </c>
      <c r="J5" s="25" t="inlineStr">
        <is>
          <t>Routine</t>
        </is>
      </c>
      <c r="K5" s="25" t="inlineStr">
        <is>
          <t>Internal Medicine</t>
        </is>
      </c>
      <c r="L5" s="25" t="inlineStr">
        <is>
          <t>Completed</t>
        </is>
      </c>
      <c r="M5" s="25" t="inlineStr">
        <is>
          <t>Interpreter FI-203</t>
        </is>
      </c>
      <c r="N5" s="25" t="inlineStr">
        <is>
          <t>ClearBridge Language Services</t>
        </is>
      </c>
      <c r="O5" s="47" t="n">
        <v>46267</v>
      </c>
      <c r="P5" s="27" t="n">
        <v>0.5</v>
      </c>
      <c r="Q5" s="47" t="n">
        <v>46269</v>
      </c>
      <c r="R5" s="27" t="n">
        <v>0.5409722222222222</v>
      </c>
      <c r="S5" s="47" t="n">
        <v>46269</v>
      </c>
      <c r="T5" s="27" t="n">
        <v>0.5701388888888889</v>
      </c>
      <c r="U5" s="25" t="n"/>
      <c r="V5" s="48" t="n">
        <v>70</v>
      </c>
      <c r="W5" s="48" t="n">
        <v>70</v>
      </c>
      <c r="X5" s="29" t="inlineStr">
        <is>
          <t>Service completed as scheduled.</t>
        </is>
      </c>
      <c r="Y5" s="44">
        <f>IF($A5="","",IF(OR($D5="",$E5=""),"",$D5+$E5))</f>
        <v/>
      </c>
      <c r="Z5" s="44">
        <f>IF($A5="","",IF(OR($F5="",$G5=""),"",$F5+$G5))</f>
        <v/>
      </c>
      <c r="AA5" s="44">
        <f>IF($A5="","",IF(OR($O5="",$P5=""),"",$O5+$P5))</f>
        <v/>
      </c>
      <c r="AB5" s="44">
        <f>IF($A5="","",IF(OR($Q5="",$R5=""),"",$Q5+$R5))</f>
        <v/>
      </c>
      <c r="AC5" s="44">
        <f>IF($A5="","",IF(OR($S5="",$T5=""),"",$S5+$T5))</f>
        <v/>
      </c>
      <c r="AD5" s="45">
        <f>IF($A5="","",IF(OR($Y5="",$Z5=""),"",ROUND(($Z5-$Y5)*24,1)))</f>
        <v/>
      </c>
      <c r="AE5" s="45">
        <f>IF($A5="","",IF(OR($AA5="",$Z5=""),"",ROUND(($Z5-$AA5)*24,1)))</f>
        <v/>
      </c>
      <c r="AF5" s="22">
        <f>IF($A5="","",IF(OR($AB5="",$Z5=""),"",ROUND(($AB5-$Z5)*1440,0)))</f>
        <v/>
      </c>
      <c r="AG5" s="22">
        <f>IF($A5="","",IF(OR($AB5="",$AC5=""),"",ROUND(($AC5-$AB5)*1440,0)))</f>
        <v/>
      </c>
      <c r="AH5" s="46">
        <f>IF($A5="","",IF(OR($V5="",$W5=""),"",$W5-$V5))</f>
        <v/>
      </c>
      <c r="AI5" s="24">
        <f>IF($A5="","",IF(OR($L5="Cancelled",$L5="Completed"),"",IF(AND($L5="Confirmed",OR($M5="",$N5="")),"CONFIRMATION INCOMPLETE",IF(AND($Z5&lt;&gt;"",$Z5&lt;Dashboard!$B$2,$L5&lt;&gt;"Confirmed"),"OVERDUE / UNFILLED",IF(AND($Z5&lt;&gt;"",$Z5&gt;=Dashboard!$B$2,$Z5&lt;=Dashboard!$B$2+2,$L5&lt;&gt;"Confirmed"),"DUE WITHIN 48 HOURS","")))))</f>
        <v/>
      </c>
      <c r="AJ5" s="24">
        <f>IF($A5="","",IF(COUNTIF($A$2:$A$501,$A5)&gt;1,"Duplicate request ID",IF(OR($B5="",$C5="",$D5="",$E5="",$F5="",$G5="",$H5="",$I5="",$J5="",$K5="",$L5=""),"Missing required information",IF(AND($Y5&lt;&gt;"",$Z5&lt;&gt;"",$Z5&lt;$Y5),"Invalid date or time sequence",IF(OR(AND($O5&lt;&gt;"",$P5=""),AND($O5="",$P5&lt;&gt;"")),"Confirmation date or time incomplete",IF(AND($AA5&lt;&gt;"",$Z5&lt;&gt;"",$AA5&gt;$Z5),"Confirmation after appointment",IF(AND(OR($L5="Confirmed",$L5="Completed"),OR($M5="",$N5="")),"Confirmed record missing assignment",IF(AND($L5="Completed",OR($Q5="",$R5="",$S5="",$T5="")),"Completed record missing service times",IF(AND($AB5&lt;&gt;"",$AC5&lt;&gt;"",$AC5&lt;$AB5),"Service end before service start",IF(AND($L5="Cancelled",$U5=""),"Cancelled record missing cancellation source",IF(OR(AND($V5&lt;&gt;"",$V5&lt;0),AND($W5&lt;&gt;"",$W5&lt;0)),"Negative cost",""))))))))))</f>
        <v/>
      </c>
    </row>
    <row r="6">
      <c r="A6" s="15" t="inlineStr">
        <is>
          <t>MIR-260907-005</t>
        </is>
      </c>
      <c r="B6" s="15" t="inlineStr">
        <is>
          <t>Northstar Family Clinic</t>
        </is>
      </c>
      <c r="C6" s="15" t="inlineStr">
        <is>
          <t>ENC-FIC-4105</t>
        </is>
      </c>
      <c r="D6" s="42" t="n">
        <v>46269</v>
      </c>
      <c r="E6" s="17" t="n">
        <v>0.6805555555555556</v>
      </c>
      <c r="F6" s="42" t="n">
        <v>46272</v>
      </c>
      <c r="G6" s="17" t="n">
        <v>0.375</v>
      </c>
      <c r="H6" s="15" t="inlineStr">
        <is>
          <t>American Sign Language</t>
        </is>
      </c>
      <c r="I6" s="15" t="inlineStr">
        <is>
          <t>Video</t>
        </is>
      </c>
      <c r="J6" s="15" t="inlineStr">
        <is>
          <t>Urgent</t>
        </is>
      </c>
      <c r="K6" s="15" t="inlineStr">
        <is>
          <t>Primary Care</t>
        </is>
      </c>
      <c r="L6" s="15" t="inlineStr">
        <is>
          <t>Confirmed</t>
        </is>
      </c>
      <c r="M6" s="15" t="inlineStr">
        <is>
          <t>Interpreter FI-204</t>
        </is>
      </c>
      <c r="N6" s="15" t="inlineStr">
        <is>
          <t>Horizon Access Interpreting</t>
        </is>
      </c>
      <c r="O6" s="42" t="n">
        <v>46270</v>
      </c>
      <c r="P6" s="17" t="n">
        <v>0.3958333333333333</v>
      </c>
      <c r="Q6" s="42" t="n"/>
      <c r="R6" s="17" t="n"/>
      <c r="S6" s="42" t="n"/>
      <c r="T6" s="17" t="n"/>
      <c r="U6" s="15" t="n"/>
      <c r="V6" s="43" t="n">
        <v>110</v>
      </c>
      <c r="W6" s="43" t="n"/>
      <c r="X6" s="19" t="inlineStr">
        <is>
          <t>Video assignment confirmed.</t>
        </is>
      </c>
      <c r="Y6" s="44">
        <f>IF($A6="","",IF(OR($D6="",$E6=""),"",$D6+$E6))</f>
        <v/>
      </c>
      <c r="Z6" s="44">
        <f>IF($A6="","",IF(OR($F6="",$G6=""),"",$F6+$G6))</f>
        <v/>
      </c>
      <c r="AA6" s="44">
        <f>IF($A6="","",IF(OR($O6="",$P6=""),"",$O6+$P6))</f>
        <v/>
      </c>
      <c r="AB6" s="44">
        <f>IF($A6="","",IF(OR($Q6="",$R6=""),"",$Q6+$R6))</f>
        <v/>
      </c>
      <c r="AC6" s="44">
        <f>IF($A6="","",IF(OR($S6="",$T6=""),"",$S6+$T6))</f>
        <v/>
      </c>
      <c r="AD6" s="45">
        <f>IF($A6="","",IF(OR($Y6="",$Z6=""),"",ROUND(($Z6-$Y6)*24,1)))</f>
        <v/>
      </c>
      <c r="AE6" s="45">
        <f>IF($A6="","",IF(OR($AA6="",$Z6=""),"",ROUND(($Z6-$AA6)*24,1)))</f>
        <v/>
      </c>
      <c r="AF6" s="22">
        <f>IF($A6="","",IF(OR($AB6="",$Z6=""),"",ROUND(($AB6-$Z6)*1440,0)))</f>
        <v/>
      </c>
      <c r="AG6" s="22">
        <f>IF($A6="","",IF(OR($AB6="",$AC6=""),"",ROUND(($AC6-$AB6)*1440,0)))</f>
        <v/>
      </c>
      <c r="AH6" s="46">
        <f>IF($A6="","",IF(OR($V6="",$W6=""),"",$W6-$V6))</f>
        <v/>
      </c>
      <c r="AI6" s="24">
        <f>IF($A6="","",IF(OR($L6="Cancelled",$L6="Completed"),"",IF(AND($L6="Confirmed",OR($M6="",$N6="")),"CONFIRMATION INCOMPLETE",IF(AND($Z6&lt;&gt;"",$Z6&lt;Dashboard!$B$2,$L6&lt;&gt;"Confirmed"),"OVERDUE / UNFILLED",IF(AND($Z6&lt;&gt;"",$Z6&gt;=Dashboard!$B$2,$Z6&lt;=Dashboard!$B$2+2,$L6&lt;&gt;"Confirmed"),"DUE WITHIN 48 HOURS","")))))</f>
        <v/>
      </c>
      <c r="AJ6" s="24">
        <f>IF($A6="","",IF(COUNTIF($A$2:$A$501,$A6)&gt;1,"Duplicate request ID",IF(OR($B6="",$C6="",$D6="",$E6="",$F6="",$G6="",$H6="",$I6="",$J6="",$K6="",$L6=""),"Missing required information",IF(AND($Y6&lt;&gt;"",$Z6&lt;&gt;"",$Z6&lt;$Y6),"Invalid date or time sequence",IF(OR(AND($O6&lt;&gt;"",$P6=""),AND($O6="",$P6&lt;&gt;"")),"Confirmation date or time incomplete",IF(AND($AA6&lt;&gt;"",$Z6&lt;&gt;"",$AA6&gt;$Z6),"Confirmation after appointment",IF(AND(OR($L6="Confirmed",$L6="Completed"),OR($M6="",$N6="")),"Confirmed record missing assignment",IF(AND($L6="Completed",OR($Q6="",$R6="",$S6="",$T6="")),"Completed record missing service times",IF(AND($AB6&lt;&gt;"",$AC6&lt;&gt;"",$AC6&lt;$AB6),"Service end before service start",IF(AND($L6="Cancelled",$U6=""),"Cancelled record missing cancellation source",IF(OR(AND($V6&lt;&gt;"",$V6&lt;0),AND($W6&lt;&gt;"",$W6&lt;0)),"Negative cost",""))))))))))</f>
        <v/>
      </c>
    </row>
    <row r="7">
      <c r="A7" s="25" t="inlineStr">
        <is>
          <t>MIR-260907-006</t>
        </is>
      </c>
      <c r="B7" s="25" t="inlineStr">
        <is>
          <t>Silver Maple Cardiology</t>
        </is>
      </c>
      <c r="C7" s="25" t="inlineStr">
        <is>
          <t>ENC-FIC-4106</t>
        </is>
      </c>
      <c r="D7" s="47" t="n">
        <v>46270</v>
      </c>
      <c r="E7" s="27" t="n">
        <v>0.4166666666666667</v>
      </c>
      <c r="F7" s="47" t="n">
        <v>46272</v>
      </c>
      <c r="G7" s="27" t="n">
        <v>0.5625</v>
      </c>
      <c r="H7" s="25" t="inlineStr">
        <is>
          <t>Russian</t>
        </is>
      </c>
      <c r="I7" s="25" t="inlineStr">
        <is>
          <t>In Person</t>
        </is>
      </c>
      <c r="J7" s="25" t="inlineStr">
        <is>
          <t>Routine</t>
        </is>
      </c>
      <c r="K7" s="25" t="inlineStr">
        <is>
          <t>Cardiology</t>
        </is>
      </c>
      <c r="L7" s="25" t="inlineStr">
        <is>
          <t>Pending Vendor</t>
        </is>
      </c>
      <c r="M7" s="25" t="n"/>
      <c r="N7" s="25" t="n"/>
      <c r="O7" s="47" t="n"/>
      <c r="P7" s="27" t="n"/>
      <c r="Q7" s="47" t="n"/>
      <c r="R7" s="27" t="n"/>
      <c r="S7" s="47" t="n"/>
      <c r="T7" s="27" t="n"/>
      <c r="U7" s="25" t="n"/>
      <c r="V7" s="48" t="n">
        <v>145</v>
      </c>
      <c r="W7" s="48" t="n"/>
      <c r="X7" s="29" t="inlineStr">
        <is>
          <t>Vendor outreach is in progress.</t>
        </is>
      </c>
      <c r="Y7" s="44">
        <f>IF($A7="","",IF(OR($D7="",$E7=""),"",$D7+$E7))</f>
        <v/>
      </c>
      <c r="Z7" s="44">
        <f>IF($A7="","",IF(OR($F7="",$G7=""),"",$F7+$G7))</f>
        <v/>
      </c>
      <c r="AA7" s="44">
        <f>IF($A7="","",IF(OR($O7="",$P7=""),"",$O7+$P7))</f>
        <v/>
      </c>
      <c r="AB7" s="44">
        <f>IF($A7="","",IF(OR($Q7="",$R7=""),"",$Q7+$R7))</f>
        <v/>
      </c>
      <c r="AC7" s="44">
        <f>IF($A7="","",IF(OR($S7="",$T7=""),"",$S7+$T7))</f>
        <v/>
      </c>
      <c r="AD7" s="45">
        <f>IF($A7="","",IF(OR($Y7="",$Z7=""),"",ROUND(($Z7-$Y7)*24,1)))</f>
        <v/>
      </c>
      <c r="AE7" s="45">
        <f>IF($A7="","",IF(OR($AA7="",$Z7=""),"",ROUND(($Z7-$AA7)*24,1)))</f>
        <v/>
      </c>
      <c r="AF7" s="22">
        <f>IF($A7="","",IF(OR($AB7="",$Z7=""),"",ROUND(($AB7-$Z7)*1440,0)))</f>
        <v/>
      </c>
      <c r="AG7" s="22">
        <f>IF($A7="","",IF(OR($AB7="",$AC7=""),"",ROUND(($AC7-$AB7)*1440,0)))</f>
        <v/>
      </c>
      <c r="AH7" s="46">
        <f>IF($A7="","",IF(OR($V7="",$W7=""),"",$W7-$V7))</f>
        <v/>
      </c>
      <c r="AI7" s="24">
        <f>IF($A7="","",IF(OR($L7="Cancelled",$L7="Completed"),"",IF(AND($L7="Confirmed",OR($M7="",$N7="")),"CONFIRMATION INCOMPLETE",IF(AND($Z7&lt;&gt;"",$Z7&lt;Dashboard!$B$2,$L7&lt;&gt;"Confirmed"),"OVERDUE / UNFILLED",IF(AND($Z7&lt;&gt;"",$Z7&gt;=Dashboard!$B$2,$Z7&lt;=Dashboard!$B$2+2,$L7&lt;&gt;"Confirmed"),"DUE WITHIN 48 HOURS","")))))</f>
        <v/>
      </c>
      <c r="AJ7" s="24">
        <f>IF($A7="","",IF(COUNTIF($A$2:$A$501,$A7)&gt;1,"Duplicate request ID",IF(OR($B7="",$C7="",$D7="",$E7="",$F7="",$G7="",$H7="",$I7="",$J7="",$K7="",$L7=""),"Missing required information",IF(AND($Y7&lt;&gt;"",$Z7&lt;&gt;"",$Z7&lt;$Y7),"Invalid date or time sequence",IF(OR(AND($O7&lt;&gt;"",$P7=""),AND($O7="",$P7&lt;&gt;"")),"Confirmation date or time incomplete",IF(AND($AA7&lt;&gt;"",$Z7&lt;&gt;"",$AA7&gt;$Z7),"Confirmation after appointment",IF(AND(OR($L7="Confirmed",$L7="Completed"),OR($M7="",$N7="")),"Confirmed record missing assignment",IF(AND($L7="Completed",OR($Q7="",$R7="",$S7="",$T7="")),"Completed record missing service times",IF(AND($AB7&lt;&gt;"",$AC7&lt;&gt;"",$AC7&lt;$AB7),"Service end before service start",IF(AND($L7="Cancelled",$U7=""),"Cancelled record missing cancellation source",IF(OR(AND($V7&lt;&gt;"",$V7&lt;0),AND($W7&lt;&gt;"",$W7&lt;0)),"Negative cost",""))))))))))</f>
        <v/>
      </c>
    </row>
    <row r="8">
      <c r="A8" s="15" t="inlineStr">
        <is>
          <t>MIR-260908-007</t>
        </is>
      </c>
      <c r="B8" s="15" t="inlineStr">
        <is>
          <t>Harborview Pediatrics</t>
        </is>
      </c>
      <c r="C8" s="15" t="inlineStr">
        <is>
          <t>ENC-FIC-4107</t>
        </is>
      </c>
      <c r="D8" s="42" t="n">
        <v>46271</v>
      </c>
      <c r="E8" s="17" t="n">
        <v>0.3020833333333333</v>
      </c>
      <c r="F8" s="42" t="n">
        <v>46273</v>
      </c>
      <c r="G8" s="17" t="n">
        <v>0.3333333333333333</v>
      </c>
      <c r="H8" s="15" t="inlineStr">
        <is>
          <t>Spanish</t>
        </is>
      </c>
      <c r="I8" s="15" t="inlineStr">
        <is>
          <t>Phone</t>
        </is>
      </c>
      <c r="J8" s="15" t="inlineStr">
        <is>
          <t>Routine</t>
        </is>
      </c>
      <c r="K8" s="15" t="inlineStr">
        <is>
          <t>Pediatrics</t>
        </is>
      </c>
      <c r="L8" s="15" t="inlineStr">
        <is>
          <t>Requested</t>
        </is>
      </c>
      <c r="M8" s="15" t="n"/>
      <c r="N8" s="15" t="n"/>
      <c r="O8" s="42" t="n"/>
      <c r="P8" s="17" t="n"/>
      <c r="Q8" s="42" t="n"/>
      <c r="R8" s="17" t="n"/>
      <c r="S8" s="42" t="n"/>
      <c r="T8" s="17" t="n"/>
      <c r="U8" s="15" t="n"/>
      <c r="V8" s="43" t="n">
        <v>45</v>
      </c>
      <c r="W8" s="43" t="n"/>
      <c r="X8" s="19" t="inlineStr">
        <is>
          <t>New request awaiting assignment.</t>
        </is>
      </c>
      <c r="Y8" s="44">
        <f>IF($A8="","",IF(OR($D8="",$E8=""),"",$D8+$E8))</f>
        <v/>
      </c>
      <c r="Z8" s="44">
        <f>IF($A8="","",IF(OR($F8="",$G8=""),"",$F8+$G8))</f>
        <v/>
      </c>
      <c r="AA8" s="44">
        <f>IF($A8="","",IF(OR($O8="",$P8=""),"",$O8+$P8))</f>
        <v/>
      </c>
      <c r="AB8" s="44">
        <f>IF($A8="","",IF(OR($Q8="",$R8=""),"",$Q8+$R8))</f>
        <v/>
      </c>
      <c r="AC8" s="44">
        <f>IF($A8="","",IF(OR($S8="",$T8=""),"",$S8+$T8))</f>
        <v/>
      </c>
      <c r="AD8" s="45">
        <f>IF($A8="","",IF(OR($Y8="",$Z8=""),"",ROUND(($Z8-$Y8)*24,1)))</f>
        <v/>
      </c>
      <c r="AE8" s="45">
        <f>IF($A8="","",IF(OR($AA8="",$Z8=""),"",ROUND(($Z8-$AA8)*24,1)))</f>
        <v/>
      </c>
      <c r="AF8" s="22">
        <f>IF($A8="","",IF(OR($AB8="",$Z8=""),"",ROUND(($AB8-$Z8)*1440,0)))</f>
        <v/>
      </c>
      <c r="AG8" s="22">
        <f>IF($A8="","",IF(OR($AB8="",$AC8=""),"",ROUND(($AC8-$AB8)*1440,0)))</f>
        <v/>
      </c>
      <c r="AH8" s="46">
        <f>IF($A8="","",IF(OR($V8="",$W8=""),"",$W8-$V8))</f>
        <v/>
      </c>
      <c r="AI8" s="24">
        <f>IF($A8="","",IF(OR($L8="Cancelled",$L8="Completed"),"",IF(AND($L8="Confirmed",OR($M8="",$N8="")),"CONFIRMATION INCOMPLETE",IF(AND($Z8&lt;&gt;"",$Z8&lt;Dashboard!$B$2,$L8&lt;&gt;"Confirmed"),"OVERDUE / UNFILLED",IF(AND($Z8&lt;&gt;"",$Z8&gt;=Dashboard!$B$2,$Z8&lt;=Dashboard!$B$2+2,$L8&lt;&gt;"Confirmed"),"DUE WITHIN 48 HOURS","")))))</f>
        <v/>
      </c>
      <c r="AJ8" s="24">
        <f>IF($A8="","",IF(COUNTIF($A$2:$A$501,$A8)&gt;1,"Duplicate request ID",IF(OR($B8="",$C8="",$D8="",$E8="",$F8="",$G8="",$H8="",$I8="",$J8="",$K8="",$L8=""),"Missing required information",IF(AND($Y8&lt;&gt;"",$Z8&lt;&gt;"",$Z8&lt;$Y8),"Invalid date or time sequence",IF(OR(AND($O8&lt;&gt;"",$P8=""),AND($O8="",$P8&lt;&gt;"")),"Confirmation date or time incomplete",IF(AND($AA8&lt;&gt;"",$Z8&lt;&gt;"",$AA8&gt;$Z8),"Confirmation after appointment",IF(AND(OR($L8="Confirmed",$L8="Completed"),OR($M8="",$N8="")),"Confirmed record missing assignment",IF(AND($L8="Completed",OR($Q8="",$R8="",$S8="",$T8="")),"Completed record missing service times",IF(AND($AB8&lt;&gt;"",$AC8&lt;&gt;"",$AC8&lt;$AB8),"Service end before service start",IF(AND($L8="Cancelled",$U8=""),"Cancelled record missing cancellation source",IF(OR(AND($V8&lt;&gt;"",$V8&lt;0),AND($W8&lt;&gt;"",$W8&lt;0)),"Negative cost",""))))))))))</f>
        <v/>
      </c>
    </row>
    <row r="9">
      <c r="A9" s="25" t="inlineStr">
        <is>
          <t>MIR-260910-008</t>
        </is>
      </c>
      <c r="B9" s="25" t="inlineStr">
        <is>
          <t>Blue Cedar Internal Medicine</t>
        </is>
      </c>
      <c r="C9" s="25" t="inlineStr">
        <is>
          <t>ENC-FIC-4108</t>
        </is>
      </c>
      <c r="D9" s="47" t="n">
        <v>46268</v>
      </c>
      <c r="E9" s="27" t="n">
        <v>0.65625</v>
      </c>
      <c r="F9" s="47" t="n">
        <v>46275</v>
      </c>
      <c r="G9" s="27" t="n">
        <v>0.4583333333333333</v>
      </c>
      <c r="H9" s="25" t="inlineStr">
        <is>
          <t>Haitian Creole</t>
        </is>
      </c>
      <c r="I9" s="25" t="inlineStr">
        <is>
          <t>Video</t>
        </is>
      </c>
      <c r="J9" s="25" t="inlineStr">
        <is>
          <t>Routine</t>
        </is>
      </c>
      <c r="K9" s="25" t="inlineStr">
        <is>
          <t>Internal Medicine</t>
        </is>
      </c>
      <c r="L9" s="25" t="inlineStr">
        <is>
          <t>Confirmed</t>
        </is>
      </c>
      <c r="M9" s="25" t="inlineStr">
        <is>
          <t>Interpreter FI-205</t>
        </is>
      </c>
      <c r="N9" s="25" t="inlineStr">
        <is>
          <t>Pinecone Interpretation Group</t>
        </is>
      </c>
      <c r="O9" s="47" t="n">
        <v>46269</v>
      </c>
      <c r="P9" s="27" t="n">
        <v>0.4270833333333333</v>
      </c>
      <c r="Q9" s="47" t="n"/>
      <c r="R9" s="27" t="n"/>
      <c r="S9" s="47" t="n"/>
      <c r="T9" s="27" t="n"/>
      <c r="U9" s="25" t="n"/>
      <c r="V9" s="48" t="n">
        <v>68</v>
      </c>
      <c r="W9" s="48" t="n"/>
      <c r="X9" s="29" t="inlineStr">
        <is>
          <t>Remote interpreter confirmed.</t>
        </is>
      </c>
      <c r="Y9" s="44">
        <f>IF($A9="","",IF(OR($D9="",$E9=""),"",$D9+$E9))</f>
        <v/>
      </c>
      <c r="Z9" s="44">
        <f>IF($A9="","",IF(OR($F9="",$G9=""),"",$F9+$G9))</f>
        <v/>
      </c>
      <c r="AA9" s="44">
        <f>IF($A9="","",IF(OR($O9="",$P9=""),"",$O9+$P9))</f>
        <v/>
      </c>
      <c r="AB9" s="44">
        <f>IF($A9="","",IF(OR($Q9="",$R9=""),"",$Q9+$R9))</f>
        <v/>
      </c>
      <c r="AC9" s="44">
        <f>IF($A9="","",IF(OR($S9="",$T9=""),"",$S9+$T9))</f>
        <v/>
      </c>
      <c r="AD9" s="45">
        <f>IF($A9="","",IF(OR($Y9="",$Z9=""),"",ROUND(($Z9-$Y9)*24,1)))</f>
        <v/>
      </c>
      <c r="AE9" s="45">
        <f>IF($A9="","",IF(OR($AA9="",$Z9=""),"",ROUND(($Z9-$AA9)*24,1)))</f>
        <v/>
      </c>
      <c r="AF9" s="22">
        <f>IF($A9="","",IF(OR($AB9="",$Z9=""),"",ROUND(($AB9-$Z9)*1440,0)))</f>
        <v/>
      </c>
      <c r="AG9" s="22">
        <f>IF($A9="","",IF(OR($AB9="",$AC9=""),"",ROUND(($AC9-$AB9)*1440,0)))</f>
        <v/>
      </c>
      <c r="AH9" s="46">
        <f>IF($A9="","",IF(OR($V9="",$W9=""),"",$W9-$V9))</f>
        <v/>
      </c>
      <c r="AI9" s="24">
        <f>IF($A9="","",IF(OR($L9="Cancelled",$L9="Completed"),"",IF(AND($L9="Confirmed",OR($M9="",$N9="")),"CONFIRMATION INCOMPLETE",IF(AND($Z9&lt;&gt;"",$Z9&lt;Dashboard!$B$2,$L9&lt;&gt;"Confirmed"),"OVERDUE / UNFILLED",IF(AND($Z9&lt;&gt;"",$Z9&gt;=Dashboard!$B$2,$Z9&lt;=Dashboard!$B$2+2,$L9&lt;&gt;"Confirmed"),"DUE WITHIN 48 HOURS","")))))</f>
        <v/>
      </c>
      <c r="AJ9" s="24">
        <f>IF($A9="","",IF(COUNTIF($A$2:$A$501,$A9)&gt;1,"Duplicate request ID",IF(OR($B9="",$C9="",$D9="",$E9="",$F9="",$G9="",$H9="",$I9="",$J9="",$K9="",$L9=""),"Missing required information",IF(AND($Y9&lt;&gt;"",$Z9&lt;&gt;"",$Z9&lt;$Y9),"Invalid date or time sequence",IF(OR(AND($O9&lt;&gt;"",$P9=""),AND($O9="",$P9&lt;&gt;"")),"Confirmation date or time incomplete",IF(AND($AA9&lt;&gt;"",$Z9&lt;&gt;"",$AA9&gt;$Z9),"Confirmation after appointment",IF(AND(OR($L9="Confirmed",$L9="Completed"),OR($M9="",$N9="")),"Confirmed record missing assignment",IF(AND($L9="Completed",OR($Q9="",$R9="",$S9="",$T9="")),"Completed record missing service times",IF(AND($AB9&lt;&gt;"",$AC9&lt;&gt;"",$AC9&lt;$AB9),"Service end before service start",IF(AND($L9="Cancelled",$U9=""),"Cancelled record missing cancellation source",IF(OR(AND($V9&lt;&gt;"",$V9&lt;0),AND($W9&lt;&gt;"",$W9&lt;0)),"Negative cost",""))))))))))</f>
        <v/>
      </c>
    </row>
    <row r="10">
      <c r="A10" s="15" t="inlineStr">
        <is>
          <t>MIR-260912-009</t>
        </is>
      </c>
      <c r="B10" s="15" t="inlineStr">
        <is>
          <t>Juniper Women's Health</t>
        </is>
      </c>
      <c r="C10" s="15" t="inlineStr">
        <is>
          <t>ENC-FIC-4109</t>
        </is>
      </c>
      <c r="D10" s="42" t="n">
        <v>46270</v>
      </c>
      <c r="E10" s="17" t="n">
        <v>0.5138888888888888</v>
      </c>
      <c r="F10" s="42" t="n">
        <v>46277</v>
      </c>
      <c r="G10" s="17" t="n">
        <v>0.5833333333333334</v>
      </c>
      <c r="H10" s="15" t="inlineStr">
        <is>
          <t>Somali</t>
        </is>
      </c>
      <c r="I10" s="15" t="inlineStr">
        <is>
          <t>In Person</t>
        </is>
      </c>
      <c r="J10" s="15" t="inlineStr">
        <is>
          <t>Routine</t>
        </is>
      </c>
      <c r="K10" s="15" t="inlineStr">
        <is>
          <t>Women's Health</t>
        </is>
      </c>
      <c r="L10" s="15" t="inlineStr">
        <is>
          <t>Pending Vendor</t>
        </is>
      </c>
      <c r="M10" s="15" t="n"/>
      <c r="N10" s="15" t="n"/>
      <c r="O10" s="42" t="n"/>
      <c r="P10" s="17" t="n"/>
      <c r="Q10" s="42" t="n"/>
      <c r="R10" s="17" t="n"/>
      <c r="S10" s="42" t="n"/>
      <c r="T10" s="17" t="n"/>
      <c r="U10" s="15" t="n"/>
      <c r="V10" s="43" t="n">
        <v>155</v>
      </c>
      <c r="W10" s="43" t="n"/>
      <c r="X10" s="19" t="inlineStr">
        <is>
          <t>In-person coverage requested.</t>
        </is>
      </c>
      <c r="Y10" s="44">
        <f>IF($A10="","",IF(OR($D10="",$E10=""),"",$D10+$E10))</f>
        <v/>
      </c>
      <c r="Z10" s="44">
        <f>IF($A10="","",IF(OR($F10="",$G10=""),"",$F10+$G10))</f>
        <v/>
      </c>
      <c r="AA10" s="44">
        <f>IF($A10="","",IF(OR($O10="",$P10=""),"",$O10+$P10))</f>
        <v/>
      </c>
      <c r="AB10" s="44">
        <f>IF($A10="","",IF(OR($Q10="",$R10=""),"",$Q10+$R10))</f>
        <v/>
      </c>
      <c r="AC10" s="44">
        <f>IF($A10="","",IF(OR($S10="",$T10=""),"",$S10+$T10))</f>
        <v/>
      </c>
      <c r="AD10" s="45">
        <f>IF($A10="","",IF(OR($Y10="",$Z10=""),"",ROUND(($Z10-$Y10)*24,1)))</f>
        <v/>
      </c>
      <c r="AE10" s="45">
        <f>IF($A10="","",IF(OR($AA10="",$Z10=""),"",ROUND(($Z10-$AA10)*24,1)))</f>
        <v/>
      </c>
      <c r="AF10" s="22">
        <f>IF($A10="","",IF(OR($AB10="",$Z10=""),"",ROUND(($AB10-$Z10)*1440,0)))</f>
        <v/>
      </c>
      <c r="AG10" s="22">
        <f>IF($A10="","",IF(OR($AB10="",$AC10=""),"",ROUND(($AC10-$AB10)*1440,0)))</f>
        <v/>
      </c>
      <c r="AH10" s="46">
        <f>IF($A10="","",IF(OR($V10="",$W10=""),"",$W10-$V10))</f>
        <v/>
      </c>
      <c r="AI10" s="24">
        <f>IF($A10="","",IF(OR($L10="Cancelled",$L10="Completed"),"",IF(AND($L10="Confirmed",OR($M10="",$N10="")),"CONFIRMATION INCOMPLETE",IF(AND($Z10&lt;&gt;"",$Z10&lt;Dashboard!$B$2,$L10&lt;&gt;"Confirmed"),"OVERDUE / UNFILLED",IF(AND($Z10&lt;&gt;"",$Z10&gt;=Dashboard!$B$2,$Z10&lt;=Dashboard!$B$2+2,$L10&lt;&gt;"Confirmed"),"DUE WITHIN 48 HOURS","")))))</f>
        <v/>
      </c>
      <c r="AJ10" s="24">
        <f>IF($A10="","",IF(COUNTIF($A$2:$A$501,$A10)&gt;1,"Duplicate request ID",IF(OR($B10="",$C10="",$D10="",$E10="",$F10="",$G10="",$H10="",$I10="",$J10="",$K10="",$L10=""),"Missing required information",IF(AND($Y10&lt;&gt;"",$Z10&lt;&gt;"",$Z10&lt;$Y10),"Invalid date or time sequence",IF(OR(AND($O10&lt;&gt;"",$P10=""),AND($O10="",$P10&lt;&gt;"")),"Confirmation date or time incomplete",IF(AND($AA10&lt;&gt;"",$Z10&lt;&gt;"",$AA10&gt;$Z10),"Confirmation after appointment",IF(AND(OR($L10="Confirmed",$L10="Completed"),OR($M10="",$N10="")),"Confirmed record missing assignment",IF(AND($L10="Completed",OR($Q10="",$R10="",$S10="",$T10="")),"Completed record missing service times",IF(AND($AB10&lt;&gt;"",$AC10&lt;&gt;"",$AC10&lt;$AB10),"Service end before service start",IF(AND($L10="Cancelled",$U10=""),"Cancelled record missing cancellation source",IF(OR(AND($V10&lt;&gt;"",$V10&lt;0),AND($W10&lt;&gt;"",$W10&lt;0)),"Negative cost",""))))))))))</f>
        <v/>
      </c>
    </row>
    <row r="11">
      <c r="A11" s="25" t="inlineStr">
        <is>
          <t>MIR-260915-010</t>
        </is>
      </c>
      <c r="B11" s="25" t="inlineStr">
        <is>
          <t>Silver Maple Cardiology</t>
        </is>
      </c>
      <c r="C11" s="25" t="inlineStr">
        <is>
          <t>ENC-FIC-4110</t>
        </is>
      </c>
      <c r="D11" s="47" t="n">
        <v>46271</v>
      </c>
      <c r="E11" s="27" t="n">
        <v>0.3125</v>
      </c>
      <c r="F11" s="47" t="n">
        <v>46280</v>
      </c>
      <c r="G11" s="27" t="n">
        <v>0.4375</v>
      </c>
      <c r="H11" s="25" t="inlineStr">
        <is>
          <t>Korean</t>
        </is>
      </c>
      <c r="I11" s="25" t="inlineStr">
        <is>
          <t>Video</t>
        </is>
      </c>
      <c r="J11" s="25" t="inlineStr">
        <is>
          <t>Routine</t>
        </is>
      </c>
      <c r="K11" s="25" t="inlineStr">
        <is>
          <t>Cardiology</t>
        </is>
      </c>
      <c r="L11" s="25" t="inlineStr">
        <is>
          <t>Confirmed</t>
        </is>
      </c>
      <c r="M11" s="25" t="inlineStr">
        <is>
          <t>Interpreter FI-206</t>
        </is>
      </c>
      <c r="N11" s="25" t="inlineStr">
        <is>
          <t>ClearBridge Language Services</t>
        </is>
      </c>
      <c r="O11" s="47" t="n">
        <v>46271</v>
      </c>
      <c r="P11" s="27" t="n">
        <v>0.3333333333333333</v>
      </c>
      <c r="Q11" s="47" t="n"/>
      <c r="R11" s="27" t="n"/>
      <c r="S11" s="47" t="n"/>
      <c r="T11" s="27" t="n"/>
      <c r="U11" s="25" t="n"/>
      <c r="V11" s="48" t="n">
        <v>72</v>
      </c>
      <c r="W11" s="48" t="n"/>
      <c r="X11" s="29" t="inlineStr">
        <is>
          <t>Video assignment confirmed.</t>
        </is>
      </c>
      <c r="Y11" s="44">
        <f>IF($A11="","",IF(OR($D11="",$E11=""),"",$D11+$E11))</f>
        <v/>
      </c>
      <c r="Z11" s="44">
        <f>IF($A11="","",IF(OR($F11="",$G11=""),"",$F11+$G11))</f>
        <v/>
      </c>
      <c r="AA11" s="44">
        <f>IF($A11="","",IF(OR($O11="",$P11=""),"",$O11+$P11))</f>
        <v/>
      </c>
      <c r="AB11" s="44">
        <f>IF($A11="","",IF(OR($Q11="",$R11=""),"",$Q11+$R11))</f>
        <v/>
      </c>
      <c r="AC11" s="44">
        <f>IF($A11="","",IF(OR($S11="",$T11=""),"",$S11+$T11))</f>
        <v/>
      </c>
      <c r="AD11" s="45">
        <f>IF($A11="","",IF(OR($Y11="",$Z11=""),"",ROUND(($Z11-$Y11)*24,1)))</f>
        <v/>
      </c>
      <c r="AE11" s="45">
        <f>IF($A11="","",IF(OR($AA11="",$Z11=""),"",ROUND(($Z11-$AA11)*24,1)))</f>
        <v/>
      </c>
      <c r="AF11" s="22">
        <f>IF($A11="","",IF(OR($AB11="",$Z11=""),"",ROUND(($AB11-$Z11)*1440,0)))</f>
        <v/>
      </c>
      <c r="AG11" s="22">
        <f>IF($A11="","",IF(OR($AB11="",$AC11=""),"",ROUND(($AC11-$AB11)*1440,0)))</f>
        <v/>
      </c>
      <c r="AH11" s="46">
        <f>IF($A11="","",IF(OR($V11="",$W11=""),"",$W11-$V11))</f>
        <v/>
      </c>
      <c r="AI11" s="24">
        <f>IF($A11="","",IF(OR($L11="Cancelled",$L11="Completed"),"",IF(AND($L11="Confirmed",OR($M11="",$N11="")),"CONFIRMATION INCOMPLETE",IF(AND($Z11&lt;&gt;"",$Z11&lt;Dashboard!$B$2,$L11&lt;&gt;"Confirmed"),"OVERDUE / UNFILLED",IF(AND($Z11&lt;&gt;"",$Z11&gt;=Dashboard!$B$2,$Z11&lt;=Dashboard!$B$2+2,$L11&lt;&gt;"Confirmed"),"DUE WITHIN 48 HOURS","")))))</f>
        <v/>
      </c>
      <c r="AJ11" s="24">
        <f>IF($A11="","",IF(COUNTIF($A$2:$A$501,$A11)&gt;1,"Duplicate request ID",IF(OR($B11="",$C11="",$D11="",$E11="",$F11="",$G11="",$H11="",$I11="",$J11="",$K11="",$L11=""),"Missing required information",IF(AND($Y11&lt;&gt;"",$Z11&lt;&gt;"",$Z11&lt;$Y11),"Invalid date or time sequence",IF(OR(AND($O11&lt;&gt;"",$P11=""),AND($O11="",$P11&lt;&gt;"")),"Confirmation date or time incomplete",IF(AND($AA11&lt;&gt;"",$Z11&lt;&gt;"",$AA11&gt;$Z11),"Confirmation after appointment",IF(AND(OR($L11="Confirmed",$L11="Completed"),OR($M11="",$N11="")),"Confirmed record missing assignment",IF(AND($L11="Completed",OR($Q11="",$R11="",$S11="",$T11="")),"Completed record missing service times",IF(AND($AB11&lt;&gt;"",$AC11&lt;&gt;"",$AC11&lt;$AB11),"Service end before service start",IF(AND($L11="Cancelled",$U11=""),"Cancelled record missing cancellation source",IF(OR(AND($V11&lt;&gt;"",$V11&lt;0),AND($W11&lt;&gt;"",$W11&lt;0)),"Negative cost",""))))))))))</f>
        <v/>
      </c>
    </row>
    <row r="12">
      <c r="A12" s="15" t="n"/>
      <c r="B12" s="15" t="n"/>
      <c r="C12" s="15" t="n"/>
      <c r="D12" s="42" t="n"/>
      <c r="E12" s="17" t="n"/>
      <c r="F12" s="42" t="n"/>
      <c r="G12" s="17" t="n"/>
      <c r="H12" s="15" t="n"/>
      <c r="I12" s="15" t="n"/>
      <c r="J12" s="15" t="n"/>
      <c r="K12" s="15" t="n"/>
      <c r="L12" s="15" t="n"/>
      <c r="M12" s="15" t="n"/>
      <c r="N12" s="15" t="n"/>
      <c r="O12" s="42" t="n"/>
      <c r="P12" s="17" t="n"/>
      <c r="Q12" s="42" t="n"/>
      <c r="R12" s="17" t="n"/>
      <c r="S12" s="42" t="n"/>
      <c r="T12" s="17" t="n"/>
      <c r="U12" s="15" t="n"/>
      <c r="V12" s="43" t="n"/>
      <c r="W12" s="43" t="n"/>
      <c r="X12" s="19" t="n"/>
      <c r="Y12" s="44">
        <f>IF($A12="","",IF(OR($D12="",$E12=""),"",$D12+$E12))</f>
        <v/>
      </c>
      <c r="Z12" s="44">
        <f>IF($A12="","",IF(OR($F12="",$G12=""),"",$F12+$G12))</f>
        <v/>
      </c>
      <c r="AA12" s="44">
        <f>IF($A12="","",IF(OR($O12="",$P12=""),"",$O12+$P12))</f>
        <v/>
      </c>
      <c r="AB12" s="44">
        <f>IF($A12="","",IF(OR($Q12="",$R12=""),"",$Q12+$R12))</f>
        <v/>
      </c>
      <c r="AC12" s="44">
        <f>IF($A12="","",IF(OR($S12="",$T12=""),"",$S12+$T12))</f>
        <v/>
      </c>
      <c r="AD12" s="45">
        <f>IF($A12="","",IF(OR($Y12="",$Z12=""),"",ROUND(($Z12-$Y12)*24,1)))</f>
        <v/>
      </c>
      <c r="AE12" s="45">
        <f>IF($A12="","",IF(OR($AA12="",$Z12=""),"",ROUND(($Z12-$AA12)*24,1)))</f>
        <v/>
      </c>
      <c r="AF12" s="22">
        <f>IF($A12="","",IF(OR($AB12="",$Z12=""),"",ROUND(($AB12-$Z12)*1440,0)))</f>
        <v/>
      </c>
      <c r="AG12" s="22">
        <f>IF($A12="","",IF(OR($AB12="",$AC12=""),"",ROUND(($AC12-$AB12)*1440,0)))</f>
        <v/>
      </c>
      <c r="AH12" s="46">
        <f>IF($A12="","",IF(OR($V12="",$W12=""),"",$W12-$V12))</f>
        <v/>
      </c>
      <c r="AI12" s="24">
        <f>IF($A12="","",IF(OR($L12="Cancelled",$L12="Completed"),"",IF(AND($L12="Confirmed",OR($M12="",$N12="")),"CONFIRMATION INCOMPLETE",IF(AND($Z12&lt;&gt;"",$Z12&lt;Dashboard!$B$2,$L12&lt;&gt;"Confirmed"),"OVERDUE / UNFILLED",IF(AND($Z12&lt;&gt;"",$Z12&gt;=Dashboard!$B$2,$Z12&lt;=Dashboard!$B$2+2,$L12&lt;&gt;"Confirmed"),"DUE WITHIN 48 HOURS","")))))</f>
        <v/>
      </c>
      <c r="AJ12" s="24">
        <f>IF($A12="","",IF(COUNTIF($A$2:$A$501,$A12)&gt;1,"Duplicate request ID",IF(OR($B12="",$C12="",$D12="",$E12="",$F12="",$G12="",$H12="",$I12="",$J12="",$K12="",$L12=""),"Missing required information",IF(AND($Y12&lt;&gt;"",$Z12&lt;&gt;"",$Z12&lt;$Y12),"Invalid date or time sequence",IF(OR(AND($O12&lt;&gt;"",$P12=""),AND($O12="",$P12&lt;&gt;"")),"Confirmation date or time incomplete",IF(AND($AA12&lt;&gt;"",$Z12&lt;&gt;"",$AA12&gt;$Z12),"Confirmation after appointment",IF(AND(OR($L12="Confirmed",$L12="Completed"),OR($M12="",$N12="")),"Confirmed record missing assignment",IF(AND($L12="Completed",OR($Q12="",$R12="",$S12="",$T12="")),"Completed record missing service times",IF(AND($AB12&lt;&gt;"",$AC12&lt;&gt;"",$AC12&lt;$AB12),"Service end before service start",IF(AND($L12="Cancelled",$U12=""),"Cancelled record missing cancellation source",IF(OR(AND($V12&lt;&gt;"",$V12&lt;0),AND($W12&lt;&gt;"",$W12&lt;0)),"Negative cost",""))))))))))</f>
        <v/>
      </c>
    </row>
    <row r="13">
      <c r="A13" s="25" t="n"/>
      <c r="B13" s="25" t="n"/>
      <c r="C13" s="25" t="n"/>
      <c r="D13" s="47" t="n"/>
      <c r="E13" s="27" t="n"/>
      <c r="F13" s="47" t="n"/>
      <c r="G13" s="27" t="n"/>
      <c r="H13" s="25" t="n"/>
      <c r="I13" s="25" t="n"/>
      <c r="J13" s="25" t="n"/>
      <c r="K13" s="25" t="n"/>
      <c r="L13" s="25" t="n"/>
      <c r="M13" s="25" t="n"/>
      <c r="N13" s="25" t="n"/>
      <c r="O13" s="47" t="n"/>
      <c r="P13" s="27" t="n"/>
      <c r="Q13" s="47" t="n"/>
      <c r="R13" s="27" t="n"/>
      <c r="S13" s="47" t="n"/>
      <c r="T13" s="27" t="n"/>
      <c r="U13" s="25" t="n"/>
      <c r="V13" s="48" t="n"/>
      <c r="W13" s="48" t="n"/>
      <c r="X13" s="29" t="n"/>
      <c r="Y13" s="44">
        <f>IF($A13="","",IF(OR($D13="",$E13=""),"",$D13+$E13))</f>
        <v/>
      </c>
      <c r="Z13" s="44">
        <f>IF($A13="","",IF(OR($F13="",$G13=""),"",$F13+$G13))</f>
        <v/>
      </c>
      <c r="AA13" s="44">
        <f>IF($A13="","",IF(OR($O13="",$P13=""),"",$O13+$P13))</f>
        <v/>
      </c>
      <c r="AB13" s="44">
        <f>IF($A13="","",IF(OR($Q13="",$R13=""),"",$Q13+$R13))</f>
        <v/>
      </c>
      <c r="AC13" s="44">
        <f>IF($A13="","",IF(OR($S13="",$T13=""),"",$S13+$T13))</f>
        <v/>
      </c>
      <c r="AD13" s="45">
        <f>IF($A13="","",IF(OR($Y13="",$Z13=""),"",ROUND(($Z13-$Y13)*24,1)))</f>
        <v/>
      </c>
      <c r="AE13" s="45">
        <f>IF($A13="","",IF(OR($AA13="",$Z13=""),"",ROUND(($Z13-$AA13)*24,1)))</f>
        <v/>
      </c>
      <c r="AF13" s="22">
        <f>IF($A13="","",IF(OR($AB13="",$Z13=""),"",ROUND(($AB13-$Z13)*1440,0)))</f>
        <v/>
      </c>
      <c r="AG13" s="22">
        <f>IF($A13="","",IF(OR($AB13="",$AC13=""),"",ROUND(($AC13-$AB13)*1440,0)))</f>
        <v/>
      </c>
      <c r="AH13" s="46">
        <f>IF($A13="","",IF(OR($V13="",$W13=""),"",$W13-$V13))</f>
        <v/>
      </c>
      <c r="AI13" s="24">
        <f>IF($A13="","",IF(OR($L13="Cancelled",$L13="Completed"),"",IF(AND($L13="Confirmed",OR($M13="",$N13="")),"CONFIRMATION INCOMPLETE",IF(AND($Z13&lt;&gt;"",$Z13&lt;Dashboard!$B$2,$L13&lt;&gt;"Confirmed"),"OVERDUE / UNFILLED",IF(AND($Z13&lt;&gt;"",$Z13&gt;=Dashboard!$B$2,$Z13&lt;=Dashboard!$B$2+2,$L13&lt;&gt;"Confirmed"),"DUE WITHIN 48 HOURS","")))))</f>
        <v/>
      </c>
      <c r="AJ13" s="24">
        <f>IF($A13="","",IF(COUNTIF($A$2:$A$501,$A13)&gt;1,"Duplicate request ID",IF(OR($B13="",$C13="",$D13="",$E13="",$F13="",$G13="",$H13="",$I13="",$J13="",$K13="",$L13=""),"Missing required information",IF(AND($Y13&lt;&gt;"",$Z13&lt;&gt;"",$Z13&lt;$Y13),"Invalid date or time sequence",IF(OR(AND($O13&lt;&gt;"",$P13=""),AND($O13="",$P13&lt;&gt;"")),"Confirmation date or time incomplete",IF(AND($AA13&lt;&gt;"",$Z13&lt;&gt;"",$AA13&gt;$Z13),"Confirmation after appointment",IF(AND(OR($L13="Confirmed",$L13="Completed"),OR($M13="",$N13="")),"Confirmed record missing assignment",IF(AND($L13="Completed",OR($Q13="",$R13="",$S13="",$T13="")),"Completed record missing service times",IF(AND($AB13&lt;&gt;"",$AC13&lt;&gt;"",$AC13&lt;$AB13),"Service end before service start",IF(AND($L13="Cancelled",$U13=""),"Cancelled record missing cancellation source",IF(OR(AND($V13&lt;&gt;"",$V13&lt;0),AND($W13&lt;&gt;"",$W13&lt;0)),"Negative cost",""))))))))))</f>
        <v/>
      </c>
    </row>
    <row r="14">
      <c r="A14" s="15" t="n"/>
      <c r="B14" s="15" t="n"/>
      <c r="C14" s="15" t="n"/>
      <c r="D14" s="42" t="n"/>
      <c r="E14" s="17" t="n"/>
      <c r="F14" s="42" t="n"/>
      <c r="G14" s="17" t="n"/>
      <c r="H14" s="15" t="n"/>
      <c r="I14" s="15" t="n"/>
      <c r="J14" s="15" t="n"/>
      <c r="K14" s="15" t="n"/>
      <c r="L14" s="15" t="n"/>
      <c r="M14" s="15" t="n"/>
      <c r="N14" s="15" t="n"/>
      <c r="O14" s="42" t="n"/>
      <c r="P14" s="17" t="n"/>
      <c r="Q14" s="42" t="n"/>
      <c r="R14" s="17" t="n"/>
      <c r="S14" s="42" t="n"/>
      <c r="T14" s="17" t="n"/>
      <c r="U14" s="15" t="n"/>
      <c r="V14" s="43" t="n"/>
      <c r="W14" s="43" t="n"/>
      <c r="X14" s="19" t="n"/>
      <c r="Y14" s="44">
        <f>IF($A14="","",IF(OR($D14="",$E14=""),"",$D14+$E14))</f>
        <v/>
      </c>
      <c r="Z14" s="44">
        <f>IF($A14="","",IF(OR($F14="",$G14=""),"",$F14+$G14))</f>
        <v/>
      </c>
      <c r="AA14" s="44">
        <f>IF($A14="","",IF(OR($O14="",$P14=""),"",$O14+$P14))</f>
        <v/>
      </c>
      <c r="AB14" s="44">
        <f>IF($A14="","",IF(OR($Q14="",$R14=""),"",$Q14+$R14))</f>
        <v/>
      </c>
      <c r="AC14" s="44">
        <f>IF($A14="","",IF(OR($S14="",$T14=""),"",$S14+$T14))</f>
        <v/>
      </c>
      <c r="AD14" s="45">
        <f>IF($A14="","",IF(OR($Y14="",$Z14=""),"",ROUND(($Z14-$Y14)*24,1)))</f>
        <v/>
      </c>
      <c r="AE14" s="45">
        <f>IF($A14="","",IF(OR($AA14="",$Z14=""),"",ROUND(($Z14-$AA14)*24,1)))</f>
        <v/>
      </c>
      <c r="AF14" s="22">
        <f>IF($A14="","",IF(OR($AB14="",$Z14=""),"",ROUND(($AB14-$Z14)*1440,0)))</f>
        <v/>
      </c>
      <c r="AG14" s="22">
        <f>IF($A14="","",IF(OR($AB14="",$AC14=""),"",ROUND(($AC14-$AB14)*1440,0)))</f>
        <v/>
      </c>
      <c r="AH14" s="46">
        <f>IF($A14="","",IF(OR($V14="",$W14=""),"",$W14-$V14))</f>
        <v/>
      </c>
      <c r="AI14" s="24">
        <f>IF($A14="","",IF(OR($L14="Cancelled",$L14="Completed"),"",IF(AND($L14="Confirmed",OR($M14="",$N14="")),"CONFIRMATION INCOMPLETE",IF(AND($Z14&lt;&gt;"",$Z14&lt;Dashboard!$B$2,$L14&lt;&gt;"Confirmed"),"OVERDUE / UNFILLED",IF(AND($Z14&lt;&gt;"",$Z14&gt;=Dashboard!$B$2,$Z14&lt;=Dashboard!$B$2+2,$L14&lt;&gt;"Confirmed"),"DUE WITHIN 48 HOURS","")))))</f>
        <v/>
      </c>
      <c r="AJ14" s="24">
        <f>IF($A14="","",IF(COUNTIF($A$2:$A$501,$A14)&gt;1,"Duplicate request ID",IF(OR($B14="",$C14="",$D14="",$E14="",$F14="",$G14="",$H14="",$I14="",$J14="",$K14="",$L14=""),"Missing required information",IF(AND($Y14&lt;&gt;"",$Z14&lt;&gt;"",$Z14&lt;$Y14),"Invalid date or time sequence",IF(OR(AND($O14&lt;&gt;"",$P14=""),AND($O14="",$P14&lt;&gt;"")),"Confirmation date or time incomplete",IF(AND($AA14&lt;&gt;"",$Z14&lt;&gt;"",$AA14&gt;$Z14),"Confirmation after appointment",IF(AND(OR($L14="Confirmed",$L14="Completed"),OR($M14="",$N14="")),"Confirmed record missing assignment",IF(AND($L14="Completed",OR($Q14="",$R14="",$S14="",$T14="")),"Completed record missing service times",IF(AND($AB14&lt;&gt;"",$AC14&lt;&gt;"",$AC14&lt;$AB14),"Service end before service start",IF(AND($L14="Cancelled",$U14=""),"Cancelled record missing cancellation source",IF(OR(AND($V14&lt;&gt;"",$V14&lt;0),AND($W14&lt;&gt;"",$W14&lt;0)),"Negative cost",""))))))))))</f>
        <v/>
      </c>
    </row>
    <row r="15">
      <c r="A15" s="25" t="n"/>
      <c r="B15" s="25" t="n"/>
      <c r="C15" s="25" t="n"/>
      <c r="D15" s="47" t="n"/>
      <c r="E15" s="27" t="n"/>
      <c r="F15" s="47" t="n"/>
      <c r="G15" s="27" t="n"/>
      <c r="H15" s="25" t="n"/>
      <c r="I15" s="25" t="n"/>
      <c r="J15" s="25" t="n"/>
      <c r="K15" s="25" t="n"/>
      <c r="L15" s="25" t="n"/>
      <c r="M15" s="25" t="n"/>
      <c r="N15" s="25" t="n"/>
      <c r="O15" s="47" t="n"/>
      <c r="P15" s="27" t="n"/>
      <c r="Q15" s="47" t="n"/>
      <c r="R15" s="27" t="n"/>
      <c r="S15" s="47" t="n"/>
      <c r="T15" s="27" t="n"/>
      <c r="U15" s="25" t="n"/>
      <c r="V15" s="48" t="n"/>
      <c r="W15" s="48" t="n"/>
      <c r="X15" s="29" t="n"/>
      <c r="Y15" s="44">
        <f>IF($A15="","",IF(OR($D15="",$E15=""),"",$D15+$E15))</f>
        <v/>
      </c>
      <c r="Z15" s="44">
        <f>IF($A15="","",IF(OR($F15="",$G15=""),"",$F15+$G15))</f>
        <v/>
      </c>
      <c r="AA15" s="44">
        <f>IF($A15="","",IF(OR($O15="",$P15=""),"",$O15+$P15))</f>
        <v/>
      </c>
      <c r="AB15" s="44">
        <f>IF($A15="","",IF(OR($Q15="",$R15=""),"",$Q15+$R15))</f>
        <v/>
      </c>
      <c r="AC15" s="44">
        <f>IF($A15="","",IF(OR($S15="",$T15=""),"",$S15+$T15))</f>
        <v/>
      </c>
      <c r="AD15" s="45">
        <f>IF($A15="","",IF(OR($Y15="",$Z15=""),"",ROUND(($Z15-$Y15)*24,1)))</f>
        <v/>
      </c>
      <c r="AE15" s="45">
        <f>IF($A15="","",IF(OR($AA15="",$Z15=""),"",ROUND(($Z15-$AA15)*24,1)))</f>
        <v/>
      </c>
      <c r="AF15" s="22">
        <f>IF($A15="","",IF(OR($AB15="",$Z15=""),"",ROUND(($AB15-$Z15)*1440,0)))</f>
        <v/>
      </c>
      <c r="AG15" s="22">
        <f>IF($A15="","",IF(OR($AB15="",$AC15=""),"",ROUND(($AC15-$AB15)*1440,0)))</f>
        <v/>
      </c>
      <c r="AH15" s="46">
        <f>IF($A15="","",IF(OR($V15="",$W15=""),"",$W15-$V15))</f>
        <v/>
      </c>
      <c r="AI15" s="24">
        <f>IF($A15="","",IF(OR($L15="Cancelled",$L15="Completed"),"",IF(AND($L15="Confirmed",OR($M15="",$N15="")),"CONFIRMATION INCOMPLETE",IF(AND($Z15&lt;&gt;"",$Z15&lt;Dashboard!$B$2,$L15&lt;&gt;"Confirmed"),"OVERDUE / UNFILLED",IF(AND($Z15&lt;&gt;"",$Z15&gt;=Dashboard!$B$2,$Z15&lt;=Dashboard!$B$2+2,$L15&lt;&gt;"Confirmed"),"DUE WITHIN 48 HOURS","")))))</f>
        <v/>
      </c>
      <c r="AJ15" s="24">
        <f>IF($A15="","",IF(COUNTIF($A$2:$A$501,$A15)&gt;1,"Duplicate request ID",IF(OR($B15="",$C15="",$D15="",$E15="",$F15="",$G15="",$H15="",$I15="",$J15="",$K15="",$L15=""),"Missing required information",IF(AND($Y15&lt;&gt;"",$Z15&lt;&gt;"",$Z15&lt;$Y15),"Invalid date or time sequence",IF(OR(AND($O15&lt;&gt;"",$P15=""),AND($O15="",$P15&lt;&gt;"")),"Confirmation date or time incomplete",IF(AND($AA15&lt;&gt;"",$Z15&lt;&gt;"",$AA15&gt;$Z15),"Confirmation after appointment",IF(AND(OR($L15="Confirmed",$L15="Completed"),OR($M15="",$N15="")),"Confirmed record missing assignment",IF(AND($L15="Completed",OR($Q15="",$R15="",$S15="",$T15="")),"Completed record missing service times",IF(AND($AB15&lt;&gt;"",$AC15&lt;&gt;"",$AC15&lt;$AB15),"Service end before service start",IF(AND($L15="Cancelled",$U15=""),"Cancelled record missing cancellation source",IF(OR(AND($V15&lt;&gt;"",$V15&lt;0),AND($W15&lt;&gt;"",$W15&lt;0)),"Negative cost",""))))))))))</f>
        <v/>
      </c>
    </row>
    <row r="16">
      <c r="A16" s="15" t="n"/>
      <c r="B16" s="15" t="n"/>
      <c r="C16" s="15" t="n"/>
      <c r="D16" s="42" t="n"/>
      <c r="E16" s="17" t="n"/>
      <c r="F16" s="42" t="n"/>
      <c r="G16" s="17" t="n"/>
      <c r="H16" s="15" t="n"/>
      <c r="I16" s="15" t="n"/>
      <c r="J16" s="15" t="n"/>
      <c r="K16" s="15" t="n"/>
      <c r="L16" s="15" t="n"/>
      <c r="M16" s="15" t="n"/>
      <c r="N16" s="15" t="n"/>
      <c r="O16" s="42" t="n"/>
      <c r="P16" s="17" t="n"/>
      <c r="Q16" s="42" t="n"/>
      <c r="R16" s="17" t="n"/>
      <c r="S16" s="42" t="n"/>
      <c r="T16" s="17" t="n"/>
      <c r="U16" s="15" t="n"/>
      <c r="V16" s="43" t="n"/>
      <c r="W16" s="43" t="n"/>
      <c r="X16" s="19" t="n"/>
      <c r="Y16" s="44">
        <f>IF($A16="","",IF(OR($D16="",$E16=""),"",$D16+$E16))</f>
        <v/>
      </c>
      <c r="Z16" s="44">
        <f>IF($A16="","",IF(OR($F16="",$G16=""),"",$F16+$G16))</f>
        <v/>
      </c>
      <c r="AA16" s="44">
        <f>IF($A16="","",IF(OR($O16="",$P16=""),"",$O16+$P16))</f>
        <v/>
      </c>
      <c r="AB16" s="44">
        <f>IF($A16="","",IF(OR($Q16="",$R16=""),"",$Q16+$R16))</f>
        <v/>
      </c>
      <c r="AC16" s="44">
        <f>IF($A16="","",IF(OR($S16="",$T16=""),"",$S16+$T16))</f>
        <v/>
      </c>
      <c r="AD16" s="45">
        <f>IF($A16="","",IF(OR($Y16="",$Z16=""),"",ROUND(($Z16-$Y16)*24,1)))</f>
        <v/>
      </c>
      <c r="AE16" s="45">
        <f>IF($A16="","",IF(OR($AA16="",$Z16=""),"",ROUND(($Z16-$AA16)*24,1)))</f>
        <v/>
      </c>
      <c r="AF16" s="22">
        <f>IF($A16="","",IF(OR($AB16="",$Z16=""),"",ROUND(($AB16-$Z16)*1440,0)))</f>
        <v/>
      </c>
      <c r="AG16" s="22">
        <f>IF($A16="","",IF(OR($AB16="",$AC16=""),"",ROUND(($AC16-$AB16)*1440,0)))</f>
        <v/>
      </c>
      <c r="AH16" s="46">
        <f>IF($A16="","",IF(OR($V16="",$W16=""),"",$W16-$V16))</f>
        <v/>
      </c>
      <c r="AI16" s="24">
        <f>IF($A16="","",IF(OR($L16="Cancelled",$L16="Completed"),"",IF(AND($L16="Confirmed",OR($M16="",$N16="")),"CONFIRMATION INCOMPLETE",IF(AND($Z16&lt;&gt;"",$Z16&lt;Dashboard!$B$2,$L16&lt;&gt;"Confirmed"),"OVERDUE / UNFILLED",IF(AND($Z16&lt;&gt;"",$Z16&gt;=Dashboard!$B$2,$Z16&lt;=Dashboard!$B$2+2,$L16&lt;&gt;"Confirmed"),"DUE WITHIN 48 HOURS","")))))</f>
        <v/>
      </c>
      <c r="AJ16" s="24">
        <f>IF($A16="","",IF(COUNTIF($A$2:$A$501,$A16)&gt;1,"Duplicate request ID",IF(OR($B16="",$C16="",$D16="",$E16="",$F16="",$G16="",$H16="",$I16="",$J16="",$K16="",$L16=""),"Missing required information",IF(AND($Y16&lt;&gt;"",$Z16&lt;&gt;"",$Z16&lt;$Y16),"Invalid date or time sequence",IF(OR(AND($O16&lt;&gt;"",$P16=""),AND($O16="",$P16&lt;&gt;"")),"Confirmation date or time incomplete",IF(AND($AA16&lt;&gt;"",$Z16&lt;&gt;"",$AA16&gt;$Z16),"Confirmation after appointment",IF(AND(OR($L16="Confirmed",$L16="Completed"),OR($M16="",$N16="")),"Confirmed record missing assignment",IF(AND($L16="Completed",OR($Q16="",$R16="",$S16="",$T16="")),"Completed record missing service times",IF(AND($AB16&lt;&gt;"",$AC16&lt;&gt;"",$AC16&lt;$AB16),"Service end before service start",IF(AND($L16="Cancelled",$U16=""),"Cancelled record missing cancellation source",IF(OR(AND($V16&lt;&gt;"",$V16&lt;0),AND($W16&lt;&gt;"",$W16&lt;0)),"Negative cost",""))))))))))</f>
        <v/>
      </c>
    </row>
    <row r="17">
      <c r="A17" s="25" t="n"/>
      <c r="B17" s="25" t="n"/>
      <c r="C17" s="25" t="n"/>
      <c r="D17" s="47" t="n"/>
      <c r="E17" s="27" t="n"/>
      <c r="F17" s="47" t="n"/>
      <c r="G17" s="27" t="n"/>
      <c r="H17" s="25" t="n"/>
      <c r="I17" s="25" t="n"/>
      <c r="J17" s="25" t="n"/>
      <c r="K17" s="25" t="n"/>
      <c r="L17" s="25" t="n"/>
      <c r="M17" s="25" t="n"/>
      <c r="N17" s="25" t="n"/>
      <c r="O17" s="47" t="n"/>
      <c r="P17" s="27" t="n"/>
      <c r="Q17" s="47" t="n"/>
      <c r="R17" s="27" t="n"/>
      <c r="S17" s="47" t="n"/>
      <c r="T17" s="27" t="n"/>
      <c r="U17" s="25" t="n"/>
      <c r="V17" s="48" t="n"/>
      <c r="W17" s="48" t="n"/>
      <c r="X17" s="29" t="n"/>
      <c r="Y17" s="44">
        <f>IF($A17="","",IF(OR($D17="",$E17=""),"",$D17+$E17))</f>
        <v/>
      </c>
      <c r="Z17" s="44">
        <f>IF($A17="","",IF(OR($F17="",$G17=""),"",$F17+$G17))</f>
        <v/>
      </c>
      <c r="AA17" s="44">
        <f>IF($A17="","",IF(OR($O17="",$P17=""),"",$O17+$P17))</f>
        <v/>
      </c>
      <c r="AB17" s="44">
        <f>IF($A17="","",IF(OR($Q17="",$R17=""),"",$Q17+$R17))</f>
        <v/>
      </c>
      <c r="AC17" s="44">
        <f>IF($A17="","",IF(OR($S17="",$T17=""),"",$S17+$T17))</f>
        <v/>
      </c>
      <c r="AD17" s="45">
        <f>IF($A17="","",IF(OR($Y17="",$Z17=""),"",ROUND(($Z17-$Y17)*24,1)))</f>
        <v/>
      </c>
      <c r="AE17" s="45">
        <f>IF($A17="","",IF(OR($AA17="",$Z17=""),"",ROUND(($Z17-$AA17)*24,1)))</f>
        <v/>
      </c>
      <c r="AF17" s="22">
        <f>IF($A17="","",IF(OR($AB17="",$Z17=""),"",ROUND(($AB17-$Z17)*1440,0)))</f>
        <v/>
      </c>
      <c r="AG17" s="22">
        <f>IF($A17="","",IF(OR($AB17="",$AC17=""),"",ROUND(($AC17-$AB17)*1440,0)))</f>
        <v/>
      </c>
      <c r="AH17" s="46">
        <f>IF($A17="","",IF(OR($V17="",$W17=""),"",$W17-$V17))</f>
        <v/>
      </c>
      <c r="AI17" s="24">
        <f>IF($A17="","",IF(OR($L17="Cancelled",$L17="Completed"),"",IF(AND($L17="Confirmed",OR($M17="",$N17="")),"CONFIRMATION INCOMPLETE",IF(AND($Z17&lt;&gt;"",$Z17&lt;Dashboard!$B$2,$L17&lt;&gt;"Confirmed"),"OVERDUE / UNFILLED",IF(AND($Z17&lt;&gt;"",$Z17&gt;=Dashboard!$B$2,$Z17&lt;=Dashboard!$B$2+2,$L17&lt;&gt;"Confirmed"),"DUE WITHIN 48 HOURS","")))))</f>
        <v/>
      </c>
      <c r="AJ17" s="24">
        <f>IF($A17="","",IF(COUNTIF($A$2:$A$501,$A17)&gt;1,"Duplicate request ID",IF(OR($B17="",$C17="",$D17="",$E17="",$F17="",$G17="",$H17="",$I17="",$J17="",$K17="",$L17=""),"Missing required information",IF(AND($Y17&lt;&gt;"",$Z17&lt;&gt;"",$Z17&lt;$Y17),"Invalid date or time sequence",IF(OR(AND($O17&lt;&gt;"",$P17=""),AND($O17="",$P17&lt;&gt;"")),"Confirmation date or time incomplete",IF(AND($AA17&lt;&gt;"",$Z17&lt;&gt;"",$AA17&gt;$Z17),"Confirmation after appointment",IF(AND(OR($L17="Confirmed",$L17="Completed"),OR($M17="",$N17="")),"Confirmed record missing assignment",IF(AND($L17="Completed",OR($Q17="",$R17="",$S17="",$T17="")),"Completed record missing service times",IF(AND($AB17&lt;&gt;"",$AC17&lt;&gt;"",$AC17&lt;$AB17),"Service end before service start",IF(AND($L17="Cancelled",$U17=""),"Cancelled record missing cancellation source",IF(OR(AND($V17&lt;&gt;"",$V17&lt;0),AND($W17&lt;&gt;"",$W17&lt;0)),"Negative cost",""))))))))))</f>
        <v/>
      </c>
    </row>
    <row r="18">
      <c r="A18" s="15" t="n"/>
      <c r="B18" s="15" t="n"/>
      <c r="C18" s="15" t="n"/>
      <c r="D18" s="42" t="n"/>
      <c r="E18" s="17" t="n"/>
      <c r="F18" s="42" t="n"/>
      <c r="G18" s="17" t="n"/>
      <c r="H18" s="15" t="n"/>
      <c r="I18" s="15" t="n"/>
      <c r="J18" s="15" t="n"/>
      <c r="K18" s="15" t="n"/>
      <c r="L18" s="15" t="n"/>
      <c r="M18" s="15" t="n"/>
      <c r="N18" s="15" t="n"/>
      <c r="O18" s="42" t="n"/>
      <c r="P18" s="17" t="n"/>
      <c r="Q18" s="42" t="n"/>
      <c r="R18" s="17" t="n"/>
      <c r="S18" s="42" t="n"/>
      <c r="T18" s="17" t="n"/>
      <c r="U18" s="15" t="n"/>
      <c r="V18" s="43" t="n"/>
      <c r="W18" s="43" t="n"/>
      <c r="X18" s="19" t="n"/>
      <c r="Y18" s="44">
        <f>IF($A18="","",IF(OR($D18="",$E18=""),"",$D18+$E18))</f>
        <v/>
      </c>
      <c r="Z18" s="44">
        <f>IF($A18="","",IF(OR($F18="",$G18=""),"",$F18+$G18))</f>
        <v/>
      </c>
      <c r="AA18" s="44">
        <f>IF($A18="","",IF(OR($O18="",$P18=""),"",$O18+$P18))</f>
        <v/>
      </c>
      <c r="AB18" s="44">
        <f>IF($A18="","",IF(OR($Q18="",$R18=""),"",$Q18+$R18))</f>
        <v/>
      </c>
      <c r="AC18" s="44">
        <f>IF($A18="","",IF(OR($S18="",$T18=""),"",$S18+$T18))</f>
        <v/>
      </c>
      <c r="AD18" s="45">
        <f>IF($A18="","",IF(OR($Y18="",$Z18=""),"",ROUND(($Z18-$Y18)*24,1)))</f>
        <v/>
      </c>
      <c r="AE18" s="45">
        <f>IF($A18="","",IF(OR($AA18="",$Z18=""),"",ROUND(($Z18-$AA18)*24,1)))</f>
        <v/>
      </c>
      <c r="AF18" s="22">
        <f>IF($A18="","",IF(OR($AB18="",$Z18=""),"",ROUND(($AB18-$Z18)*1440,0)))</f>
        <v/>
      </c>
      <c r="AG18" s="22">
        <f>IF($A18="","",IF(OR($AB18="",$AC18=""),"",ROUND(($AC18-$AB18)*1440,0)))</f>
        <v/>
      </c>
      <c r="AH18" s="46">
        <f>IF($A18="","",IF(OR($V18="",$W18=""),"",$W18-$V18))</f>
        <v/>
      </c>
      <c r="AI18" s="24">
        <f>IF($A18="","",IF(OR($L18="Cancelled",$L18="Completed"),"",IF(AND($L18="Confirmed",OR($M18="",$N18="")),"CONFIRMATION INCOMPLETE",IF(AND($Z18&lt;&gt;"",$Z18&lt;Dashboard!$B$2,$L18&lt;&gt;"Confirmed"),"OVERDUE / UNFILLED",IF(AND($Z18&lt;&gt;"",$Z18&gt;=Dashboard!$B$2,$Z18&lt;=Dashboard!$B$2+2,$L18&lt;&gt;"Confirmed"),"DUE WITHIN 48 HOURS","")))))</f>
        <v/>
      </c>
      <c r="AJ18" s="24">
        <f>IF($A18="","",IF(COUNTIF($A$2:$A$501,$A18)&gt;1,"Duplicate request ID",IF(OR($B18="",$C18="",$D18="",$E18="",$F18="",$G18="",$H18="",$I18="",$J18="",$K18="",$L18=""),"Missing required information",IF(AND($Y18&lt;&gt;"",$Z18&lt;&gt;"",$Z18&lt;$Y18),"Invalid date or time sequence",IF(OR(AND($O18&lt;&gt;"",$P18=""),AND($O18="",$P18&lt;&gt;"")),"Confirmation date or time incomplete",IF(AND($AA18&lt;&gt;"",$Z18&lt;&gt;"",$AA18&gt;$Z18),"Confirmation after appointment",IF(AND(OR($L18="Confirmed",$L18="Completed"),OR($M18="",$N18="")),"Confirmed record missing assignment",IF(AND($L18="Completed",OR($Q18="",$R18="",$S18="",$T18="")),"Completed record missing service times",IF(AND($AB18&lt;&gt;"",$AC18&lt;&gt;"",$AC18&lt;$AB18),"Service end before service start",IF(AND($L18="Cancelled",$U18=""),"Cancelled record missing cancellation source",IF(OR(AND($V18&lt;&gt;"",$V18&lt;0),AND($W18&lt;&gt;"",$W18&lt;0)),"Negative cost",""))))))))))</f>
        <v/>
      </c>
    </row>
    <row r="19">
      <c r="A19" s="25" t="n"/>
      <c r="B19" s="25" t="n"/>
      <c r="C19" s="25" t="n"/>
      <c r="D19" s="47" t="n"/>
      <c r="E19" s="27" t="n"/>
      <c r="F19" s="47" t="n"/>
      <c r="G19" s="27" t="n"/>
      <c r="H19" s="25" t="n"/>
      <c r="I19" s="25" t="n"/>
      <c r="J19" s="25" t="n"/>
      <c r="K19" s="25" t="n"/>
      <c r="L19" s="25" t="n"/>
      <c r="M19" s="25" t="n"/>
      <c r="N19" s="25" t="n"/>
      <c r="O19" s="47" t="n"/>
      <c r="P19" s="27" t="n"/>
      <c r="Q19" s="47" t="n"/>
      <c r="R19" s="27" t="n"/>
      <c r="S19" s="47" t="n"/>
      <c r="T19" s="27" t="n"/>
      <c r="U19" s="25" t="n"/>
      <c r="V19" s="48" t="n"/>
      <c r="W19" s="48" t="n"/>
      <c r="X19" s="29" t="n"/>
      <c r="Y19" s="44">
        <f>IF($A19="","",IF(OR($D19="",$E19=""),"",$D19+$E19))</f>
        <v/>
      </c>
      <c r="Z19" s="44">
        <f>IF($A19="","",IF(OR($F19="",$G19=""),"",$F19+$G19))</f>
        <v/>
      </c>
      <c r="AA19" s="44">
        <f>IF($A19="","",IF(OR($O19="",$P19=""),"",$O19+$P19))</f>
        <v/>
      </c>
      <c r="AB19" s="44">
        <f>IF($A19="","",IF(OR($Q19="",$R19=""),"",$Q19+$R19))</f>
        <v/>
      </c>
      <c r="AC19" s="44">
        <f>IF($A19="","",IF(OR($S19="",$T19=""),"",$S19+$T19))</f>
        <v/>
      </c>
      <c r="AD19" s="45">
        <f>IF($A19="","",IF(OR($Y19="",$Z19=""),"",ROUND(($Z19-$Y19)*24,1)))</f>
        <v/>
      </c>
      <c r="AE19" s="45">
        <f>IF($A19="","",IF(OR($AA19="",$Z19=""),"",ROUND(($Z19-$AA19)*24,1)))</f>
        <v/>
      </c>
      <c r="AF19" s="22">
        <f>IF($A19="","",IF(OR($AB19="",$Z19=""),"",ROUND(($AB19-$Z19)*1440,0)))</f>
        <v/>
      </c>
      <c r="AG19" s="22">
        <f>IF($A19="","",IF(OR($AB19="",$AC19=""),"",ROUND(($AC19-$AB19)*1440,0)))</f>
        <v/>
      </c>
      <c r="AH19" s="46">
        <f>IF($A19="","",IF(OR($V19="",$W19=""),"",$W19-$V19))</f>
        <v/>
      </c>
      <c r="AI19" s="24">
        <f>IF($A19="","",IF(OR($L19="Cancelled",$L19="Completed"),"",IF(AND($L19="Confirmed",OR($M19="",$N19="")),"CONFIRMATION INCOMPLETE",IF(AND($Z19&lt;&gt;"",$Z19&lt;Dashboard!$B$2,$L19&lt;&gt;"Confirmed"),"OVERDUE / UNFILLED",IF(AND($Z19&lt;&gt;"",$Z19&gt;=Dashboard!$B$2,$Z19&lt;=Dashboard!$B$2+2,$L19&lt;&gt;"Confirmed"),"DUE WITHIN 48 HOURS","")))))</f>
        <v/>
      </c>
      <c r="AJ19" s="24">
        <f>IF($A19="","",IF(COUNTIF($A$2:$A$501,$A19)&gt;1,"Duplicate request ID",IF(OR($B19="",$C19="",$D19="",$E19="",$F19="",$G19="",$H19="",$I19="",$J19="",$K19="",$L19=""),"Missing required information",IF(AND($Y19&lt;&gt;"",$Z19&lt;&gt;"",$Z19&lt;$Y19),"Invalid date or time sequence",IF(OR(AND($O19&lt;&gt;"",$P19=""),AND($O19="",$P19&lt;&gt;"")),"Confirmation date or time incomplete",IF(AND($AA19&lt;&gt;"",$Z19&lt;&gt;"",$AA19&gt;$Z19),"Confirmation after appointment",IF(AND(OR($L19="Confirmed",$L19="Completed"),OR($M19="",$N19="")),"Confirmed record missing assignment",IF(AND($L19="Completed",OR($Q19="",$R19="",$S19="",$T19="")),"Completed record missing service times",IF(AND($AB19&lt;&gt;"",$AC19&lt;&gt;"",$AC19&lt;$AB19),"Service end before service start",IF(AND($L19="Cancelled",$U19=""),"Cancelled record missing cancellation source",IF(OR(AND($V19&lt;&gt;"",$V19&lt;0),AND($W19&lt;&gt;"",$W19&lt;0)),"Negative cost",""))))))))))</f>
        <v/>
      </c>
    </row>
    <row r="20">
      <c r="A20" s="15" t="n"/>
      <c r="B20" s="15" t="n"/>
      <c r="C20" s="15" t="n"/>
      <c r="D20" s="42" t="n"/>
      <c r="E20" s="17" t="n"/>
      <c r="F20" s="42" t="n"/>
      <c r="G20" s="17" t="n"/>
      <c r="H20" s="15" t="n"/>
      <c r="I20" s="15" t="n"/>
      <c r="J20" s="15" t="n"/>
      <c r="K20" s="15" t="n"/>
      <c r="L20" s="15" t="n"/>
      <c r="M20" s="15" t="n"/>
      <c r="N20" s="15" t="n"/>
      <c r="O20" s="42" t="n"/>
      <c r="P20" s="17" t="n"/>
      <c r="Q20" s="42" t="n"/>
      <c r="R20" s="17" t="n"/>
      <c r="S20" s="42" t="n"/>
      <c r="T20" s="17" t="n"/>
      <c r="U20" s="15" t="n"/>
      <c r="V20" s="43" t="n"/>
      <c r="W20" s="43" t="n"/>
      <c r="X20" s="19" t="n"/>
      <c r="Y20" s="44">
        <f>IF($A20="","",IF(OR($D20="",$E20=""),"",$D20+$E20))</f>
        <v/>
      </c>
      <c r="Z20" s="44">
        <f>IF($A20="","",IF(OR($F20="",$G20=""),"",$F20+$G20))</f>
        <v/>
      </c>
      <c r="AA20" s="44">
        <f>IF($A20="","",IF(OR($O20="",$P20=""),"",$O20+$P20))</f>
        <v/>
      </c>
      <c r="AB20" s="44">
        <f>IF($A20="","",IF(OR($Q20="",$R20=""),"",$Q20+$R20))</f>
        <v/>
      </c>
      <c r="AC20" s="44">
        <f>IF($A20="","",IF(OR($S20="",$T20=""),"",$S20+$T20))</f>
        <v/>
      </c>
      <c r="AD20" s="45">
        <f>IF($A20="","",IF(OR($Y20="",$Z20=""),"",ROUND(($Z20-$Y20)*24,1)))</f>
        <v/>
      </c>
      <c r="AE20" s="45">
        <f>IF($A20="","",IF(OR($AA20="",$Z20=""),"",ROUND(($Z20-$AA20)*24,1)))</f>
        <v/>
      </c>
      <c r="AF20" s="22">
        <f>IF($A20="","",IF(OR($AB20="",$Z20=""),"",ROUND(($AB20-$Z20)*1440,0)))</f>
        <v/>
      </c>
      <c r="AG20" s="22">
        <f>IF($A20="","",IF(OR($AB20="",$AC20=""),"",ROUND(($AC20-$AB20)*1440,0)))</f>
        <v/>
      </c>
      <c r="AH20" s="46">
        <f>IF($A20="","",IF(OR($V20="",$W20=""),"",$W20-$V20))</f>
        <v/>
      </c>
      <c r="AI20" s="24">
        <f>IF($A20="","",IF(OR($L20="Cancelled",$L20="Completed"),"",IF(AND($L20="Confirmed",OR($M20="",$N20="")),"CONFIRMATION INCOMPLETE",IF(AND($Z20&lt;&gt;"",$Z20&lt;Dashboard!$B$2,$L20&lt;&gt;"Confirmed"),"OVERDUE / UNFILLED",IF(AND($Z20&lt;&gt;"",$Z20&gt;=Dashboard!$B$2,$Z20&lt;=Dashboard!$B$2+2,$L20&lt;&gt;"Confirmed"),"DUE WITHIN 48 HOURS","")))))</f>
        <v/>
      </c>
      <c r="AJ20" s="24">
        <f>IF($A20="","",IF(COUNTIF($A$2:$A$501,$A20)&gt;1,"Duplicate request ID",IF(OR($B20="",$C20="",$D20="",$E20="",$F20="",$G20="",$H20="",$I20="",$J20="",$K20="",$L20=""),"Missing required information",IF(AND($Y20&lt;&gt;"",$Z20&lt;&gt;"",$Z20&lt;$Y20),"Invalid date or time sequence",IF(OR(AND($O20&lt;&gt;"",$P20=""),AND($O20="",$P20&lt;&gt;"")),"Confirmation date or time incomplete",IF(AND($AA20&lt;&gt;"",$Z20&lt;&gt;"",$AA20&gt;$Z20),"Confirmation after appointment",IF(AND(OR($L20="Confirmed",$L20="Completed"),OR($M20="",$N20="")),"Confirmed record missing assignment",IF(AND($L20="Completed",OR($Q20="",$R20="",$S20="",$T20="")),"Completed record missing service times",IF(AND($AB20&lt;&gt;"",$AC20&lt;&gt;"",$AC20&lt;$AB20),"Service end before service start",IF(AND($L20="Cancelled",$U20=""),"Cancelled record missing cancellation source",IF(OR(AND($V20&lt;&gt;"",$V20&lt;0),AND($W20&lt;&gt;"",$W20&lt;0)),"Negative cost",""))))))))))</f>
        <v/>
      </c>
    </row>
    <row r="21">
      <c r="A21" s="25" t="n"/>
      <c r="B21" s="25" t="n"/>
      <c r="C21" s="25" t="n"/>
      <c r="D21" s="47" t="n"/>
      <c r="E21" s="27" t="n"/>
      <c r="F21" s="47" t="n"/>
      <c r="G21" s="27" t="n"/>
      <c r="H21" s="25" t="n"/>
      <c r="I21" s="25" t="n"/>
      <c r="J21" s="25" t="n"/>
      <c r="K21" s="25" t="n"/>
      <c r="L21" s="25" t="n"/>
      <c r="M21" s="25" t="n"/>
      <c r="N21" s="25" t="n"/>
      <c r="O21" s="47" t="n"/>
      <c r="P21" s="27" t="n"/>
      <c r="Q21" s="47" t="n"/>
      <c r="R21" s="27" t="n"/>
      <c r="S21" s="47" t="n"/>
      <c r="T21" s="27" t="n"/>
      <c r="U21" s="25" t="n"/>
      <c r="V21" s="48" t="n"/>
      <c r="W21" s="48" t="n"/>
      <c r="X21" s="29" t="n"/>
      <c r="Y21" s="44">
        <f>IF($A21="","",IF(OR($D21="",$E21=""),"",$D21+$E21))</f>
        <v/>
      </c>
      <c r="Z21" s="44">
        <f>IF($A21="","",IF(OR($F21="",$G21=""),"",$F21+$G21))</f>
        <v/>
      </c>
      <c r="AA21" s="44">
        <f>IF($A21="","",IF(OR($O21="",$P21=""),"",$O21+$P21))</f>
        <v/>
      </c>
      <c r="AB21" s="44">
        <f>IF($A21="","",IF(OR($Q21="",$R21=""),"",$Q21+$R21))</f>
        <v/>
      </c>
      <c r="AC21" s="44">
        <f>IF($A21="","",IF(OR($S21="",$T21=""),"",$S21+$T21))</f>
        <v/>
      </c>
      <c r="AD21" s="45">
        <f>IF($A21="","",IF(OR($Y21="",$Z21=""),"",ROUND(($Z21-$Y21)*24,1)))</f>
        <v/>
      </c>
      <c r="AE21" s="45">
        <f>IF($A21="","",IF(OR($AA21="",$Z21=""),"",ROUND(($Z21-$AA21)*24,1)))</f>
        <v/>
      </c>
      <c r="AF21" s="22">
        <f>IF($A21="","",IF(OR($AB21="",$Z21=""),"",ROUND(($AB21-$Z21)*1440,0)))</f>
        <v/>
      </c>
      <c r="AG21" s="22">
        <f>IF($A21="","",IF(OR($AB21="",$AC21=""),"",ROUND(($AC21-$AB21)*1440,0)))</f>
        <v/>
      </c>
      <c r="AH21" s="46">
        <f>IF($A21="","",IF(OR($V21="",$W21=""),"",$W21-$V21))</f>
        <v/>
      </c>
      <c r="AI21" s="24">
        <f>IF($A21="","",IF(OR($L21="Cancelled",$L21="Completed"),"",IF(AND($L21="Confirmed",OR($M21="",$N21="")),"CONFIRMATION INCOMPLETE",IF(AND($Z21&lt;&gt;"",$Z21&lt;Dashboard!$B$2,$L21&lt;&gt;"Confirmed"),"OVERDUE / UNFILLED",IF(AND($Z21&lt;&gt;"",$Z21&gt;=Dashboard!$B$2,$Z21&lt;=Dashboard!$B$2+2,$L21&lt;&gt;"Confirmed"),"DUE WITHIN 48 HOURS","")))))</f>
        <v/>
      </c>
      <c r="AJ21" s="24">
        <f>IF($A21="","",IF(COUNTIF($A$2:$A$501,$A21)&gt;1,"Duplicate request ID",IF(OR($B21="",$C21="",$D21="",$E21="",$F21="",$G21="",$H21="",$I21="",$J21="",$K21="",$L21=""),"Missing required information",IF(AND($Y21&lt;&gt;"",$Z21&lt;&gt;"",$Z21&lt;$Y21),"Invalid date or time sequence",IF(OR(AND($O21&lt;&gt;"",$P21=""),AND($O21="",$P21&lt;&gt;"")),"Confirmation date or time incomplete",IF(AND($AA21&lt;&gt;"",$Z21&lt;&gt;"",$AA21&gt;$Z21),"Confirmation after appointment",IF(AND(OR($L21="Confirmed",$L21="Completed"),OR($M21="",$N21="")),"Confirmed record missing assignment",IF(AND($L21="Completed",OR($Q21="",$R21="",$S21="",$T21="")),"Completed record missing service times",IF(AND($AB21&lt;&gt;"",$AC21&lt;&gt;"",$AC21&lt;$AB21),"Service end before service start",IF(AND($L21="Cancelled",$U21=""),"Cancelled record missing cancellation source",IF(OR(AND($V21&lt;&gt;"",$V21&lt;0),AND($W21&lt;&gt;"",$W21&lt;0)),"Negative cost",""))))))))))</f>
        <v/>
      </c>
    </row>
    <row r="22">
      <c r="A22" s="15" t="n"/>
      <c r="B22" s="15" t="n"/>
      <c r="C22" s="15" t="n"/>
      <c r="D22" s="42" t="n"/>
      <c r="E22" s="17" t="n"/>
      <c r="F22" s="42" t="n"/>
      <c r="G22" s="17" t="n"/>
      <c r="H22" s="15" t="n"/>
      <c r="I22" s="15" t="n"/>
      <c r="J22" s="15" t="n"/>
      <c r="K22" s="15" t="n"/>
      <c r="L22" s="15" t="n"/>
      <c r="M22" s="15" t="n"/>
      <c r="N22" s="15" t="n"/>
      <c r="O22" s="42" t="n"/>
      <c r="P22" s="17" t="n"/>
      <c r="Q22" s="42" t="n"/>
      <c r="R22" s="17" t="n"/>
      <c r="S22" s="42" t="n"/>
      <c r="T22" s="17" t="n"/>
      <c r="U22" s="15" t="n"/>
      <c r="V22" s="43" t="n"/>
      <c r="W22" s="43" t="n"/>
      <c r="X22" s="19" t="n"/>
      <c r="Y22" s="44">
        <f>IF($A22="","",IF(OR($D22="",$E22=""),"",$D22+$E22))</f>
        <v/>
      </c>
      <c r="Z22" s="44">
        <f>IF($A22="","",IF(OR($F22="",$G22=""),"",$F22+$G22))</f>
        <v/>
      </c>
      <c r="AA22" s="44">
        <f>IF($A22="","",IF(OR($O22="",$P22=""),"",$O22+$P22))</f>
        <v/>
      </c>
      <c r="AB22" s="44">
        <f>IF($A22="","",IF(OR($Q22="",$R22=""),"",$Q22+$R22))</f>
        <v/>
      </c>
      <c r="AC22" s="44">
        <f>IF($A22="","",IF(OR($S22="",$T22=""),"",$S22+$T22))</f>
        <v/>
      </c>
      <c r="AD22" s="45">
        <f>IF($A22="","",IF(OR($Y22="",$Z22=""),"",ROUND(($Z22-$Y22)*24,1)))</f>
        <v/>
      </c>
      <c r="AE22" s="45">
        <f>IF($A22="","",IF(OR($AA22="",$Z22=""),"",ROUND(($Z22-$AA22)*24,1)))</f>
        <v/>
      </c>
      <c r="AF22" s="22">
        <f>IF($A22="","",IF(OR($AB22="",$Z22=""),"",ROUND(($AB22-$Z22)*1440,0)))</f>
        <v/>
      </c>
      <c r="AG22" s="22">
        <f>IF($A22="","",IF(OR($AB22="",$AC22=""),"",ROUND(($AC22-$AB22)*1440,0)))</f>
        <v/>
      </c>
      <c r="AH22" s="46">
        <f>IF($A22="","",IF(OR($V22="",$W22=""),"",$W22-$V22))</f>
        <v/>
      </c>
      <c r="AI22" s="24">
        <f>IF($A22="","",IF(OR($L22="Cancelled",$L22="Completed"),"",IF(AND($L22="Confirmed",OR($M22="",$N22="")),"CONFIRMATION INCOMPLETE",IF(AND($Z22&lt;&gt;"",$Z22&lt;Dashboard!$B$2,$L22&lt;&gt;"Confirmed"),"OVERDUE / UNFILLED",IF(AND($Z22&lt;&gt;"",$Z22&gt;=Dashboard!$B$2,$Z22&lt;=Dashboard!$B$2+2,$L22&lt;&gt;"Confirmed"),"DUE WITHIN 48 HOURS","")))))</f>
        <v/>
      </c>
      <c r="AJ22" s="24">
        <f>IF($A22="","",IF(COUNTIF($A$2:$A$501,$A22)&gt;1,"Duplicate request ID",IF(OR($B22="",$C22="",$D22="",$E22="",$F22="",$G22="",$H22="",$I22="",$J22="",$K22="",$L22=""),"Missing required information",IF(AND($Y22&lt;&gt;"",$Z22&lt;&gt;"",$Z22&lt;$Y22),"Invalid date or time sequence",IF(OR(AND($O22&lt;&gt;"",$P22=""),AND($O22="",$P22&lt;&gt;"")),"Confirmation date or time incomplete",IF(AND($AA22&lt;&gt;"",$Z22&lt;&gt;"",$AA22&gt;$Z22),"Confirmation after appointment",IF(AND(OR($L22="Confirmed",$L22="Completed"),OR($M22="",$N22="")),"Confirmed record missing assignment",IF(AND($L22="Completed",OR($Q22="",$R22="",$S22="",$T22="")),"Completed record missing service times",IF(AND($AB22&lt;&gt;"",$AC22&lt;&gt;"",$AC22&lt;$AB22),"Service end before service start",IF(AND($L22="Cancelled",$U22=""),"Cancelled record missing cancellation source",IF(OR(AND($V22&lt;&gt;"",$V22&lt;0),AND($W22&lt;&gt;"",$W22&lt;0)),"Negative cost",""))))))))))</f>
        <v/>
      </c>
    </row>
    <row r="23">
      <c r="A23" s="25" t="n"/>
      <c r="B23" s="25" t="n"/>
      <c r="C23" s="25" t="n"/>
      <c r="D23" s="47" t="n"/>
      <c r="E23" s="27" t="n"/>
      <c r="F23" s="47" t="n"/>
      <c r="G23" s="27" t="n"/>
      <c r="H23" s="25" t="n"/>
      <c r="I23" s="25" t="n"/>
      <c r="J23" s="25" t="n"/>
      <c r="K23" s="25" t="n"/>
      <c r="L23" s="25" t="n"/>
      <c r="M23" s="25" t="n"/>
      <c r="N23" s="25" t="n"/>
      <c r="O23" s="47" t="n"/>
      <c r="P23" s="27" t="n"/>
      <c r="Q23" s="47" t="n"/>
      <c r="R23" s="27" t="n"/>
      <c r="S23" s="47" t="n"/>
      <c r="T23" s="27" t="n"/>
      <c r="U23" s="25" t="n"/>
      <c r="V23" s="48" t="n"/>
      <c r="W23" s="48" t="n"/>
      <c r="X23" s="29" t="n"/>
      <c r="Y23" s="44">
        <f>IF($A23="","",IF(OR($D23="",$E23=""),"",$D23+$E23))</f>
        <v/>
      </c>
      <c r="Z23" s="44">
        <f>IF($A23="","",IF(OR($F23="",$G23=""),"",$F23+$G23))</f>
        <v/>
      </c>
      <c r="AA23" s="44">
        <f>IF($A23="","",IF(OR($O23="",$P23=""),"",$O23+$P23))</f>
        <v/>
      </c>
      <c r="AB23" s="44">
        <f>IF($A23="","",IF(OR($Q23="",$R23=""),"",$Q23+$R23))</f>
        <v/>
      </c>
      <c r="AC23" s="44">
        <f>IF($A23="","",IF(OR($S23="",$T23=""),"",$S23+$T23))</f>
        <v/>
      </c>
      <c r="AD23" s="45">
        <f>IF($A23="","",IF(OR($Y23="",$Z23=""),"",ROUND(($Z23-$Y23)*24,1)))</f>
        <v/>
      </c>
      <c r="AE23" s="45">
        <f>IF($A23="","",IF(OR($AA23="",$Z23=""),"",ROUND(($Z23-$AA23)*24,1)))</f>
        <v/>
      </c>
      <c r="AF23" s="22">
        <f>IF($A23="","",IF(OR($AB23="",$Z23=""),"",ROUND(($AB23-$Z23)*1440,0)))</f>
        <v/>
      </c>
      <c r="AG23" s="22">
        <f>IF($A23="","",IF(OR($AB23="",$AC23=""),"",ROUND(($AC23-$AB23)*1440,0)))</f>
        <v/>
      </c>
      <c r="AH23" s="46">
        <f>IF($A23="","",IF(OR($V23="",$W23=""),"",$W23-$V23))</f>
        <v/>
      </c>
      <c r="AI23" s="24">
        <f>IF($A23="","",IF(OR($L23="Cancelled",$L23="Completed"),"",IF(AND($L23="Confirmed",OR($M23="",$N23="")),"CONFIRMATION INCOMPLETE",IF(AND($Z23&lt;&gt;"",$Z23&lt;Dashboard!$B$2,$L23&lt;&gt;"Confirmed"),"OVERDUE / UNFILLED",IF(AND($Z23&lt;&gt;"",$Z23&gt;=Dashboard!$B$2,$Z23&lt;=Dashboard!$B$2+2,$L23&lt;&gt;"Confirmed"),"DUE WITHIN 48 HOURS","")))))</f>
        <v/>
      </c>
      <c r="AJ23" s="24">
        <f>IF($A23="","",IF(COUNTIF($A$2:$A$501,$A23)&gt;1,"Duplicate request ID",IF(OR($B23="",$C23="",$D23="",$E23="",$F23="",$G23="",$H23="",$I23="",$J23="",$K23="",$L23=""),"Missing required information",IF(AND($Y23&lt;&gt;"",$Z23&lt;&gt;"",$Z23&lt;$Y23),"Invalid date or time sequence",IF(OR(AND($O23&lt;&gt;"",$P23=""),AND($O23="",$P23&lt;&gt;"")),"Confirmation date or time incomplete",IF(AND($AA23&lt;&gt;"",$Z23&lt;&gt;"",$AA23&gt;$Z23),"Confirmation after appointment",IF(AND(OR($L23="Confirmed",$L23="Completed"),OR($M23="",$N23="")),"Confirmed record missing assignment",IF(AND($L23="Completed",OR($Q23="",$R23="",$S23="",$T23="")),"Completed record missing service times",IF(AND($AB23&lt;&gt;"",$AC23&lt;&gt;"",$AC23&lt;$AB23),"Service end before service start",IF(AND($L23="Cancelled",$U23=""),"Cancelled record missing cancellation source",IF(OR(AND($V23&lt;&gt;"",$V23&lt;0),AND($W23&lt;&gt;"",$W23&lt;0)),"Negative cost",""))))))))))</f>
        <v/>
      </c>
    </row>
    <row r="24">
      <c r="A24" s="15" t="n"/>
      <c r="B24" s="15" t="n"/>
      <c r="C24" s="15" t="n"/>
      <c r="D24" s="42" t="n"/>
      <c r="E24" s="17" t="n"/>
      <c r="F24" s="42" t="n"/>
      <c r="G24" s="17" t="n"/>
      <c r="H24" s="15" t="n"/>
      <c r="I24" s="15" t="n"/>
      <c r="J24" s="15" t="n"/>
      <c r="K24" s="15" t="n"/>
      <c r="L24" s="15" t="n"/>
      <c r="M24" s="15" t="n"/>
      <c r="N24" s="15" t="n"/>
      <c r="O24" s="42" t="n"/>
      <c r="P24" s="17" t="n"/>
      <c r="Q24" s="42" t="n"/>
      <c r="R24" s="17" t="n"/>
      <c r="S24" s="42" t="n"/>
      <c r="T24" s="17" t="n"/>
      <c r="U24" s="15" t="n"/>
      <c r="V24" s="43" t="n"/>
      <c r="W24" s="43" t="n"/>
      <c r="X24" s="19" t="n"/>
      <c r="Y24" s="44">
        <f>IF($A24="","",IF(OR($D24="",$E24=""),"",$D24+$E24))</f>
        <v/>
      </c>
      <c r="Z24" s="44">
        <f>IF($A24="","",IF(OR($F24="",$G24=""),"",$F24+$G24))</f>
        <v/>
      </c>
      <c r="AA24" s="44">
        <f>IF($A24="","",IF(OR($O24="",$P24=""),"",$O24+$P24))</f>
        <v/>
      </c>
      <c r="AB24" s="44">
        <f>IF($A24="","",IF(OR($Q24="",$R24=""),"",$Q24+$R24))</f>
        <v/>
      </c>
      <c r="AC24" s="44">
        <f>IF($A24="","",IF(OR($S24="",$T24=""),"",$S24+$T24))</f>
        <v/>
      </c>
      <c r="AD24" s="45">
        <f>IF($A24="","",IF(OR($Y24="",$Z24=""),"",ROUND(($Z24-$Y24)*24,1)))</f>
        <v/>
      </c>
      <c r="AE24" s="45">
        <f>IF($A24="","",IF(OR($AA24="",$Z24=""),"",ROUND(($Z24-$AA24)*24,1)))</f>
        <v/>
      </c>
      <c r="AF24" s="22">
        <f>IF($A24="","",IF(OR($AB24="",$Z24=""),"",ROUND(($AB24-$Z24)*1440,0)))</f>
        <v/>
      </c>
      <c r="AG24" s="22">
        <f>IF($A24="","",IF(OR($AB24="",$AC24=""),"",ROUND(($AC24-$AB24)*1440,0)))</f>
        <v/>
      </c>
      <c r="AH24" s="46">
        <f>IF($A24="","",IF(OR($V24="",$W24=""),"",$W24-$V24))</f>
        <v/>
      </c>
      <c r="AI24" s="24">
        <f>IF($A24="","",IF(OR($L24="Cancelled",$L24="Completed"),"",IF(AND($L24="Confirmed",OR($M24="",$N24="")),"CONFIRMATION INCOMPLETE",IF(AND($Z24&lt;&gt;"",$Z24&lt;Dashboard!$B$2,$L24&lt;&gt;"Confirmed"),"OVERDUE / UNFILLED",IF(AND($Z24&lt;&gt;"",$Z24&gt;=Dashboard!$B$2,$Z24&lt;=Dashboard!$B$2+2,$L24&lt;&gt;"Confirmed"),"DUE WITHIN 48 HOURS","")))))</f>
        <v/>
      </c>
      <c r="AJ24" s="24">
        <f>IF($A24="","",IF(COUNTIF($A$2:$A$501,$A24)&gt;1,"Duplicate request ID",IF(OR($B24="",$C24="",$D24="",$E24="",$F24="",$G24="",$H24="",$I24="",$J24="",$K24="",$L24=""),"Missing required information",IF(AND($Y24&lt;&gt;"",$Z24&lt;&gt;"",$Z24&lt;$Y24),"Invalid date or time sequence",IF(OR(AND($O24&lt;&gt;"",$P24=""),AND($O24="",$P24&lt;&gt;"")),"Confirmation date or time incomplete",IF(AND($AA24&lt;&gt;"",$Z24&lt;&gt;"",$AA24&gt;$Z24),"Confirmation after appointment",IF(AND(OR($L24="Confirmed",$L24="Completed"),OR($M24="",$N24="")),"Confirmed record missing assignment",IF(AND($L24="Completed",OR($Q24="",$R24="",$S24="",$T24="")),"Completed record missing service times",IF(AND($AB24&lt;&gt;"",$AC24&lt;&gt;"",$AC24&lt;$AB24),"Service end before service start",IF(AND($L24="Cancelled",$U24=""),"Cancelled record missing cancellation source",IF(OR(AND($V24&lt;&gt;"",$V24&lt;0),AND($W24&lt;&gt;"",$W24&lt;0)),"Negative cost",""))))))))))</f>
        <v/>
      </c>
    </row>
    <row r="25">
      <c r="A25" s="25" t="n"/>
      <c r="B25" s="25" t="n"/>
      <c r="C25" s="25" t="n"/>
      <c r="D25" s="47" t="n"/>
      <c r="E25" s="27" t="n"/>
      <c r="F25" s="47" t="n"/>
      <c r="G25" s="27" t="n"/>
      <c r="H25" s="25" t="n"/>
      <c r="I25" s="25" t="n"/>
      <c r="J25" s="25" t="n"/>
      <c r="K25" s="25" t="n"/>
      <c r="L25" s="25" t="n"/>
      <c r="M25" s="25" t="n"/>
      <c r="N25" s="25" t="n"/>
      <c r="O25" s="47" t="n"/>
      <c r="P25" s="27" t="n"/>
      <c r="Q25" s="47" t="n"/>
      <c r="R25" s="27" t="n"/>
      <c r="S25" s="47" t="n"/>
      <c r="T25" s="27" t="n"/>
      <c r="U25" s="25" t="n"/>
      <c r="V25" s="48" t="n"/>
      <c r="W25" s="48" t="n"/>
      <c r="X25" s="29" t="n"/>
      <c r="Y25" s="44">
        <f>IF($A25="","",IF(OR($D25="",$E25=""),"",$D25+$E25))</f>
        <v/>
      </c>
      <c r="Z25" s="44">
        <f>IF($A25="","",IF(OR($F25="",$G25=""),"",$F25+$G25))</f>
        <v/>
      </c>
      <c r="AA25" s="44">
        <f>IF($A25="","",IF(OR($O25="",$P25=""),"",$O25+$P25))</f>
        <v/>
      </c>
      <c r="AB25" s="44">
        <f>IF($A25="","",IF(OR($Q25="",$R25=""),"",$Q25+$R25))</f>
        <v/>
      </c>
      <c r="AC25" s="44">
        <f>IF($A25="","",IF(OR($S25="",$T25=""),"",$S25+$T25))</f>
        <v/>
      </c>
      <c r="AD25" s="45">
        <f>IF($A25="","",IF(OR($Y25="",$Z25=""),"",ROUND(($Z25-$Y25)*24,1)))</f>
        <v/>
      </c>
      <c r="AE25" s="45">
        <f>IF($A25="","",IF(OR($AA25="",$Z25=""),"",ROUND(($Z25-$AA25)*24,1)))</f>
        <v/>
      </c>
      <c r="AF25" s="22">
        <f>IF($A25="","",IF(OR($AB25="",$Z25=""),"",ROUND(($AB25-$Z25)*1440,0)))</f>
        <v/>
      </c>
      <c r="AG25" s="22">
        <f>IF($A25="","",IF(OR($AB25="",$AC25=""),"",ROUND(($AC25-$AB25)*1440,0)))</f>
        <v/>
      </c>
      <c r="AH25" s="46">
        <f>IF($A25="","",IF(OR($V25="",$W25=""),"",$W25-$V25))</f>
        <v/>
      </c>
      <c r="AI25" s="24">
        <f>IF($A25="","",IF(OR($L25="Cancelled",$L25="Completed"),"",IF(AND($L25="Confirmed",OR($M25="",$N25="")),"CONFIRMATION INCOMPLETE",IF(AND($Z25&lt;&gt;"",$Z25&lt;Dashboard!$B$2,$L25&lt;&gt;"Confirmed"),"OVERDUE / UNFILLED",IF(AND($Z25&lt;&gt;"",$Z25&gt;=Dashboard!$B$2,$Z25&lt;=Dashboard!$B$2+2,$L25&lt;&gt;"Confirmed"),"DUE WITHIN 48 HOURS","")))))</f>
        <v/>
      </c>
      <c r="AJ25" s="24">
        <f>IF($A25="","",IF(COUNTIF($A$2:$A$501,$A25)&gt;1,"Duplicate request ID",IF(OR($B25="",$C25="",$D25="",$E25="",$F25="",$G25="",$H25="",$I25="",$J25="",$K25="",$L25=""),"Missing required information",IF(AND($Y25&lt;&gt;"",$Z25&lt;&gt;"",$Z25&lt;$Y25),"Invalid date or time sequence",IF(OR(AND($O25&lt;&gt;"",$P25=""),AND($O25="",$P25&lt;&gt;"")),"Confirmation date or time incomplete",IF(AND($AA25&lt;&gt;"",$Z25&lt;&gt;"",$AA25&gt;$Z25),"Confirmation after appointment",IF(AND(OR($L25="Confirmed",$L25="Completed"),OR($M25="",$N25="")),"Confirmed record missing assignment",IF(AND($L25="Completed",OR($Q25="",$R25="",$S25="",$T25="")),"Completed record missing service times",IF(AND($AB25&lt;&gt;"",$AC25&lt;&gt;"",$AC25&lt;$AB25),"Service end before service start",IF(AND($L25="Cancelled",$U25=""),"Cancelled record missing cancellation source",IF(OR(AND($V25&lt;&gt;"",$V25&lt;0),AND($W25&lt;&gt;"",$W25&lt;0)),"Negative cost",""))))))))))</f>
        <v/>
      </c>
    </row>
    <row r="26">
      <c r="A26" s="15" t="n"/>
      <c r="B26" s="15" t="n"/>
      <c r="C26" s="15" t="n"/>
      <c r="D26" s="42" t="n"/>
      <c r="E26" s="17" t="n"/>
      <c r="F26" s="42" t="n"/>
      <c r="G26" s="17" t="n"/>
      <c r="H26" s="15" t="n"/>
      <c r="I26" s="15" t="n"/>
      <c r="J26" s="15" t="n"/>
      <c r="K26" s="15" t="n"/>
      <c r="L26" s="15" t="n"/>
      <c r="M26" s="15" t="n"/>
      <c r="N26" s="15" t="n"/>
      <c r="O26" s="42" t="n"/>
      <c r="P26" s="17" t="n"/>
      <c r="Q26" s="42" t="n"/>
      <c r="R26" s="17" t="n"/>
      <c r="S26" s="42" t="n"/>
      <c r="T26" s="17" t="n"/>
      <c r="U26" s="15" t="n"/>
      <c r="V26" s="43" t="n"/>
      <c r="W26" s="43" t="n"/>
      <c r="X26" s="19" t="n"/>
      <c r="Y26" s="44">
        <f>IF($A26="","",IF(OR($D26="",$E26=""),"",$D26+$E26))</f>
        <v/>
      </c>
      <c r="Z26" s="44">
        <f>IF($A26="","",IF(OR($F26="",$G26=""),"",$F26+$G26))</f>
        <v/>
      </c>
      <c r="AA26" s="44">
        <f>IF($A26="","",IF(OR($O26="",$P26=""),"",$O26+$P26))</f>
        <v/>
      </c>
      <c r="AB26" s="44">
        <f>IF($A26="","",IF(OR($Q26="",$R26=""),"",$Q26+$R26))</f>
        <v/>
      </c>
      <c r="AC26" s="44">
        <f>IF($A26="","",IF(OR($S26="",$T26=""),"",$S26+$T26))</f>
        <v/>
      </c>
      <c r="AD26" s="45">
        <f>IF($A26="","",IF(OR($Y26="",$Z26=""),"",ROUND(($Z26-$Y26)*24,1)))</f>
        <v/>
      </c>
      <c r="AE26" s="45">
        <f>IF($A26="","",IF(OR($AA26="",$Z26=""),"",ROUND(($Z26-$AA26)*24,1)))</f>
        <v/>
      </c>
      <c r="AF26" s="22">
        <f>IF($A26="","",IF(OR($AB26="",$Z26=""),"",ROUND(($AB26-$Z26)*1440,0)))</f>
        <v/>
      </c>
      <c r="AG26" s="22">
        <f>IF($A26="","",IF(OR($AB26="",$AC26=""),"",ROUND(($AC26-$AB26)*1440,0)))</f>
        <v/>
      </c>
      <c r="AH26" s="46">
        <f>IF($A26="","",IF(OR($V26="",$W26=""),"",$W26-$V26))</f>
        <v/>
      </c>
      <c r="AI26" s="24">
        <f>IF($A26="","",IF(OR($L26="Cancelled",$L26="Completed"),"",IF(AND($L26="Confirmed",OR($M26="",$N26="")),"CONFIRMATION INCOMPLETE",IF(AND($Z26&lt;&gt;"",$Z26&lt;Dashboard!$B$2,$L26&lt;&gt;"Confirmed"),"OVERDUE / UNFILLED",IF(AND($Z26&lt;&gt;"",$Z26&gt;=Dashboard!$B$2,$Z26&lt;=Dashboard!$B$2+2,$L26&lt;&gt;"Confirmed"),"DUE WITHIN 48 HOURS","")))))</f>
        <v/>
      </c>
      <c r="AJ26" s="24">
        <f>IF($A26="","",IF(COUNTIF($A$2:$A$501,$A26)&gt;1,"Duplicate request ID",IF(OR($B26="",$C26="",$D26="",$E26="",$F26="",$G26="",$H26="",$I26="",$J26="",$K26="",$L26=""),"Missing required information",IF(AND($Y26&lt;&gt;"",$Z26&lt;&gt;"",$Z26&lt;$Y26),"Invalid date or time sequence",IF(OR(AND($O26&lt;&gt;"",$P26=""),AND($O26="",$P26&lt;&gt;"")),"Confirmation date or time incomplete",IF(AND($AA26&lt;&gt;"",$Z26&lt;&gt;"",$AA26&gt;$Z26),"Confirmation after appointment",IF(AND(OR($L26="Confirmed",$L26="Completed"),OR($M26="",$N26="")),"Confirmed record missing assignment",IF(AND($L26="Completed",OR($Q26="",$R26="",$S26="",$T26="")),"Completed record missing service times",IF(AND($AB26&lt;&gt;"",$AC26&lt;&gt;"",$AC26&lt;$AB26),"Service end before service start",IF(AND($L26="Cancelled",$U26=""),"Cancelled record missing cancellation source",IF(OR(AND($V26&lt;&gt;"",$V26&lt;0),AND($W26&lt;&gt;"",$W26&lt;0)),"Negative cost",""))))))))))</f>
        <v/>
      </c>
    </row>
    <row r="27">
      <c r="A27" s="25" t="n"/>
      <c r="B27" s="25" t="n"/>
      <c r="C27" s="25" t="n"/>
      <c r="D27" s="47" t="n"/>
      <c r="E27" s="27" t="n"/>
      <c r="F27" s="47" t="n"/>
      <c r="G27" s="27" t="n"/>
      <c r="H27" s="25" t="n"/>
      <c r="I27" s="25" t="n"/>
      <c r="J27" s="25" t="n"/>
      <c r="K27" s="25" t="n"/>
      <c r="L27" s="25" t="n"/>
      <c r="M27" s="25" t="n"/>
      <c r="N27" s="25" t="n"/>
      <c r="O27" s="47" t="n"/>
      <c r="P27" s="27" t="n"/>
      <c r="Q27" s="47" t="n"/>
      <c r="R27" s="27" t="n"/>
      <c r="S27" s="47" t="n"/>
      <c r="T27" s="27" t="n"/>
      <c r="U27" s="25" t="n"/>
      <c r="V27" s="48" t="n"/>
      <c r="W27" s="48" t="n"/>
      <c r="X27" s="29" t="n"/>
      <c r="Y27" s="44">
        <f>IF($A27="","",IF(OR($D27="",$E27=""),"",$D27+$E27))</f>
        <v/>
      </c>
      <c r="Z27" s="44">
        <f>IF($A27="","",IF(OR($F27="",$G27=""),"",$F27+$G27))</f>
        <v/>
      </c>
      <c r="AA27" s="44">
        <f>IF($A27="","",IF(OR($O27="",$P27=""),"",$O27+$P27))</f>
        <v/>
      </c>
      <c r="AB27" s="44">
        <f>IF($A27="","",IF(OR($Q27="",$R27=""),"",$Q27+$R27))</f>
        <v/>
      </c>
      <c r="AC27" s="44">
        <f>IF($A27="","",IF(OR($S27="",$T27=""),"",$S27+$T27))</f>
        <v/>
      </c>
      <c r="AD27" s="45">
        <f>IF($A27="","",IF(OR($Y27="",$Z27=""),"",ROUND(($Z27-$Y27)*24,1)))</f>
        <v/>
      </c>
      <c r="AE27" s="45">
        <f>IF($A27="","",IF(OR($AA27="",$Z27=""),"",ROUND(($Z27-$AA27)*24,1)))</f>
        <v/>
      </c>
      <c r="AF27" s="22">
        <f>IF($A27="","",IF(OR($AB27="",$Z27=""),"",ROUND(($AB27-$Z27)*1440,0)))</f>
        <v/>
      </c>
      <c r="AG27" s="22">
        <f>IF($A27="","",IF(OR($AB27="",$AC27=""),"",ROUND(($AC27-$AB27)*1440,0)))</f>
        <v/>
      </c>
      <c r="AH27" s="46">
        <f>IF($A27="","",IF(OR($V27="",$W27=""),"",$W27-$V27))</f>
        <v/>
      </c>
      <c r="AI27" s="24">
        <f>IF($A27="","",IF(OR($L27="Cancelled",$L27="Completed"),"",IF(AND($L27="Confirmed",OR($M27="",$N27="")),"CONFIRMATION INCOMPLETE",IF(AND($Z27&lt;&gt;"",$Z27&lt;Dashboard!$B$2,$L27&lt;&gt;"Confirmed"),"OVERDUE / UNFILLED",IF(AND($Z27&lt;&gt;"",$Z27&gt;=Dashboard!$B$2,$Z27&lt;=Dashboard!$B$2+2,$L27&lt;&gt;"Confirmed"),"DUE WITHIN 48 HOURS","")))))</f>
        <v/>
      </c>
      <c r="AJ27" s="24">
        <f>IF($A27="","",IF(COUNTIF($A$2:$A$501,$A27)&gt;1,"Duplicate request ID",IF(OR($B27="",$C27="",$D27="",$E27="",$F27="",$G27="",$H27="",$I27="",$J27="",$K27="",$L27=""),"Missing required information",IF(AND($Y27&lt;&gt;"",$Z27&lt;&gt;"",$Z27&lt;$Y27),"Invalid date or time sequence",IF(OR(AND($O27&lt;&gt;"",$P27=""),AND($O27="",$P27&lt;&gt;"")),"Confirmation date or time incomplete",IF(AND($AA27&lt;&gt;"",$Z27&lt;&gt;"",$AA27&gt;$Z27),"Confirmation after appointment",IF(AND(OR($L27="Confirmed",$L27="Completed"),OR($M27="",$N27="")),"Confirmed record missing assignment",IF(AND($L27="Completed",OR($Q27="",$R27="",$S27="",$T27="")),"Completed record missing service times",IF(AND($AB27&lt;&gt;"",$AC27&lt;&gt;"",$AC27&lt;$AB27),"Service end before service start",IF(AND($L27="Cancelled",$U27=""),"Cancelled record missing cancellation source",IF(OR(AND($V27&lt;&gt;"",$V27&lt;0),AND($W27&lt;&gt;"",$W27&lt;0)),"Negative cost",""))))))))))</f>
        <v/>
      </c>
    </row>
    <row r="28">
      <c r="A28" s="15" t="n"/>
      <c r="B28" s="15" t="n"/>
      <c r="C28" s="15" t="n"/>
      <c r="D28" s="42" t="n"/>
      <c r="E28" s="17" t="n"/>
      <c r="F28" s="42" t="n"/>
      <c r="G28" s="17" t="n"/>
      <c r="H28" s="15" t="n"/>
      <c r="I28" s="15" t="n"/>
      <c r="J28" s="15" t="n"/>
      <c r="K28" s="15" t="n"/>
      <c r="L28" s="15" t="n"/>
      <c r="M28" s="15" t="n"/>
      <c r="N28" s="15" t="n"/>
      <c r="O28" s="42" t="n"/>
      <c r="P28" s="17" t="n"/>
      <c r="Q28" s="42" t="n"/>
      <c r="R28" s="17" t="n"/>
      <c r="S28" s="42" t="n"/>
      <c r="T28" s="17" t="n"/>
      <c r="U28" s="15" t="n"/>
      <c r="V28" s="43" t="n"/>
      <c r="W28" s="43" t="n"/>
      <c r="X28" s="19" t="n"/>
      <c r="Y28" s="44">
        <f>IF($A28="","",IF(OR($D28="",$E28=""),"",$D28+$E28))</f>
        <v/>
      </c>
      <c r="Z28" s="44">
        <f>IF($A28="","",IF(OR($F28="",$G28=""),"",$F28+$G28))</f>
        <v/>
      </c>
      <c r="AA28" s="44">
        <f>IF($A28="","",IF(OR($O28="",$P28=""),"",$O28+$P28))</f>
        <v/>
      </c>
      <c r="AB28" s="44">
        <f>IF($A28="","",IF(OR($Q28="",$R28=""),"",$Q28+$R28))</f>
        <v/>
      </c>
      <c r="AC28" s="44">
        <f>IF($A28="","",IF(OR($S28="",$T28=""),"",$S28+$T28))</f>
        <v/>
      </c>
      <c r="AD28" s="45">
        <f>IF($A28="","",IF(OR($Y28="",$Z28=""),"",ROUND(($Z28-$Y28)*24,1)))</f>
        <v/>
      </c>
      <c r="AE28" s="45">
        <f>IF($A28="","",IF(OR($AA28="",$Z28=""),"",ROUND(($Z28-$AA28)*24,1)))</f>
        <v/>
      </c>
      <c r="AF28" s="22">
        <f>IF($A28="","",IF(OR($AB28="",$Z28=""),"",ROUND(($AB28-$Z28)*1440,0)))</f>
        <v/>
      </c>
      <c r="AG28" s="22">
        <f>IF($A28="","",IF(OR($AB28="",$AC28=""),"",ROUND(($AC28-$AB28)*1440,0)))</f>
        <v/>
      </c>
      <c r="AH28" s="46">
        <f>IF($A28="","",IF(OR($V28="",$W28=""),"",$W28-$V28))</f>
        <v/>
      </c>
      <c r="AI28" s="24">
        <f>IF($A28="","",IF(OR($L28="Cancelled",$L28="Completed"),"",IF(AND($L28="Confirmed",OR($M28="",$N28="")),"CONFIRMATION INCOMPLETE",IF(AND($Z28&lt;&gt;"",$Z28&lt;Dashboard!$B$2,$L28&lt;&gt;"Confirmed"),"OVERDUE / UNFILLED",IF(AND($Z28&lt;&gt;"",$Z28&gt;=Dashboard!$B$2,$Z28&lt;=Dashboard!$B$2+2,$L28&lt;&gt;"Confirmed"),"DUE WITHIN 48 HOURS","")))))</f>
        <v/>
      </c>
      <c r="AJ28" s="24">
        <f>IF($A28="","",IF(COUNTIF($A$2:$A$501,$A28)&gt;1,"Duplicate request ID",IF(OR($B28="",$C28="",$D28="",$E28="",$F28="",$G28="",$H28="",$I28="",$J28="",$K28="",$L28=""),"Missing required information",IF(AND($Y28&lt;&gt;"",$Z28&lt;&gt;"",$Z28&lt;$Y28),"Invalid date or time sequence",IF(OR(AND($O28&lt;&gt;"",$P28=""),AND($O28="",$P28&lt;&gt;"")),"Confirmation date or time incomplete",IF(AND($AA28&lt;&gt;"",$Z28&lt;&gt;"",$AA28&gt;$Z28),"Confirmation after appointment",IF(AND(OR($L28="Confirmed",$L28="Completed"),OR($M28="",$N28="")),"Confirmed record missing assignment",IF(AND($L28="Completed",OR($Q28="",$R28="",$S28="",$T28="")),"Completed record missing service times",IF(AND($AB28&lt;&gt;"",$AC28&lt;&gt;"",$AC28&lt;$AB28),"Service end before service start",IF(AND($L28="Cancelled",$U28=""),"Cancelled record missing cancellation source",IF(OR(AND($V28&lt;&gt;"",$V28&lt;0),AND($W28&lt;&gt;"",$W28&lt;0)),"Negative cost",""))))))))))</f>
        <v/>
      </c>
    </row>
    <row r="29">
      <c r="A29" s="25" t="n"/>
      <c r="B29" s="25" t="n"/>
      <c r="C29" s="25" t="n"/>
      <c r="D29" s="47" t="n"/>
      <c r="E29" s="27" t="n"/>
      <c r="F29" s="47" t="n"/>
      <c r="G29" s="27" t="n"/>
      <c r="H29" s="25" t="n"/>
      <c r="I29" s="25" t="n"/>
      <c r="J29" s="25" t="n"/>
      <c r="K29" s="25" t="n"/>
      <c r="L29" s="25" t="n"/>
      <c r="M29" s="25" t="n"/>
      <c r="N29" s="25" t="n"/>
      <c r="O29" s="47" t="n"/>
      <c r="P29" s="27" t="n"/>
      <c r="Q29" s="47" t="n"/>
      <c r="R29" s="27" t="n"/>
      <c r="S29" s="47" t="n"/>
      <c r="T29" s="27" t="n"/>
      <c r="U29" s="25" t="n"/>
      <c r="V29" s="48" t="n"/>
      <c r="W29" s="48" t="n"/>
      <c r="X29" s="29" t="n"/>
      <c r="Y29" s="44">
        <f>IF($A29="","",IF(OR($D29="",$E29=""),"",$D29+$E29))</f>
        <v/>
      </c>
      <c r="Z29" s="44">
        <f>IF($A29="","",IF(OR($F29="",$G29=""),"",$F29+$G29))</f>
        <v/>
      </c>
      <c r="AA29" s="44">
        <f>IF($A29="","",IF(OR($O29="",$P29=""),"",$O29+$P29))</f>
        <v/>
      </c>
      <c r="AB29" s="44">
        <f>IF($A29="","",IF(OR($Q29="",$R29=""),"",$Q29+$R29))</f>
        <v/>
      </c>
      <c r="AC29" s="44">
        <f>IF($A29="","",IF(OR($S29="",$T29=""),"",$S29+$T29))</f>
        <v/>
      </c>
      <c r="AD29" s="45">
        <f>IF($A29="","",IF(OR($Y29="",$Z29=""),"",ROUND(($Z29-$Y29)*24,1)))</f>
        <v/>
      </c>
      <c r="AE29" s="45">
        <f>IF($A29="","",IF(OR($AA29="",$Z29=""),"",ROUND(($Z29-$AA29)*24,1)))</f>
        <v/>
      </c>
      <c r="AF29" s="22">
        <f>IF($A29="","",IF(OR($AB29="",$Z29=""),"",ROUND(($AB29-$Z29)*1440,0)))</f>
        <v/>
      </c>
      <c r="AG29" s="22">
        <f>IF($A29="","",IF(OR($AB29="",$AC29=""),"",ROUND(($AC29-$AB29)*1440,0)))</f>
        <v/>
      </c>
      <c r="AH29" s="46">
        <f>IF($A29="","",IF(OR($V29="",$W29=""),"",$W29-$V29))</f>
        <v/>
      </c>
      <c r="AI29" s="24">
        <f>IF($A29="","",IF(OR($L29="Cancelled",$L29="Completed"),"",IF(AND($L29="Confirmed",OR($M29="",$N29="")),"CONFIRMATION INCOMPLETE",IF(AND($Z29&lt;&gt;"",$Z29&lt;Dashboard!$B$2,$L29&lt;&gt;"Confirmed"),"OVERDUE / UNFILLED",IF(AND($Z29&lt;&gt;"",$Z29&gt;=Dashboard!$B$2,$Z29&lt;=Dashboard!$B$2+2,$L29&lt;&gt;"Confirmed"),"DUE WITHIN 48 HOURS","")))))</f>
        <v/>
      </c>
      <c r="AJ29" s="24">
        <f>IF($A29="","",IF(COUNTIF($A$2:$A$501,$A29)&gt;1,"Duplicate request ID",IF(OR($B29="",$C29="",$D29="",$E29="",$F29="",$G29="",$H29="",$I29="",$J29="",$K29="",$L29=""),"Missing required information",IF(AND($Y29&lt;&gt;"",$Z29&lt;&gt;"",$Z29&lt;$Y29),"Invalid date or time sequence",IF(OR(AND($O29&lt;&gt;"",$P29=""),AND($O29="",$P29&lt;&gt;"")),"Confirmation date or time incomplete",IF(AND($AA29&lt;&gt;"",$Z29&lt;&gt;"",$AA29&gt;$Z29),"Confirmation after appointment",IF(AND(OR($L29="Confirmed",$L29="Completed"),OR($M29="",$N29="")),"Confirmed record missing assignment",IF(AND($L29="Completed",OR($Q29="",$R29="",$S29="",$T29="")),"Completed record missing service times",IF(AND($AB29&lt;&gt;"",$AC29&lt;&gt;"",$AC29&lt;$AB29),"Service end before service start",IF(AND($L29="Cancelled",$U29=""),"Cancelled record missing cancellation source",IF(OR(AND($V29&lt;&gt;"",$V29&lt;0),AND($W29&lt;&gt;"",$W29&lt;0)),"Negative cost",""))))))))))</f>
        <v/>
      </c>
    </row>
    <row r="30">
      <c r="A30" s="15" t="n"/>
      <c r="B30" s="15" t="n"/>
      <c r="C30" s="15" t="n"/>
      <c r="D30" s="42" t="n"/>
      <c r="E30" s="17" t="n"/>
      <c r="F30" s="42" t="n"/>
      <c r="G30" s="17" t="n"/>
      <c r="H30" s="15" t="n"/>
      <c r="I30" s="15" t="n"/>
      <c r="J30" s="15" t="n"/>
      <c r="K30" s="15" t="n"/>
      <c r="L30" s="15" t="n"/>
      <c r="M30" s="15" t="n"/>
      <c r="N30" s="15" t="n"/>
      <c r="O30" s="42" t="n"/>
      <c r="P30" s="17" t="n"/>
      <c r="Q30" s="42" t="n"/>
      <c r="R30" s="17" t="n"/>
      <c r="S30" s="42" t="n"/>
      <c r="T30" s="17" t="n"/>
      <c r="U30" s="15" t="n"/>
      <c r="V30" s="43" t="n"/>
      <c r="W30" s="43" t="n"/>
      <c r="X30" s="19" t="n"/>
      <c r="Y30" s="44">
        <f>IF($A30="","",IF(OR($D30="",$E30=""),"",$D30+$E30))</f>
        <v/>
      </c>
      <c r="Z30" s="44">
        <f>IF($A30="","",IF(OR($F30="",$G30=""),"",$F30+$G30))</f>
        <v/>
      </c>
      <c r="AA30" s="44">
        <f>IF($A30="","",IF(OR($O30="",$P30=""),"",$O30+$P30))</f>
        <v/>
      </c>
      <c r="AB30" s="44">
        <f>IF($A30="","",IF(OR($Q30="",$R30=""),"",$Q30+$R30))</f>
        <v/>
      </c>
      <c r="AC30" s="44">
        <f>IF($A30="","",IF(OR($S30="",$T30=""),"",$S30+$T30))</f>
        <v/>
      </c>
      <c r="AD30" s="45">
        <f>IF($A30="","",IF(OR($Y30="",$Z30=""),"",ROUND(($Z30-$Y30)*24,1)))</f>
        <v/>
      </c>
      <c r="AE30" s="45">
        <f>IF($A30="","",IF(OR($AA30="",$Z30=""),"",ROUND(($Z30-$AA30)*24,1)))</f>
        <v/>
      </c>
      <c r="AF30" s="22">
        <f>IF($A30="","",IF(OR($AB30="",$Z30=""),"",ROUND(($AB30-$Z30)*1440,0)))</f>
        <v/>
      </c>
      <c r="AG30" s="22">
        <f>IF($A30="","",IF(OR($AB30="",$AC30=""),"",ROUND(($AC30-$AB30)*1440,0)))</f>
        <v/>
      </c>
      <c r="AH30" s="46">
        <f>IF($A30="","",IF(OR($V30="",$W30=""),"",$W30-$V30))</f>
        <v/>
      </c>
      <c r="AI30" s="24">
        <f>IF($A30="","",IF(OR($L30="Cancelled",$L30="Completed"),"",IF(AND($L30="Confirmed",OR($M30="",$N30="")),"CONFIRMATION INCOMPLETE",IF(AND($Z30&lt;&gt;"",$Z30&lt;Dashboard!$B$2,$L30&lt;&gt;"Confirmed"),"OVERDUE / UNFILLED",IF(AND($Z30&lt;&gt;"",$Z30&gt;=Dashboard!$B$2,$Z30&lt;=Dashboard!$B$2+2,$L30&lt;&gt;"Confirmed"),"DUE WITHIN 48 HOURS","")))))</f>
        <v/>
      </c>
      <c r="AJ30" s="24">
        <f>IF($A30="","",IF(COUNTIF($A$2:$A$501,$A30)&gt;1,"Duplicate request ID",IF(OR($B30="",$C30="",$D30="",$E30="",$F30="",$G30="",$H30="",$I30="",$J30="",$K30="",$L30=""),"Missing required information",IF(AND($Y30&lt;&gt;"",$Z30&lt;&gt;"",$Z30&lt;$Y30),"Invalid date or time sequence",IF(OR(AND($O30&lt;&gt;"",$P30=""),AND($O30="",$P30&lt;&gt;"")),"Confirmation date or time incomplete",IF(AND($AA30&lt;&gt;"",$Z30&lt;&gt;"",$AA30&gt;$Z30),"Confirmation after appointment",IF(AND(OR($L30="Confirmed",$L30="Completed"),OR($M30="",$N30="")),"Confirmed record missing assignment",IF(AND($L30="Completed",OR($Q30="",$R30="",$S30="",$T30="")),"Completed record missing service times",IF(AND($AB30&lt;&gt;"",$AC30&lt;&gt;"",$AC30&lt;$AB30),"Service end before service start",IF(AND($L30="Cancelled",$U30=""),"Cancelled record missing cancellation source",IF(OR(AND($V30&lt;&gt;"",$V30&lt;0),AND($W30&lt;&gt;"",$W30&lt;0)),"Negative cost",""))))))))))</f>
        <v/>
      </c>
    </row>
    <row r="31">
      <c r="A31" s="25" t="n"/>
      <c r="B31" s="25" t="n"/>
      <c r="C31" s="25" t="n"/>
      <c r="D31" s="47" t="n"/>
      <c r="E31" s="27" t="n"/>
      <c r="F31" s="47" t="n"/>
      <c r="G31" s="27" t="n"/>
      <c r="H31" s="25" t="n"/>
      <c r="I31" s="25" t="n"/>
      <c r="J31" s="25" t="n"/>
      <c r="K31" s="25" t="n"/>
      <c r="L31" s="25" t="n"/>
      <c r="M31" s="25" t="n"/>
      <c r="N31" s="25" t="n"/>
      <c r="O31" s="47" t="n"/>
      <c r="P31" s="27" t="n"/>
      <c r="Q31" s="47" t="n"/>
      <c r="R31" s="27" t="n"/>
      <c r="S31" s="47" t="n"/>
      <c r="T31" s="27" t="n"/>
      <c r="U31" s="25" t="n"/>
      <c r="V31" s="48" t="n"/>
      <c r="W31" s="48" t="n"/>
      <c r="X31" s="29" t="n"/>
      <c r="Y31" s="44">
        <f>IF($A31="","",IF(OR($D31="",$E31=""),"",$D31+$E31))</f>
        <v/>
      </c>
      <c r="Z31" s="44">
        <f>IF($A31="","",IF(OR($F31="",$G31=""),"",$F31+$G31))</f>
        <v/>
      </c>
      <c r="AA31" s="44">
        <f>IF($A31="","",IF(OR($O31="",$P31=""),"",$O31+$P31))</f>
        <v/>
      </c>
      <c r="AB31" s="44">
        <f>IF($A31="","",IF(OR($Q31="",$R31=""),"",$Q31+$R31))</f>
        <v/>
      </c>
      <c r="AC31" s="44">
        <f>IF($A31="","",IF(OR($S31="",$T31=""),"",$S31+$T31))</f>
        <v/>
      </c>
      <c r="AD31" s="45">
        <f>IF($A31="","",IF(OR($Y31="",$Z31=""),"",ROUND(($Z31-$Y31)*24,1)))</f>
        <v/>
      </c>
      <c r="AE31" s="45">
        <f>IF($A31="","",IF(OR($AA31="",$Z31=""),"",ROUND(($Z31-$AA31)*24,1)))</f>
        <v/>
      </c>
      <c r="AF31" s="22">
        <f>IF($A31="","",IF(OR($AB31="",$Z31=""),"",ROUND(($AB31-$Z31)*1440,0)))</f>
        <v/>
      </c>
      <c r="AG31" s="22">
        <f>IF($A31="","",IF(OR($AB31="",$AC31=""),"",ROUND(($AC31-$AB31)*1440,0)))</f>
        <v/>
      </c>
      <c r="AH31" s="46">
        <f>IF($A31="","",IF(OR($V31="",$W31=""),"",$W31-$V31))</f>
        <v/>
      </c>
      <c r="AI31" s="24">
        <f>IF($A31="","",IF(OR($L31="Cancelled",$L31="Completed"),"",IF(AND($L31="Confirmed",OR($M31="",$N31="")),"CONFIRMATION INCOMPLETE",IF(AND($Z31&lt;&gt;"",$Z31&lt;Dashboard!$B$2,$L31&lt;&gt;"Confirmed"),"OVERDUE / UNFILLED",IF(AND($Z31&lt;&gt;"",$Z31&gt;=Dashboard!$B$2,$Z31&lt;=Dashboard!$B$2+2,$L31&lt;&gt;"Confirmed"),"DUE WITHIN 48 HOURS","")))))</f>
        <v/>
      </c>
      <c r="AJ31" s="24">
        <f>IF($A31="","",IF(COUNTIF($A$2:$A$501,$A31)&gt;1,"Duplicate request ID",IF(OR($B31="",$C31="",$D31="",$E31="",$F31="",$G31="",$H31="",$I31="",$J31="",$K31="",$L31=""),"Missing required information",IF(AND($Y31&lt;&gt;"",$Z31&lt;&gt;"",$Z31&lt;$Y31),"Invalid date or time sequence",IF(OR(AND($O31&lt;&gt;"",$P31=""),AND($O31="",$P31&lt;&gt;"")),"Confirmation date or time incomplete",IF(AND($AA31&lt;&gt;"",$Z31&lt;&gt;"",$AA31&gt;$Z31),"Confirmation after appointment",IF(AND(OR($L31="Confirmed",$L31="Completed"),OR($M31="",$N31="")),"Confirmed record missing assignment",IF(AND($L31="Completed",OR($Q31="",$R31="",$S31="",$T31="")),"Completed record missing service times",IF(AND($AB31&lt;&gt;"",$AC31&lt;&gt;"",$AC31&lt;$AB31),"Service end before service start",IF(AND($L31="Cancelled",$U31=""),"Cancelled record missing cancellation source",IF(OR(AND($V31&lt;&gt;"",$V31&lt;0),AND($W31&lt;&gt;"",$W31&lt;0)),"Negative cost",""))))))))))</f>
        <v/>
      </c>
    </row>
    <row r="32">
      <c r="A32" s="15" t="n"/>
      <c r="B32" s="15" t="n"/>
      <c r="C32" s="15" t="n"/>
      <c r="D32" s="42" t="n"/>
      <c r="E32" s="17" t="n"/>
      <c r="F32" s="42" t="n"/>
      <c r="G32" s="17" t="n"/>
      <c r="H32" s="15" t="n"/>
      <c r="I32" s="15" t="n"/>
      <c r="J32" s="15" t="n"/>
      <c r="K32" s="15" t="n"/>
      <c r="L32" s="15" t="n"/>
      <c r="M32" s="15" t="n"/>
      <c r="N32" s="15" t="n"/>
      <c r="O32" s="42" t="n"/>
      <c r="P32" s="17" t="n"/>
      <c r="Q32" s="42" t="n"/>
      <c r="R32" s="17" t="n"/>
      <c r="S32" s="42" t="n"/>
      <c r="T32" s="17" t="n"/>
      <c r="U32" s="15" t="n"/>
      <c r="V32" s="43" t="n"/>
      <c r="W32" s="43" t="n"/>
      <c r="X32" s="19" t="n"/>
      <c r="Y32" s="44">
        <f>IF($A32="","",IF(OR($D32="",$E32=""),"",$D32+$E32))</f>
        <v/>
      </c>
      <c r="Z32" s="44">
        <f>IF($A32="","",IF(OR($F32="",$G32=""),"",$F32+$G32))</f>
        <v/>
      </c>
      <c r="AA32" s="44">
        <f>IF($A32="","",IF(OR($O32="",$P32=""),"",$O32+$P32))</f>
        <v/>
      </c>
      <c r="AB32" s="44">
        <f>IF($A32="","",IF(OR($Q32="",$R32=""),"",$Q32+$R32))</f>
        <v/>
      </c>
      <c r="AC32" s="44">
        <f>IF($A32="","",IF(OR($S32="",$T32=""),"",$S32+$T32))</f>
        <v/>
      </c>
      <c r="AD32" s="45">
        <f>IF($A32="","",IF(OR($Y32="",$Z32=""),"",ROUND(($Z32-$Y32)*24,1)))</f>
        <v/>
      </c>
      <c r="AE32" s="45">
        <f>IF($A32="","",IF(OR($AA32="",$Z32=""),"",ROUND(($Z32-$AA32)*24,1)))</f>
        <v/>
      </c>
      <c r="AF32" s="22">
        <f>IF($A32="","",IF(OR($AB32="",$Z32=""),"",ROUND(($AB32-$Z32)*1440,0)))</f>
        <v/>
      </c>
      <c r="AG32" s="22">
        <f>IF($A32="","",IF(OR($AB32="",$AC32=""),"",ROUND(($AC32-$AB32)*1440,0)))</f>
        <v/>
      </c>
      <c r="AH32" s="46">
        <f>IF($A32="","",IF(OR($V32="",$W32=""),"",$W32-$V32))</f>
        <v/>
      </c>
      <c r="AI32" s="24">
        <f>IF($A32="","",IF(OR($L32="Cancelled",$L32="Completed"),"",IF(AND($L32="Confirmed",OR($M32="",$N32="")),"CONFIRMATION INCOMPLETE",IF(AND($Z32&lt;&gt;"",$Z32&lt;Dashboard!$B$2,$L32&lt;&gt;"Confirmed"),"OVERDUE / UNFILLED",IF(AND($Z32&lt;&gt;"",$Z32&gt;=Dashboard!$B$2,$Z32&lt;=Dashboard!$B$2+2,$L32&lt;&gt;"Confirmed"),"DUE WITHIN 48 HOURS","")))))</f>
        <v/>
      </c>
      <c r="AJ32" s="24">
        <f>IF($A32="","",IF(COUNTIF($A$2:$A$501,$A32)&gt;1,"Duplicate request ID",IF(OR($B32="",$C32="",$D32="",$E32="",$F32="",$G32="",$H32="",$I32="",$J32="",$K32="",$L32=""),"Missing required information",IF(AND($Y32&lt;&gt;"",$Z32&lt;&gt;"",$Z32&lt;$Y32),"Invalid date or time sequence",IF(OR(AND($O32&lt;&gt;"",$P32=""),AND($O32="",$P32&lt;&gt;"")),"Confirmation date or time incomplete",IF(AND($AA32&lt;&gt;"",$Z32&lt;&gt;"",$AA32&gt;$Z32),"Confirmation after appointment",IF(AND(OR($L32="Confirmed",$L32="Completed"),OR($M32="",$N32="")),"Confirmed record missing assignment",IF(AND($L32="Completed",OR($Q32="",$R32="",$S32="",$T32="")),"Completed record missing service times",IF(AND($AB32&lt;&gt;"",$AC32&lt;&gt;"",$AC32&lt;$AB32),"Service end before service start",IF(AND($L32="Cancelled",$U32=""),"Cancelled record missing cancellation source",IF(OR(AND($V32&lt;&gt;"",$V32&lt;0),AND($W32&lt;&gt;"",$W32&lt;0)),"Negative cost",""))))))))))</f>
        <v/>
      </c>
    </row>
    <row r="33">
      <c r="A33" s="25" t="n"/>
      <c r="B33" s="25" t="n"/>
      <c r="C33" s="25" t="n"/>
      <c r="D33" s="47" t="n"/>
      <c r="E33" s="27" t="n"/>
      <c r="F33" s="47" t="n"/>
      <c r="G33" s="27" t="n"/>
      <c r="H33" s="25" t="n"/>
      <c r="I33" s="25" t="n"/>
      <c r="J33" s="25" t="n"/>
      <c r="K33" s="25" t="n"/>
      <c r="L33" s="25" t="n"/>
      <c r="M33" s="25" t="n"/>
      <c r="N33" s="25" t="n"/>
      <c r="O33" s="47" t="n"/>
      <c r="P33" s="27" t="n"/>
      <c r="Q33" s="47" t="n"/>
      <c r="R33" s="27" t="n"/>
      <c r="S33" s="47" t="n"/>
      <c r="T33" s="27" t="n"/>
      <c r="U33" s="25" t="n"/>
      <c r="V33" s="48" t="n"/>
      <c r="W33" s="48" t="n"/>
      <c r="X33" s="29" t="n"/>
      <c r="Y33" s="44">
        <f>IF($A33="","",IF(OR($D33="",$E33=""),"",$D33+$E33))</f>
        <v/>
      </c>
      <c r="Z33" s="44">
        <f>IF($A33="","",IF(OR($F33="",$G33=""),"",$F33+$G33))</f>
        <v/>
      </c>
      <c r="AA33" s="44">
        <f>IF($A33="","",IF(OR($O33="",$P33=""),"",$O33+$P33))</f>
        <v/>
      </c>
      <c r="AB33" s="44">
        <f>IF($A33="","",IF(OR($Q33="",$R33=""),"",$Q33+$R33))</f>
        <v/>
      </c>
      <c r="AC33" s="44">
        <f>IF($A33="","",IF(OR($S33="",$T33=""),"",$S33+$T33))</f>
        <v/>
      </c>
      <c r="AD33" s="45">
        <f>IF($A33="","",IF(OR($Y33="",$Z33=""),"",ROUND(($Z33-$Y33)*24,1)))</f>
        <v/>
      </c>
      <c r="AE33" s="45">
        <f>IF($A33="","",IF(OR($AA33="",$Z33=""),"",ROUND(($Z33-$AA33)*24,1)))</f>
        <v/>
      </c>
      <c r="AF33" s="22">
        <f>IF($A33="","",IF(OR($AB33="",$Z33=""),"",ROUND(($AB33-$Z33)*1440,0)))</f>
        <v/>
      </c>
      <c r="AG33" s="22">
        <f>IF($A33="","",IF(OR($AB33="",$AC33=""),"",ROUND(($AC33-$AB33)*1440,0)))</f>
        <v/>
      </c>
      <c r="AH33" s="46">
        <f>IF($A33="","",IF(OR($V33="",$W33=""),"",$W33-$V33))</f>
        <v/>
      </c>
      <c r="AI33" s="24">
        <f>IF($A33="","",IF(OR($L33="Cancelled",$L33="Completed"),"",IF(AND($L33="Confirmed",OR($M33="",$N33="")),"CONFIRMATION INCOMPLETE",IF(AND($Z33&lt;&gt;"",$Z33&lt;Dashboard!$B$2,$L33&lt;&gt;"Confirmed"),"OVERDUE / UNFILLED",IF(AND($Z33&lt;&gt;"",$Z33&gt;=Dashboard!$B$2,$Z33&lt;=Dashboard!$B$2+2,$L33&lt;&gt;"Confirmed"),"DUE WITHIN 48 HOURS","")))))</f>
        <v/>
      </c>
      <c r="AJ33" s="24">
        <f>IF($A33="","",IF(COUNTIF($A$2:$A$501,$A33)&gt;1,"Duplicate request ID",IF(OR($B33="",$C33="",$D33="",$E33="",$F33="",$G33="",$H33="",$I33="",$J33="",$K33="",$L33=""),"Missing required information",IF(AND($Y33&lt;&gt;"",$Z33&lt;&gt;"",$Z33&lt;$Y33),"Invalid date or time sequence",IF(OR(AND($O33&lt;&gt;"",$P33=""),AND($O33="",$P33&lt;&gt;"")),"Confirmation date or time incomplete",IF(AND($AA33&lt;&gt;"",$Z33&lt;&gt;"",$AA33&gt;$Z33),"Confirmation after appointment",IF(AND(OR($L33="Confirmed",$L33="Completed"),OR($M33="",$N33="")),"Confirmed record missing assignment",IF(AND($L33="Completed",OR($Q33="",$R33="",$S33="",$T33="")),"Completed record missing service times",IF(AND($AB33&lt;&gt;"",$AC33&lt;&gt;"",$AC33&lt;$AB33),"Service end before service start",IF(AND($L33="Cancelled",$U33=""),"Cancelled record missing cancellation source",IF(OR(AND($V33&lt;&gt;"",$V33&lt;0),AND($W33&lt;&gt;"",$W33&lt;0)),"Negative cost",""))))))))))</f>
        <v/>
      </c>
    </row>
    <row r="34">
      <c r="A34" s="15" t="n"/>
      <c r="B34" s="15" t="n"/>
      <c r="C34" s="15" t="n"/>
      <c r="D34" s="42" t="n"/>
      <c r="E34" s="17" t="n"/>
      <c r="F34" s="42" t="n"/>
      <c r="G34" s="17" t="n"/>
      <c r="H34" s="15" t="n"/>
      <c r="I34" s="15" t="n"/>
      <c r="J34" s="15" t="n"/>
      <c r="K34" s="15" t="n"/>
      <c r="L34" s="15" t="n"/>
      <c r="M34" s="15" t="n"/>
      <c r="N34" s="15" t="n"/>
      <c r="O34" s="42" t="n"/>
      <c r="P34" s="17" t="n"/>
      <c r="Q34" s="42" t="n"/>
      <c r="R34" s="17" t="n"/>
      <c r="S34" s="42" t="n"/>
      <c r="T34" s="17" t="n"/>
      <c r="U34" s="15" t="n"/>
      <c r="V34" s="43" t="n"/>
      <c r="W34" s="43" t="n"/>
      <c r="X34" s="19" t="n"/>
      <c r="Y34" s="44">
        <f>IF($A34="","",IF(OR($D34="",$E34=""),"",$D34+$E34))</f>
        <v/>
      </c>
      <c r="Z34" s="44">
        <f>IF($A34="","",IF(OR($F34="",$G34=""),"",$F34+$G34))</f>
        <v/>
      </c>
      <c r="AA34" s="44">
        <f>IF($A34="","",IF(OR($O34="",$P34=""),"",$O34+$P34))</f>
        <v/>
      </c>
      <c r="AB34" s="44">
        <f>IF($A34="","",IF(OR($Q34="",$R34=""),"",$Q34+$R34))</f>
        <v/>
      </c>
      <c r="AC34" s="44">
        <f>IF($A34="","",IF(OR($S34="",$T34=""),"",$S34+$T34))</f>
        <v/>
      </c>
      <c r="AD34" s="45">
        <f>IF($A34="","",IF(OR($Y34="",$Z34=""),"",ROUND(($Z34-$Y34)*24,1)))</f>
        <v/>
      </c>
      <c r="AE34" s="45">
        <f>IF($A34="","",IF(OR($AA34="",$Z34=""),"",ROUND(($Z34-$AA34)*24,1)))</f>
        <v/>
      </c>
      <c r="AF34" s="22">
        <f>IF($A34="","",IF(OR($AB34="",$Z34=""),"",ROUND(($AB34-$Z34)*1440,0)))</f>
        <v/>
      </c>
      <c r="AG34" s="22">
        <f>IF($A34="","",IF(OR($AB34="",$AC34=""),"",ROUND(($AC34-$AB34)*1440,0)))</f>
        <v/>
      </c>
      <c r="AH34" s="46">
        <f>IF($A34="","",IF(OR($V34="",$W34=""),"",$W34-$V34))</f>
        <v/>
      </c>
      <c r="AI34" s="24">
        <f>IF($A34="","",IF(OR($L34="Cancelled",$L34="Completed"),"",IF(AND($L34="Confirmed",OR($M34="",$N34="")),"CONFIRMATION INCOMPLETE",IF(AND($Z34&lt;&gt;"",$Z34&lt;Dashboard!$B$2,$L34&lt;&gt;"Confirmed"),"OVERDUE / UNFILLED",IF(AND($Z34&lt;&gt;"",$Z34&gt;=Dashboard!$B$2,$Z34&lt;=Dashboard!$B$2+2,$L34&lt;&gt;"Confirmed"),"DUE WITHIN 48 HOURS","")))))</f>
        <v/>
      </c>
      <c r="AJ34" s="24">
        <f>IF($A34="","",IF(COUNTIF($A$2:$A$501,$A34)&gt;1,"Duplicate request ID",IF(OR($B34="",$C34="",$D34="",$E34="",$F34="",$G34="",$H34="",$I34="",$J34="",$K34="",$L34=""),"Missing required information",IF(AND($Y34&lt;&gt;"",$Z34&lt;&gt;"",$Z34&lt;$Y34),"Invalid date or time sequence",IF(OR(AND($O34&lt;&gt;"",$P34=""),AND($O34="",$P34&lt;&gt;"")),"Confirmation date or time incomplete",IF(AND($AA34&lt;&gt;"",$Z34&lt;&gt;"",$AA34&gt;$Z34),"Confirmation after appointment",IF(AND(OR($L34="Confirmed",$L34="Completed"),OR($M34="",$N34="")),"Confirmed record missing assignment",IF(AND($L34="Completed",OR($Q34="",$R34="",$S34="",$T34="")),"Completed record missing service times",IF(AND($AB34&lt;&gt;"",$AC34&lt;&gt;"",$AC34&lt;$AB34),"Service end before service start",IF(AND($L34="Cancelled",$U34=""),"Cancelled record missing cancellation source",IF(OR(AND($V34&lt;&gt;"",$V34&lt;0),AND($W34&lt;&gt;"",$W34&lt;0)),"Negative cost",""))))))))))</f>
        <v/>
      </c>
    </row>
    <row r="35">
      <c r="A35" s="25" t="n"/>
      <c r="B35" s="25" t="n"/>
      <c r="C35" s="25" t="n"/>
      <c r="D35" s="47" t="n"/>
      <c r="E35" s="27" t="n"/>
      <c r="F35" s="47" t="n"/>
      <c r="G35" s="27" t="n"/>
      <c r="H35" s="25" t="n"/>
      <c r="I35" s="25" t="n"/>
      <c r="J35" s="25" t="n"/>
      <c r="K35" s="25" t="n"/>
      <c r="L35" s="25" t="n"/>
      <c r="M35" s="25" t="n"/>
      <c r="N35" s="25" t="n"/>
      <c r="O35" s="47" t="n"/>
      <c r="P35" s="27" t="n"/>
      <c r="Q35" s="47" t="n"/>
      <c r="R35" s="27" t="n"/>
      <c r="S35" s="47" t="n"/>
      <c r="T35" s="27" t="n"/>
      <c r="U35" s="25" t="n"/>
      <c r="V35" s="48" t="n"/>
      <c r="W35" s="48" t="n"/>
      <c r="X35" s="29" t="n"/>
      <c r="Y35" s="44">
        <f>IF($A35="","",IF(OR($D35="",$E35=""),"",$D35+$E35))</f>
        <v/>
      </c>
      <c r="Z35" s="44">
        <f>IF($A35="","",IF(OR($F35="",$G35=""),"",$F35+$G35))</f>
        <v/>
      </c>
      <c r="AA35" s="44">
        <f>IF($A35="","",IF(OR($O35="",$P35=""),"",$O35+$P35))</f>
        <v/>
      </c>
      <c r="AB35" s="44">
        <f>IF($A35="","",IF(OR($Q35="",$R35=""),"",$Q35+$R35))</f>
        <v/>
      </c>
      <c r="AC35" s="44">
        <f>IF($A35="","",IF(OR($S35="",$T35=""),"",$S35+$T35))</f>
        <v/>
      </c>
      <c r="AD35" s="45">
        <f>IF($A35="","",IF(OR($Y35="",$Z35=""),"",ROUND(($Z35-$Y35)*24,1)))</f>
        <v/>
      </c>
      <c r="AE35" s="45">
        <f>IF($A35="","",IF(OR($AA35="",$Z35=""),"",ROUND(($Z35-$AA35)*24,1)))</f>
        <v/>
      </c>
      <c r="AF35" s="22">
        <f>IF($A35="","",IF(OR($AB35="",$Z35=""),"",ROUND(($AB35-$Z35)*1440,0)))</f>
        <v/>
      </c>
      <c r="AG35" s="22">
        <f>IF($A35="","",IF(OR($AB35="",$AC35=""),"",ROUND(($AC35-$AB35)*1440,0)))</f>
        <v/>
      </c>
      <c r="AH35" s="46">
        <f>IF($A35="","",IF(OR($V35="",$W35=""),"",$W35-$V35))</f>
        <v/>
      </c>
      <c r="AI35" s="24">
        <f>IF($A35="","",IF(OR($L35="Cancelled",$L35="Completed"),"",IF(AND($L35="Confirmed",OR($M35="",$N35="")),"CONFIRMATION INCOMPLETE",IF(AND($Z35&lt;&gt;"",$Z35&lt;Dashboard!$B$2,$L35&lt;&gt;"Confirmed"),"OVERDUE / UNFILLED",IF(AND($Z35&lt;&gt;"",$Z35&gt;=Dashboard!$B$2,$Z35&lt;=Dashboard!$B$2+2,$L35&lt;&gt;"Confirmed"),"DUE WITHIN 48 HOURS","")))))</f>
        <v/>
      </c>
      <c r="AJ35" s="24">
        <f>IF($A35="","",IF(COUNTIF($A$2:$A$501,$A35)&gt;1,"Duplicate request ID",IF(OR($B35="",$C35="",$D35="",$E35="",$F35="",$G35="",$H35="",$I35="",$J35="",$K35="",$L35=""),"Missing required information",IF(AND($Y35&lt;&gt;"",$Z35&lt;&gt;"",$Z35&lt;$Y35),"Invalid date or time sequence",IF(OR(AND($O35&lt;&gt;"",$P35=""),AND($O35="",$P35&lt;&gt;"")),"Confirmation date or time incomplete",IF(AND($AA35&lt;&gt;"",$Z35&lt;&gt;"",$AA35&gt;$Z35),"Confirmation after appointment",IF(AND(OR($L35="Confirmed",$L35="Completed"),OR($M35="",$N35="")),"Confirmed record missing assignment",IF(AND($L35="Completed",OR($Q35="",$R35="",$S35="",$T35="")),"Completed record missing service times",IF(AND($AB35&lt;&gt;"",$AC35&lt;&gt;"",$AC35&lt;$AB35),"Service end before service start",IF(AND($L35="Cancelled",$U35=""),"Cancelled record missing cancellation source",IF(OR(AND($V35&lt;&gt;"",$V35&lt;0),AND($W35&lt;&gt;"",$W35&lt;0)),"Negative cost",""))))))))))</f>
        <v/>
      </c>
    </row>
    <row r="36">
      <c r="A36" s="15" t="n"/>
      <c r="B36" s="15" t="n"/>
      <c r="C36" s="15" t="n"/>
      <c r="D36" s="42" t="n"/>
      <c r="E36" s="17" t="n"/>
      <c r="F36" s="42" t="n"/>
      <c r="G36" s="17" t="n"/>
      <c r="H36" s="15" t="n"/>
      <c r="I36" s="15" t="n"/>
      <c r="J36" s="15" t="n"/>
      <c r="K36" s="15" t="n"/>
      <c r="L36" s="15" t="n"/>
      <c r="M36" s="15" t="n"/>
      <c r="N36" s="15" t="n"/>
      <c r="O36" s="42" t="n"/>
      <c r="P36" s="17" t="n"/>
      <c r="Q36" s="42" t="n"/>
      <c r="R36" s="17" t="n"/>
      <c r="S36" s="42" t="n"/>
      <c r="T36" s="17" t="n"/>
      <c r="U36" s="15" t="n"/>
      <c r="V36" s="43" t="n"/>
      <c r="W36" s="43" t="n"/>
      <c r="X36" s="19" t="n"/>
      <c r="Y36" s="44">
        <f>IF($A36="","",IF(OR($D36="",$E36=""),"",$D36+$E36))</f>
        <v/>
      </c>
      <c r="Z36" s="44">
        <f>IF($A36="","",IF(OR($F36="",$G36=""),"",$F36+$G36))</f>
        <v/>
      </c>
      <c r="AA36" s="44">
        <f>IF($A36="","",IF(OR($O36="",$P36=""),"",$O36+$P36))</f>
        <v/>
      </c>
      <c r="AB36" s="44">
        <f>IF($A36="","",IF(OR($Q36="",$R36=""),"",$Q36+$R36))</f>
        <v/>
      </c>
      <c r="AC36" s="44">
        <f>IF($A36="","",IF(OR($S36="",$T36=""),"",$S36+$T36))</f>
        <v/>
      </c>
      <c r="AD36" s="45">
        <f>IF($A36="","",IF(OR($Y36="",$Z36=""),"",ROUND(($Z36-$Y36)*24,1)))</f>
        <v/>
      </c>
      <c r="AE36" s="45">
        <f>IF($A36="","",IF(OR($AA36="",$Z36=""),"",ROUND(($Z36-$AA36)*24,1)))</f>
        <v/>
      </c>
      <c r="AF36" s="22">
        <f>IF($A36="","",IF(OR($AB36="",$Z36=""),"",ROUND(($AB36-$Z36)*1440,0)))</f>
        <v/>
      </c>
      <c r="AG36" s="22">
        <f>IF($A36="","",IF(OR($AB36="",$AC36=""),"",ROUND(($AC36-$AB36)*1440,0)))</f>
        <v/>
      </c>
      <c r="AH36" s="46">
        <f>IF($A36="","",IF(OR($V36="",$W36=""),"",$W36-$V36))</f>
        <v/>
      </c>
      <c r="AI36" s="24">
        <f>IF($A36="","",IF(OR($L36="Cancelled",$L36="Completed"),"",IF(AND($L36="Confirmed",OR($M36="",$N36="")),"CONFIRMATION INCOMPLETE",IF(AND($Z36&lt;&gt;"",$Z36&lt;Dashboard!$B$2,$L36&lt;&gt;"Confirmed"),"OVERDUE / UNFILLED",IF(AND($Z36&lt;&gt;"",$Z36&gt;=Dashboard!$B$2,$Z36&lt;=Dashboard!$B$2+2,$L36&lt;&gt;"Confirmed"),"DUE WITHIN 48 HOURS","")))))</f>
        <v/>
      </c>
      <c r="AJ36" s="24">
        <f>IF($A36="","",IF(COUNTIF($A$2:$A$501,$A36)&gt;1,"Duplicate request ID",IF(OR($B36="",$C36="",$D36="",$E36="",$F36="",$G36="",$H36="",$I36="",$J36="",$K36="",$L36=""),"Missing required information",IF(AND($Y36&lt;&gt;"",$Z36&lt;&gt;"",$Z36&lt;$Y36),"Invalid date or time sequence",IF(OR(AND($O36&lt;&gt;"",$P36=""),AND($O36="",$P36&lt;&gt;"")),"Confirmation date or time incomplete",IF(AND($AA36&lt;&gt;"",$Z36&lt;&gt;"",$AA36&gt;$Z36),"Confirmation after appointment",IF(AND(OR($L36="Confirmed",$L36="Completed"),OR($M36="",$N36="")),"Confirmed record missing assignment",IF(AND($L36="Completed",OR($Q36="",$R36="",$S36="",$T36="")),"Completed record missing service times",IF(AND($AB36&lt;&gt;"",$AC36&lt;&gt;"",$AC36&lt;$AB36),"Service end before service start",IF(AND($L36="Cancelled",$U36=""),"Cancelled record missing cancellation source",IF(OR(AND($V36&lt;&gt;"",$V36&lt;0),AND($W36&lt;&gt;"",$W36&lt;0)),"Negative cost",""))))))))))</f>
        <v/>
      </c>
    </row>
    <row r="37">
      <c r="A37" s="25" t="n"/>
      <c r="B37" s="25" t="n"/>
      <c r="C37" s="25" t="n"/>
      <c r="D37" s="47" t="n"/>
      <c r="E37" s="27" t="n"/>
      <c r="F37" s="47" t="n"/>
      <c r="G37" s="27" t="n"/>
      <c r="H37" s="25" t="n"/>
      <c r="I37" s="25" t="n"/>
      <c r="J37" s="25" t="n"/>
      <c r="K37" s="25" t="n"/>
      <c r="L37" s="25" t="n"/>
      <c r="M37" s="25" t="n"/>
      <c r="N37" s="25" t="n"/>
      <c r="O37" s="47" t="n"/>
      <c r="P37" s="27" t="n"/>
      <c r="Q37" s="47" t="n"/>
      <c r="R37" s="27" t="n"/>
      <c r="S37" s="47" t="n"/>
      <c r="T37" s="27" t="n"/>
      <c r="U37" s="25" t="n"/>
      <c r="V37" s="48" t="n"/>
      <c r="W37" s="48" t="n"/>
      <c r="X37" s="29" t="n"/>
      <c r="Y37" s="44">
        <f>IF($A37="","",IF(OR($D37="",$E37=""),"",$D37+$E37))</f>
        <v/>
      </c>
      <c r="Z37" s="44">
        <f>IF($A37="","",IF(OR($F37="",$G37=""),"",$F37+$G37))</f>
        <v/>
      </c>
      <c r="AA37" s="44">
        <f>IF($A37="","",IF(OR($O37="",$P37=""),"",$O37+$P37))</f>
        <v/>
      </c>
      <c r="AB37" s="44">
        <f>IF($A37="","",IF(OR($Q37="",$R37=""),"",$Q37+$R37))</f>
        <v/>
      </c>
      <c r="AC37" s="44">
        <f>IF($A37="","",IF(OR($S37="",$T37=""),"",$S37+$T37))</f>
        <v/>
      </c>
      <c r="AD37" s="45">
        <f>IF($A37="","",IF(OR($Y37="",$Z37=""),"",ROUND(($Z37-$Y37)*24,1)))</f>
        <v/>
      </c>
      <c r="AE37" s="45">
        <f>IF($A37="","",IF(OR($AA37="",$Z37=""),"",ROUND(($Z37-$AA37)*24,1)))</f>
        <v/>
      </c>
      <c r="AF37" s="22">
        <f>IF($A37="","",IF(OR($AB37="",$Z37=""),"",ROUND(($AB37-$Z37)*1440,0)))</f>
        <v/>
      </c>
      <c r="AG37" s="22">
        <f>IF($A37="","",IF(OR($AB37="",$AC37=""),"",ROUND(($AC37-$AB37)*1440,0)))</f>
        <v/>
      </c>
      <c r="AH37" s="46">
        <f>IF($A37="","",IF(OR($V37="",$W37=""),"",$W37-$V37))</f>
        <v/>
      </c>
      <c r="AI37" s="24">
        <f>IF($A37="","",IF(OR($L37="Cancelled",$L37="Completed"),"",IF(AND($L37="Confirmed",OR($M37="",$N37="")),"CONFIRMATION INCOMPLETE",IF(AND($Z37&lt;&gt;"",$Z37&lt;Dashboard!$B$2,$L37&lt;&gt;"Confirmed"),"OVERDUE / UNFILLED",IF(AND($Z37&lt;&gt;"",$Z37&gt;=Dashboard!$B$2,$Z37&lt;=Dashboard!$B$2+2,$L37&lt;&gt;"Confirmed"),"DUE WITHIN 48 HOURS","")))))</f>
        <v/>
      </c>
      <c r="AJ37" s="24">
        <f>IF($A37="","",IF(COUNTIF($A$2:$A$501,$A37)&gt;1,"Duplicate request ID",IF(OR($B37="",$C37="",$D37="",$E37="",$F37="",$G37="",$H37="",$I37="",$J37="",$K37="",$L37=""),"Missing required information",IF(AND($Y37&lt;&gt;"",$Z37&lt;&gt;"",$Z37&lt;$Y37),"Invalid date or time sequence",IF(OR(AND($O37&lt;&gt;"",$P37=""),AND($O37="",$P37&lt;&gt;"")),"Confirmation date or time incomplete",IF(AND($AA37&lt;&gt;"",$Z37&lt;&gt;"",$AA37&gt;$Z37),"Confirmation after appointment",IF(AND(OR($L37="Confirmed",$L37="Completed"),OR($M37="",$N37="")),"Confirmed record missing assignment",IF(AND($L37="Completed",OR($Q37="",$R37="",$S37="",$T37="")),"Completed record missing service times",IF(AND($AB37&lt;&gt;"",$AC37&lt;&gt;"",$AC37&lt;$AB37),"Service end before service start",IF(AND($L37="Cancelled",$U37=""),"Cancelled record missing cancellation source",IF(OR(AND($V37&lt;&gt;"",$V37&lt;0),AND($W37&lt;&gt;"",$W37&lt;0)),"Negative cost",""))))))))))</f>
        <v/>
      </c>
    </row>
    <row r="38">
      <c r="A38" s="15" t="n"/>
      <c r="B38" s="15" t="n"/>
      <c r="C38" s="15" t="n"/>
      <c r="D38" s="42" t="n"/>
      <c r="E38" s="17" t="n"/>
      <c r="F38" s="42" t="n"/>
      <c r="G38" s="17" t="n"/>
      <c r="H38" s="15" t="n"/>
      <c r="I38" s="15" t="n"/>
      <c r="J38" s="15" t="n"/>
      <c r="K38" s="15" t="n"/>
      <c r="L38" s="15" t="n"/>
      <c r="M38" s="15" t="n"/>
      <c r="N38" s="15" t="n"/>
      <c r="O38" s="42" t="n"/>
      <c r="P38" s="17" t="n"/>
      <c r="Q38" s="42" t="n"/>
      <c r="R38" s="17" t="n"/>
      <c r="S38" s="42" t="n"/>
      <c r="T38" s="17" t="n"/>
      <c r="U38" s="15" t="n"/>
      <c r="V38" s="43" t="n"/>
      <c r="W38" s="43" t="n"/>
      <c r="X38" s="19" t="n"/>
      <c r="Y38" s="44">
        <f>IF($A38="","",IF(OR($D38="",$E38=""),"",$D38+$E38))</f>
        <v/>
      </c>
      <c r="Z38" s="44">
        <f>IF($A38="","",IF(OR($F38="",$G38=""),"",$F38+$G38))</f>
        <v/>
      </c>
      <c r="AA38" s="44">
        <f>IF($A38="","",IF(OR($O38="",$P38=""),"",$O38+$P38))</f>
        <v/>
      </c>
      <c r="AB38" s="44">
        <f>IF($A38="","",IF(OR($Q38="",$R38=""),"",$Q38+$R38))</f>
        <v/>
      </c>
      <c r="AC38" s="44">
        <f>IF($A38="","",IF(OR($S38="",$T38=""),"",$S38+$T38))</f>
        <v/>
      </c>
      <c r="AD38" s="45">
        <f>IF($A38="","",IF(OR($Y38="",$Z38=""),"",ROUND(($Z38-$Y38)*24,1)))</f>
        <v/>
      </c>
      <c r="AE38" s="45">
        <f>IF($A38="","",IF(OR($AA38="",$Z38=""),"",ROUND(($Z38-$AA38)*24,1)))</f>
        <v/>
      </c>
      <c r="AF38" s="22">
        <f>IF($A38="","",IF(OR($AB38="",$Z38=""),"",ROUND(($AB38-$Z38)*1440,0)))</f>
        <v/>
      </c>
      <c r="AG38" s="22">
        <f>IF($A38="","",IF(OR($AB38="",$AC38=""),"",ROUND(($AC38-$AB38)*1440,0)))</f>
        <v/>
      </c>
      <c r="AH38" s="46">
        <f>IF($A38="","",IF(OR($V38="",$W38=""),"",$W38-$V38))</f>
        <v/>
      </c>
      <c r="AI38" s="24">
        <f>IF($A38="","",IF(OR($L38="Cancelled",$L38="Completed"),"",IF(AND($L38="Confirmed",OR($M38="",$N38="")),"CONFIRMATION INCOMPLETE",IF(AND($Z38&lt;&gt;"",$Z38&lt;Dashboard!$B$2,$L38&lt;&gt;"Confirmed"),"OVERDUE / UNFILLED",IF(AND($Z38&lt;&gt;"",$Z38&gt;=Dashboard!$B$2,$Z38&lt;=Dashboard!$B$2+2,$L38&lt;&gt;"Confirmed"),"DUE WITHIN 48 HOURS","")))))</f>
        <v/>
      </c>
      <c r="AJ38" s="24">
        <f>IF($A38="","",IF(COUNTIF($A$2:$A$501,$A38)&gt;1,"Duplicate request ID",IF(OR($B38="",$C38="",$D38="",$E38="",$F38="",$G38="",$H38="",$I38="",$J38="",$K38="",$L38=""),"Missing required information",IF(AND($Y38&lt;&gt;"",$Z38&lt;&gt;"",$Z38&lt;$Y38),"Invalid date or time sequence",IF(OR(AND($O38&lt;&gt;"",$P38=""),AND($O38="",$P38&lt;&gt;"")),"Confirmation date or time incomplete",IF(AND($AA38&lt;&gt;"",$Z38&lt;&gt;"",$AA38&gt;$Z38),"Confirmation after appointment",IF(AND(OR($L38="Confirmed",$L38="Completed"),OR($M38="",$N38="")),"Confirmed record missing assignment",IF(AND($L38="Completed",OR($Q38="",$R38="",$S38="",$T38="")),"Completed record missing service times",IF(AND($AB38&lt;&gt;"",$AC38&lt;&gt;"",$AC38&lt;$AB38),"Service end before service start",IF(AND($L38="Cancelled",$U38=""),"Cancelled record missing cancellation source",IF(OR(AND($V38&lt;&gt;"",$V38&lt;0),AND($W38&lt;&gt;"",$W38&lt;0)),"Negative cost",""))))))))))</f>
        <v/>
      </c>
    </row>
    <row r="39">
      <c r="A39" s="25" t="n"/>
      <c r="B39" s="25" t="n"/>
      <c r="C39" s="25" t="n"/>
      <c r="D39" s="47" t="n"/>
      <c r="E39" s="27" t="n"/>
      <c r="F39" s="47" t="n"/>
      <c r="G39" s="27" t="n"/>
      <c r="H39" s="25" t="n"/>
      <c r="I39" s="25" t="n"/>
      <c r="J39" s="25" t="n"/>
      <c r="K39" s="25" t="n"/>
      <c r="L39" s="25" t="n"/>
      <c r="M39" s="25" t="n"/>
      <c r="N39" s="25" t="n"/>
      <c r="O39" s="47" t="n"/>
      <c r="P39" s="27" t="n"/>
      <c r="Q39" s="47" t="n"/>
      <c r="R39" s="27" t="n"/>
      <c r="S39" s="47" t="n"/>
      <c r="T39" s="27" t="n"/>
      <c r="U39" s="25" t="n"/>
      <c r="V39" s="48" t="n"/>
      <c r="W39" s="48" t="n"/>
      <c r="X39" s="29" t="n"/>
      <c r="Y39" s="44">
        <f>IF($A39="","",IF(OR($D39="",$E39=""),"",$D39+$E39))</f>
        <v/>
      </c>
      <c r="Z39" s="44">
        <f>IF($A39="","",IF(OR($F39="",$G39=""),"",$F39+$G39))</f>
        <v/>
      </c>
      <c r="AA39" s="44">
        <f>IF($A39="","",IF(OR($O39="",$P39=""),"",$O39+$P39))</f>
        <v/>
      </c>
      <c r="AB39" s="44">
        <f>IF($A39="","",IF(OR($Q39="",$R39=""),"",$Q39+$R39))</f>
        <v/>
      </c>
      <c r="AC39" s="44">
        <f>IF($A39="","",IF(OR($S39="",$T39=""),"",$S39+$T39))</f>
        <v/>
      </c>
      <c r="AD39" s="45">
        <f>IF($A39="","",IF(OR($Y39="",$Z39=""),"",ROUND(($Z39-$Y39)*24,1)))</f>
        <v/>
      </c>
      <c r="AE39" s="45">
        <f>IF($A39="","",IF(OR($AA39="",$Z39=""),"",ROUND(($Z39-$AA39)*24,1)))</f>
        <v/>
      </c>
      <c r="AF39" s="22">
        <f>IF($A39="","",IF(OR($AB39="",$Z39=""),"",ROUND(($AB39-$Z39)*1440,0)))</f>
        <v/>
      </c>
      <c r="AG39" s="22">
        <f>IF($A39="","",IF(OR($AB39="",$AC39=""),"",ROUND(($AC39-$AB39)*1440,0)))</f>
        <v/>
      </c>
      <c r="AH39" s="46">
        <f>IF($A39="","",IF(OR($V39="",$W39=""),"",$W39-$V39))</f>
        <v/>
      </c>
      <c r="AI39" s="24">
        <f>IF($A39="","",IF(OR($L39="Cancelled",$L39="Completed"),"",IF(AND($L39="Confirmed",OR($M39="",$N39="")),"CONFIRMATION INCOMPLETE",IF(AND($Z39&lt;&gt;"",$Z39&lt;Dashboard!$B$2,$L39&lt;&gt;"Confirmed"),"OVERDUE / UNFILLED",IF(AND($Z39&lt;&gt;"",$Z39&gt;=Dashboard!$B$2,$Z39&lt;=Dashboard!$B$2+2,$L39&lt;&gt;"Confirmed"),"DUE WITHIN 48 HOURS","")))))</f>
        <v/>
      </c>
      <c r="AJ39" s="24">
        <f>IF($A39="","",IF(COUNTIF($A$2:$A$501,$A39)&gt;1,"Duplicate request ID",IF(OR($B39="",$C39="",$D39="",$E39="",$F39="",$G39="",$H39="",$I39="",$J39="",$K39="",$L39=""),"Missing required information",IF(AND($Y39&lt;&gt;"",$Z39&lt;&gt;"",$Z39&lt;$Y39),"Invalid date or time sequence",IF(OR(AND($O39&lt;&gt;"",$P39=""),AND($O39="",$P39&lt;&gt;"")),"Confirmation date or time incomplete",IF(AND($AA39&lt;&gt;"",$Z39&lt;&gt;"",$AA39&gt;$Z39),"Confirmation after appointment",IF(AND(OR($L39="Confirmed",$L39="Completed"),OR($M39="",$N39="")),"Confirmed record missing assignment",IF(AND($L39="Completed",OR($Q39="",$R39="",$S39="",$T39="")),"Completed record missing service times",IF(AND($AB39&lt;&gt;"",$AC39&lt;&gt;"",$AC39&lt;$AB39),"Service end before service start",IF(AND($L39="Cancelled",$U39=""),"Cancelled record missing cancellation source",IF(OR(AND($V39&lt;&gt;"",$V39&lt;0),AND($W39&lt;&gt;"",$W39&lt;0)),"Negative cost",""))))))))))</f>
        <v/>
      </c>
    </row>
    <row r="40">
      <c r="A40" s="15" t="n"/>
      <c r="B40" s="15" t="n"/>
      <c r="C40" s="15" t="n"/>
      <c r="D40" s="42" t="n"/>
      <c r="E40" s="17" t="n"/>
      <c r="F40" s="42" t="n"/>
      <c r="G40" s="17" t="n"/>
      <c r="H40" s="15" t="n"/>
      <c r="I40" s="15" t="n"/>
      <c r="J40" s="15" t="n"/>
      <c r="K40" s="15" t="n"/>
      <c r="L40" s="15" t="n"/>
      <c r="M40" s="15" t="n"/>
      <c r="N40" s="15" t="n"/>
      <c r="O40" s="42" t="n"/>
      <c r="P40" s="17" t="n"/>
      <c r="Q40" s="42" t="n"/>
      <c r="R40" s="17" t="n"/>
      <c r="S40" s="42" t="n"/>
      <c r="T40" s="17" t="n"/>
      <c r="U40" s="15" t="n"/>
      <c r="V40" s="43" t="n"/>
      <c r="W40" s="43" t="n"/>
      <c r="X40" s="19" t="n"/>
      <c r="Y40" s="44">
        <f>IF($A40="","",IF(OR($D40="",$E40=""),"",$D40+$E40))</f>
        <v/>
      </c>
      <c r="Z40" s="44">
        <f>IF($A40="","",IF(OR($F40="",$G40=""),"",$F40+$G40))</f>
        <v/>
      </c>
      <c r="AA40" s="44">
        <f>IF($A40="","",IF(OR($O40="",$P40=""),"",$O40+$P40))</f>
        <v/>
      </c>
      <c r="AB40" s="44">
        <f>IF($A40="","",IF(OR($Q40="",$R40=""),"",$Q40+$R40))</f>
        <v/>
      </c>
      <c r="AC40" s="44">
        <f>IF($A40="","",IF(OR($S40="",$T40=""),"",$S40+$T40))</f>
        <v/>
      </c>
      <c r="AD40" s="45">
        <f>IF($A40="","",IF(OR($Y40="",$Z40=""),"",ROUND(($Z40-$Y40)*24,1)))</f>
        <v/>
      </c>
      <c r="AE40" s="45">
        <f>IF($A40="","",IF(OR($AA40="",$Z40=""),"",ROUND(($Z40-$AA40)*24,1)))</f>
        <v/>
      </c>
      <c r="AF40" s="22">
        <f>IF($A40="","",IF(OR($AB40="",$Z40=""),"",ROUND(($AB40-$Z40)*1440,0)))</f>
        <v/>
      </c>
      <c r="AG40" s="22">
        <f>IF($A40="","",IF(OR($AB40="",$AC40=""),"",ROUND(($AC40-$AB40)*1440,0)))</f>
        <v/>
      </c>
      <c r="AH40" s="46">
        <f>IF($A40="","",IF(OR($V40="",$W40=""),"",$W40-$V40))</f>
        <v/>
      </c>
      <c r="AI40" s="24">
        <f>IF($A40="","",IF(OR($L40="Cancelled",$L40="Completed"),"",IF(AND($L40="Confirmed",OR($M40="",$N40="")),"CONFIRMATION INCOMPLETE",IF(AND($Z40&lt;&gt;"",$Z40&lt;Dashboard!$B$2,$L40&lt;&gt;"Confirmed"),"OVERDUE / UNFILLED",IF(AND($Z40&lt;&gt;"",$Z40&gt;=Dashboard!$B$2,$Z40&lt;=Dashboard!$B$2+2,$L40&lt;&gt;"Confirmed"),"DUE WITHIN 48 HOURS","")))))</f>
        <v/>
      </c>
      <c r="AJ40" s="24">
        <f>IF($A40="","",IF(COUNTIF($A$2:$A$501,$A40)&gt;1,"Duplicate request ID",IF(OR($B40="",$C40="",$D40="",$E40="",$F40="",$G40="",$H40="",$I40="",$J40="",$K40="",$L40=""),"Missing required information",IF(AND($Y40&lt;&gt;"",$Z40&lt;&gt;"",$Z40&lt;$Y40),"Invalid date or time sequence",IF(OR(AND($O40&lt;&gt;"",$P40=""),AND($O40="",$P40&lt;&gt;"")),"Confirmation date or time incomplete",IF(AND($AA40&lt;&gt;"",$Z40&lt;&gt;"",$AA40&gt;$Z40),"Confirmation after appointment",IF(AND(OR($L40="Confirmed",$L40="Completed"),OR($M40="",$N40="")),"Confirmed record missing assignment",IF(AND($L40="Completed",OR($Q40="",$R40="",$S40="",$T40="")),"Completed record missing service times",IF(AND($AB40&lt;&gt;"",$AC40&lt;&gt;"",$AC40&lt;$AB40),"Service end before service start",IF(AND($L40="Cancelled",$U40=""),"Cancelled record missing cancellation source",IF(OR(AND($V40&lt;&gt;"",$V40&lt;0),AND($W40&lt;&gt;"",$W40&lt;0)),"Negative cost",""))))))))))</f>
        <v/>
      </c>
    </row>
    <row r="41">
      <c r="A41" s="25" t="n"/>
      <c r="B41" s="25" t="n"/>
      <c r="C41" s="25" t="n"/>
      <c r="D41" s="47" t="n"/>
      <c r="E41" s="27" t="n"/>
      <c r="F41" s="47" t="n"/>
      <c r="G41" s="27" t="n"/>
      <c r="H41" s="25" t="n"/>
      <c r="I41" s="25" t="n"/>
      <c r="J41" s="25" t="n"/>
      <c r="K41" s="25" t="n"/>
      <c r="L41" s="25" t="n"/>
      <c r="M41" s="25" t="n"/>
      <c r="N41" s="25" t="n"/>
      <c r="O41" s="47" t="n"/>
      <c r="P41" s="27" t="n"/>
      <c r="Q41" s="47" t="n"/>
      <c r="R41" s="27" t="n"/>
      <c r="S41" s="47" t="n"/>
      <c r="T41" s="27" t="n"/>
      <c r="U41" s="25" t="n"/>
      <c r="V41" s="48" t="n"/>
      <c r="W41" s="48" t="n"/>
      <c r="X41" s="29" t="n"/>
      <c r="Y41" s="44">
        <f>IF($A41="","",IF(OR($D41="",$E41=""),"",$D41+$E41))</f>
        <v/>
      </c>
      <c r="Z41" s="44">
        <f>IF($A41="","",IF(OR($F41="",$G41=""),"",$F41+$G41))</f>
        <v/>
      </c>
      <c r="AA41" s="44">
        <f>IF($A41="","",IF(OR($O41="",$P41=""),"",$O41+$P41))</f>
        <v/>
      </c>
      <c r="AB41" s="44">
        <f>IF($A41="","",IF(OR($Q41="",$R41=""),"",$Q41+$R41))</f>
        <v/>
      </c>
      <c r="AC41" s="44">
        <f>IF($A41="","",IF(OR($S41="",$T41=""),"",$S41+$T41))</f>
        <v/>
      </c>
      <c r="AD41" s="45">
        <f>IF($A41="","",IF(OR($Y41="",$Z41=""),"",ROUND(($Z41-$Y41)*24,1)))</f>
        <v/>
      </c>
      <c r="AE41" s="45">
        <f>IF($A41="","",IF(OR($AA41="",$Z41=""),"",ROUND(($Z41-$AA41)*24,1)))</f>
        <v/>
      </c>
      <c r="AF41" s="22">
        <f>IF($A41="","",IF(OR($AB41="",$Z41=""),"",ROUND(($AB41-$Z41)*1440,0)))</f>
        <v/>
      </c>
      <c r="AG41" s="22">
        <f>IF($A41="","",IF(OR($AB41="",$AC41=""),"",ROUND(($AC41-$AB41)*1440,0)))</f>
        <v/>
      </c>
      <c r="AH41" s="46">
        <f>IF($A41="","",IF(OR($V41="",$W41=""),"",$W41-$V41))</f>
        <v/>
      </c>
      <c r="AI41" s="24">
        <f>IF($A41="","",IF(OR($L41="Cancelled",$L41="Completed"),"",IF(AND($L41="Confirmed",OR($M41="",$N41="")),"CONFIRMATION INCOMPLETE",IF(AND($Z41&lt;&gt;"",$Z41&lt;Dashboard!$B$2,$L41&lt;&gt;"Confirmed"),"OVERDUE / UNFILLED",IF(AND($Z41&lt;&gt;"",$Z41&gt;=Dashboard!$B$2,$Z41&lt;=Dashboard!$B$2+2,$L41&lt;&gt;"Confirmed"),"DUE WITHIN 48 HOURS","")))))</f>
        <v/>
      </c>
      <c r="AJ41" s="24">
        <f>IF($A41="","",IF(COUNTIF($A$2:$A$501,$A41)&gt;1,"Duplicate request ID",IF(OR($B41="",$C41="",$D41="",$E41="",$F41="",$G41="",$H41="",$I41="",$J41="",$K41="",$L41=""),"Missing required information",IF(AND($Y41&lt;&gt;"",$Z41&lt;&gt;"",$Z41&lt;$Y41),"Invalid date or time sequence",IF(OR(AND($O41&lt;&gt;"",$P41=""),AND($O41="",$P41&lt;&gt;"")),"Confirmation date or time incomplete",IF(AND($AA41&lt;&gt;"",$Z41&lt;&gt;"",$AA41&gt;$Z41),"Confirmation after appointment",IF(AND(OR($L41="Confirmed",$L41="Completed"),OR($M41="",$N41="")),"Confirmed record missing assignment",IF(AND($L41="Completed",OR($Q41="",$R41="",$S41="",$T41="")),"Completed record missing service times",IF(AND($AB41&lt;&gt;"",$AC41&lt;&gt;"",$AC41&lt;$AB41),"Service end before service start",IF(AND($L41="Cancelled",$U41=""),"Cancelled record missing cancellation source",IF(OR(AND($V41&lt;&gt;"",$V41&lt;0),AND($W41&lt;&gt;"",$W41&lt;0)),"Negative cost",""))))))))))</f>
        <v/>
      </c>
    </row>
    <row r="42">
      <c r="A42" s="15" t="n"/>
      <c r="B42" s="15" t="n"/>
      <c r="C42" s="15" t="n"/>
      <c r="D42" s="42" t="n"/>
      <c r="E42" s="17" t="n"/>
      <c r="F42" s="42" t="n"/>
      <c r="G42" s="17" t="n"/>
      <c r="H42" s="15" t="n"/>
      <c r="I42" s="15" t="n"/>
      <c r="J42" s="15" t="n"/>
      <c r="K42" s="15" t="n"/>
      <c r="L42" s="15" t="n"/>
      <c r="M42" s="15" t="n"/>
      <c r="N42" s="15" t="n"/>
      <c r="O42" s="42" t="n"/>
      <c r="P42" s="17" t="n"/>
      <c r="Q42" s="42" t="n"/>
      <c r="R42" s="17" t="n"/>
      <c r="S42" s="42" t="n"/>
      <c r="T42" s="17" t="n"/>
      <c r="U42" s="15" t="n"/>
      <c r="V42" s="43" t="n"/>
      <c r="W42" s="43" t="n"/>
      <c r="X42" s="19" t="n"/>
      <c r="Y42" s="44">
        <f>IF($A42="","",IF(OR($D42="",$E42=""),"",$D42+$E42))</f>
        <v/>
      </c>
      <c r="Z42" s="44">
        <f>IF($A42="","",IF(OR($F42="",$G42=""),"",$F42+$G42))</f>
        <v/>
      </c>
      <c r="AA42" s="44">
        <f>IF($A42="","",IF(OR($O42="",$P42=""),"",$O42+$P42))</f>
        <v/>
      </c>
      <c r="AB42" s="44">
        <f>IF($A42="","",IF(OR($Q42="",$R42=""),"",$Q42+$R42))</f>
        <v/>
      </c>
      <c r="AC42" s="44">
        <f>IF($A42="","",IF(OR($S42="",$T42=""),"",$S42+$T42))</f>
        <v/>
      </c>
      <c r="AD42" s="45">
        <f>IF($A42="","",IF(OR($Y42="",$Z42=""),"",ROUND(($Z42-$Y42)*24,1)))</f>
        <v/>
      </c>
      <c r="AE42" s="45">
        <f>IF($A42="","",IF(OR($AA42="",$Z42=""),"",ROUND(($Z42-$AA42)*24,1)))</f>
        <v/>
      </c>
      <c r="AF42" s="22">
        <f>IF($A42="","",IF(OR($AB42="",$Z42=""),"",ROUND(($AB42-$Z42)*1440,0)))</f>
        <v/>
      </c>
      <c r="AG42" s="22">
        <f>IF($A42="","",IF(OR($AB42="",$AC42=""),"",ROUND(($AC42-$AB42)*1440,0)))</f>
        <v/>
      </c>
      <c r="AH42" s="46">
        <f>IF($A42="","",IF(OR($V42="",$W42=""),"",$W42-$V42))</f>
        <v/>
      </c>
      <c r="AI42" s="24">
        <f>IF($A42="","",IF(OR($L42="Cancelled",$L42="Completed"),"",IF(AND($L42="Confirmed",OR($M42="",$N42="")),"CONFIRMATION INCOMPLETE",IF(AND($Z42&lt;&gt;"",$Z42&lt;Dashboard!$B$2,$L42&lt;&gt;"Confirmed"),"OVERDUE / UNFILLED",IF(AND($Z42&lt;&gt;"",$Z42&gt;=Dashboard!$B$2,$Z42&lt;=Dashboard!$B$2+2,$L42&lt;&gt;"Confirmed"),"DUE WITHIN 48 HOURS","")))))</f>
        <v/>
      </c>
      <c r="AJ42" s="24">
        <f>IF($A42="","",IF(COUNTIF($A$2:$A$501,$A42)&gt;1,"Duplicate request ID",IF(OR($B42="",$C42="",$D42="",$E42="",$F42="",$G42="",$H42="",$I42="",$J42="",$K42="",$L42=""),"Missing required information",IF(AND($Y42&lt;&gt;"",$Z42&lt;&gt;"",$Z42&lt;$Y42),"Invalid date or time sequence",IF(OR(AND($O42&lt;&gt;"",$P42=""),AND($O42="",$P42&lt;&gt;"")),"Confirmation date or time incomplete",IF(AND($AA42&lt;&gt;"",$Z42&lt;&gt;"",$AA42&gt;$Z42),"Confirmation after appointment",IF(AND(OR($L42="Confirmed",$L42="Completed"),OR($M42="",$N42="")),"Confirmed record missing assignment",IF(AND($L42="Completed",OR($Q42="",$R42="",$S42="",$T42="")),"Completed record missing service times",IF(AND($AB42&lt;&gt;"",$AC42&lt;&gt;"",$AC42&lt;$AB42),"Service end before service start",IF(AND($L42="Cancelled",$U42=""),"Cancelled record missing cancellation source",IF(OR(AND($V42&lt;&gt;"",$V42&lt;0),AND($W42&lt;&gt;"",$W42&lt;0)),"Negative cost",""))))))))))</f>
        <v/>
      </c>
    </row>
    <row r="43">
      <c r="A43" s="25" t="n"/>
      <c r="B43" s="25" t="n"/>
      <c r="C43" s="25" t="n"/>
      <c r="D43" s="47" t="n"/>
      <c r="E43" s="27" t="n"/>
      <c r="F43" s="47" t="n"/>
      <c r="G43" s="27" t="n"/>
      <c r="H43" s="25" t="n"/>
      <c r="I43" s="25" t="n"/>
      <c r="J43" s="25" t="n"/>
      <c r="K43" s="25" t="n"/>
      <c r="L43" s="25" t="n"/>
      <c r="M43" s="25" t="n"/>
      <c r="N43" s="25" t="n"/>
      <c r="O43" s="47" t="n"/>
      <c r="P43" s="27" t="n"/>
      <c r="Q43" s="47" t="n"/>
      <c r="R43" s="27" t="n"/>
      <c r="S43" s="47" t="n"/>
      <c r="T43" s="27" t="n"/>
      <c r="U43" s="25" t="n"/>
      <c r="V43" s="48" t="n"/>
      <c r="W43" s="48" t="n"/>
      <c r="X43" s="29" t="n"/>
      <c r="Y43" s="44">
        <f>IF($A43="","",IF(OR($D43="",$E43=""),"",$D43+$E43))</f>
        <v/>
      </c>
      <c r="Z43" s="44">
        <f>IF($A43="","",IF(OR($F43="",$G43=""),"",$F43+$G43))</f>
        <v/>
      </c>
      <c r="AA43" s="44">
        <f>IF($A43="","",IF(OR($O43="",$P43=""),"",$O43+$P43))</f>
        <v/>
      </c>
      <c r="AB43" s="44">
        <f>IF($A43="","",IF(OR($Q43="",$R43=""),"",$Q43+$R43))</f>
        <v/>
      </c>
      <c r="AC43" s="44">
        <f>IF($A43="","",IF(OR($S43="",$T43=""),"",$S43+$T43))</f>
        <v/>
      </c>
      <c r="AD43" s="45">
        <f>IF($A43="","",IF(OR($Y43="",$Z43=""),"",ROUND(($Z43-$Y43)*24,1)))</f>
        <v/>
      </c>
      <c r="AE43" s="45">
        <f>IF($A43="","",IF(OR($AA43="",$Z43=""),"",ROUND(($Z43-$AA43)*24,1)))</f>
        <v/>
      </c>
      <c r="AF43" s="22">
        <f>IF($A43="","",IF(OR($AB43="",$Z43=""),"",ROUND(($AB43-$Z43)*1440,0)))</f>
        <v/>
      </c>
      <c r="AG43" s="22">
        <f>IF($A43="","",IF(OR($AB43="",$AC43=""),"",ROUND(($AC43-$AB43)*1440,0)))</f>
        <v/>
      </c>
      <c r="AH43" s="46">
        <f>IF($A43="","",IF(OR($V43="",$W43=""),"",$W43-$V43))</f>
        <v/>
      </c>
      <c r="AI43" s="24">
        <f>IF($A43="","",IF(OR($L43="Cancelled",$L43="Completed"),"",IF(AND($L43="Confirmed",OR($M43="",$N43="")),"CONFIRMATION INCOMPLETE",IF(AND($Z43&lt;&gt;"",$Z43&lt;Dashboard!$B$2,$L43&lt;&gt;"Confirmed"),"OVERDUE / UNFILLED",IF(AND($Z43&lt;&gt;"",$Z43&gt;=Dashboard!$B$2,$Z43&lt;=Dashboard!$B$2+2,$L43&lt;&gt;"Confirmed"),"DUE WITHIN 48 HOURS","")))))</f>
        <v/>
      </c>
      <c r="AJ43" s="24">
        <f>IF($A43="","",IF(COUNTIF($A$2:$A$501,$A43)&gt;1,"Duplicate request ID",IF(OR($B43="",$C43="",$D43="",$E43="",$F43="",$G43="",$H43="",$I43="",$J43="",$K43="",$L43=""),"Missing required information",IF(AND($Y43&lt;&gt;"",$Z43&lt;&gt;"",$Z43&lt;$Y43),"Invalid date or time sequence",IF(OR(AND($O43&lt;&gt;"",$P43=""),AND($O43="",$P43&lt;&gt;"")),"Confirmation date or time incomplete",IF(AND($AA43&lt;&gt;"",$Z43&lt;&gt;"",$AA43&gt;$Z43),"Confirmation after appointment",IF(AND(OR($L43="Confirmed",$L43="Completed"),OR($M43="",$N43="")),"Confirmed record missing assignment",IF(AND($L43="Completed",OR($Q43="",$R43="",$S43="",$T43="")),"Completed record missing service times",IF(AND($AB43&lt;&gt;"",$AC43&lt;&gt;"",$AC43&lt;$AB43),"Service end before service start",IF(AND($L43="Cancelled",$U43=""),"Cancelled record missing cancellation source",IF(OR(AND($V43&lt;&gt;"",$V43&lt;0),AND($W43&lt;&gt;"",$W43&lt;0)),"Negative cost",""))))))))))</f>
        <v/>
      </c>
    </row>
    <row r="44">
      <c r="A44" s="15" t="n"/>
      <c r="B44" s="15" t="n"/>
      <c r="C44" s="15" t="n"/>
      <c r="D44" s="42" t="n"/>
      <c r="E44" s="17" t="n"/>
      <c r="F44" s="42" t="n"/>
      <c r="G44" s="17" t="n"/>
      <c r="H44" s="15" t="n"/>
      <c r="I44" s="15" t="n"/>
      <c r="J44" s="15" t="n"/>
      <c r="K44" s="15" t="n"/>
      <c r="L44" s="15" t="n"/>
      <c r="M44" s="15" t="n"/>
      <c r="N44" s="15" t="n"/>
      <c r="O44" s="42" t="n"/>
      <c r="P44" s="17" t="n"/>
      <c r="Q44" s="42" t="n"/>
      <c r="R44" s="17" t="n"/>
      <c r="S44" s="42" t="n"/>
      <c r="T44" s="17" t="n"/>
      <c r="U44" s="15" t="n"/>
      <c r="V44" s="43" t="n"/>
      <c r="W44" s="43" t="n"/>
      <c r="X44" s="19" t="n"/>
      <c r="Y44" s="44">
        <f>IF($A44="","",IF(OR($D44="",$E44=""),"",$D44+$E44))</f>
        <v/>
      </c>
      <c r="Z44" s="44">
        <f>IF($A44="","",IF(OR($F44="",$G44=""),"",$F44+$G44))</f>
        <v/>
      </c>
      <c r="AA44" s="44">
        <f>IF($A44="","",IF(OR($O44="",$P44=""),"",$O44+$P44))</f>
        <v/>
      </c>
      <c r="AB44" s="44">
        <f>IF($A44="","",IF(OR($Q44="",$R44=""),"",$Q44+$R44))</f>
        <v/>
      </c>
      <c r="AC44" s="44">
        <f>IF($A44="","",IF(OR($S44="",$T44=""),"",$S44+$T44))</f>
        <v/>
      </c>
      <c r="AD44" s="45">
        <f>IF($A44="","",IF(OR($Y44="",$Z44=""),"",ROUND(($Z44-$Y44)*24,1)))</f>
        <v/>
      </c>
      <c r="AE44" s="45">
        <f>IF($A44="","",IF(OR($AA44="",$Z44=""),"",ROUND(($Z44-$AA44)*24,1)))</f>
        <v/>
      </c>
      <c r="AF44" s="22">
        <f>IF($A44="","",IF(OR($AB44="",$Z44=""),"",ROUND(($AB44-$Z44)*1440,0)))</f>
        <v/>
      </c>
      <c r="AG44" s="22">
        <f>IF($A44="","",IF(OR($AB44="",$AC44=""),"",ROUND(($AC44-$AB44)*1440,0)))</f>
        <v/>
      </c>
      <c r="AH44" s="46">
        <f>IF($A44="","",IF(OR($V44="",$W44=""),"",$W44-$V44))</f>
        <v/>
      </c>
      <c r="AI44" s="24">
        <f>IF($A44="","",IF(OR($L44="Cancelled",$L44="Completed"),"",IF(AND($L44="Confirmed",OR($M44="",$N44="")),"CONFIRMATION INCOMPLETE",IF(AND($Z44&lt;&gt;"",$Z44&lt;Dashboard!$B$2,$L44&lt;&gt;"Confirmed"),"OVERDUE / UNFILLED",IF(AND($Z44&lt;&gt;"",$Z44&gt;=Dashboard!$B$2,$Z44&lt;=Dashboard!$B$2+2,$L44&lt;&gt;"Confirmed"),"DUE WITHIN 48 HOURS","")))))</f>
        <v/>
      </c>
      <c r="AJ44" s="24">
        <f>IF($A44="","",IF(COUNTIF($A$2:$A$501,$A44)&gt;1,"Duplicate request ID",IF(OR($B44="",$C44="",$D44="",$E44="",$F44="",$G44="",$H44="",$I44="",$J44="",$K44="",$L44=""),"Missing required information",IF(AND($Y44&lt;&gt;"",$Z44&lt;&gt;"",$Z44&lt;$Y44),"Invalid date or time sequence",IF(OR(AND($O44&lt;&gt;"",$P44=""),AND($O44="",$P44&lt;&gt;"")),"Confirmation date or time incomplete",IF(AND($AA44&lt;&gt;"",$Z44&lt;&gt;"",$AA44&gt;$Z44),"Confirmation after appointment",IF(AND(OR($L44="Confirmed",$L44="Completed"),OR($M44="",$N44="")),"Confirmed record missing assignment",IF(AND($L44="Completed",OR($Q44="",$R44="",$S44="",$T44="")),"Completed record missing service times",IF(AND($AB44&lt;&gt;"",$AC44&lt;&gt;"",$AC44&lt;$AB44),"Service end before service start",IF(AND($L44="Cancelled",$U44=""),"Cancelled record missing cancellation source",IF(OR(AND($V44&lt;&gt;"",$V44&lt;0),AND($W44&lt;&gt;"",$W44&lt;0)),"Negative cost",""))))))))))</f>
        <v/>
      </c>
    </row>
    <row r="45">
      <c r="A45" s="25" t="n"/>
      <c r="B45" s="25" t="n"/>
      <c r="C45" s="25" t="n"/>
      <c r="D45" s="47" t="n"/>
      <c r="E45" s="27" t="n"/>
      <c r="F45" s="47" t="n"/>
      <c r="G45" s="27" t="n"/>
      <c r="H45" s="25" t="n"/>
      <c r="I45" s="25" t="n"/>
      <c r="J45" s="25" t="n"/>
      <c r="K45" s="25" t="n"/>
      <c r="L45" s="25" t="n"/>
      <c r="M45" s="25" t="n"/>
      <c r="N45" s="25" t="n"/>
      <c r="O45" s="47" t="n"/>
      <c r="P45" s="27" t="n"/>
      <c r="Q45" s="47" t="n"/>
      <c r="R45" s="27" t="n"/>
      <c r="S45" s="47" t="n"/>
      <c r="T45" s="27" t="n"/>
      <c r="U45" s="25" t="n"/>
      <c r="V45" s="48" t="n"/>
      <c r="W45" s="48" t="n"/>
      <c r="X45" s="29" t="n"/>
      <c r="Y45" s="44">
        <f>IF($A45="","",IF(OR($D45="",$E45=""),"",$D45+$E45))</f>
        <v/>
      </c>
      <c r="Z45" s="44">
        <f>IF($A45="","",IF(OR($F45="",$G45=""),"",$F45+$G45))</f>
        <v/>
      </c>
      <c r="AA45" s="44">
        <f>IF($A45="","",IF(OR($O45="",$P45=""),"",$O45+$P45))</f>
        <v/>
      </c>
      <c r="AB45" s="44">
        <f>IF($A45="","",IF(OR($Q45="",$R45=""),"",$Q45+$R45))</f>
        <v/>
      </c>
      <c r="AC45" s="44">
        <f>IF($A45="","",IF(OR($S45="",$T45=""),"",$S45+$T45))</f>
        <v/>
      </c>
      <c r="AD45" s="45">
        <f>IF($A45="","",IF(OR($Y45="",$Z45=""),"",ROUND(($Z45-$Y45)*24,1)))</f>
        <v/>
      </c>
      <c r="AE45" s="45">
        <f>IF($A45="","",IF(OR($AA45="",$Z45=""),"",ROUND(($Z45-$AA45)*24,1)))</f>
        <v/>
      </c>
      <c r="AF45" s="22">
        <f>IF($A45="","",IF(OR($AB45="",$Z45=""),"",ROUND(($AB45-$Z45)*1440,0)))</f>
        <v/>
      </c>
      <c r="AG45" s="22">
        <f>IF($A45="","",IF(OR($AB45="",$AC45=""),"",ROUND(($AC45-$AB45)*1440,0)))</f>
        <v/>
      </c>
      <c r="AH45" s="46">
        <f>IF($A45="","",IF(OR($V45="",$W45=""),"",$W45-$V45))</f>
        <v/>
      </c>
      <c r="AI45" s="24">
        <f>IF($A45="","",IF(OR($L45="Cancelled",$L45="Completed"),"",IF(AND($L45="Confirmed",OR($M45="",$N45="")),"CONFIRMATION INCOMPLETE",IF(AND($Z45&lt;&gt;"",$Z45&lt;Dashboard!$B$2,$L45&lt;&gt;"Confirmed"),"OVERDUE / UNFILLED",IF(AND($Z45&lt;&gt;"",$Z45&gt;=Dashboard!$B$2,$Z45&lt;=Dashboard!$B$2+2,$L45&lt;&gt;"Confirmed"),"DUE WITHIN 48 HOURS","")))))</f>
        <v/>
      </c>
      <c r="AJ45" s="24">
        <f>IF($A45="","",IF(COUNTIF($A$2:$A$501,$A45)&gt;1,"Duplicate request ID",IF(OR($B45="",$C45="",$D45="",$E45="",$F45="",$G45="",$H45="",$I45="",$J45="",$K45="",$L45=""),"Missing required information",IF(AND($Y45&lt;&gt;"",$Z45&lt;&gt;"",$Z45&lt;$Y45),"Invalid date or time sequence",IF(OR(AND($O45&lt;&gt;"",$P45=""),AND($O45="",$P45&lt;&gt;"")),"Confirmation date or time incomplete",IF(AND($AA45&lt;&gt;"",$Z45&lt;&gt;"",$AA45&gt;$Z45),"Confirmation after appointment",IF(AND(OR($L45="Confirmed",$L45="Completed"),OR($M45="",$N45="")),"Confirmed record missing assignment",IF(AND($L45="Completed",OR($Q45="",$R45="",$S45="",$T45="")),"Completed record missing service times",IF(AND($AB45&lt;&gt;"",$AC45&lt;&gt;"",$AC45&lt;$AB45),"Service end before service start",IF(AND($L45="Cancelled",$U45=""),"Cancelled record missing cancellation source",IF(OR(AND($V45&lt;&gt;"",$V45&lt;0),AND($W45&lt;&gt;"",$W45&lt;0)),"Negative cost",""))))))))))</f>
        <v/>
      </c>
    </row>
    <row r="46">
      <c r="A46" s="15" t="n"/>
      <c r="B46" s="15" t="n"/>
      <c r="C46" s="15" t="n"/>
      <c r="D46" s="42" t="n"/>
      <c r="E46" s="17" t="n"/>
      <c r="F46" s="42" t="n"/>
      <c r="G46" s="17" t="n"/>
      <c r="H46" s="15" t="n"/>
      <c r="I46" s="15" t="n"/>
      <c r="J46" s="15" t="n"/>
      <c r="K46" s="15" t="n"/>
      <c r="L46" s="15" t="n"/>
      <c r="M46" s="15" t="n"/>
      <c r="N46" s="15" t="n"/>
      <c r="O46" s="42" t="n"/>
      <c r="P46" s="17" t="n"/>
      <c r="Q46" s="42" t="n"/>
      <c r="R46" s="17" t="n"/>
      <c r="S46" s="42" t="n"/>
      <c r="T46" s="17" t="n"/>
      <c r="U46" s="15" t="n"/>
      <c r="V46" s="43" t="n"/>
      <c r="W46" s="43" t="n"/>
      <c r="X46" s="19" t="n"/>
      <c r="Y46" s="44">
        <f>IF($A46="","",IF(OR($D46="",$E46=""),"",$D46+$E46))</f>
        <v/>
      </c>
      <c r="Z46" s="44">
        <f>IF($A46="","",IF(OR($F46="",$G46=""),"",$F46+$G46))</f>
        <v/>
      </c>
      <c r="AA46" s="44">
        <f>IF($A46="","",IF(OR($O46="",$P46=""),"",$O46+$P46))</f>
        <v/>
      </c>
      <c r="AB46" s="44">
        <f>IF($A46="","",IF(OR($Q46="",$R46=""),"",$Q46+$R46))</f>
        <v/>
      </c>
      <c r="AC46" s="44">
        <f>IF($A46="","",IF(OR($S46="",$T46=""),"",$S46+$T46))</f>
        <v/>
      </c>
      <c r="AD46" s="45">
        <f>IF($A46="","",IF(OR($Y46="",$Z46=""),"",ROUND(($Z46-$Y46)*24,1)))</f>
        <v/>
      </c>
      <c r="AE46" s="45">
        <f>IF($A46="","",IF(OR($AA46="",$Z46=""),"",ROUND(($Z46-$AA46)*24,1)))</f>
        <v/>
      </c>
      <c r="AF46" s="22">
        <f>IF($A46="","",IF(OR($AB46="",$Z46=""),"",ROUND(($AB46-$Z46)*1440,0)))</f>
        <v/>
      </c>
      <c r="AG46" s="22">
        <f>IF($A46="","",IF(OR($AB46="",$AC46=""),"",ROUND(($AC46-$AB46)*1440,0)))</f>
        <v/>
      </c>
      <c r="AH46" s="46">
        <f>IF($A46="","",IF(OR($V46="",$W46=""),"",$W46-$V46))</f>
        <v/>
      </c>
      <c r="AI46" s="24">
        <f>IF($A46="","",IF(OR($L46="Cancelled",$L46="Completed"),"",IF(AND($L46="Confirmed",OR($M46="",$N46="")),"CONFIRMATION INCOMPLETE",IF(AND($Z46&lt;&gt;"",$Z46&lt;Dashboard!$B$2,$L46&lt;&gt;"Confirmed"),"OVERDUE / UNFILLED",IF(AND($Z46&lt;&gt;"",$Z46&gt;=Dashboard!$B$2,$Z46&lt;=Dashboard!$B$2+2,$L46&lt;&gt;"Confirmed"),"DUE WITHIN 48 HOURS","")))))</f>
        <v/>
      </c>
      <c r="AJ46" s="24">
        <f>IF($A46="","",IF(COUNTIF($A$2:$A$501,$A46)&gt;1,"Duplicate request ID",IF(OR($B46="",$C46="",$D46="",$E46="",$F46="",$G46="",$H46="",$I46="",$J46="",$K46="",$L46=""),"Missing required information",IF(AND($Y46&lt;&gt;"",$Z46&lt;&gt;"",$Z46&lt;$Y46),"Invalid date or time sequence",IF(OR(AND($O46&lt;&gt;"",$P46=""),AND($O46="",$P46&lt;&gt;"")),"Confirmation date or time incomplete",IF(AND($AA46&lt;&gt;"",$Z46&lt;&gt;"",$AA46&gt;$Z46),"Confirmation after appointment",IF(AND(OR($L46="Confirmed",$L46="Completed"),OR($M46="",$N46="")),"Confirmed record missing assignment",IF(AND($L46="Completed",OR($Q46="",$R46="",$S46="",$T46="")),"Completed record missing service times",IF(AND($AB46&lt;&gt;"",$AC46&lt;&gt;"",$AC46&lt;$AB46),"Service end before service start",IF(AND($L46="Cancelled",$U46=""),"Cancelled record missing cancellation source",IF(OR(AND($V46&lt;&gt;"",$V46&lt;0),AND($W46&lt;&gt;"",$W46&lt;0)),"Negative cost",""))))))))))</f>
        <v/>
      </c>
    </row>
    <row r="47">
      <c r="A47" s="25" t="n"/>
      <c r="B47" s="25" t="n"/>
      <c r="C47" s="25" t="n"/>
      <c r="D47" s="47" t="n"/>
      <c r="E47" s="27" t="n"/>
      <c r="F47" s="47" t="n"/>
      <c r="G47" s="27" t="n"/>
      <c r="H47" s="25" t="n"/>
      <c r="I47" s="25" t="n"/>
      <c r="J47" s="25" t="n"/>
      <c r="K47" s="25" t="n"/>
      <c r="L47" s="25" t="n"/>
      <c r="M47" s="25" t="n"/>
      <c r="N47" s="25" t="n"/>
      <c r="O47" s="47" t="n"/>
      <c r="P47" s="27" t="n"/>
      <c r="Q47" s="47" t="n"/>
      <c r="R47" s="27" t="n"/>
      <c r="S47" s="47" t="n"/>
      <c r="T47" s="27" t="n"/>
      <c r="U47" s="25" t="n"/>
      <c r="V47" s="48" t="n"/>
      <c r="W47" s="48" t="n"/>
      <c r="X47" s="29" t="n"/>
      <c r="Y47" s="44">
        <f>IF($A47="","",IF(OR($D47="",$E47=""),"",$D47+$E47))</f>
        <v/>
      </c>
      <c r="Z47" s="44">
        <f>IF($A47="","",IF(OR($F47="",$G47=""),"",$F47+$G47))</f>
        <v/>
      </c>
      <c r="AA47" s="44">
        <f>IF($A47="","",IF(OR($O47="",$P47=""),"",$O47+$P47))</f>
        <v/>
      </c>
      <c r="AB47" s="44">
        <f>IF($A47="","",IF(OR($Q47="",$R47=""),"",$Q47+$R47))</f>
        <v/>
      </c>
      <c r="AC47" s="44">
        <f>IF($A47="","",IF(OR($S47="",$T47=""),"",$S47+$T47))</f>
        <v/>
      </c>
      <c r="AD47" s="45">
        <f>IF($A47="","",IF(OR($Y47="",$Z47=""),"",ROUND(($Z47-$Y47)*24,1)))</f>
        <v/>
      </c>
      <c r="AE47" s="45">
        <f>IF($A47="","",IF(OR($AA47="",$Z47=""),"",ROUND(($Z47-$AA47)*24,1)))</f>
        <v/>
      </c>
      <c r="AF47" s="22">
        <f>IF($A47="","",IF(OR($AB47="",$Z47=""),"",ROUND(($AB47-$Z47)*1440,0)))</f>
        <v/>
      </c>
      <c r="AG47" s="22">
        <f>IF($A47="","",IF(OR($AB47="",$AC47=""),"",ROUND(($AC47-$AB47)*1440,0)))</f>
        <v/>
      </c>
      <c r="AH47" s="46">
        <f>IF($A47="","",IF(OR($V47="",$W47=""),"",$W47-$V47))</f>
        <v/>
      </c>
      <c r="AI47" s="24">
        <f>IF($A47="","",IF(OR($L47="Cancelled",$L47="Completed"),"",IF(AND($L47="Confirmed",OR($M47="",$N47="")),"CONFIRMATION INCOMPLETE",IF(AND($Z47&lt;&gt;"",$Z47&lt;Dashboard!$B$2,$L47&lt;&gt;"Confirmed"),"OVERDUE / UNFILLED",IF(AND($Z47&lt;&gt;"",$Z47&gt;=Dashboard!$B$2,$Z47&lt;=Dashboard!$B$2+2,$L47&lt;&gt;"Confirmed"),"DUE WITHIN 48 HOURS","")))))</f>
        <v/>
      </c>
      <c r="AJ47" s="24">
        <f>IF($A47="","",IF(COUNTIF($A$2:$A$501,$A47)&gt;1,"Duplicate request ID",IF(OR($B47="",$C47="",$D47="",$E47="",$F47="",$G47="",$H47="",$I47="",$J47="",$K47="",$L47=""),"Missing required information",IF(AND($Y47&lt;&gt;"",$Z47&lt;&gt;"",$Z47&lt;$Y47),"Invalid date or time sequence",IF(OR(AND($O47&lt;&gt;"",$P47=""),AND($O47="",$P47&lt;&gt;"")),"Confirmation date or time incomplete",IF(AND($AA47&lt;&gt;"",$Z47&lt;&gt;"",$AA47&gt;$Z47),"Confirmation after appointment",IF(AND(OR($L47="Confirmed",$L47="Completed"),OR($M47="",$N47="")),"Confirmed record missing assignment",IF(AND($L47="Completed",OR($Q47="",$R47="",$S47="",$T47="")),"Completed record missing service times",IF(AND($AB47&lt;&gt;"",$AC47&lt;&gt;"",$AC47&lt;$AB47),"Service end before service start",IF(AND($L47="Cancelled",$U47=""),"Cancelled record missing cancellation source",IF(OR(AND($V47&lt;&gt;"",$V47&lt;0),AND($W47&lt;&gt;"",$W47&lt;0)),"Negative cost",""))))))))))</f>
        <v/>
      </c>
    </row>
    <row r="48">
      <c r="A48" s="15" t="n"/>
      <c r="B48" s="15" t="n"/>
      <c r="C48" s="15" t="n"/>
      <c r="D48" s="42" t="n"/>
      <c r="E48" s="17" t="n"/>
      <c r="F48" s="42" t="n"/>
      <c r="G48" s="17" t="n"/>
      <c r="H48" s="15" t="n"/>
      <c r="I48" s="15" t="n"/>
      <c r="J48" s="15" t="n"/>
      <c r="K48" s="15" t="n"/>
      <c r="L48" s="15" t="n"/>
      <c r="M48" s="15" t="n"/>
      <c r="N48" s="15" t="n"/>
      <c r="O48" s="42" t="n"/>
      <c r="P48" s="17" t="n"/>
      <c r="Q48" s="42" t="n"/>
      <c r="R48" s="17" t="n"/>
      <c r="S48" s="42" t="n"/>
      <c r="T48" s="17" t="n"/>
      <c r="U48" s="15" t="n"/>
      <c r="V48" s="43" t="n"/>
      <c r="W48" s="43" t="n"/>
      <c r="X48" s="19" t="n"/>
      <c r="Y48" s="44">
        <f>IF($A48="","",IF(OR($D48="",$E48=""),"",$D48+$E48))</f>
        <v/>
      </c>
      <c r="Z48" s="44">
        <f>IF($A48="","",IF(OR($F48="",$G48=""),"",$F48+$G48))</f>
        <v/>
      </c>
      <c r="AA48" s="44">
        <f>IF($A48="","",IF(OR($O48="",$P48=""),"",$O48+$P48))</f>
        <v/>
      </c>
      <c r="AB48" s="44">
        <f>IF($A48="","",IF(OR($Q48="",$R48=""),"",$Q48+$R48))</f>
        <v/>
      </c>
      <c r="AC48" s="44">
        <f>IF($A48="","",IF(OR($S48="",$T48=""),"",$S48+$T48))</f>
        <v/>
      </c>
      <c r="AD48" s="45">
        <f>IF($A48="","",IF(OR($Y48="",$Z48=""),"",ROUND(($Z48-$Y48)*24,1)))</f>
        <v/>
      </c>
      <c r="AE48" s="45">
        <f>IF($A48="","",IF(OR($AA48="",$Z48=""),"",ROUND(($Z48-$AA48)*24,1)))</f>
        <v/>
      </c>
      <c r="AF48" s="22">
        <f>IF($A48="","",IF(OR($AB48="",$Z48=""),"",ROUND(($AB48-$Z48)*1440,0)))</f>
        <v/>
      </c>
      <c r="AG48" s="22">
        <f>IF($A48="","",IF(OR($AB48="",$AC48=""),"",ROUND(($AC48-$AB48)*1440,0)))</f>
        <v/>
      </c>
      <c r="AH48" s="46">
        <f>IF($A48="","",IF(OR($V48="",$W48=""),"",$W48-$V48))</f>
        <v/>
      </c>
      <c r="AI48" s="24">
        <f>IF($A48="","",IF(OR($L48="Cancelled",$L48="Completed"),"",IF(AND($L48="Confirmed",OR($M48="",$N48="")),"CONFIRMATION INCOMPLETE",IF(AND($Z48&lt;&gt;"",$Z48&lt;Dashboard!$B$2,$L48&lt;&gt;"Confirmed"),"OVERDUE / UNFILLED",IF(AND($Z48&lt;&gt;"",$Z48&gt;=Dashboard!$B$2,$Z48&lt;=Dashboard!$B$2+2,$L48&lt;&gt;"Confirmed"),"DUE WITHIN 48 HOURS","")))))</f>
        <v/>
      </c>
      <c r="AJ48" s="24">
        <f>IF($A48="","",IF(COUNTIF($A$2:$A$501,$A48)&gt;1,"Duplicate request ID",IF(OR($B48="",$C48="",$D48="",$E48="",$F48="",$G48="",$H48="",$I48="",$J48="",$K48="",$L48=""),"Missing required information",IF(AND($Y48&lt;&gt;"",$Z48&lt;&gt;"",$Z48&lt;$Y48),"Invalid date or time sequence",IF(OR(AND($O48&lt;&gt;"",$P48=""),AND($O48="",$P48&lt;&gt;"")),"Confirmation date or time incomplete",IF(AND($AA48&lt;&gt;"",$Z48&lt;&gt;"",$AA48&gt;$Z48),"Confirmation after appointment",IF(AND(OR($L48="Confirmed",$L48="Completed"),OR($M48="",$N48="")),"Confirmed record missing assignment",IF(AND($L48="Completed",OR($Q48="",$R48="",$S48="",$T48="")),"Completed record missing service times",IF(AND($AB48&lt;&gt;"",$AC48&lt;&gt;"",$AC48&lt;$AB48),"Service end before service start",IF(AND($L48="Cancelled",$U48=""),"Cancelled record missing cancellation source",IF(OR(AND($V48&lt;&gt;"",$V48&lt;0),AND($W48&lt;&gt;"",$W48&lt;0)),"Negative cost",""))))))))))</f>
        <v/>
      </c>
    </row>
    <row r="49">
      <c r="A49" s="25" t="n"/>
      <c r="B49" s="25" t="n"/>
      <c r="C49" s="25" t="n"/>
      <c r="D49" s="47" t="n"/>
      <c r="E49" s="27" t="n"/>
      <c r="F49" s="47" t="n"/>
      <c r="G49" s="27" t="n"/>
      <c r="H49" s="25" t="n"/>
      <c r="I49" s="25" t="n"/>
      <c r="J49" s="25" t="n"/>
      <c r="K49" s="25" t="n"/>
      <c r="L49" s="25" t="n"/>
      <c r="M49" s="25" t="n"/>
      <c r="N49" s="25" t="n"/>
      <c r="O49" s="47" t="n"/>
      <c r="P49" s="27" t="n"/>
      <c r="Q49" s="47" t="n"/>
      <c r="R49" s="27" t="n"/>
      <c r="S49" s="47" t="n"/>
      <c r="T49" s="27" t="n"/>
      <c r="U49" s="25" t="n"/>
      <c r="V49" s="48" t="n"/>
      <c r="W49" s="48" t="n"/>
      <c r="X49" s="29" t="n"/>
      <c r="Y49" s="44">
        <f>IF($A49="","",IF(OR($D49="",$E49=""),"",$D49+$E49))</f>
        <v/>
      </c>
      <c r="Z49" s="44">
        <f>IF($A49="","",IF(OR($F49="",$G49=""),"",$F49+$G49))</f>
        <v/>
      </c>
      <c r="AA49" s="44">
        <f>IF($A49="","",IF(OR($O49="",$P49=""),"",$O49+$P49))</f>
        <v/>
      </c>
      <c r="AB49" s="44">
        <f>IF($A49="","",IF(OR($Q49="",$R49=""),"",$Q49+$R49))</f>
        <v/>
      </c>
      <c r="AC49" s="44">
        <f>IF($A49="","",IF(OR($S49="",$T49=""),"",$S49+$T49))</f>
        <v/>
      </c>
      <c r="AD49" s="45">
        <f>IF($A49="","",IF(OR($Y49="",$Z49=""),"",ROUND(($Z49-$Y49)*24,1)))</f>
        <v/>
      </c>
      <c r="AE49" s="45">
        <f>IF($A49="","",IF(OR($AA49="",$Z49=""),"",ROUND(($Z49-$AA49)*24,1)))</f>
        <v/>
      </c>
      <c r="AF49" s="22">
        <f>IF($A49="","",IF(OR($AB49="",$Z49=""),"",ROUND(($AB49-$Z49)*1440,0)))</f>
        <v/>
      </c>
      <c r="AG49" s="22">
        <f>IF($A49="","",IF(OR($AB49="",$AC49=""),"",ROUND(($AC49-$AB49)*1440,0)))</f>
        <v/>
      </c>
      <c r="AH49" s="46">
        <f>IF($A49="","",IF(OR($V49="",$W49=""),"",$W49-$V49))</f>
        <v/>
      </c>
      <c r="AI49" s="24">
        <f>IF($A49="","",IF(OR($L49="Cancelled",$L49="Completed"),"",IF(AND($L49="Confirmed",OR($M49="",$N49="")),"CONFIRMATION INCOMPLETE",IF(AND($Z49&lt;&gt;"",$Z49&lt;Dashboard!$B$2,$L49&lt;&gt;"Confirmed"),"OVERDUE / UNFILLED",IF(AND($Z49&lt;&gt;"",$Z49&gt;=Dashboard!$B$2,$Z49&lt;=Dashboard!$B$2+2,$L49&lt;&gt;"Confirmed"),"DUE WITHIN 48 HOURS","")))))</f>
        <v/>
      </c>
      <c r="AJ49" s="24">
        <f>IF($A49="","",IF(COUNTIF($A$2:$A$501,$A49)&gt;1,"Duplicate request ID",IF(OR($B49="",$C49="",$D49="",$E49="",$F49="",$G49="",$H49="",$I49="",$J49="",$K49="",$L49=""),"Missing required information",IF(AND($Y49&lt;&gt;"",$Z49&lt;&gt;"",$Z49&lt;$Y49),"Invalid date or time sequence",IF(OR(AND($O49&lt;&gt;"",$P49=""),AND($O49="",$P49&lt;&gt;"")),"Confirmation date or time incomplete",IF(AND($AA49&lt;&gt;"",$Z49&lt;&gt;"",$AA49&gt;$Z49),"Confirmation after appointment",IF(AND(OR($L49="Confirmed",$L49="Completed"),OR($M49="",$N49="")),"Confirmed record missing assignment",IF(AND($L49="Completed",OR($Q49="",$R49="",$S49="",$T49="")),"Completed record missing service times",IF(AND($AB49&lt;&gt;"",$AC49&lt;&gt;"",$AC49&lt;$AB49),"Service end before service start",IF(AND($L49="Cancelled",$U49=""),"Cancelled record missing cancellation source",IF(OR(AND($V49&lt;&gt;"",$V49&lt;0),AND($W49&lt;&gt;"",$W49&lt;0)),"Negative cost",""))))))))))</f>
        <v/>
      </c>
    </row>
    <row r="50">
      <c r="A50" s="15" t="n"/>
      <c r="B50" s="15" t="n"/>
      <c r="C50" s="15" t="n"/>
      <c r="D50" s="42" t="n"/>
      <c r="E50" s="17" t="n"/>
      <c r="F50" s="42" t="n"/>
      <c r="G50" s="17" t="n"/>
      <c r="H50" s="15" t="n"/>
      <c r="I50" s="15" t="n"/>
      <c r="J50" s="15" t="n"/>
      <c r="K50" s="15" t="n"/>
      <c r="L50" s="15" t="n"/>
      <c r="M50" s="15" t="n"/>
      <c r="N50" s="15" t="n"/>
      <c r="O50" s="42" t="n"/>
      <c r="P50" s="17" t="n"/>
      <c r="Q50" s="42" t="n"/>
      <c r="R50" s="17" t="n"/>
      <c r="S50" s="42" t="n"/>
      <c r="T50" s="17" t="n"/>
      <c r="U50" s="15" t="n"/>
      <c r="V50" s="43" t="n"/>
      <c r="W50" s="43" t="n"/>
      <c r="X50" s="19" t="n"/>
      <c r="Y50" s="44">
        <f>IF($A50="","",IF(OR($D50="",$E50=""),"",$D50+$E50))</f>
        <v/>
      </c>
      <c r="Z50" s="44">
        <f>IF($A50="","",IF(OR($F50="",$G50=""),"",$F50+$G50))</f>
        <v/>
      </c>
      <c r="AA50" s="44">
        <f>IF($A50="","",IF(OR($O50="",$P50=""),"",$O50+$P50))</f>
        <v/>
      </c>
      <c r="AB50" s="44">
        <f>IF($A50="","",IF(OR($Q50="",$R50=""),"",$Q50+$R50))</f>
        <v/>
      </c>
      <c r="AC50" s="44">
        <f>IF($A50="","",IF(OR($S50="",$T50=""),"",$S50+$T50))</f>
        <v/>
      </c>
      <c r="AD50" s="45">
        <f>IF($A50="","",IF(OR($Y50="",$Z50=""),"",ROUND(($Z50-$Y50)*24,1)))</f>
        <v/>
      </c>
      <c r="AE50" s="45">
        <f>IF($A50="","",IF(OR($AA50="",$Z50=""),"",ROUND(($Z50-$AA50)*24,1)))</f>
        <v/>
      </c>
      <c r="AF50" s="22">
        <f>IF($A50="","",IF(OR($AB50="",$Z50=""),"",ROUND(($AB50-$Z50)*1440,0)))</f>
        <v/>
      </c>
      <c r="AG50" s="22">
        <f>IF($A50="","",IF(OR($AB50="",$AC50=""),"",ROUND(($AC50-$AB50)*1440,0)))</f>
        <v/>
      </c>
      <c r="AH50" s="46">
        <f>IF($A50="","",IF(OR($V50="",$W50=""),"",$W50-$V50))</f>
        <v/>
      </c>
      <c r="AI50" s="24">
        <f>IF($A50="","",IF(OR($L50="Cancelled",$L50="Completed"),"",IF(AND($L50="Confirmed",OR($M50="",$N50="")),"CONFIRMATION INCOMPLETE",IF(AND($Z50&lt;&gt;"",$Z50&lt;Dashboard!$B$2,$L50&lt;&gt;"Confirmed"),"OVERDUE / UNFILLED",IF(AND($Z50&lt;&gt;"",$Z50&gt;=Dashboard!$B$2,$Z50&lt;=Dashboard!$B$2+2,$L50&lt;&gt;"Confirmed"),"DUE WITHIN 48 HOURS","")))))</f>
        <v/>
      </c>
      <c r="AJ50" s="24">
        <f>IF($A50="","",IF(COUNTIF($A$2:$A$501,$A50)&gt;1,"Duplicate request ID",IF(OR($B50="",$C50="",$D50="",$E50="",$F50="",$G50="",$H50="",$I50="",$J50="",$K50="",$L50=""),"Missing required information",IF(AND($Y50&lt;&gt;"",$Z50&lt;&gt;"",$Z50&lt;$Y50),"Invalid date or time sequence",IF(OR(AND($O50&lt;&gt;"",$P50=""),AND($O50="",$P50&lt;&gt;"")),"Confirmation date or time incomplete",IF(AND($AA50&lt;&gt;"",$Z50&lt;&gt;"",$AA50&gt;$Z50),"Confirmation after appointment",IF(AND(OR($L50="Confirmed",$L50="Completed"),OR($M50="",$N50="")),"Confirmed record missing assignment",IF(AND($L50="Completed",OR($Q50="",$R50="",$S50="",$T50="")),"Completed record missing service times",IF(AND($AB50&lt;&gt;"",$AC50&lt;&gt;"",$AC50&lt;$AB50),"Service end before service start",IF(AND($L50="Cancelled",$U50=""),"Cancelled record missing cancellation source",IF(OR(AND($V50&lt;&gt;"",$V50&lt;0),AND($W50&lt;&gt;"",$W50&lt;0)),"Negative cost",""))))))))))</f>
        <v/>
      </c>
    </row>
    <row r="51">
      <c r="A51" s="25" t="n"/>
      <c r="B51" s="25" t="n"/>
      <c r="C51" s="25" t="n"/>
      <c r="D51" s="47" t="n"/>
      <c r="E51" s="27" t="n"/>
      <c r="F51" s="47" t="n"/>
      <c r="G51" s="27" t="n"/>
      <c r="H51" s="25" t="n"/>
      <c r="I51" s="25" t="n"/>
      <c r="J51" s="25" t="n"/>
      <c r="K51" s="25" t="n"/>
      <c r="L51" s="25" t="n"/>
      <c r="M51" s="25" t="n"/>
      <c r="N51" s="25" t="n"/>
      <c r="O51" s="47" t="n"/>
      <c r="P51" s="27" t="n"/>
      <c r="Q51" s="47" t="n"/>
      <c r="R51" s="27" t="n"/>
      <c r="S51" s="47" t="n"/>
      <c r="T51" s="27" t="n"/>
      <c r="U51" s="25" t="n"/>
      <c r="V51" s="48" t="n"/>
      <c r="W51" s="48" t="n"/>
      <c r="X51" s="29" t="n"/>
      <c r="Y51" s="44">
        <f>IF($A51="","",IF(OR($D51="",$E51=""),"",$D51+$E51))</f>
        <v/>
      </c>
      <c r="Z51" s="44">
        <f>IF($A51="","",IF(OR($F51="",$G51=""),"",$F51+$G51))</f>
        <v/>
      </c>
      <c r="AA51" s="44">
        <f>IF($A51="","",IF(OR($O51="",$P51=""),"",$O51+$P51))</f>
        <v/>
      </c>
      <c r="AB51" s="44">
        <f>IF($A51="","",IF(OR($Q51="",$R51=""),"",$Q51+$R51))</f>
        <v/>
      </c>
      <c r="AC51" s="44">
        <f>IF($A51="","",IF(OR($S51="",$T51=""),"",$S51+$T51))</f>
        <v/>
      </c>
      <c r="AD51" s="45">
        <f>IF($A51="","",IF(OR($Y51="",$Z51=""),"",ROUND(($Z51-$Y51)*24,1)))</f>
        <v/>
      </c>
      <c r="AE51" s="45">
        <f>IF($A51="","",IF(OR($AA51="",$Z51=""),"",ROUND(($Z51-$AA51)*24,1)))</f>
        <v/>
      </c>
      <c r="AF51" s="22">
        <f>IF($A51="","",IF(OR($AB51="",$Z51=""),"",ROUND(($AB51-$Z51)*1440,0)))</f>
        <v/>
      </c>
      <c r="AG51" s="22">
        <f>IF($A51="","",IF(OR($AB51="",$AC51=""),"",ROUND(($AC51-$AB51)*1440,0)))</f>
        <v/>
      </c>
      <c r="AH51" s="46">
        <f>IF($A51="","",IF(OR($V51="",$W51=""),"",$W51-$V51))</f>
        <v/>
      </c>
      <c r="AI51" s="24">
        <f>IF($A51="","",IF(OR($L51="Cancelled",$L51="Completed"),"",IF(AND($L51="Confirmed",OR($M51="",$N51="")),"CONFIRMATION INCOMPLETE",IF(AND($Z51&lt;&gt;"",$Z51&lt;Dashboard!$B$2,$L51&lt;&gt;"Confirmed"),"OVERDUE / UNFILLED",IF(AND($Z51&lt;&gt;"",$Z51&gt;=Dashboard!$B$2,$Z51&lt;=Dashboard!$B$2+2,$L51&lt;&gt;"Confirmed"),"DUE WITHIN 48 HOURS","")))))</f>
        <v/>
      </c>
      <c r="AJ51" s="24">
        <f>IF($A51="","",IF(COUNTIF($A$2:$A$501,$A51)&gt;1,"Duplicate request ID",IF(OR($B51="",$C51="",$D51="",$E51="",$F51="",$G51="",$H51="",$I51="",$J51="",$K51="",$L51=""),"Missing required information",IF(AND($Y51&lt;&gt;"",$Z51&lt;&gt;"",$Z51&lt;$Y51),"Invalid date or time sequence",IF(OR(AND($O51&lt;&gt;"",$P51=""),AND($O51="",$P51&lt;&gt;"")),"Confirmation date or time incomplete",IF(AND($AA51&lt;&gt;"",$Z51&lt;&gt;"",$AA51&gt;$Z51),"Confirmation after appointment",IF(AND(OR($L51="Confirmed",$L51="Completed"),OR($M51="",$N51="")),"Confirmed record missing assignment",IF(AND($L51="Completed",OR($Q51="",$R51="",$S51="",$T51="")),"Completed record missing service times",IF(AND($AB51&lt;&gt;"",$AC51&lt;&gt;"",$AC51&lt;$AB51),"Service end before service start",IF(AND($L51="Cancelled",$U51=""),"Cancelled record missing cancellation source",IF(OR(AND($V51&lt;&gt;"",$V51&lt;0),AND($W51&lt;&gt;"",$W51&lt;0)),"Negative cost",""))))))))))</f>
        <v/>
      </c>
    </row>
    <row r="52">
      <c r="A52" s="15" t="n"/>
      <c r="B52" s="15" t="n"/>
      <c r="C52" s="15" t="n"/>
      <c r="D52" s="42" t="n"/>
      <c r="E52" s="17" t="n"/>
      <c r="F52" s="42" t="n"/>
      <c r="G52" s="17" t="n"/>
      <c r="H52" s="15" t="n"/>
      <c r="I52" s="15" t="n"/>
      <c r="J52" s="15" t="n"/>
      <c r="K52" s="15" t="n"/>
      <c r="L52" s="15" t="n"/>
      <c r="M52" s="15" t="n"/>
      <c r="N52" s="15" t="n"/>
      <c r="O52" s="42" t="n"/>
      <c r="P52" s="17" t="n"/>
      <c r="Q52" s="42" t="n"/>
      <c r="R52" s="17" t="n"/>
      <c r="S52" s="42" t="n"/>
      <c r="T52" s="17" t="n"/>
      <c r="U52" s="15" t="n"/>
      <c r="V52" s="43" t="n"/>
      <c r="W52" s="43" t="n"/>
      <c r="X52" s="19" t="n"/>
      <c r="Y52" s="44">
        <f>IF($A52="","",IF(OR($D52="",$E52=""),"",$D52+$E52))</f>
        <v/>
      </c>
      <c r="Z52" s="44">
        <f>IF($A52="","",IF(OR($F52="",$G52=""),"",$F52+$G52))</f>
        <v/>
      </c>
      <c r="AA52" s="44">
        <f>IF($A52="","",IF(OR($O52="",$P52=""),"",$O52+$P52))</f>
        <v/>
      </c>
      <c r="AB52" s="44">
        <f>IF($A52="","",IF(OR($Q52="",$R52=""),"",$Q52+$R52))</f>
        <v/>
      </c>
      <c r="AC52" s="44">
        <f>IF($A52="","",IF(OR($S52="",$T52=""),"",$S52+$T52))</f>
        <v/>
      </c>
      <c r="AD52" s="45">
        <f>IF($A52="","",IF(OR($Y52="",$Z52=""),"",ROUND(($Z52-$Y52)*24,1)))</f>
        <v/>
      </c>
      <c r="AE52" s="45">
        <f>IF($A52="","",IF(OR($AA52="",$Z52=""),"",ROUND(($Z52-$AA52)*24,1)))</f>
        <v/>
      </c>
      <c r="AF52" s="22">
        <f>IF($A52="","",IF(OR($AB52="",$Z52=""),"",ROUND(($AB52-$Z52)*1440,0)))</f>
        <v/>
      </c>
      <c r="AG52" s="22">
        <f>IF($A52="","",IF(OR($AB52="",$AC52=""),"",ROUND(($AC52-$AB52)*1440,0)))</f>
        <v/>
      </c>
      <c r="AH52" s="46">
        <f>IF($A52="","",IF(OR($V52="",$W52=""),"",$W52-$V52))</f>
        <v/>
      </c>
      <c r="AI52" s="24">
        <f>IF($A52="","",IF(OR($L52="Cancelled",$L52="Completed"),"",IF(AND($L52="Confirmed",OR($M52="",$N52="")),"CONFIRMATION INCOMPLETE",IF(AND($Z52&lt;&gt;"",$Z52&lt;Dashboard!$B$2,$L52&lt;&gt;"Confirmed"),"OVERDUE / UNFILLED",IF(AND($Z52&lt;&gt;"",$Z52&gt;=Dashboard!$B$2,$Z52&lt;=Dashboard!$B$2+2,$L52&lt;&gt;"Confirmed"),"DUE WITHIN 48 HOURS","")))))</f>
        <v/>
      </c>
      <c r="AJ52" s="24">
        <f>IF($A52="","",IF(COUNTIF($A$2:$A$501,$A52)&gt;1,"Duplicate request ID",IF(OR($B52="",$C52="",$D52="",$E52="",$F52="",$G52="",$H52="",$I52="",$J52="",$K52="",$L52=""),"Missing required information",IF(AND($Y52&lt;&gt;"",$Z52&lt;&gt;"",$Z52&lt;$Y52),"Invalid date or time sequence",IF(OR(AND($O52&lt;&gt;"",$P52=""),AND($O52="",$P52&lt;&gt;"")),"Confirmation date or time incomplete",IF(AND($AA52&lt;&gt;"",$Z52&lt;&gt;"",$AA52&gt;$Z52),"Confirmation after appointment",IF(AND(OR($L52="Confirmed",$L52="Completed"),OR($M52="",$N52="")),"Confirmed record missing assignment",IF(AND($L52="Completed",OR($Q52="",$R52="",$S52="",$T52="")),"Completed record missing service times",IF(AND($AB52&lt;&gt;"",$AC52&lt;&gt;"",$AC52&lt;$AB52),"Service end before service start",IF(AND($L52="Cancelled",$U52=""),"Cancelled record missing cancellation source",IF(OR(AND($V52&lt;&gt;"",$V52&lt;0),AND($W52&lt;&gt;"",$W52&lt;0)),"Negative cost",""))))))))))</f>
        <v/>
      </c>
    </row>
    <row r="53">
      <c r="A53" s="25" t="n"/>
      <c r="B53" s="25" t="n"/>
      <c r="C53" s="25" t="n"/>
      <c r="D53" s="47" t="n"/>
      <c r="E53" s="27" t="n"/>
      <c r="F53" s="47" t="n"/>
      <c r="G53" s="27" t="n"/>
      <c r="H53" s="25" t="n"/>
      <c r="I53" s="25" t="n"/>
      <c r="J53" s="25" t="n"/>
      <c r="K53" s="25" t="n"/>
      <c r="L53" s="25" t="n"/>
      <c r="M53" s="25" t="n"/>
      <c r="N53" s="25" t="n"/>
      <c r="O53" s="47" t="n"/>
      <c r="P53" s="27" t="n"/>
      <c r="Q53" s="47" t="n"/>
      <c r="R53" s="27" t="n"/>
      <c r="S53" s="47" t="n"/>
      <c r="T53" s="27" t="n"/>
      <c r="U53" s="25" t="n"/>
      <c r="V53" s="48" t="n"/>
      <c r="W53" s="48" t="n"/>
      <c r="X53" s="29" t="n"/>
      <c r="Y53" s="44">
        <f>IF($A53="","",IF(OR($D53="",$E53=""),"",$D53+$E53))</f>
        <v/>
      </c>
      <c r="Z53" s="44">
        <f>IF($A53="","",IF(OR($F53="",$G53=""),"",$F53+$G53))</f>
        <v/>
      </c>
      <c r="AA53" s="44">
        <f>IF($A53="","",IF(OR($O53="",$P53=""),"",$O53+$P53))</f>
        <v/>
      </c>
      <c r="AB53" s="44">
        <f>IF($A53="","",IF(OR($Q53="",$R53=""),"",$Q53+$R53))</f>
        <v/>
      </c>
      <c r="AC53" s="44">
        <f>IF($A53="","",IF(OR($S53="",$T53=""),"",$S53+$T53))</f>
        <v/>
      </c>
      <c r="AD53" s="45">
        <f>IF($A53="","",IF(OR($Y53="",$Z53=""),"",ROUND(($Z53-$Y53)*24,1)))</f>
        <v/>
      </c>
      <c r="AE53" s="45">
        <f>IF($A53="","",IF(OR($AA53="",$Z53=""),"",ROUND(($Z53-$AA53)*24,1)))</f>
        <v/>
      </c>
      <c r="AF53" s="22">
        <f>IF($A53="","",IF(OR($AB53="",$Z53=""),"",ROUND(($AB53-$Z53)*1440,0)))</f>
        <v/>
      </c>
      <c r="AG53" s="22">
        <f>IF($A53="","",IF(OR($AB53="",$AC53=""),"",ROUND(($AC53-$AB53)*1440,0)))</f>
        <v/>
      </c>
      <c r="AH53" s="46">
        <f>IF($A53="","",IF(OR($V53="",$W53=""),"",$W53-$V53))</f>
        <v/>
      </c>
      <c r="AI53" s="24">
        <f>IF($A53="","",IF(OR($L53="Cancelled",$L53="Completed"),"",IF(AND($L53="Confirmed",OR($M53="",$N53="")),"CONFIRMATION INCOMPLETE",IF(AND($Z53&lt;&gt;"",$Z53&lt;Dashboard!$B$2,$L53&lt;&gt;"Confirmed"),"OVERDUE / UNFILLED",IF(AND($Z53&lt;&gt;"",$Z53&gt;=Dashboard!$B$2,$Z53&lt;=Dashboard!$B$2+2,$L53&lt;&gt;"Confirmed"),"DUE WITHIN 48 HOURS","")))))</f>
        <v/>
      </c>
      <c r="AJ53" s="24">
        <f>IF($A53="","",IF(COUNTIF($A$2:$A$501,$A53)&gt;1,"Duplicate request ID",IF(OR($B53="",$C53="",$D53="",$E53="",$F53="",$G53="",$H53="",$I53="",$J53="",$K53="",$L53=""),"Missing required information",IF(AND($Y53&lt;&gt;"",$Z53&lt;&gt;"",$Z53&lt;$Y53),"Invalid date or time sequence",IF(OR(AND($O53&lt;&gt;"",$P53=""),AND($O53="",$P53&lt;&gt;"")),"Confirmation date or time incomplete",IF(AND($AA53&lt;&gt;"",$Z53&lt;&gt;"",$AA53&gt;$Z53),"Confirmation after appointment",IF(AND(OR($L53="Confirmed",$L53="Completed"),OR($M53="",$N53="")),"Confirmed record missing assignment",IF(AND($L53="Completed",OR($Q53="",$R53="",$S53="",$T53="")),"Completed record missing service times",IF(AND($AB53&lt;&gt;"",$AC53&lt;&gt;"",$AC53&lt;$AB53),"Service end before service start",IF(AND($L53="Cancelled",$U53=""),"Cancelled record missing cancellation source",IF(OR(AND($V53&lt;&gt;"",$V53&lt;0),AND($W53&lt;&gt;"",$W53&lt;0)),"Negative cost",""))))))))))</f>
        <v/>
      </c>
    </row>
    <row r="54">
      <c r="A54" s="15" t="n"/>
      <c r="B54" s="15" t="n"/>
      <c r="C54" s="15" t="n"/>
      <c r="D54" s="42" t="n"/>
      <c r="E54" s="17" t="n"/>
      <c r="F54" s="42" t="n"/>
      <c r="G54" s="17" t="n"/>
      <c r="H54" s="15" t="n"/>
      <c r="I54" s="15" t="n"/>
      <c r="J54" s="15" t="n"/>
      <c r="K54" s="15" t="n"/>
      <c r="L54" s="15" t="n"/>
      <c r="M54" s="15" t="n"/>
      <c r="N54" s="15" t="n"/>
      <c r="O54" s="42" t="n"/>
      <c r="P54" s="17" t="n"/>
      <c r="Q54" s="42" t="n"/>
      <c r="R54" s="17" t="n"/>
      <c r="S54" s="42" t="n"/>
      <c r="T54" s="17" t="n"/>
      <c r="U54" s="15" t="n"/>
      <c r="V54" s="43" t="n"/>
      <c r="W54" s="43" t="n"/>
      <c r="X54" s="19" t="n"/>
      <c r="Y54" s="44">
        <f>IF($A54="","",IF(OR($D54="",$E54=""),"",$D54+$E54))</f>
        <v/>
      </c>
      <c r="Z54" s="44">
        <f>IF($A54="","",IF(OR($F54="",$G54=""),"",$F54+$G54))</f>
        <v/>
      </c>
      <c r="AA54" s="44">
        <f>IF($A54="","",IF(OR($O54="",$P54=""),"",$O54+$P54))</f>
        <v/>
      </c>
      <c r="AB54" s="44">
        <f>IF($A54="","",IF(OR($Q54="",$R54=""),"",$Q54+$R54))</f>
        <v/>
      </c>
      <c r="AC54" s="44">
        <f>IF($A54="","",IF(OR($S54="",$T54=""),"",$S54+$T54))</f>
        <v/>
      </c>
      <c r="AD54" s="45">
        <f>IF($A54="","",IF(OR($Y54="",$Z54=""),"",ROUND(($Z54-$Y54)*24,1)))</f>
        <v/>
      </c>
      <c r="AE54" s="45">
        <f>IF($A54="","",IF(OR($AA54="",$Z54=""),"",ROUND(($Z54-$AA54)*24,1)))</f>
        <v/>
      </c>
      <c r="AF54" s="22">
        <f>IF($A54="","",IF(OR($AB54="",$Z54=""),"",ROUND(($AB54-$Z54)*1440,0)))</f>
        <v/>
      </c>
      <c r="AG54" s="22">
        <f>IF($A54="","",IF(OR($AB54="",$AC54=""),"",ROUND(($AC54-$AB54)*1440,0)))</f>
        <v/>
      </c>
      <c r="AH54" s="46">
        <f>IF($A54="","",IF(OR($V54="",$W54=""),"",$W54-$V54))</f>
        <v/>
      </c>
      <c r="AI54" s="24">
        <f>IF($A54="","",IF(OR($L54="Cancelled",$L54="Completed"),"",IF(AND($L54="Confirmed",OR($M54="",$N54="")),"CONFIRMATION INCOMPLETE",IF(AND($Z54&lt;&gt;"",$Z54&lt;Dashboard!$B$2,$L54&lt;&gt;"Confirmed"),"OVERDUE / UNFILLED",IF(AND($Z54&lt;&gt;"",$Z54&gt;=Dashboard!$B$2,$Z54&lt;=Dashboard!$B$2+2,$L54&lt;&gt;"Confirmed"),"DUE WITHIN 48 HOURS","")))))</f>
        <v/>
      </c>
      <c r="AJ54" s="24">
        <f>IF($A54="","",IF(COUNTIF($A$2:$A$501,$A54)&gt;1,"Duplicate request ID",IF(OR($B54="",$C54="",$D54="",$E54="",$F54="",$G54="",$H54="",$I54="",$J54="",$K54="",$L54=""),"Missing required information",IF(AND($Y54&lt;&gt;"",$Z54&lt;&gt;"",$Z54&lt;$Y54),"Invalid date or time sequence",IF(OR(AND($O54&lt;&gt;"",$P54=""),AND($O54="",$P54&lt;&gt;"")),"Confirmation date or time incomplete",IF(AND($AA54&lt;&gt;"",$Z54&lt;&gt;"",$AA54&gt;$Z54),"Confirmation after appointment",IF(AND(OR($L54="Confirmed",$L54="Completed"),OR($M54="",$N54="")),"Confirmed record missing assignment",IF(AND($L54="Completed",OR($Q54="",$R54="",$S54="",$T54="")),"Completed record missing service times",IF(AND($AB54&lt;&gt;"",$AC54&lt;&gt;"",$AC54&lt;$AB54),"Service end before service start",IF(AND($L54="Cancelled",$U54=""),"Cancelled record missing cancellation source",IF(OR(AND($V54&lt;&gt;"",$V54&lt;0),AND($W54&lt;&gt;"",$W54&lt;0)),"Negative cost",""))))))))))</f>
        <v/>
      </c>
    </row>
    <row r="55">
      <c r="A55" s="25" t="n"/>
      <c r="B55" s="25" t="n"/>
      <c r="C55" s="25" t="n"/>
      <c r="D55" s="47" t="n"/>
      <c r="E55" s="27" t="n"/>
      <c r="F55" s="47" t="n"/>
      <c r="G55" s="27" t="n"/>
      <c r="H55" s="25" t="n"/>
      <c r="I55" s="25" t="n"/>
      <c r="J55" s="25" t="n"/>
      <c r="K55" s="25" t="n"/>
      <c r="L55" s="25" t="n"/>
      <c r="M55" s="25" t="n"/>
      <c r="N55" s="25" t="n"/>
      <c r="O55" s="47" t="n"/>
      <c r="P55" s="27" t="n"/>
      <c r="Q55" s="47" t="n"/>
      <c r="R55" s="27" t="n"/>
      <c r="S55" s="47" t="n"/>
      <c r="T55" s="27" t="n"/>
      <c r="U55" s="25" t="n"/>
      <c r="V55" s="48" t="n"/>
      <c r="W55" s="48" t="n"/>
      <c r="X55" s="29" t="n"/>
      <c r="Y55" s="44">
        <f>IF($A55="","",IF(OR($D55="",$E55=""),"",$D55+$E55))</f>
        <v/>
      </c>
      <c r="Z55" s="44">
        <f>IF($A55="","",IF(OR($F55="",$G55=""),"",$F55+$G55))</f>
        <v/>
      </c>
      <c r="AA55" s="44">
        <f>IF($A55="","",IF(OR($O55="",$P55=""),"",$O55+$P55))</f>
        <v/>
      </c>
      <c r="AB55" s="44">
        <f>IF($A55="","",IF(OR($Q55="",$R55=""),"",$Q55+$R55))</f>
        <v/>
      </c>
      <c r="AC55" s="44">
        <f>IF($A55="","",IF(OR($S55="",$T55=""),"",$S55+$T55))</f>
        <v/>
      </c>
      <c r="AD55" s="45">
        <f>IF($A55="","",IF(OR($Y55="",$Z55=""),"",ROUND(($Z55-$Y55)*24,1)))</f>
        <v/>
      </c>
      <c r="AE55" s="45">
        <f>IF($A55="","",IF(OR($AA55="",$Z55=""),"",ROUND(($Z55-$AA55)*24,1)))</f>
        <v/>
      </c>
      <c r="AF55" s="22">
        <f>IF($A55="","",IF(OR($AB55="",$Z55=""),"",ROUND(($AB55-$Z55)*1440,0)))</f>
        <v/>
      </c>
      <c r="AG55" s="22">
        <f>IF($A55="","",IF(OR($AB55="",$AC55=""),"",ROUND(($AC55-$AB55)*1440,0)))</f>
        <v/>
      </c>
      <c r="AH55" s="46">
        <f>IF($A55="","",IF(OR($V55="",$W55=""),"",$W55-$V55))</f>
        <v/>
      </c>
      <c r="AI55" s="24">
        <f>IF($A55="","",IF(OR($L55="Cancelled",$L55="Completed"),"",IF(AND($L55="Confirmed",OR($M55="",$N55="")),"CONFIRMATION INCOMPLETE",IF(AND($Z55&lt;&gt;"",$Z55&lt;Dashboard!$B$2,$L55&lt;&gt;"Confirmed"),"OVERDUE / UNFILLED",IF(AND($Z55&lt;&gt;"",$Z55&gt;=Dashboard!$B$2,$Z55&lt;=Dashboard!$B$2+2,$L55&lt;&gt;"Confirmed"),"DUE WITHIN 48 HOURS","")))))</f>
        <v/>
      </c>
      <c r="AJ55" s="24">
        <f>IF($A55="","",IF(COUNTIF($A$2:$A$501,$A55)&gt;1,"Duplicate request ID",IF(OR($B55="",$C55="",$D55="",$E55="",$F55="",$G55="",$H55="",$I55="",$J55="",$K55="",$L55=""),"Missing required information",IF(AND($Y55&lt;&gt;"",$Z55&lt;&gt;"",$Z55&lt;$Y55),"Invalid date or time sequence",IF(OR(AND($O55&lt;&gt;"",$P55=""),AND($O55="",$P55&lt;&gt;"")),"Confirmation date or time incomplete",IF(AND($AA55&lt;&gt;"",$Z55&lt;&gt;"",$AA55&gt;$Z55),"Confirmation after appointment",IF(AND(OR($L55="Confirmed",$L55="Completed"),OR($M55="",$N55="")),"Confirmed record missing assignment",IF(AND($L55="Completed",OR($Q55="",$R55="",$S55="",$T55="")),"Completed record missing service times",IF(AND($AB55&lt;&gt;"",$AC55&lt;&gt;"",$AC55&lt;$AB55),"Service end before service start",IF(AND($L55="Cancelled",$U55=""),"Cancelled record missing cancellation source",IF(OR(AND($V55&lt;&gt;"",$V55&lt;0),AND($W55&lt;&gt;"",$W55&lt;0)),"Negative cost",""))))))))))</f>
        <v/>
      </c>
    </row>
    <row r="56">
      <c r="A56" s="15" t="n"/>
      <c r="B56" s="15" t="n"/>
      <c r="C56" s="15" t="n"/>
      <c r="D56" s="42" t="n"/>
      <c r="E56" s="17" t="n"/>
      <c r="F56" s="42" t="n"/>
      <c r="G56" s="17" t="n"/>
      <c r="H56" s="15" t="n"/>
      <c r="I56" s="15" t="n"/>
      <c r="J56" s="15" t="n"/>
      <c r="K56" s="15" t="n"/>
      <c r="L56" s="15" t="n"/>
      <c r="M56" s="15" t="n"/>
      <c r="N56" s="15" t="n"/>
      <c r="O56" s="42" t="n"/>
      <c r="P56" s="17" t="n"/>
      <c r="Q56" s="42" t="n"/>
      <c r="R56" s="17" t="n"/>
      <c r="S56" s="42" t="n"/>
      <c r="T56" s="17" t="n"/>
      <c r="U56" s="15" t="n"/>
      <c r="V56" s="43" t="n"/>
      <c r="W56" s="43" t="n"/>
      <c r="X56" s="19" t="n"/>
      <c r="Y56" s="44">
        <f>IF($A56="","",IF(OR($D56="",$E56=""),"",$D56+$E56))</f>
        <v/>
      </c>
      <c r="Z56" s="44">
        <f>IF($A56="","",IF(OR($F56="",$G56=""),"",$F56+$G56))</f>
        <v/>
      </c>
      <c r="AA56" s="44">
        <f>IF($A56="","",IF(OR($O56="",$P56=""),"",$O56+$P56))</f>
        <v/>
      </c>
      <c r="AB56" s="44">
        <f>IF($A56="","",IF(OR($Q56="",$R56=""),"",$Q56+$R56))</f>
        <v/>
      </c>
      <c r="AC56" s="44">
        <f>IF($A56="","",IF(OR($S56="",$T56=""),"",$S56+$T56))</f>
        <v/>
      </c>
      <c r="AD56" s="45">
        <f>IF($A56="","",IF(OR($Y56="",$Z56=""),"",ROUND(($Z56-$Y56)*24,1)))</f>
        <v/>
      </c>
      <c r="AE56" s="45">
        <f>IF($A56="","",IF(OR($AA56="",$Z56=""),"",ROUND(($Z56-$AA56)*24,1)))</f>
        <v/>
      </c>
      <c r="AF56" s="22">
        <f>IF($A56="","",IF(OR($AB56="",$Z56=""),"",ROUND(($AB56-$Z56)*1440,0)))</f>
        <v/>
      </c>
      <c r="AG56" s="22">
        <f>IF($A56="","",IF(OR($AB56="",$AC56=""),"",ROUND(($AC56-$AB56)*1440,0)))</f>
        <v/>
      </c>
      <c r="AH56" s="46">
        <f>IF($A56="","",IF(OR($V56="",$W56=""),"",$W56-$V56))</f>
        <v/>
      </c>
      <c r="AI56" s="24">
        <f>IF($A56="","",IF(OR($L56="Cancelled",$L56="Completed"),"",IF(AND($L56="Confirmed",OR($M56="",$N56="")),"CONFIRMATION INCOMPLETE",IF(AND($Z56&lt;&gt;"",$Z56&lt;Dashboard!$B$2,$L56&lt;&gt;"Confirmed"),"OVERDUE / UNFILLED",IF(AND($Z56&lt;&gt;"",$Z56&gt;=Dashboard!$B$2,$Z56&lt;=Dashboard!$B$2+2,$L56&lt;&gt;"Confirmed"),"DUE WITHIN 48 HOURS","")))))</f>
        <v/>
      </c>
      <c r="AJ56" s="24">
        <f>IF($A56="","",IF(COUNTIF($A$2:$A$501,$A56)&gt;1,"Duplicate request ID",IF(OR($B56="",$C56="",$D56="",$E56="",$F56="",$G56="",$H56="",$I56="",$J56="",$K56="",$L56=""),"Missing required information",IF(AND($Y56&lt;&gt;"",$Z56&lt;&gt;"",$Z56&lt;$Y56),"Invalid date or time sequence",IF(OR(AND($O56&lt;&gt;"",$P56=""),AND($O56="",$P56&lt;&gt;"")),"Confirmation date or time incomplete",IF(AND($AA56&lt;&gt;"",$Z56&lt;&gt;"",$AA56&gt;$Z56),"Confirmation after appointment",IF(AND(OR($L56="Confirmed",$L56="Completed"),OR($M56="",$N56="")),"Confirmed record missing assignment",IF(AND($L56="Completed",OR($Q56="",$R56="",$S56="",$T56="")),"Completed record missing service times",IF(AND($AB56&lt;&gt;"",$AC56&lt;&gt;"",$AC56&lt;$AB56),"Service end before service start",IF(AND($L56="Cancelled",$U56=""),"Cancelled record missing cancellation source",IF(OR(AND($V56&lt;&gt;"",$V56&lt;0),AND($W56&lt;&gt;"",$W56&lt;0)),"Negative cost",""))))))))))</f>
        <v/>
      </c>
    </row>
    <row r="57">
      <c r="A57" s="25" t="n"/>
      <c r="B57" s="25" t="n"/>
      <c r="C57" s="25" t="n"/>
      <c r="D57" s="47" t="n"/>
      <c r="E57" s="27" t="n"/>
      <c r="F57" s="47" t="n"/>
      <c r="G57" s="27" t="n"/>
      <c r="H57" s="25" t="n"/>
      <c r="I57" s="25" t="n"/>
      <c r="J57" s="25" t="n"/>
      <c r="K57" s="25" t="n"/>
      <c r="L57" s="25" t="n"/>
      <c r="M57" s="25" t="n"/>
      <c r="N57" s="25" t="n"/>
      <c r="O57" s="47" t="n"/>
      <c r="P57" s="27" t="n"/>
      <c r="Q57" s="47" t="n"/>
      <c r="R57" s="27" t="n"/>
      <c r="S57" s="47" t="n"/>
      <c r="T57" s="27" t="n"/>
      <c r="U57" s="25" t="n"/>
      <c r="V57" s="48" t="n"/>
      <c r="W57" s="48" t="n"/>
      <c r="X57" s="29" t="n"/>
      <c r="Y57" s="44">
        <f>IF($A57="","",IF(OR($D57="",$E57=""),"",$D57+$E57))</f>
        <v/>
      </c>
      <c r="Z57" s="44">
        <f>IF($A57="","",IF(OR($F57="",$G57=""),"",$F57+$G57))</f>
        <v/>
      </c>
      <c r="AA57" s="44">
        <f>IF($A57="","",IF(OR($O57="",$P57=""),"",$O57+$P57))</f>
        <v/>
      </c>
      <c r="AB57" s="44">
        <f>IF($A57="","",IF(OR($Q57="",$R57=""),"",$Q57+$R57))</f>
        <v/>
      </c>
      <c r="AC57" s="44">
        <f>IF($A57="","",IF(OR($S57="",$T57=""),"",$S57+$T57))</f>
        <v/>
      </c>
      <c r="AD57" s="45">
        <f>IF($A57="","",IF(OR($Y57="",$Z57=""),"",ROUND(($Z57-$Y57)*24,1)))</f>
        <v/>
      </c>
      <c r="AE57" s="45">
        <f>IF($A57="","",IF(OR($AA57="",$Z57=""),"",ROUND(($Z57-$AA57)*24,1)))</f>
        <v/>
      </c>
      <c r="AF57" s="22">
        <f>IF($A57="","",IF(OR($AB57="",$Z57=""),"",ROUND(($AB57-$Z57)*1440,0)))</f>
        <v/>
      </c>
      <c r="AG57" s="22">
        <f>IF($A57="","",IF(OR($AB57="",$AC57=""),"",ROUND(($AC57-$AB57)*1440,0)))</f>
        <v/>
      </c>
      <c r="AH57" s="46">
        <f>IF($A57="","",IF(OR($V57="",$W57=""),"",$W57-$V57))</f>
        <v/>
      </c>
      <c r="AI57" s="24">
        <f>IF($A57="","",IF(OR($L57="Cancelled",$L57="Completed"),"",IF(AND($L57="Confirmed",OR($M57="",$N57="")),"CONFIRMATION INCOMPLETE",IF(AND($Z57&lt;&gt;"",$Z57&lt;Dashboard!$B$2,$L57&lt;&gt;"Confirmed"),"OVERDUE / UNFILLED",IF(AND($Z57&lt;&gt;"",$Z57&gt;=Dashboard!$B$2,$Z57&lt;=Dashboard!$B$2+2,$L57&lt;&gt;"Confirmed"),"DUE WITHIN 48 HOURS","")))))</f>
        <v/>
      </c>
      <c r="AJ57" s="24">
        <f>IF($A57="","",IF(COUNTIF($A$2:$A$501,$A57)&gt;1,"Duplicate request ID",IF(OR($B57="",$C57="",$D57="",$E57="",$F57="",$G57="",$H57="",$I57="",$J57="",$K57="",$L57=""),"Missing required information",IF(AND($Y57&lt;&gt;"",$Z57&lt;&gt;"",$Z57&lt;$Y57),"Invalid date or time sequence",IF(OR(AND($O57&lt;&gt;"",$P57=""),AND($O57="",$P57&lt;&gt;"")),"Confirmation date or time incomplete",IF(AND($AA57&lt;&gt;"",$Z57&lt;&gt;"",$AA57&gt;$Z57),"Confirmation after appointment",IF(AND(OR($L57="Confirmed",$L57="Completed"),OR($M57="",$N57="")),"Confirmed record missing assignment",IF(AND($L57="Completed",OR($Q57="",$R57="",$S57="",$T57="")),"Completed record missing service times",IF(AND($AB57&lt;&gt;"",$AC57&lt;&gt;"",$AC57&lt;$AB57),"Service end before service start",IF(AND($L57="Cancelled",$U57=""),"Cancelled record missing cancellation source",IF(OR(AND($V57&lt;&gt;"",$V57&lt;0),AND($W57&lt;&gt;"",$W57&lt;0)),"Negative cost",""))))))))))</f>
        <v/>
      </c>
    </row>
    <row r="58">
      <c r="A58" s="15" t="n"/>
      <c r="B58" s="15" t="n"/>
      <c r="C58" s="15" t="n"/>
      <c r="D58" s="42" t="n"/>
      <c r="E58" s="17" t="n"/>
      <c r="F58" s="42" t="n"/>
      <c r="G58" s="17" t="n"/>
      <c r="H58" s="15" t="n"/>
      <c r="I58" s="15" t="n"/>
      <c r="J58" s="15" t="n"/>
      <c r="K58" s="15" t="n"/>
      <c r="L58" s="15" t="n"/>
      <c r="M58" s="15" t="n"/>
      <c r="N58" s="15" t="n"/>
      <c r="O58" s="42" t="n"/>
      <c r="P58" s="17" t="n"/>
      <c r="Q58" s="42" t="n"/>
      <c r="R58" s="17" t="n"/>
      <c r="S58" s="42" t="n"/>
      <c r="T58" s="17" t="n"/>
      <c r="U58" s="15" t="n"/>
      <c r="V58" s="43" t="n"/>
      <c r="W58" s="43" t="n"/>
      <c r="X58" s="19" t="n"/>
      <c r="Y58" s="44">
        <f>IF($A58="","",IF(OR($D58="",$E58=""),"",$D58+$E58))</f>
        <v/>
      </c>
      <c r="Z58" s="44">
        <f>IF($A58="","",IF(OR($F58="",$G58=""),"",$F58+$G58))</f>
        <v/>
      </c>
      <c r="AA58" s="44">
        <f>IF($A58="","",IF(OR($O58="",$P58=""),"",$O58+$P58))</f>
        <v/>
      </c>
      <c r="AB58" s="44">
        <f>IF($A58="","",IF(OR($Q58="",$R58=""),"",$Q58+$R58))</f>
        <v/>
      </c>
      <c r="AC58" s="44">
        <f>IF($A58="","",IF(OR($S58="",$T58=""),"",$S58+$T58))</f>
        <v/>
      </c>
      <c r="AD58" s="45">
        <f>IF($A58="","",IF(OR($Y58="",$Z58=""),"",ROUND(($Z58-$Y58)*24,1)))</f>
        <v/>
      </c>
      <c r="AE58" s="45">
        <f>IF($A58="","",IF(OR($AA58="",$Z58=""),"",ROUND(($Z58-$AA58)*24,1)))</f>
        <v/>
      </c>
      <c r="AF58" s="22">
        <f>IF($A58="","",IF(OR($AB58="",$Z58=""),"",ROUND(($AB58-$Z58)*1440,0)))</f>
        <v/>
      </c>
      <c r="AG58" s="22">
        <f>IF($A58="","",IF(OR($AB58="",$AC58=""),"",ROUND(($AC58-$AB58)*1440,0)))</f>
        <v/>
      </c>
      <c r="AH58" s="46">
        <f>IF($A58="","",IF(OR($V58="",$W58=""),"",$W58-$V58))</f>
        <v/>
      </c>
      <c r="AI58" s="24">
        <f>IF($A58="","",IF(OR($L58="Cancelled",$L58="Completed"),"",IF(AND($L58="Confirmed",OR($M58="",$N58="")),"CONFIRMATION INCOMPLETE",IF(AND($Z58&lt;&gt;"",$Z58&lt;Dashboard!$B$2,$L58&lt;&gt;"Confirmed"),"OVERDUE / UNFILLED",IF(AND($Z58&lt;&gt;"",$Z58&gt;=Dashboard!$B$2,$Z58&lt;=Dashboard!$B$2+2,$L58&lt;&gt;"Confirmed"),"DUE WITHIN 48 HOURS","")))))</f>
        <v/>
      </c>
      <c r="AJ58" s="24">
        <f>IF($A58="","",IF(COUNTIF($A$2:$A$501,$A58)&gt;1,"Duplicate request ID",IF(OR($B58="",$C58="",$D58="",$E58="",$F58="",$G58="",$H58="",$I58="",$J58="",$K58="",$L58=""),"Missing required information",IF(AND($Y58&lt;&gt;"",$Z58&lt;&gt;"",$Z58&lt;$Y58),"Invalid date or time sequence",IF(OR(AND($O58&lt;&gt;"",$P58=""),AND($O58="",$P58&lt;&gt;"")),"Confirmation date or time incomplete",IF(AND($AA58&lt;&gt;"",$Z58&lt;&gt;"",$AA58&gt;$Z58),"Confirmation after appointment",IF(AND(OR($L58="Confirmed",$L58="Completed"),OR($M58="",$N58="")),"Confirmed record missing assignment",IF(AND($L58="Completed",OR($Q58="",$R58="",$S58="",$T58="")),"Completed record missing service times",IF(AND($AB58&lt;&gt;"",$AC58&lt;&gt;"",$AC58&lt;$AB58),"Service end before service start",IF(AND($L58="Cancelled",$U58=""),"Cancelled record missing cancellation source",IF(OR(AND($V58&lt;&gt;"",$V58&lt;0),AND($W58&lt;&gt;"",$W58&lt;0)),"Negative cost",""))))))))))</f>
        <v/>
      </c>
    </row>
    <row r="59">
      <c r="A59" s="25" t="n"/>
      <c r="B59" s="25" t="n"/>
      <c r="C59" s="25" t="n"/>
      <c r="D59" s="47" t="n"/>
      <c r="E59" s="27" t="n"/>
      <c r="F59" s="47" t="n"/>
      <c r="G59" s="27" t="n"/>
      <c r="H59" s="25" t="n"/>
      <c r="I59" s="25" t="n"/>
      <c r="J59" s="25" t="n"/>
      <c r="K59" s="25" t="n"/>
      <c r="L59" s="25" t="n"/>
      <c r="M59" s="25" t="n"/>
      <c r="N59" s="25" t="n"/>
      <c r="O59" s="47" t="n"/>
      <c r="P59" s="27" t="n"/>
      <c r="Q59" s="47" t="n"/>
      <c r="R59" s="27" t="n"/>
      <c r="S59" s="47" t="n"/>
      <c r="T59" s="27" t="n"/>
      <c r="U59" s="25" t="n"/>
      <c r="V59" s="48" t="n"/>
      <c r="W59" s="48" t="n"/>
      <c r="X59" s="29" t="n"/>
      <c r="Y59" s="44">
        <f>IF($A59="","",IF(OR($D59="",$E59=""),"",$D59+$E59))</f>
        <v/>
      </c>
      <c r="Z59" s="44">
        <f>IF($A59="","",IF(OR($F59="",$G59=""),"",$F59+$G59))</f>
        <v/>
      </c>
      <c r="AA59" s="44">
        <f>IF($A59="","",IF(OR($O59="",$P59=""),"",$O59+$P59))</f>
        <v/>
      </c>
      <c r="AB59" s="44">
        <f>IF($A59="","",IF(OR($Q59="",$R59=""),"",$Q59+$R59))</f>
        <v/>
      </c>
      <c r="AC59" s="44">
        <f>IF($A59="","",IF(OR($S59="",$T59=""),"",$S59+$T59))</f>
        <v/>
      </c>
      <c r="AD59" s="45">
        <f>IF($A59="","",IF(OR($Y59="",$Z59=""),"",ROUND(($Z59-$Y59)*24,1)))</f>
        <v/>
      </c>
      <c r="AE59" s="45">
        <f>IF($A59="","",IF(OR($AA59="",$Z59=""),"",ROUND(($Z59-$AA59)*24,1)))</f>
        <v/>
      </c>
      <c r="AF59" s="22">
        <f>IF($A59="","",IF(OR($AB59="",$Z59=""),"",ROUND(($AB59-$Z59)*1440,0)))</f>
        <v/>
      </c>
      <c r="AG59" s="22">
        <f>IF($A59="","",IF(OR($AB59="",$AC59=""),"",ROUND(($AC59-$AB59)*1440,0)))</f>
        <v/>
      </c>
      <c r="AH59" s="46">
        <f>IF($A59="","",IF(OR($V59="",$W59=""),"",$W59-$V59))</f>
        <v/>
      </c>
      <c r="AI59" s="24">
        <f>IF($A59="","",IF(OR($L59="Cancelled",$L59="Completed"),"",IF(AND($L59="Confirmed",OR($M59="",$N59="")),"CONFIRMATION INCOMPLETE",IF(AND($Z59&lt;&gt;"",$Z59&lt;Dashboard!$B$2,$L59&lt;&gt;"Confirmed"),"OVERDUE / UNFILLED",IF(AND($Z59&lt;&gt;"",$Z59&gt;=Dashboard!$B$2,$Z59&lt;=Dashboard!$B$2+2,$L59&lt;&gt;"Confirmed"),"DUE WITHIN 48 HOURS","")))))</f>
        <v/>
      </c>
      <c r="AJ59" s="24">
        <f>IF($A59="","",IF(COUNTIF($A$2:$A$501,$A59)&gt;1,"Duplicate request ID",IF(OR($B59="",$C59="",$D59="",$E59="",$F59="",$G59="",$H59="",$I59="",$J59="",$K59="",$L59=""),"Missing required information",IF(AND($Y59&lt;&gt;"",$Z59&lt;&gt;"",$Z59&lt;$Y59),"Invalid date or time sequence",IF(OR(AND($O59&lt;&gt;"",$P59=""),AND($O59="",$P59&lt;&gt;"")),"Confirmation date or time incomplete",IF(AND($AA59&lt;&gt;"",$Z59&lt;&gt;"",$AA59&gt;$Z59),"Confirmation after appointment",IF(AND(OR($L59="Confirmed",$L59="Completed"),OR($M59="",$N59="")),"Confirmed record missing assignment",IF(AND($L59="Completed",OR($Q59="",$R59="",$S59="",$T59="")),"Completed record missing service times",IF(AND($AB59&lt;&gt;"",$AC59&lt;&gt;"",$AC59&lt;$AB59),"Service end before service start",IF(AND($L59="Cancelled",$U59=""),"Cancelled record missing cancellation source",IF(OR(AND($V59&lt;&gt;"",$V59&lt;0),AND($W59&lt;&gt;"",$W59&lt;0)),"Negative cost",""))))))))))</f>
        <v/>
      </c>
    </row>
    <row r="60">
      <c r="A60" s="15" t="n"/>
      <c r="B60" s="15" t="n"/>
      <c r="C60" s="15" t="n"/>
      <c r="D60" s="42" t="n"/>
      <c r="E60" s="17" t="n"/>
      <c r="F60" s="42" t="n"/>
      <c r="G60" s="17" t="n"/>
      <c r="H60" s="15" t="n"/>
      <c r="I60" s="15" t="n"/>
      <c r="J60" s="15" t="n"/>
      <c r="K60" s="15" t="n"/>
      <c r="L60" s="15" t="n"/>
      <c r="M60" s="15" t="n"/>
      <c r="N60" s="15" t="n"/>
      <c r="O60" s="42" t="n"/>
      <c r="P60" s="17" t="n"/>
      <c r="Q60" s="42" t="n"/>
      <c r="R60" s="17" t="n"/>
      <c r="S60" s="42" t="n"/>
      <c r="T60" s="17" t="n"/>
      <c r="U60" s="15" t="n"/>
      <c r="V60" s="43" t="n"/>
      <c r="W60" s="43" t="n"/>
      <c r="X60" s="19" t="n"/>
      <c r="Y60" s="44">
        <f>IF($A60="","",IF(OR($D60="",$E60=""),"",$D60+$E60))</f>
        <v/>
      </c>
      <c r="Z60" s="44">
        <f>IF($A60="","",IF(OR($F60="",$G60=""),"",$F60+$G60))</f>
        <v/>
      </c>
      <c r="AA60" s="44">
        <f>IF($A60="","",IF(OR($O60="",$P60=""),"",$O60+$P60))</f>
        <v/>
      </c>
      <c r="AB60" s="44">
        <f>IF($A60="","",IF(OR($Q60="",$R60=""),"",$Q60+$R60))</f>
        <v/>
      </c>
      <c r="AC60" s="44">
        <f>IF($A60="","",IF(OR($S60="",$T60=""),"",$S60+$T60))</f>
        <v/>
      </c>
      <c r="AD60" s="45">
        <f>IF($A60="","",IF(OR($Y60="",$Z60=""),"",ROUND(($Z60-$Y60)*24,1)))</f>
        <v/>
      </c>
      <c r="AE60" s="45">
        <f>IF($A60="","",IF(OR($AA60="",$Z60=""),"",ROUND(($Z60-$AA60)*24,1)))</f>
        <v/>
      </c>
      <c r="AF60" s="22">
        <f>IF($A60="","",IF(OR($AB60="",$Z60=""),"",ROUND(($AB60-$Z60)*1440,0)))</f>
        <v/>
      </c>
      <c r="AG60" s="22">
        <f>IF($A60="","",IF(OR($AB60="",$AC60=""),"",ROUND(($AC60-$AB60)*1440,0)))</f>
        <v/>
      </c>
      <c r="AH60" s="46">
        <f>IF($A60="","",IF(OR($V60="",$W60=""),"",$W60-$V60))</f>
        <v/>
      </c>
      <c r="AI60" s="24">
        <f>IF($A60="","",IF(OR($L60="Cancelled",$L60="Completed"),"",IF(AND($L60="Confirmed",OR($M60="",$N60="")),"CONFIRMATION INCOMPLETE",IF(AND($Z60&lt;&gt;"",$Z60&lt;Dashboard!$B$2,$L60&lt;&gt;"Confirmed"),"OVERDUE / UNFILLED",IF(AND($Z60&lt;&gt;"",$Z60&gt;=Dashboard!$B$2,$Z60&lt;=Dashboard!$B$2+2,$L60&lt;&gt;"Confirmed"),"DUE WITHIN 48 HOURS","")))))</f>
        <v/>
      </c>
      <c r="AJ60" s="24">
        <f>IF($A60="","",IF(COUNTIF($A$2:$A$501,$A60)&gt;1,"Duplicate request ID",IF(OR($B60="",$C60="",$D60="",$E60="",$F60="",$G60="",$H60="",$I60="",$J60="",$K60="",$L60=""),"Missing required information",IF(AND($Y60&lt;&gt;"",$Z60&lt;&gt;"",$Z60&lt;$Y60),"Invalid date or time sequence",IF(OR(AND($O60&lt;&gt;"",$P60=""),AND($O60="",$P60&lt;&gt;"")),"Confirmation date or time incomplete",IF(AND($AA60&lt;&gt;"",$Z60&lt;&gt;"",$AA60&gt;$Z60),"Confirmation after appointment",IF(AND(OR($L60="Confirmed",$L60="Completed"),OR($M60="",$N60="")),"Confirmed record missing assignment",IF(AND($L60="Completed",OR($Q60="",$R60="",$S60="",$T60="")),"Completed record missing service times",IF(AND($AB60&lt;&gt;"",$AC60&lt;&gt;"",$AC60&lt;$AB60),"Service end before service start",IF(AND($L60="Cancelled",$U60=""),"Cancelled record missing cancellation source",IF(OR(AND($V60&lt;&gt;"",$V60&lt;0),AND($W60&lt;&gt;"",$W60&lt;0)),"Negative cost",""))))))))))</f>
        <v/>
      </c>
    </row>
    <row r="61">
      <c r="A61" s="25" t="n"/>
      <c r="B61" s="25" t="n"/>
      <c r="C61" s="25" t="n"/>
      <c r="D61" s="47" t="n"/>
      <c r="E61" s="27" t="n"/>
      <c r="F61" s="47" t="n"/>
      <c r="G61" s="27" t="n"/>
      <c r="H61" s="25" t="n"/>
      <c r="I61" s="25" t="n"/>
      <c r="J61" s="25" t="n"/>
      <c r="K61" s="25" t="n"/>
      <c r="L61" s="25" t="n"/>
      <c r="M61" s="25" t="n"/>
      <c r="N61" s="25" t="n"/>
      <c r="O61" s="47" t="n"/>
      <c r="P61" s="27" t="n"/>
      <c r="Q61" s="47" t="n"/>
      <c r="R61" s="27" t="n"/>
      <c r="S61" s="47" t="n"/>
      <c r="T61" s="27" t="n"/>
      <c r="U61" s="25" t="n"/>
      <c r="V61" s="48" t="n"/>
      <c r="W61" s="48" t="n"/>
      <c r="X61" s="29" t="n"/>
      <c r="Y61" s="44">
        <f>IF($A61="","",IF(OR($D61="",$E61=""),"",$D61+$E61))</f>
        <v/>
      </c>
      <c r="Z61" s="44">
        <f>IF($A61="","",IF(OR($F61="",$G61=""),"",$F61+$G61))</f>
        <v/>
      </c>
      <c r="AA61" s="44">
        <f>IF($A61="","",IF(OR($O61="",$P61=""),"",$O61+$P61))</f>
        <v/>
      </c>
      <c r="AB61" s="44">
        <f>IF($A61="","",IF(OR($Q61="",$R61=""),"",$Q61+$R61))</f>
        <v/>
      </c>
      <c r="AC61" s="44">
        <f>IF($A61="","",IF(OR($S61="",$T61=""),"",$S61+$T61))</f>
        <v/>
      </c>
      <c r="AD61" s="45">
        <f>IF($A61="","",IF(OR($Y61="",$Z61=""),"",ROUND(($Z61-$Y61)*24,1)))</f>
        <v/>
      </c>
      <c r="AE61" s="45">
        <f>IF($A61="","",IF(OR($AA61="",$Z61=""),"",ROUND(($Z61-$AA61)*24,1)))</f>
        <v/>
      </c>
      <c r="AF61" s="22">
        <f>IF($A61="","",IF(OR($AB61="",$Z61=""),"",ROUND(($AB61-$Z61)*1440,0)))</f>
        <v/>
      </c>
      <c r="AG61" s="22">
        <f>IF($A61="","",IF(OR($AB61="",$AC61=""),"",ROUND(($AC61-$AB61)*1440,0)))</f>
        <v/>
      </c>
      <c r="AH61" s="46">
        <f>IF($A61="","",IF(OR($V61="",$W61=""),"",$W61-$V61))</f>
        <v/>
      </c>
      <c r="AI61" s="24">
        <f>IF($A61="","",IF(OR($L61="Cancelled",$L61="Completed"),"",IF(AND($L61="Confirmed",OR($M61="",$N61="")),"CONFIRMATION INCOMPLETE",IF(AND($Z61&lt;&gt;"",$Z61&lt;Dashboard!$B$2,$L61&lt;&gt;"Confirmed"),"OVERDUE / UNFILLED",IF(AND($Z61&lt;&gt;"",$Z61&gt;=Dashboard!$B$2,$Z61&lt;=Dashboard!$B$2+2,$L61&lt;&gt;"Confirmed"),"DUE WITHIN 48 HOURS","")))))</f>
        <v/>
      </c>
      <c r="AJ61" s="24">
        <f>IF($A61="","",IF(COUNTIF($A$2:$A$501,$A61)&gt;1,"Duplicate request ID",IF(OR($B61="",$C61="",$D61="",$E61="",$F61="",$G61="",$H61="",$I61="",$J61="",$K61="",$L61=""),"Missing required information",IF(AND($Y61&lt;&gt;"",$Z61&lt;&gt;"",$Z61&lt;$Y61),"Invalid date or time sequence",IF(OR(AND($O61&lt;&gt;"",$P61=""),AND($O61="",$P61&lt;&gt;"")),"Confirmation date or time incomplete",IF(AND($AA61&lt;&gt;"",$Z61&lt;&gt;"",$AA61&gt;$Z61),"Confirmation after appointment",IF(AND(OR($L61="Confirmed",$L61="Completed"),OR($M61="",$N61="")),"Confirmed record missing assignment",IF(AND($L61="Completed",OR($Q61="",$R61="",$S61="",$T61="")),"Completed record missing service times",IF(AND($AB61&lt;&gt;"",$AC61&lt;&gt;"",$AC61&lt;$AB61),"Service end before service start",IF(AND($L61="Cancelled",$U61=""),"Cancelled record missing cancellation source",IF(OR(AND($V61&lt;&gt;"",$V61&lt;0),AND($W61&lt;&gt;"",$W61&lt;0)),"Negative cost",""))))))))))</f>
        <v/>
      </c>
    </row>
    <row r="62">
      <c r="A62" s="15" t="n"/>
      <c r="B62" s="15" t="n"/>
      <c r="C62" s="15" t="n"/>
      <c r="D62" s="42" t="n"/>
      <c r="E62" s="17" t="n"/>
      <c r="F62" s="42" t="n"/>
      <c r="G62" s="17" t="n"/>
      <c r="H62" s="15" t="n"/>
      <c r="I62" s="15" t="n"/>
      <c r="J62" s="15" t="n"/>
      <c r="K62" s="15" t="n"/>
      <c r="L62" s="15" t="n"/>
      <c r="M62" s="15" t="n"/>
      <c r="N62" s="15" t="n"/>
      <c r="O62" s="42" t="n"/>
      <c r="P62" s="17" t="n"/>
      <c r="Q62" s="42" t="n"/>
      <c r="R62" s="17" t="n"/>
      <c r="S62" s="42" t="n"/>
      <c r="T62" s="17" t="n"/>
      <c r="U62" s="15" t="n"/>
      <c r="V62" s="43" t="n"/>
      <c r="W62" s="43" t="n"/>
      <c r="X62" s="19" t="n"/>
      <c r="Y62" s="44">
        <f>IF($A62="","",IF(OR($D62="",$E62=""),"",$D62+$E62))</f>
        <v/>
      </c>
      <c r="Z62" s="44">
        <f>IF($A62="","",IF(OR($F62="",$G62=""),"",$F62+$G62))</f>
        <v/>
      </c>
      <c r="AA62" s="44">
        <f>IF($A62="","",IF(OR($O62="",$P62=""),"",$O62+$P62))</f>
        <v/>
      </c>
      <c r="AB62" s="44">
        <f>IF($A62="","",IF(OR($Q62="",$R62=""),"",$Q62+$R62))</f>
        <v/>
      </c>
      <c r="AC62" s="44">
        <f>IF($A62="","",IF(OR($S62="",$T62=""),"",$S62+$T62))</f>
        <v/>
      </c>
      <c r="AD62" s="45">
        <f>IF($A62="","",IF(OR($Y62="",$Z62=""),"",ROUND(($Z62-$Y62)*24,1)))</f>
        <v/>
      </c>
      <c r="AE62" s="45">
        <f>IF($A62="","",IF(OR($AA62="",$Z62=""),"",ROUND(($Z62-$AA62)*24,1)))</f>
        <v/>
      </c>
      <c r="AF62" s="22">
        <f>IF($A62="","",IF(OR($AB62="",$Z62=""),"",ROUND(($AB62-$Z62)*1440,0)))</f>
        <v/>
      </c>
      <c r="AG62" s="22">
        <f>IF($A62="","",IF(OR($AB62="",$AC62=""),"",ROUND(($AC62-$AB62)*1440,0)))</f>
        <v/>
      </c>
      <c r="AH62" s="46">
        <f>IF($A62="","",IF(OR($V62="",$W62=""),"",$W62-$V62))</f>
        <v/>
      </c>
      <c r="AI62" s="24">
        <f>IF($A62="","",IF(OR($L62="Cancelled",$L62="Completed"),"",IF(AND($L62="Confirmed",OR($M62="",$N62="")),"CONFIRMATION INCOMPLETE",IF(AND($Z62&lt;&gt;"",$Z62&lt;Dashboard!$B$2,$L62&lt;&gt;"Confirmed"),"OVERDUE / UNFILLED",IF(AND($Z62&lt;&gt;"",$Z62&gt;=Dashboard!$B$2,$Z62&lt;=Dashboard!$B$2+2,$L62&lt;&gt;"Confirmed"),"DUE WITHIN 48 HOURS","")))))</f>
        <v/>
      </c>
      <c r="AJ62" s="24">
        <f>IF($A62="","",IF(COUNTIF($A$2:$A$501,$A62)&gt;1,"Duplicate request ID",IF(OR($B62="",$C62="",$D62="",$E62="",$F62="",$G62="",$H62="",$I62="",$J62="",$K62="",$L62=""),"Missing required information",IF(AND($Y62&lt;&gt;"",$Z62&lt;&gt;"",$Z62&lt;$Y62),"Invalid date or time sequence",IF(OR(AND($O62&lt;&gt;"",$P62=""),AND($O62="",$P62&lt;&gt;"")),"Confirmation date or time incomplete",IF(AND($AA62&lt;&gt;"",$Z62&lt;&gt;"",$AA62&gt;$Z62),"Confirmation after appointment",IF(AND(OR($L62="Confirmed",$L62="Completed"),OR($M62="",$N62="")),"Confirmed record missing assignment",IF(AND($L62="Completed",OR($Q62="",$R62="",$S62="",$T62="")),"Completed record missing service times",IF(AND($AB62&lt;&gt;"",$AC62&lt;&gt;"",$AC62&lt;$AB62),"Service end before service start",IF(AND($L62="Cancelled",$U62=""),"Cancelled record missing cancellation source",IF(OR(AND($V62&lt;&gt;"",$V62&lt;0),AND($W62&lt;&gt;"",$W62&lt;0)),"Negative cost",""))))))))))</f>
        <v/>
      </c>
    </row>
    <row r="63">
      <c r="A63" s="25" t="n"/>
      <c r="B63" s="25" t="n"/>
      <c r="C63" s="25" t="n"/>
      <c r="D63" s="47" t="n"/>
      <c r="E63" s="27" t="n"/>
      <c r="F63" s="47" t="n"/>
      <c r="G63" s="27" t="n"/>
      <c r="H63" s="25" t="n"/>
      <c r="I63" s="25" t="n"/>
      <c r="J63" s="25" t="n"/>
      <c r="K63" s="25" t="n"/>
      <c r="L63" s="25" t="n"/>
      <c r="M63" s="25" t="n"/>
      <c r="N63" s="25" t="n"/>
      <c r="O63" s="47" t="n"/>
      <c r="P63" s="27" t="n"/>
      <c r="Q63" s="47" t="n"/>
      <c r="R63" s="27" t="n"/>
      <c r="S63" s="47" t="n"/>
      <c r="T63" s="27" t="n"/>
      <c r="U63" s="25" t="n"/>
      <c r="V63" s="48" t="n"/>
      <c r="W63" s="48" t="n"/>
      <c r="X63" s="29" t="n"/>
      <c r="Y63" s="44">
        <f>IF($A63="","",IF(OR($D63="",$E63=""),"",$D63+$E63))</f>
        <v/>
      </c>
      <c r="Z63" s="44">
        <f>IF($A63="","",IF(OR($F63="",$G63=""),"",$F63+$G63))</f>
        <v/>
      </c>
      <c r="AA63" s="44">
        <f>IF($A63="","",IF(OR($O63="",$P63=""),"",$O63+$P63))</f>
        <v/>
      </c>
      <c r="AB63" s="44">
        <f>IF($A63="","",IF(OR($Q63="",$R63=""),"",$Q63+$R63))</f>
        <v/>
      </c>
      <c r="AC63" s="44">
        <f>IF($A63="","",IF(OR($S63="",$T63=""),"",$S63+$T63))</f>
        <v/>
      </c>
      <c r="AD63" s="45">
        <f>IF($A63="","",IF(OR($Y63="",$Z63=""),"",ROUND(($Z63-$Y63)*24,1)))</f>
        <v/>
      </c>
      <c r="AE63" s="45">
        <f>IF($A63="","",IF(OR($AA63="",$Z63=""),"",ROUND(($Z63-$AA63)*24,1)))</f>
        <v/>
      </c>
      <c r="AF63" s="22">
        <f>IF($A63="","",IF(OR($AB63="",$Z63=""),"",ROUND(($AB63-$Z63)*1440,0)))</f>
        <v/>
      </c>
      <c r="AG63" s="22">
        <f>IF($A63="","",IF(OR($AB63="",$AC63=""),"",ROUND(($AC63-$AB63)*1440,0)))</f>
        <v/>
      </c>
      <c r="AH63" s="46">
        <f>IF($A63="","",IF(OR($V63="",$W63=""),"",$W63-$V63))</f>
        <v/>
      </c>
      <c r="AI63" s="24">
        <f>IF($A63="","",IF(OR($L63="Cancelled",$L63="Completed"),"",IF(AND($L63="Confirmed",OR($M63="",$N63="")),"CONFIRMATION INCOMPLETE",IF(AND($Z63&lt;&gt;"",$Z63&lt;Dashboard!$B$2,$L63&lt;&gt;"Confirmed"),"OVERDUE / UNFILLED",IF(AND($Z63&lt;&gt;"",$Z63&gt;=Dashboard!$B$2,$Z63&lt;=Dashboard!$B$2+2,$L63&lt;&gt;"Confirmed"),"DUE WITHIN 48 HOURS","")))))</f>
        <v/>
      </c>
      <c r="AJ63" s="24">
        <f>IF($A63="","",IF(COUNTIF($A$2:$A$501,$A63)&gt;1,"Duplicate request ID",IF(OR($B63="",$C63="",$D63="",$E63="",$F63="",$G63="",$H63="",$I63="",$J63="",$K63="",$L63=""),"Missing required information",IF(AND($Y63&lt;&gt;"",$Z63&lt;&gt;"",$Z63&lt;$Y63),"Invalid date or time sequence",IF(OR(AND($O63&lt;&gt;"",$P63=""),AND($O63="",$P63&lt;&gt;"")),"Confirmation date or time incomplete",IF(AND($AA63&lt;&gt;"",$Z63&lt;&gt;"",$AA63&gt;$Z63),"Confirmation after appointment",IF(AND(OR($L63="Confirmed",$L63="Completed"),OR($M63="",$N63="")),"Confirmed record missing assignment",IF(AND($L63="Completed",OR($Q63="",$R63="",$S63="",$T63="")),"Completed record missing service times",IF(AND($AB63&lt;&gt;"",$AC63&lt;&gt;"",$AC63&lt;$AB63),"Service end before service start",IF(AND($L63="Cancelled",$U63=""),"Cancelled record missing cancellation source",IF(OR(AND($V63&lt;&gt;"",$V63&lt;0),AND($W63&lt;&gt;"",$W63&lt;0)),"Negative cost",""))))))))))</f>
        <v/>
      </c>
    </row>
    <row r="64">
      <c r="A64" s="15" t="n"/>
      <c r="B64" s="15" t="n"/>
      <c r="C64" s="15" t="n"/>
      <c r="D64" s="42" t="n"/>
      <c r="E64" s="17" t="n"/>
      <c r="F64" s="42" t="n"/>
      <c r="G64" s="17" t="n"/>
      <c r="H64" s="15" t="n"/>
      <c r="I64" s="15" t="n"/>
      <c r="J64" s="15" t="n"/>
      <c r="K64" s="15" t="n"/>
      <c r="L64" s="15" t="n"/>
      <c r="M64" s="15" t="n"/>
      <c r="N64" s="15" t="n"/>
      <c r="O64" s="42" t="n"/>
      <c r="P64" s="17" t="n"/>
      <c r="Q64" s="42" t="n"/>
      <c r="R64" s="17" t="n"/>
      <c r="S64" s="42" t="n"/>
      <c r="T64" s="17" t="n"/>
      <c r="U64" s="15" t="n"/>
      <c r="V64" s="43" t="n"/>
      <c r="W64" s="43" t="n"/>
      <c r="X64" s="19" t="n"/>
      <c r="Y64" s="44">
        <f>IF($A64="","",IF(OR($D64="",$E64=""),"",$D64+$E64))</f>
        <v/>
      </c>
      <c r="Z64" s="44">
        <f>IF($A64="","",IF(OR($F64="",$G64=""),"",$F64+$G64))</f>
        <v/>
      </c>
      <c r="AA64" s="44">
        <f>IF($A64="","",IF(OR($O64="",$P64=""),"",$O64+$P64))</f>
        <v/>
      </c>
      <c r="AB64" s="44">
        <f>IF($A64="","",IF(OR($Q64="",$R64=""),"",$Q64+$R64))</f>
        <v/>
      </c>
      <c r="AC64" s="44">
        <f>IF($A64="","",IF(OR($S64="",$T64=""),"",$S64+$T64))</f>
        <v/>
      </c>
      <c r="AD64" s="45">
        <f>IF($A64="","",IF(OR($Y64="",$Z64=""),"",ROUND(($Z64-$Y64)*24,1)))</f>
        <v/>
      </c>
      <c r="AE64" s="45">
        <f>IF($A64="","",IF(OR($AA64="",$Z64=""),"",ROUND(($Z64-$AA64)*24,1)))</f>
        <v/>
      </c>
      <c r="AF64" s="22">
        <f>IF($A64="","",IF(OR($AB64="",$Z64=""),"",ROUND(($AB64-$Z64)*1440,0)))</f>
        <v/>
      </c>
      <c r="AG64" s="22">
        <f>IF($A64="","",IF(OR($AB64="",$AC64=""),"",ROUND(($AC64-$AB64)*1440,0)))</f>
        <v/>
      </c>
      <c r="AH64" s="46">
        <f>IF($A64="","",IF(OR($V64="",$W64=""),"",$W64-$V64))</f>
        <v/>
      </c>
      <c r="AI64" s="24">
        <f>IF($A64="","",IF(OR($L64="Cancelled",$L64="Completed"),"",IF(AND($L64="Confirmed",OR($M64="",$N64="")),"CONFIRMATION INCOMPLETE",IF(AND($Z64&lt;&gt;"",$Z64&lt;Dashboard!$B$2,$L64&lt;&gt;"Confirmed"),"OVERDUE / UNFILLED",IF(AND($Z64&lt;&gt;"",$Z64&gt;=Dashboard!$B$2,$Z64&lt;=Dashboard!$B$2+2,$L64&lt;&gt;"Confirmed"),"DUE WITHIN 48 HOURS","")))))</f>
        <v/>
      </c>
      <c r="AJ64" s="24">
        <f>IF($A64="","",IF(COUNTIF($A$2:$A$501,$A64)&gt;1,"Duplicate request ID",IF(OR($B64="",$C64="",$D64="",$E64="",$F64="",$G64="",$H64="",$I64="",$J64="",$K64="",$L64=""),"Missing required information",IF(AND($Y64&lt;&gt;"",$Z64&lt;&gt;"",$Z64&lt;$Y64),"Invalid date or time sequence",IF(OR(AND($O64&lt;&gt;"",$P64=""),AND($O64="",$P64&lt;&gt;"")),"Confirmation date or time incomplete",IF(AND($AA64&lt;&gt;"",$Z64&lt;&gt;"",$AA64&gt;$Z64),"Confirmation after appointment",IF(AND(OR($L64="Confirmed",$L64="Completed"),OR($M64="",$N64="")),"Confirmed record missing assignment",IF(AND($L64="Completed",OR($Q64="",$R64="",$S64="",$T64="")),"Completed record missing service times",IF(AND($AB64&lt;&gt;"",$AC64&lt;&gt;"",$AC64&lt;$AB64),"Service end before service start",IF(AND($L64="Cancelled",$U64=""),"Cancelled record missing cancellation source",IF(OR(AND($V64&lt;&gt;"",$V64&lt;0),AND($W64&lt;&gt;"",$W64&lt;0)),"Negative cost",""))))))))))</f>
        <v/>
      </c>
    </row>
    <row r="65">
      <c r="A65" s="25" t="n"/>
      <c r="B65" s="25" t="n"/>
      <c r="C65" s="25" t="n"/>
      <c r="D65" s="47" t="n"/>
      <c r="E65" s="27" t="n"/>
      <c r="F65" s="47" t="n"/>
      <c r="G65" s="27" t="n"/>
      <c r="H65" s="25" t="n"/>
      <c r="I65" s="25" t="n"/>
      <c r="J65" s="25" t="n"/>
      <c r="K65" s="25" t="n"/>
      <c r="L65" s="25" t="n"/>
      <c r="M65" s="25" t="n"/>
      <c r="N65" s="25" t="n"/>
      <c r="O65" s="47" t="n"/>
      <c r="P65" s="27" t="n"/>
      <c r="Q65" s="47" t="n"/>
      <c r="R65" s="27" t="n"/>
      <c r="S65" s="47" t="n"/>
      <c r="T65" s="27" t="n"/>
      <c r="U65" s="25" t="n"/>
      <c r="V65" s="48" t="n"/>
      <c r="W65" s="48" t="n"/>
      <c r="X65" s="29" t="n"/>
      <c r="Y65" s="44">
        <f>IF($A65="","",IF(OR($D65="",$E65=""),"",$D65+$E65))</f>
        <v/>
      </c>
      <c r="Z65" s="44">
        <f>IF($A65="","",IF(OR($F65="",$G65=""),"",$F65+$G65))</f>
        <v/>
      </c>
      <c r="AA65" s="44">
        <f>IF($A65="","",IF(OR($O65="",$P65=""),"",$O65+$P65))</f>
        <v/>
      </c>
      <c r="AB65" s="44">
        <f>IF($A65="","",IF(OR($Q65="",$R65=""),"",$Q65+$R65))</f>
        <v/>
      </c>
      <c r="AC65" s="44">
        <f>IF($A65="","",IF(OR($S65="",$T65=""),"",$S65+$T65))</f>
        <v/>
      </c>
      <c r="AD65" s="45">
        <f>IF($A65="","",IF(OR($Y65="",$Z65=""),"",ROUND(($Z65-$Y65)*24,1)))</f>
        <v/>
      </c>
      <c r="AE65" s="45">
        <f>IF($A65="","",IF(OR($AA65="",$Z65=""),"",ROUND(($Z65-$AA65)*24,1)))</f>
        <v/>
      </c>
      <c r="AF65" s="22">
        <f>IF($A65="","",IF(OR($AB65="",$Z65=""),"",ROUND(($AB65-$Z65)*1440,0)))</f>
        <v/>
      </c>
      <c r="AG65" s="22">
        <f>IF($A65="","",IF(OR($AB65="",$AC65=""),"",ROUND(($AC65-$AB65)*1440,0)))</f>
        <v/>
      </c>
      <c r="AH65" s="46">
        <f>IF($A65="","",IF(OR($V65="",$W65=""),"",$W65-$V65))</f>
        <v/>
      </c>
      <c r="AI65" s="24">
        <f>IF($A65="","",IF(OR($L65="Cancelled",$L65="Completed"),"",IF(AND($L65="Confirmed",OR($M65="",$N65="")),"CONFIRMATION INCOMPLETE",IF(AND($Z65&lt;&gt;"",$Z65&lt;Dashboard!$B$2,$L65&lt;&gt;"Confirmed"),"OVERDUE / UNFILLED",IF(AND($Z65&lt;&gt;"",$Z65&gt;=Dashboard!$B$2,$Z65&lt;=Dashboard!$B$2+2,$L65&lt;&gt;"Confirmed"),"DUE WITHIN 48 HOURS","")))))</f>
        <v/>
      </c>
      <c r="AJ65" s="24">
        <f>IF($A65="","",IF(COUNTIF($A$2:$A$501,$A65)&gt;1,"Duplicate request ID",IF(OR($B65="",$C65="",$D65="",$E65="",$F65="",$G65="",$H65="",$I65="",$J65="",$K65="",$L65=""),"Missing required information",IF(AND($Y65&lt;&gt;"",$Z65&lt;&gt;"",$Z65&lt;$Y65),"Invalid date or time sequence",IF(OR(AND($O65&lt;&gt;"",$P65=""),AND($O65="",$P65&lt;&gt;"")),"Confirmation date or time incomplete",IF(AND($AA65&lt;&gt;"",$Z65&lt;&gt;"",$AA65&gt;$Z65),"Confirmation after appointment",IF(AND(OR($L65="Confirmed",$L65="Completed"),OR($M65="",$N65="")),"Confirmed record missing assignment",IF(AND($L65="Completed",OR($Q65="",$R65="",$S65="",$T65="")),"Completed record missing service times",IF(AND($AB65&lt;&gt;"",$AC65&lt;&gt;"",$AC65&lt;$AB65),"Service end before service start",IF(AND($L65="Cancelled",$U65=""),"Cancelled record missing cancellation source",IF(OR(AND($V65&lt;&gt;"",$V65&lt;0),AND($W65&lt;&gt;"",$W65&lt;0)),"Negative cost",""))))))))))</f>
        <v/>
      </c>
    </row>
    <row r="66">
      <c r="A66" s="15" t="n"/>
      <c r="B66" s="15" t="n"/>
      <c r="C66" s="15" t="n"/>
      <c r="D66" s="42" t="n"/>
      <c r="E66" s="17" t="n"/>
      <c r="F66" s="42" t="n"/>
      <c r="G66" s="17" t="n"/>
      <c r="H66" s="15" t="n"/>
      <c r="I66" s="15" t="n"/>
      <c r="J66" s="15" t="n"/>
      <c r="K66" s="15" t="n"/>
      <c r="L66" s="15" t="n"/>
      <c r="M66" s="15" t="n"/>
      <c r="N66" s="15" t="n"/>
      <c r="O66" s="42" t="n"/>
      <c r="P66" s="17" t="n"/>
      <c r="Q66" s="42" t="n"/>
      <c r="R66" s="17" t="n"/>
      <c r="S66" s="42" t="n"/>
      <c r="T66" s="17" t="n"/>
      <c r="U66" s="15" t="n"/>
      <c r="V66" s="43" t="n"/>
      <c r="W66" s="43" t="n"/>
      <c r="X66" s="19" t="n"/>
      <c r="Y66" s="44">
        <f>IF($A66="","",IF(OR($D66="",$E66=""),"",$D66+$E66))</f>
        <v/>
      </c>
      <c r="Z66" s="44">
        <f>IF($A66="","",IF(OR($F66="",$G66=""),"",$F66+$G66))</f>
        <v/>
      </c>
      <c r="AA66" s="44">
        <f>IF($A66="","",IF(OR($O66="",$P66=""),"",$O66+$P66))</f>
        <v/>
      </c>
      <c r="AB66" s="44">
        <f>IF($A66="","",IF(OR($Q66="",$R66=""),"",$Q66+$R66))</f>
        <v/>
      </c>
      <c r="AC66" s="44">
        <f>IF($A66="","",IF(OR($S66="",$T66=""),"",$S66+$T66))</f>
        <v/>
      </c>
      <c r="AD66" s="45">
        <f>IF($A66="","",IF(OR($Y66="",$Z66=""),"",ROUND(($Z66-$Y66)*24,1)))</f>
        <v/>
      </c>
      <c r="AE66" s="45">
        <f>IF($A66="","",IF(OR($AA66="",$Z66=""),"",ROUND(($Z66-$AA66)*24,1)))</f>
        <v/>
      </c>
      <c r="AF66" s="22">
        <f>IF($A66="","",IF(OR($AB66="",$Z66=""),"",ROUND(($AB66-$Z66)*1440,0)))</f>
        <v/>
      </c>
      <c r="AG66" s="22">
        <f>IF($A66="","",IF(OR($AB66="",$AC66=""),"",ROUND(($AC66-$AB66)*1440,0)))</f>
        <v/>
      </c>
      <c r="AH66" s="46">
        <f>IF($A66="","",IF(OR($V66="",$W66=""),"",$W66-$V66))</f>
        <v/>
      </c>
      <c r="AI66" s="24">
        <f>IF($A66="","",IF(OR($L66="Cancelled",$L66="Completed"),"",IF(AND($L66="Confirmed",OR($M66="",$N66="")),"CONFIRMATION INCOMPLETE",IF(AND($Z66&lt;&gt;"",$Z66&lt;Dashboard!$B$2,$L66&lt;&gt;"Confirmed"),"OVERDUE / UNFILLED",IF(AND($Z66&lt;&gt;"",$Z66&gt;=Dashboard!$B$2,$Z66&lt;=Dashboard!$B$2+2,$L66&lt;&gt;"Confirmed"),"DUE WITHIN 48 HOURS","")))))</f>
        <v/>
      </c>
      <c r="AJ66" s="24">
        <f>IF($A66="","",IF(COUNTIF($A$2:$A$501,$A66)&gt;1,"Duplicate request ID",IF(OR($B66="",$C66="",$D66="",$E66="",$F66="",$G66="",$H66="",$I66="",$J66="",$K66="",$L66=""),"Missing required information",IF(AND($Y66&lt;&gt;"",$Z66&lt;&gt;"",$Z66&lt;$Y66),"Invalid date or time sequence",IF(OR(AND($O66&lt;&gt;"",$P66=""),AND($O66="",$P66&lt;&gt;"")),"Confirmation date or time incomplete",IF(AND($AA66&lt;&gt;"",$Z66&lt;&gt;"",$AA66&gt;$Z66),"Confirmation after appointment",IF(AND(OR($L66="Confirmed",$L66="Completed"),OR($M66="",$N66="")),"Confirmed record missing assignment",IF(AND($L66="Completed",OR($Q66="",$R66="",$S66="",$T66="")),"Completed record missing service times",IF(AND($AB66&lt;&gt;"",$AC66&lt;&gt;"",$AC66&lt;$AB66),"Service end before service start",IF(AND($L66="Cancelled",$U66=""),"Cancelled record missing cancellation source",IF(OR(AND($V66&lt;&gt;"",$V66&lt;0),AND($W66&lt;&gt;"",$W66&lt;0)),"Negative cost",""))))))))))</f>
        <v/>
      </c>
    </row>
    <row r="67">
      <c r="A67" s="25" t="n"/>
      <c r="B67" s="25" t="n"/>
      <c r="C67" s="25" t="n"/>
      <c r="D67" s="47" t="n"/>
      <c r="E67" s="27" t="n"/>
      <c r="F67" s="47" t="n"/>
      <c r="G67" s="27" t="n"/>
      <c r="H67" s="25" t="n"/>
      <c r="I67" s="25" t="n"/>
      <c r="J67" s="25" t="n"/>
      <c r="K67" s="25" t="n"/>
      <c r="L67" s="25" t="n"/>
      <c r="M67" s="25" t="n"/>
      <c r="N67" s="25" t="n"/>
      <c r="O67" s="47" t="n"/>
      <c r="P67" s="27" t="n"/>
      <c r="Q67" s="47" t="n"/>
      <c r="R67" s="27" t="n"/>
      <c r="S67" s="47" t="n"/>
      <c r="T67" s="27" t="n"/>
      <c r="U67" s="25" t="n"/>
      <c r="V67" s="48" t="n"/>
      <c r="W67" s="48" t="n"/>
      <c r="X67" s="29" t="n"/>
      <c r="Y67" s="44">
        <f>IF($A67="","",IF(OR($D67="",$E67=""),"",$D67+$E67))</f>
        <v/>
      </c>
      <c r="Z67" s="44">
        <f>IF($A67="","",IF(OR($F67="",$G67=""),"",$F67+$G67))</f>
        <v/>
      </c>
      <c r="AA67" s="44">
        <f>IF($A67="","",IF(OR($O67="",$P67=""),"",$O67+$P67))</f>
        <v/>
      </c>
      <c r="AB67" s="44">
        <f>IF($A67="","",IF(OR($Q67="",$R67=""),"",$Q67+$R67))</f>
        <v/>
      </c>
      <c r="AC67" s="44">
        <f>IF($A67="","",IF(OR($S67="",$T67=""),"",$S67+$T67))</f>
        <v/>
      </c>
      <c r="AD67" s="45">
        <f>IF($A67="","",IF(OR($Y67="",$Z67=""),"",ROUND(($Z67-$Y67)*24,1)))</f>
        <v/>
      </c>
      <c r="AE67" s="45">
        <f>IF($A67="","",IF(OR($AA67="",$Z67=""),"",ROUND(($Z67-$AA67)*24,1)))</f>
        <v/>
      </c>
      <c r="AF67" s="22">
        <f>IF($A67="","",IF(OR($AB67="",$Z67=""),"",ROUND(($AB67-$Z67)*1440,0)))</f>
        <v/>
      </c>
      <c r="AG67" s="22">
        <f>IF($A67="","",IF(OR($AB67="",$AC67=""),"",ROUND(($AC67-$AB67)*1440,0)))</f>
        <v/>
      </c>
      <c r="AH67" s="46">
        <f>IF($A67="","",IF(OR($V67="",$W67=""),"",$W67-$V67))</f>
        <v/>
      </c>
      <c r="AI67" s="24">
        <f>IF($A67="","",IF(OR($L67="Cancelled",$L67="Completed"),"",IF(AND($L67="Confirmed",OR($M67="",$N67="")),"CONFIRMATION INCOMPLETE",IF(AND($Z67&lt;&gt;"",$Z67&lt;Dashboard!$B$2,$L67&lt;&gt;"Confirmed"),"OVERDUE / UNFILLED",IF(AND($Z67&lt;&gt;"",$Z67&gt;=Dashboard!$B$2,$Z67&lt;=Dashboard!$B$2+2,$L67&lt;&gt;"Confirmed"),"DUE WITHIN 48 HOURS","")))))</f>
        <v/>
      </c>
      <c r="AJ67" s="24">
        <f>IF($A67="","",IF(COUNTIF($A$2:$A$501,$A67)&gt;1,"Duplicate request ID",IF(OR($B67="",$C67="",$D67="",$E67="",$F67="",$G67="",$H67="",$I67="",$J67="",$K67="",$L67=""),"Missing required information",IF(AND($Y67&lt;&gt;"",$Z67&lt;&gt;"",$Z67&lt;$Y67),"Invalid date or time sequence",IF(OR(AND($O67&lt;&gt;"",$P67=""),AND($O67="",$P67&lt;&gt;"")),"Confirmation date or time incomplete",IF(AND($AA67&lt;&gt;"",$Z67&lt;&gt;"",$AA67&gt;$Z67),"Confirmation after appointment",IF(AND(OR($L67="Confirmed",$L67="Completed"),OR($M67="",$N67="")),"Confirmed record missing assignment",IF(AND($L67="Completed",OR($Q67="",$R67="",$S67="",$T67="")),"Completed record missing service times",IF(AND($AB67&lt;&gt;"",$AC67&lt;&gt;"",$AC67&lt;$AB67),"Service end before service start",IF(AND($L67="Cancelled",$U67=""),"Cancelled record missing cancellation source",IF(OR(AND($V67&lt;&gt;"",$V67&lt;0),AND($W67&lt;&gt;"",$W67&lt;0)),"Negative cost",""))))))))))</f>
        <v/>
      </c>
    </row>
    <row r="68">
      <c r="A68" s="15" t="n"/>
      <c r="B68" s="15" t="n"/>
      <c r="C68" s="15" t="n"/>
      <c r="D68" s="42" t="n"/>
      <c r="E68" s="17" t="n"/>
      <c r="F68" s="42" t="n"/>
      <c r="G68" s="17" t="n"/>
      <c r="H68" s="15" t="n"/>
      <c r="I68" s="15" t="n"/>
      <c r="J68" s="15" t="n"/>
      <c r="K68" s="15" t="n"/>
      <c r="L68" s="15" t="n"/>
      <c r="M68" s="15" t="n"/>
      <c r="N68" s="15" t="n"/>
      <c r="O68" s="42" t="n"/>
      <c r="P68" s="17" t="n"/>
      <c r="Q68" s="42" t="n"/>
      <c r="R68" s="17" t="n"/>
      <c r="S68" s="42" t="n"/>
      <c r="T68" s="17" t="n"/>
      <c r="U68" s="15" t="n"/>
      <c r="V68" s="43" t="n"/>
      <c r="W68" s="43" t="n"/>
      <c r="X68" s="19" t="n"/>
      <c r="Y68" s="44">
        <f>IF($A68="","",IF(OR($D68="",$E68=""),"",$D68+$E68))</f>
        <v/>
      </c>
      <c r="Z68" s="44">
        <f>IF($A68="","",IF(OR($F68="",$G68=""),"",$F68+$G68))</f>
        <v/>
      </c>
      <c r="AA68" s="44">
        <f>IF($A68="","",IF(OR($O68="",$P68=""),"",$O68+$P68))</f>
        <v/>
      </c>
      <c r="AB68" s="44">
        <f>IF($A68="","",IF(OR($Q68="",$R68=""),"",$Q68+$R68))</f>
        <v/>
      </c>
      <c r="AC68" s="44">
        <f>IF($A68="","",IF(OR($S68="",$T68=""),"",$S68+$T68))</f>
        <v/>
      </c>
      <c r="AD68" s="45">
        <f>IF($A68="","",IF(OR($Y68="",$Z68=""),"",ROUND(($Z68-$Y68)*24,1)))</f>
        <v/>
      </c>
      <c r="AE68" s="45">
        <f>IF($A68="","",IF(OR($AA68="",$Z68=""),"",ROUND(($Z68-$AA68)*24,1)))</f>
        <v/>
      </c>
      <c r="AF68" s="22">
        <f>IF($A68="","",IF(OR($AB68="",$Z68=""),"",ROUND(($AB68-$Z68)*1440,0)))</f>
        <v/>
      </c>
      <c r="AG68" s="22">
        <f>IF($A68="","",IF(OR($AB68="",$AC68=""),"",ROUND(($AC68-$AB68)*1440,0)))</f>
        <v/>
      </c>
      <c r="AH68" s="46">
        <f>IF($A68="","",IF(OR($V68="",$W68=""),"",$W68-$V68))</f>
        <v/>
      </c>
      <c r="AI68" s="24">
        <f>IF($A68="","",IF(OR($L68="Cancelled",$L68="Completed"),"",IF(AND($L68="Confirmed",OR($M68="",$N68="")),"CONFIRMATION INCOMPLETE",IF(AND($Z68&lt;&gt;"",$Z68&lt;Dashboard!$B$2,$L68&lt;&gt;"Confirmed"),"OVERDUE / UNFILLED",IF(AND($Z68&lt;&gt;"",$Z68&gt;=Dashboard!$B$2,$Z68&lt;=Dashboard!$B$2+2,$L68&lt;&gt;"Confirmed"),"DUE WITHIN 48 HOURS","")))))</f>
        <v/>
      </c>
      <c r="AJ68" s="24">
        <f>IF($A68="","",IF(COUNTIF($A$2:$A$501,$A68)&gt;1,"Duplicate request ID",IF(OR($B68="",$C68="",$D68="",$E68="",$F68="",$G68="",$H68="",$I68="",$J68="",$K68="",$L68=""),"Missing required information",IF(AND($Y68&lt;&gt;"",$Z68&lt;&gt;"",$Z68&lt;$Y68),"Invalid date or time sequence",IF(OR(AND($O68&lt;&gt;"",$P68=""),AND($O68="",$P68&lt;&gt;"")),"Confirmation date or time incomplete",IF(AND($AA68&lt;&gt;"",$Z68&lt;&gt;"",$AA68&gt;$Z68),"Confirmation after appointment",IF(AND(OR($L68="Confirmed",$L68="Completed"),OR($M68="",$N68="")),"Confirmed record missing assignment",IF(AND($L68="Completed",OR($Q68="",$R68="",$S68="",$T68="")),"Completed record missing service times",IF(AND($AB68&lt;&gt;"",$AC68&lt;&gt;"",$AC68&lt;$AB68),"Service end before service start",IF(AND($L68="Cancelled",$U68=""),"Cancelled record missing cancellation source",IF(OR(AND($V68&lt;&gt;"",$V68&lt;0),AND($W68&lt;&gt;"",$W68&lt;0)),"Negative cost",""))))))))))</f>
        <v/>
      </c>
    </row>
    <row r="69">
      <c r="A69" s="25" t="n"/>
      <c r="B69" s="25" t="n"/>
      <c r="C69" s="25" t="n"/>
      <c r="D69" s="47" t="n"/>
      <c r="E69" s="27" t="n"/>
      <c r="F69" s="47" t="n"/>
      <c r="G69" s="27" t="n"/>
      <c r="H69" s="25" t="n"/>
      <c r="I69" s="25" t="n"/>
      <c r="J69" s="25" t="n"/>
      <c r="K69" s="25" t="n"/>
      <c r="L69" s="25" t="n"/>
      <c r="M69" s="25" t="n"/>
      <c r="N69" s="25" t="n"/>
      <c r="O69" s="47" t="n"/>
      <c r="P69" s="27" t="n"/>
      <c r="Q69" s="47" t="n"/>
      <c r="R69" s="27" t="n"/>
      <c r="S69" s="47" t="n"/>
      <c r="T69" s="27" t="n"/>
      <c r="U69" s="25" t="n"/>
      <c r="V69" s="48" t="n"/>
      <c r="W69" s="48" t="n"/>
      <c r="X69" s="29" t="n"/>
      <c r="Y69" s="44">
        <f>IF($A69="","",IF(OR($D69="",$E69=""),"",$D69+$E69))</f>
        <v/>
      </c>
      <c r="Z69" s="44">
        <f>IF($A69="","",IF(OR($F69="",$G69=""),"",$F69+$G69))</f>
        <v/>
      </c>
      <c r="AA69" s="44">
        <f>IF($A69="","",IF(OR($O69="",$P69=""),"",$O69+$P69))</f>
        <v/>
      </c>
      <c r="AB69" s="44">
        <f>IF($A69="","",IF(OR($Q69="",$R69=""),"",$Q69+$R69))</f>
        <v/>
      </c>
      <c r="AC69" s="44">
        <f>IF($A69="","",IF(OR($S69="",$T69=""),"",$S69+$T69))</f>
        <v/>
      </c>
      <c r="AD69" s="45">
        <f>IF($A69="","",IF(OR($Y69="",$Z69=""),"",ROUND(($Z69-$Y69)*24,1)))</f>
        <v/>
      </c>
      <c r="AE69" s="45">
        <f>IF($A69="","",IF(OR($AA69="",$Z69=""),"",ROUND(($Z69-$AA69)*24,1)))</f>
        <v/>
      </c>
      <c r="AF69" s="22">
        <f>IF($A69="","",IF(OR($AB69="",$Z69=""),"",ROUND(($AB69-$Z69)*1440,0)))</f>
        <v/>
      </c>
      <c r="AG69" s="22">
        <f>IF($A69="","",IF(OR($AB69="",$AC69=""),"",ROUND(($AC69-$AB69)*1440,0)))</f>
        <v/>
      </c>
      <c r="AH69" s="46">
        <f>IF($A69="","",IF(OR($V69="",$W69=""),"",$W69-$V69))</f>
        <v/>
      </c>
      <c r="AI69" s="24">
        <f>IF($A69="","",IF(OR($L69="Cancelled",$L69="Completed"),"",IF(AND($L69="Confirmed",OR($M69="",$N69="")),"CONFIRMATION INCOMPLETE",IF(AND($Z69&lt;&gt;"",$Z69&lt;Dashboard!$B$2,$L69&lt;&gt;"Confirmed"),"OVERDUE / UNFILLED",IF(AND($Z69&lt;&gt;"",$Z69&gt;=Dashboard!$B$2,$Z69&lt;=Dashboard!$B$2+2,$L69&lt;&gt;"Confirmed"),"DUE WITHIN 48 HOURS","")))))</f>
        <v/>
      </c>
      <c r="AJ69" s="24">
        <f>IF($A69="","",IF(COUNTIF($A$2:$A$501,$A69)&gt;1,"Duplicate request ID",IF(OR($B69="",$C69="",$D69="",$E69="",$F69="",$G69="",$H69="",$I69="",$J69="",$K69="",$L69=""),"Missing required information",IF(AND($Y69&lt;&gt;"",$Z69&lt;&gt;"",$Z69&lt;$Y69),"Invalid date or time sequence",IF(OR(AND($O69&lt;&gt;"",$P69=""),AND($O69="",$P69&lt;&gt;"")),"Confirmation date or time incomplete",IF(AND($AA69&lt;&gt;"",$Z69&lt;&gt;"",$AA69&gt;$Z69),"Confirmation after appointment",IF(AND(OR($L69="Confirmed",$L69="Completed"),OR($M69="",$N69="")),"Confirmed record missing assignment",IF(AND($L69="Completed",OR($Q69="",$R69="",$S69="",$T69="")),"Completed record missing service times",IF(AND($AB69&lt;&gt;"",$AC69&lt;&gt;"",$AC69&lt;$AB69),"Service end before service start",IF(AND($L69="Cancelled",$U69=""),"Cancelled record missing cancellation source",IF(OR(AND($V69&lt;&gt;"",$V69&lt;0),AND($W69&lt;&gt;"",$W69&lt;0)),"Negative cost",""))))))))))</f>
        <v/>
      </c>
    </row>
    <row r="70">
      <c r="A70" s="15" t="n"/>
      <c r="B70" s="15" t="n"/>
      <c r="C70" s="15" t="n"/>
      <c r="D70" s="42" t="n"/>
      <c r="E70" s="17" t="n"/>
      <c r="F70" s="42" t="n"/>
      <c r="G70" s="17" t="n"/>
      <c r="H70" s="15" t="n"/>
      <c r="I70" s="15" t="n"/>
      <c r="J70" s="15" t="n"/>
      <c r="K70" s="15" t="n"/>
      <c r="L70" s="15" t="n"/>
      <c r="M70" s="15" t="n"/>
      <c r="N70" s="15" t="n"/>
      <c r="O70" s="42" t="n"/>
      <c r="P70" s="17" t="n"/>
      <c r="Q70" s="42" t="n"/>
      <c r="R70" s="17" t="n"/>
      <c r="S70" s="42" t="n"/>
      <c r="T70" s="17" t="n"/>
      <c r="U70" s="15" t="n"/>
      <c r="V70" s="43" t="n"/>
      <c r="W70" s="43" t="n"/>
      <c r="X70" s="19" t="n"/>
      <c r="Y70" s="44">
        <f>IF($A70="","",IF(OR($D70="",$E70=""),"",$D70+$E70))</f>
        <v/>
      </c>
      <c r="Z70" s="44">
        <f>IF($A70="","",IF(OR($F70="",$G70=""),"",$F70+$G70))</f>
        <v/>
      </c>
      <c r="AA70" s="44">
        <f>IF($A70="","",IF(OR($O70="",$P70=""),"",$O70+$P70))</f>
        <v/>
      </c>
      <c r="AB70" s="44">
        <f>IF($A70="","",IF(OR($Q70="",$R70=""),"",$Q70+$R70))</f>
        <v/>
      </c>
      <c r="AC70" s="44">
        <f>IF($A70="","",IF(OR($S70="",$T70=""),"",$S70+$T70))</f>
        <v/>
      </c>
      <c r="AD70" s="45">
        <f>IF($A70="","",IF(OR($Y70="",$Z70=""),"",ROUND(($Z70-$Y70)*24,1)))</f>
        <v/>
      </c>
      <c r="AE70" s="45">
        <f>IF($A70="","",IF(OR($AA70="",$Z70=""),"",ROUND(($Z70-$AA70)*24,1)))</f>
        <v/>
      </c>
      <c r="AF70" s="22">
        <f>IF($A70="","",IF(OR($AB70="",$Z70=""),"",ROUND(($AB70-$Z70)*1440,0)))</f>
        <v/>
      </c>
      <c r="AG70" s="22">
        <f>IF($A70="","",IF(OR($AB70="",$AC70=""),"",ROUND(($AC70-$AB70)*1440,0)))</f>
        <v/>
      </c>
      <c r="AH70" s="46">
        <f>IF($A70="","",IF(OR($V70="",$W70=""),"",$W70-$V70))</f>
        <v/>
      </c>
      <c r="AI70" s="24">
        <f>IF($A70="","",IF(OR($L70="Cancelled",$L70="Completed"),"",IF(AND($L70="Confirmed",OR($M70="",$N70="")),"CONFIRMATION INCOMPLETE",IF(AND($Z70&lt;&gt;"",$Z70&lt;Dashboard!$B$2,$L70&lt;&gt;"Confirmed"),"OVERDUE / UNFILLED",IF(AND($Z70&lt;&gt;"",$Z70&gt;=Dashboard!$B$2,$Z70&lt;=Dashboard!$B$2+2,$L70&lt;&gt;"Confirmed"),"DUE WITHIN 48 HOURS","")))))</f>
        <v/>
      </c>
      <c r="AJ70" s="24">
        <f>IF($A70="","",IF(COUNTIF($A$2:$A$501,$A70)&gt;1,"Duplicate request ID",IF(OR($B70="",$C70="",$D70="",$E70="",$F70="",$G70="",$H70="",$I70="",$J70="",$K70="",$L70=""),"Missing required information",IF(AND($Y70&lt;&gt;"",$Z70&lt;&gt;"",$Z70&lt;$Y70),"Invalid date or time sequence",IF(OR(AND($O70&lt;&gt;"",$P70=""),AND($O70="",$P70&lt;&gt;"")),"Confirmation date or time incomplete",IF(AND($AA70&lt;&gt;"",$Z70&lt;&gt;"",$AA70&gt;$Z70),"Confirmation after appointment",IF(AND(OR($L70="Confirmed",$L70="Completed"),OR($M70="",$N70="")),"Confirmed record missing assignment",IF(AND($L70="Completed",OR($Q70="",$R70="",$S70="",$T70="")),"Completed record missing service times",IF(AND($AB70&lt;&gt;"",$AC70&lt;&gt;"",$AC70&lt;$AB70),"Service end before service start",IF(AND($L70="Cancelled",$U70=""),"Cancelled record missing cancellation source",IF(OR(AND($V70&lt;&gt;"",$V70&lt;0),AND($W70&lt;&gt;"",$W70&lt;0)),"Negative cost",""))))))))))</f>
        <v/>
      </c>
    </row>
    <row r="71">
      <c r="A71" s="25" t="n"/>
      <c r="B71" s="25" t="n"/>
      <c r="C71" s="25" t="n"/>
      <c r="D71" s="47" t="n"/>
      <c r="E71" s="27" t="n"/>
      <c r="F71" s="47" t="n"/>
      <c r="G71" s="27" t="n"/>
      <c r="H71" s="25" t="n"/>
      <c r="I71" s="25" t="n"/>
      <c r="J71" s="25" t="n"/>
      <c r="K71" s="25" t="n"/>
      <c r="L71" s="25" t="n"/>
      <c r="M71" s="25" t="n"/>
      <c r="N71" s="25" t="n"/>
      <c r="O71" s="47" t="n"/>
      <c r="P71" s="27" t="n"/>
      <c r="Q71" s="47" t="n"/>
      <c r="R71" s="27" t="n"/>
      <c r="S71" s="47" t="n"/>
      <c r="T71" s="27" t="n"/>
      <c r="U71" s="25" t="n"/>
      <c r="V71" s="48" t="n"/>
      <c r="W71" s="48" t="n"/>
      <c r="X71" s="29" t="n"/>
      <c r="Y71" s="44">
        <f>IF($A71="","",IF(OR($D71="",$E71=""),"",$D71+$E71))</f>
        <v/>
      </c>
      <c r="Z71" s="44">
        <f>IF($A71="","",IF(OR($F71="",$G71=""),"",$F71+$G71))</f>
        <v/>
      </c>
      <c r="AA71" s="44">
        <f>IF($A71="","",IF(OR($O71="",$P71=""),"",$O71+$P71))</f>
        <v/>
      </c>
      <c r="AB71" s="44">
        <f>IF($A71="","",IF(OR($Q71="",$R71=""),"",$Q71+$R71))</f>
        <v/>
      </c>
      <c r="AC71" s="44">
        <f>IF($A71="","",IF(OR($S71="",$T71=""),"",$S71+$T71))</f>
        <v/>
      </c>
      <c r="AD71" s="45">
        <f>IF($A71="","",IF(OR($Y71="",$Z71=""),"",ROUND(($Z71-$Y71)*24,1)))</f>
        <v/>
      </c>
      <c r="AE71" s="45">
        <f>IF($A71="","",IF(OR($AA71="",$Z71=""),"",ROUND(($Z71-$AA71)*24,1)))</f>
        <v/>
      </c>
      <c r="AF71" s="22">
        <f>IF($A71="","",IF(OR($AB71="",$Z71=""),"",ROUND(($AB71-$Z71)*1440,0)))</f>
        <v/>
      </c>
      <c r="AG71" s="22">
        <f>IF($A71="","",IF(OR($AB71="",$AC71=""),"",ROUND(($AC71-$AB71)*1440,0)))</f>
        <v/>
      </c>
      <c r="AH71" s="46">
        <f>IF($A71="","",IF(OR($V71="",$W71=""),"",$W71-$V71))</f>
        <v/>
      </c>
      <c r="AI71" s="24">
        <f>IF($A71="","",IF(OR($L71="Cancelled",$L71="Completed"),"",IF(AND($L71="Confirmed",OR($M71="",$N71="")),"CONFIRMATION INCOMPLETE",IF(AND($Z71&lt;&gt;"",$Z71&lt;Dashboard!$B$2,$L71&lt;&gt;"Confirmed"),"OVERDUE / UNFILLED",IF(AND($Z71&lt;&gt;"",$Z71&gt;=Dashboard!$B$2,$Z71&lt;=Dashboard!$B$2+2,$L71&lt;&gt;"Confirmed"),"DUE WITHIN 48 HOURS","")))))</f>
        <v/>
      </c>
      <c r="AJ71" s="24">
        <f>IF($A71="","",IF(COUNTIF($A$2:$A$501,$A71)&gt;1,"Duplicate request ID",IF(OR($B71="",$C71="",$D71="",$E71="",$F71="",$G71="",$H71="",$I71="",$J71="",$K71="",$L71=""),"Missing required information",IF(AND($Y71&lt;&gt;"",$Z71&lt;&gt;"",$Z71&lt;$Y71),"Invalid date or time sequence",IF(OR(AND($O71&lt;&gt;"",$P71=""),AND($O71="",$P71&lt;&gt;"")),"Confirmation date or time incomplete",IF(AND($AA71&lt;&gt;"",$Z71&lt;&gt;"",$AA71&gt;$Z71),"Confirmation after appointment",IF(AND(OR($L71="Confirmed",$L71="Completed"),OR($M71="",$N71="")),"Confirmed record missing assignment",IF(AND($L71="Completed",OR($Q71="",$R71="",$S71="",$T71="")),"Completed record missing service times",IF(AND($AB71&lt;&gt;"",$AC71&lt;&gt;"",$AC71&lt;$AB71),"Service end before service start",IF(AND($L71="Cancelled",$U71=""),"Cancelled record missing cancellation source",IF(OR(AND($V71&lt;&gt;"",$V71&lt;0),AND($W71&lt;&gt;"",$W71&lt;0)),"Negative cost",""))))))))))</f>
        <v/>
      </c>
    </row>
    <row r="72">
      <c r="A72" s="15" t="n"/>
      <c r="B72" s="15" t="n"/>
      <c r="C72" s="15" t="n"/>
      <c r="D72" s="42" t="n"/>
      <c r="E72" s="17" t="n"/>
      <c r="F72" s="42" t="n"/>
      <c r="G72" s="17" t="n"/>
      <c r="H72" s="15" t="n"/>
      <c r="I72" s="15" t="n"/>
      <c r="J72" s="15" t="n"/>
      <c r="K72" s="15" t="n"/>
      <c r="L72" s="15" t="n"/>
      <c r="M72" s="15" t="n"/>
      <c r="N72" s="15" t="n"/>
      <c r="O72" s="42" t="n"/>
      <c r="P72" s="17" t="n"/>
      <c r="Q72" s="42" t="n"/>
      <c r="R72" s="17" t="n"/>
      <c r="S72" s="42" t="n"/>
      <c r="T72" s="17" t="n"/>
      <c r="U72" s="15" t="n"/>
      <c r="V72" s="43" t="n"/>
      <c r="W72" s="43" t="n"/>
      <c r="X72" s="19" t="n"/>
      <c r="Y72" s="44">
        <f>IF($A72="","",IF(OR($D72="",$E72=""),"",$D72+$E72))</f>
        <v/>
      </c>
      <c r="Z72" s="44">
        <f>IF($A72="","",IF(OR($F72="",$G72=""),"",$F72+$G72))</f>
        <v/>
      </c>
      <c r="AA72" s="44">
        <f>IF($A72="","",IF(OR($O72="",$P72=""),"",$O72+$P72))</f>
        <v/>
      </c>
      <c r="AB72" s="44">
        <f>IF($A72="","",IF(OR($Q72="",$R72=""),"",$Q72+$R72))</f>
        <v/>
      </c>
      <c r="AC72" s="44">
        <f>IF($A72="","",IF(OR($S72="",$T72=""),"",$S72+$T72))</f>
        <v/>
      </c>
      <c r="AD72" s="45">
        <f>IF($A72="","",IF(OR($Y72="",$Z72=""),"",ROUND(($Z72-$Y72)*24,1)))</f>
        <v/>
      </c>
      <c r="AE72" s="45">
        <f>IF($A72="","",IF(OR($AA72="",$Z72=""),"",ROUND(($Z72-$AA72)*24,1)))</f>
        <v/>
      </c>
      <c r="AF72" s="22">
        <f>IF($A72="","",IF(OR($AB72="",$Z72=""),"",ROUND(($AB72-$Z72)*1440,0)))</f>
        <v/>
      </c>
      <c r="AG72" s="22">
        <f>IF($A72="","",IF(OR($AB72="",$AC72=""),"",ROUND(($AC72-$AB72)*1440,0)))</f>
        <v/>
      </c>
      <c r="AH72" s="46">
        <f>IF($A72="","",IF(OR($V72="",$W72=""),"",$W72-$V72))</f>
        <v/>
      </c>
      <c r="AI72" s="24">
        <f>IF($A72="","",IF(OR($L72="Cancelled",$L72="Completed"),"",IF(AND($L72="Confirmed",OR($M72="",$N72="")),"CONFIRMATION INCOMPLETE",IF(AND($Z72&lt;&gt;"",$Z72&lt;Dashboard!$B$2,$L72&lt;&gt;"Confirmed"),"OVERDUE / UNFILLED",IF(AND($Z72&lt;&gt;"",$Z72&gt;=Dashboard!$B$2,$Z72&lt;=Dashboard!$B$2+2,$L72&lt;&gt;"Confirmed"),"DUE WITHIN 48 HOURS","")))))</f>
        <v/>
      </c>
      <c r="AJ72" s="24">
        <f>IF($A72="","",IF(COUNTIF($A$2:$A$501,$A72)&gt;1,"Duplicate request ID",IF(OR($B72="",$C72="",$D72="",$E72="",$F72="",$G72="",$H72="",$I72="",$J72="",$K72="",$L72=""),"Missing required information",IF(AND($Y72&lt;&gt;"",$Z72&lt;&gt;"",$Z72&lt;$Y72),"Invalid date or time sequence",IF(OR(AND($O72&lt;&gt;"",$P72=""),AND($O72="",$P72&lt;&gt;"")),"Confirmation date or time incomplete",IF(AND($AA72&lt;&gt;"",$Z72&lt;&gt;"",$AA72&gt;$Z72),"Confirmation after appointment",IF(AND(OR($L72="Confirmed",$L72="Completed"),OR($M72="",$N72="")),"Confirmed record missing assignment",IF(AND($L72="Completed",OR($Q72="",$R72="",$S72="",$T72="")),"Completed record missing service times",IF(AND($AB72&lt;&gt;"",$AC72&lt;&gt;"",$AC72&lt;$AB72),"Service end before service start",IF(AND($L72="Cancelled",$U72=""),"Cancelled record missing cancellation source",IF(OR(AND($V72&lt;&gt;"",$V72&lt;0),AND($W72&lt;&gt;"",$W72&lt;0)),"Negative cost",""))))))))))</f>
        <v/>
      </c>
    </row>
    <row r="73">
      <c r="A73" s="25" t="n"/>
      <c r="B73" s="25" t="n"/>
      <c r="C73" s="25" t="n"/>
      <c r="D73" s="47" t="n"/>
      <c r="E73" s="27" t="n"/>
      <c r="F73" s="47" t="n"/>
      <c r="G73" s="27" t="n"/>
      <c r="H73" s="25" t="n"/>
      <c r="I73" s="25" t="n"/>
      <c r="J73" s="25" t="n"/>
      <c r="K73" s="25" t="n"/>
      <c r="L73" s="25" t="n"/>
      <c r="M73" s="25" t="n"/>
      <c r="N73" s="25" t="n"/>
      <c r="O73" s="47" t="n"/>
      <c r="P73" s="27" t="n"/>
      <c r="Q73" s="47" t="n"/>
      <c r="R73" s="27" t="n"/>
      <c r="S73" s="47" t="n"/>
      <c r="T73" s="27" t="n"/>
      <c r="U73" s="25" t="n"/>
      <c r="V73" s="48" t="n"/>
      <c r="W73" s="48" t="n"/>
      <c r="X73" s="29" t="n"/>
      <c r="Y73" s="44">
        <f>IF($A73="","",IF(OR($D73="",$E73=""),"",$D73+$E73))</f>
        <v/>
      </c>
      <c r="Z73" s="44">
        <f>IF($A73="","",IF(OR($F73="",$G73=""),"",$F73+$G73))</f>
        <v/>
      </c>
      <c r="AA73" s="44">
        <f>IF($A73="","",IF(OR($O73="",$P73=""),"",$O73+$P73))</f>
        <v/>
      </c>
      <c r="AB73" s="44">
        <f>IF($A73="","",IF(OR($Q73="",$R73=""),"",$Q73+$R73))</f>
        <v/>
      </c>
      <c r="AC73" s="44">
        <f>IF($A73="","",IF(OR($S73="",$T73=""),"",$S73+$T73))</f>
        <v/>
      </c>
      <c r="AD73" s="45">
        <f>IF($A73="","",IF(OR($Y73="",$Z73=""),"",ROUND(($Z73-$Y73)*24,1)))</f>
        <v/>
      </c>
      <c r="AE73" s="45">
        <f>IF($A73="","",IF(OR($AA73="",$Z73=""),"",ROUND(($Z73-$AA73)*24,1)))</f>
        <v/>
      </c>
      <c r="AF73" s="22">
        <f>IF($A73="","",IF(OR($AB73="",$Z73=""),"",ROUND(($AB73-$Z73)*1440,0)))</f>
        <v/>
      </c>
      <c r="AG73" s="22">
        <f>IF($A73="","",IF(OR($AB73="",$AC73=""),"",ROUND(($AC73-$AB73)*1440,0)))</f>
        <v/>
      </c>
      <c r="AH73" s="46">
        <f>IF($A73="","",IF(OR($V73="",$W73=""),"",$W73-$V73))</f>
        <v/>
      </c>
      <c r="AI73" s="24">
        <f>IF($A73="","",IF(OR($L73="Cancelled",$L73="Completed"),"",IF(AND($L73="Confirmed",OR($M73="",$N73="")),"CONFIRMATION INCOMPLETE",IF(AND($Z73&lt;&gt;"",$Z73&lt;Dashboard!$B$2,$L73&lt;&gt;"Confirmed"),"OVERDUE / UNFILLED",IF(AND($Z73&lt;&gt;"",$Z73&gt;=Dashboard!$B$2,$Z73&lt;=Dashboard!$B$2+2,$L73&lt;&gt;"Confirmed"),"DUE WITHIN 48 HOURS","")))))</f>
        <v/>
      </c>
      <c r="AJ73" s="24">
        <f>IF($A73="","",IF(COUNTIF($A$2:$A$501,$A73)&gt;1,"Duplicate request ID",IF(OR($B73="",$C73="",$D73="",$E73="",$F73="",$G73="",$H73="",$I73="",$J73="",$K73="",$L73=""),"Missing required information",IF(AND($Y73&lt;&gt;"",$Z73&lt;&gt;"",$Z73&lt;$Y73),"Invalid date or time sequence",IF(OR(AND($O73&lt;&gt;"",$P73=""),AND($O73="",$P73&lt;&gt;"")),"Confirmation date or time incomplete",IF(AND($AA73&lt;&gt;"",$Z73&lt;&gt;"",$AA73&gt;$Z73),"Confirmation after appointment",IF(AND(OR($L73="Confirmed",$L73="Completed"),OR($M73="",$N73="")),"Confirmed record missing assignment",IF(AND($L73="Completed",OR($Q73="",$R73="",$S73="",$T73="")),"Completed record missing service times",IF(AND($AB73&lt;&gt;"",$AC73&lt;&gt;"",$AC73&lt;$AB73),"Service end before service start",IF(AND($L73="Cancelled",$U73=""),"Cancelled record missing cancellation source",IF(OR(AND($V73&lt;&gt;"",$V73&lt;0),AND($W73&lt;&gt;"",$W73&lt;0)),"Negative cost",""))))))))))</f>
        <v/>
      </c>
    </row>
    <row r="74">
      <c r="A74" s="15" t="n"/>
      <c r="B74" s="15" t="n"/>
      <c r="C74" s="15" t="n"/>
      <c r="D74" s="42" t="n"/>
      <c r="E74" s="17" t="n"/>
      <c r="F74" s="42" t="n"/>
      <c r="G74" s="17" t="n"/>
      <c r="H74" s="15" t="n"/>
      <c r="I74" s="15" t="n"/>
      <c r="J74" s="15" t="n"/>
      <c r="K74" s="15" t="n"/>
      <c r="L74" s="15" t="n"/>
      <c r="M74" s="15" t="n"/>
      <c r="N74" s="15" t="n"/>
      <c r="O74" s="42" t="n"/>
      <c r="P74" s="17" t="n"/>
      <c r="Q74" s="42" t="n"/>
      <c r="R74" s="17" t="n"/>
      <c r="S74" s="42" t="n"/>
      <c r="T74" s="17" t="n"/>
      <c r="U74" s="15" t="n"/>
      <c r="V74" s="43" t="n"/>
      <c r="W74" s="43" t="n"/>
      <c r="X74" s="19" t="n"/>
      <c r="Y74" s="44">
        <f>IF($A74="","",IF(OR($D74="",$E74=""),"",$D74+$E74))</f>
        <v/>
      </c>
      <c r="Z74" s="44">
        <f>IF($A74="","",IF(OR($F74="",$G74=""),"",$F74+$G74))</f>
        <v/>
      </c>
      <c r="AA74" s="44">
        <f>IF($A74="","",IF(OR($O74="",$P74=""),"",$O74+$P74))</f>
        <v/>
      </c>
      <c r="AB74" s="44">
        <f>IF($A74="","",IF(OR($Q74="",$R74=""),"",$Q74+$R74))</f>
        <v/>
      </c>
      <c r="AC74" s="44">
        <f>IF($A74="","",IF(OR($S74="",$T74=""),"",$S74+$T74))</f>
        <v/>
      </c>
      <c r="AD74" s="45">
        <f>IF($A74="","",IF(OR($Y74="",$Z74=""),"",ROUND(($Z74-$Y74)*24,1)))</f>
        <v/>
      </c>
      <c r="AE74" s="45">
        <f>IF($A74="","",IF(OR($AA74="",$Z74=""),"",ROUND(($Z74-$AA74)*24,1)))</f>
        <v/>
      </c>
      <c r="AF74" s="22">
        <f>IF($A74="","",IF(OR($AB74="",$Z74=""),"",ROUND(($AB74-$Z74)*1440,0)))</f>
        <v/>
      </c>
      <c r="AG74" s="22">
        <f>IF($A74="","",IF(OR($AB74="",$AC74=""),"",ROUND(($AC74-$AB74)*1440,0)))</f>
        <v/>
      </c>
      <c r="AH74" s="46">
        <f>IF($A74="","",IF(OR($V74="",$W74=""),"",$W74-$V74))</f>
        <v/>
      </c>
      <c r="AI74" s="24">
        <f>IF($A74="","",IF(OR($L74="Cancelled",$L74="Completed"),"",IF(AND($L74="Confirmed",OR($M74="",$N74="")),"CONFIRMATION INCOMPLETE",IF(AND($Z74&lt;&gt;"",$Z74&lt;Dashboard!$B$2,$L74&lt;&gt;"Confirmed"),"OVERDUE / UNFILLED",IF(AND($Z74&lt;&gt;"",$Z74&gt;=Dashboard!$B$2,$Z74&lt;=Dashboard!$B$2+2,$L74&lt;&gt;"Confirmed"),"DUE WITHIN 48 HOURS","")))))</f>
        <v/>
      </c>
      <c r="AJ74" s="24">
        <f>IF($A74="","",IF(COUNTIF($A$2:$A$501,$A74)&gt;1,"Duplicate request ID",IF(OR($B74="",$C74="",$D74="",$E74="",$F74="",$G74="",$H74="",$I74="",$J74="",$K74="",$L74=""),"Missing required information",IF(AND($Y74&lt;&gt;"",$Z74&lt;&gt;"",$Z74&lt;$Y74),"Invalid date or time sequence",IF(OR(AND($O74&lt;&gt;"",$P74=""),AND($O74="",$P74&lt;&gt;"")),"Confirmation date or time incomplete",IF(AND($AA74&lt;&gt;"",$Z74&lt;&gt;"",$AA74&gt;$Z74),"Confirmation after appointment",IF(AND(OR($L74="Confirmed",$L74="Completed"),OR($M74="",$N74="")),"Confirmed record missing assignment",IF(AND($L74="Completed",OR($Q74="",$R74="",$S74="",$T74="")),"Completed record missing service times",IF(AND($AB74&lt;&gt;"",$AC74&lt;&gt;"",$AC74&lt;$AB74),"Service end before service start",IF(AND($L74="Cancelled",$U74=""),"Cancelled record missing cancellation source",IF(OR(AND($V74&lt;&gt;"",$V74&lt;0),AND($W74&lt;&gt;"",$W74&lt;0)),"Negative cost",""))))))))))</f>
        <v/>
      </c>
    </row>
    <row r="75">
      <c r="A75" s="25" t="n"/>
      <c r="B75" s="25" t="n"/>
      <c r="C75" s="25" t="n"/>
      <c r="D75" s="47" t="n"/>
      <c r="E75" s="27" t="n"/>
      <c r="F75" s="47" t="n"/>
      <c r="G75" s="27" t="n"/>
      <c r="H75" s="25" t="n"/>
      <c r="I75" s="25" t="n"/>
      <c r="J75" s="25" t="n"/>
      <c r="K75" s="25" t="n"/>
      <c r="L75" s="25" t="n"/>
      <c r="M75" s="25" t="n"/>
      <c r="N75" s="25" t="n"/>
      <c r="O75" s="47" t="n"/>
      <c r="P75" s="27" t="n"/>
      <c r="Q75" s="47" t="n"/>
      <c r="R75" s="27" t="n"/>
      <c r="S75" s="47" t="n"/>
      <c r="T75" s="27" t="n"/>
      <c r="U75" s="25" t="n"/>
      <c r="V75" s="48" t="n"/>
      <c r="W75" s="48" t="n"/>
      <c r="X75" s="29" t="n"/>
      <c r="Y75" s="44">
        <f>IF($A75="","",IF(OR($D75="",$E75=""),"",$D75+$E75))</f>
        <v/>
      </c>
      <c r="Z75" s="44">
        <f>IF($A75="","",IF(OR($F75="",$G75=""),"",$F75+$G75))</f>
        <v/>
      </c>
      <c r="AA75" s="44">
        <f>IF($A75="","",IF(OR($O75="",$P75=""),"",$O75+$P75))</f>
        <v/>
      </c>
      <c r="AB75" s="44">
        <f>IF($A75="","",IF(OR($Q75="",$R75=""),"",$Q75+$R75))</f>
        <v/>
      </c>
      <c r="AC75" s="44">
        <f>IF($A75="","",IF(OR($S75="",$T75=""),"",$S75+$T75))</f>
        <v/>
      </c>
      <c r="AD75" s="45">
        <f>IF($A75="","",IF(OR($Y75="",$Z75=""),"",ROUND(($Z75-$Y75)*24,1)))</f>
        <v/>
      </c>
      <c r="AE75" s="45">
        <f>IF($A75="","",IF(OR($AA75="",$Z75=""),"",ROUND(($Z75-$AA75)*24,1)))</f>
        <v/>
      </c>
      <c r="AF75" s="22">
        <f>IF($A75="","",IF(OR($AB75="",$Z75=""),"",ROUND(($AB75-$Z75)*1440,0)))</f>
        <v/>
      </c>
      <c r="AG75" s="22">
        <f>IF($A75="","",IF(OR($AB75="",$AC75=""),"",ROUND(($AC75-$AB75)*1440,0)))</f>
        <v/>
      </c>
      <c r="AH75" s="46">
        <f>IF($A75="","",IF(OR($V75="",$W75=""),"",$W75-$V75))</f>
        <v/>
      </c>
      <c r="AI75" s="24">
        <f>IF($A75="","",IF(OR($L75="Cancelled",$L75="Completed"),"",IF(AND($L75="Confirmed",OR($M75="",$N75="")),"CONFIRMATION INCOMPLETE",IF(AND($Z75&lt;&gt;"",$Z75&lt;Dashboard!$B$2,$L75&lt;&gt;"Confirmed"),"OVERDUE / UNFILLED",IF(AND($Z75&lt;&gt;"",$Z75&gt;=Dashboard!$B$2,$Z75&lt;=Dashboard!$B$2+2,$L75&lt;&gt;"Confirmed"),"DUE WITHIN 48 HOURS","")))))</f>
        <v/>
      </c>
      <c r="AJ75" s="24">
        <f>IF($A75="","",IF(COUNTIF($A$2:$A$501,$A75)&gt;1,"Duplicate request ID",IF(OR($B75="",$C75="",$D75="",$E75="",$F75="",$G75="",$H75="",$I75="",$J75="",$K75="",$L75=""),"Missing required information",IF(AND($Y75&lt;&gt;"",$Z75&lt;&gt;"",$Z75&lt;$Y75),"Invalid date or time sequence",IF(OR(AND($O75&lt;&gt;"",$P75=""),AND($O75="",$P75&lt;&gt;"")),"Confirmation date or time incomplete",IF(AND($AA75&lt;&gt;"",$Z75&lt;&gt;"",$AA75&gt;$Z75),"Confirmation after appointment",IF(AND(OR($L75="Confirmed",$L75="Completed"),OR($M75="",$N75="")),"Confirmed record missing assignment",IF(AND($L75="Completed",OR($Q75="",$R75="",$S75="",$T75="")),"Completed record missing service times",IF(AND($AB75&lt;&gt;"",$AC75&lt;&gt;"",$AC75&lt;$AB75),"Service end before service start",IF(AND($L75="Cancelled",$U75=""),"Cancelled record missing cancellation source",IF(OR(AND($V75&lt;&gt;"",$V75&lt;0),AND($W75&lt;&gt;"",$W75&lt;0)),"Negative cost",""))))))))))</f>
        <v/>
      </c>
    </row>
    <row r="76">
      <c r="A76" s="15" t="n"/>
      <c r="B76" s="15" t="n"/>
      <c r="C76" s="15" t="n"/>
      <c r="D76" s="42" t="n"/>
      <c r="E76" s="17" t="n"/>
      <c r="F76" s="42" t="n"/>
      <c r="G76" s="17" t="n"/>
      <c r="H76" s="15" t="n"/>
      <c r="I76" s="15" t="n"/>
      <c r="J76" s="15" t="n"/>
      <c r="K76" s="15" t="n"/>
      <c r="L76" s="15" t="n"/>
      <c r="M76" s="15" t="n"/>
      <c r="N76" s="15" t="n"/>
      <c r="O76" s="42" t="n"/>
      <c r="P76" s="17" t="n"/>
      <c r="Q76" s="42" t="n"/>
      <c r="R76" s="17" t="n"/>
      <c r="S76" s="42" t="n"/>
      <c r="T76" s="17" t="n"/>
      <c r="U76" s="15" t="n"/>
      <c r="V76" s="43" t="n"/>
      <c r="W76" s="43" t="n"/>
      <c r="X76" s="19" t="n"/>
      <c r="Y76" s="44">
        <f>IF($A76="","",IF(OR($D76="",$E76=""),"",$D76+$E76))</f>
        <v/>
      </c>
      <c r="Z76" s="44">
        <f>IF($A76="","",IF(OR($F76="",$G76=""),"",$F76+$G76))</f>
        <v/>
      </c>
      <c r="AA76" s="44">
        <f>IF($A76="","",IF(OR($O76="",$P76=""),"",$O76+$P76))</f>
        <v/>
      </c>
      <c r="AB76" s="44">
        <f>IF($A76="","",IF(OR($Q76="",$R76=""),"",$Q76+$R76))</f>
        <v/>
      </c>
      <c r="AC76" s="44">
        <f>IF($A76="","",IF(OR($S76="",$T76=""),"",$S76+$T76))</f>
        <v/>
      </c>
      <c r="AD76" s="45">
        <f>IF($A76="","",IF(OR($Y76="",$Z76=""),"",ROUND(($Z76-$Y76)*24,1)))</f>
        <v/>
      </c>
      <c r="AE76" s="45">
        <f>IF($A76="","",IF(OR($AA76="",$Z76=""),"",ROUND(($Z76-$AA76)*24,1)))</f>
        <v/>
      </c>
      <c r="AF76" s="22">
        <f>IF($A76="","",IF(OR($AB76="",$Z76=""),"",ROUND(($AB76-$Z76)*1440,0)))</f>
        <v/>
      </c>
      <c r="AG76" s="22">
        <f>IF($A76="","",IF(OR($AB76="",$AC76=""),"",ROUND(($AC76-$AB76)*1440,0)))</f>
        <v/>
      </c>
      <c r="AH76" s="46">
        <f>IF($A76="","",IF(OR($V76="",$W76=""),"",$W76-$V76))</f>
        <v/>
      </c>
      <c r="AI76" s="24">
        <f>IF($A76="","",IF(OR($L76="Cancelled",$L76="Completed"),"",IF(AND($L76="Confirmed",OR($M76="",$N76="")),"CONFIRMATION INCOMPLETE",IF(AND($Z76&lt;&gt;"",$Z76&lt;Dashboard!$B$2,$L76&lt;&gt;"Confirmed"),"OVERDUE / UNFILLED",IF(AND($Z76&lt;&gt;"",$Z76&gt;=Dashboard!$B$2,$Z76&lt;=Dashboard!$B$2+2,$L76&lt;&gt;"Confirmed"),"DUE WITHIN 48 HOURS","")))))</f>
        <v/>
      </c>
      <c r="AJ76" s="24">
        <f>IF($A76="","",IF(COUNTIF($A$2:$A$501,$A76)&gt;1,"Duplicate request ID",IF(OR($B76="",$C76="",$D76="",$E76="",$F76="",$G76="",$H76="",$I76="",$J76="",$K76="",$L76=""),"Missing required information",IF(AND($Y76&lt;&gt;"",$Z76&lt;&gt;"",$Z76&lt;$Y76),"Invalid date or time sequence",IF(OR(AND($O76&lt;&gt;"",$P76=""),AND($O76="",$P76&lt;&gt;"")),"Confirmation date or time incomplete",IF(AND($AA76&lt;&gt;"",$Z76&lt;&gt;"",$AA76&gt;$Z76),"Confirmation after appointment",IF(AND(OR($L76="Confirmed",$L76="Completed"),OR($M76="",$N76="")),"Confirmed record missing assignment",IF(AND($L76="Completed",OR($Q76="",$R76="",$S76="",$T76="")),"Completed record missing service times",IF(AND($AB76&lt;&gt;"",$AC76&lt;&gt;"",$AC76&lt;$AB76),"Service end before service start",IF(AND($L76="Cancelled",$U76=""),"Cancelled record missing cancellation source",IF(OR(AND($V76&lt;&gt;"",$V76&lt;0),AND($W76&lt;&gt;"",$W76&lt;0)),"Negative cost",""))))))))))</f>
        <v/>
      </c>
    </row>
    <row r="77">
      <c r="A77" s="25" t="n"/>
      <c r="B77" s="25" t="n"/>
      <c r="C77" s="25" t="n"/>
      <c r="D77" s="47" t="n"/>
      <c r="E77" s="27" t="n"/>
      <c r="F77" s="47" t="n"/>
      <c r="G77" s="27" t="n"/>
      <c r="H77" s="25" t="n"/>
      <c r="I77" s="25" t="n"/>
      <c r="J77" s="25" t="n"/>
      <c r="K77" s="25" t="n"/>
      <c r="L77" s="25" t="n"/>
      <c r="M77" s="25" t="n"/>
      <c r="N77" s="25" t="n"/>
      <c r="O77" s="47" t="n"/>
      <c r="P77" s="27" t="n"/>
      <c r="Q77" s="47" t="n"/>
      <c r="R77" s="27" t="n"/>
      <c r="S77" s="47" t="n"/>
      <c r="T77" s="27" t="n"/>
      <c r="U77" s="25" t="n"/>
      <c r="V77" s="48" t="n"/>
      <c r="W77" s="48" t="n"/>
      <c r="X77" s="29" t="n"/>
      <c r="Y77" s="44">
        <f>IF($A77="","",IF(OR($D77="",$E77=""),"",$D77+$E77))</f>
        <v/>
      </c>
      <c r="Z77" s="44">
        <f>IF($A77="","",IF(OR($F77="",$G77=""),"",$F77+$G77))</f>
        <v/>
      </c>
      <c r="AA77" s="44">
        <f>IF($A77="","",IF(OR($O77="",$P77=""),"",$O77+$P77))</f>
        <v/>
      </c>
      <c r="AB77" s="44">
        <f>IF($A77="","",IF(OR($Q77="",$R77=""),"",$Q77+$R77))</f>
        <v/>
      </c>
      <c r="AC77" s="44">
        <f>IF($A77="","",IF(OR($S77="",$T77=""),"",$S77+$T77))</f>
        <v/>
      </c>
      <c r="AD77" s="45">
        <f>IF($A77="","",IF(OR($Y77="",$Z77=""),"",ROUND(($Z77-$Y77)*24,1)))</f>
        <v/>
      </c>
      <c r="AE77" s="45">
        <f>IF($A77="","",IF(OR($AA77="",$Z77=""),"",ROUND(($Z77-$AA77)*24,1)))</f>
        <v/>
      </c>
      <c r="AF77" s="22">
        <f>IF($A77="","",IF(OR($AB77="",$Z77=""),"",ROUND(($AB77-$Z77)*1440,0)))</f>
        <v/>
      </c>
      <c r="AG77" s="22">
        <f>IF($A77="","",IF(OR($AB77="",$AC77=""),"",ROUND(($AC77-$AB77)*1440,0)))</f>
        <v/>
      </c>
      <c r="AH77" s="46">
        <f>IF($A77="","",IF(OR($V77="",$W77=""),"",$W77-$V77))</f>
        <v/>
      </c>
      <c r="AI77" s="24">
        <f>IF($A77="","",IF(OR($L77="Cancelled",$L77="Completed"),"",IF(AND($L77="Confirmed",OR($M77="",$N77="")),"CONFIRMATION INCOMPLETE",IF(AND($Z77&lt;&gt;"",$Z77&lt;Dashboard!$B$2,$L77&lt;&gt;"Confirmed"),"OVERDUE / UNFILLED",IF(AND($Z77&lt;&gt;"",$Z77&gt;=Dashboard!$B$2,$Z77&lt;=Dashboard!$B$2+2,$L77&lt;&gt;"Confirmed"),"DUE WITHIN 48 HOURS","")))))</f>
        <v/>
      </c>
      <c r="AJ77" s="24">
        <f>IF($A77="","",IF(COUNTIF($A$2:$A$501,$A77)&gt;1,"Duplicate request ID",IF(OR($B77="",$C77="",$D77="",$E77="",$F77="",$G77="",$H77="",$I77="",$J77="",$K77="",$L77=""),"Missing required information",IF(AND($Y77&lt;&gt;"",$Z77&lt;&gt;"",$Z77&lt;$Y77),"Invalid date or time sequence",IF(OR(AND($O77&lt;&gt;"",$P77=""),AND($O77="",$P77&lt;&gt;"")),"Confirmation date or time incomplete",IF(AND($AA77&lt;&gt;"",$Z77&lt;&gt;"",$AA77&gt;$Z77),"Confirmation after appointment",IF(AND(OR($L77="Confirmed",$L77="Completed"),OR($M77="",$N77="")),"Confirmed record missing assignment",IF(AND($L77="Completed",OR($Q77="",$R77="",$S77="",$T77="")),"Completed record missing service times",IF(AND($AB77&lt;&gt;"",$AC77&lt;&gt;"",$AC77&lt;$AB77),"Service end before service start",IF(AND($L77="Cancelled",$U77=""),"Cancelled record missing cancellation source",IF(OR(AND($V77&lt;&gt;"",$V77&lt;0),AND($W77&lt;&gt;"",$W77&lt;0)),"Negative cost",""))))))))))</f>
        <v/>
      </c>
    </row>
    <row r="78">
      <c r="A78" s="15" t="n"/>
      <c r="B78" s="15" t="n"/>
      <c r="C78" s="15" t="n"/>
      <c r="D78" s="42" t="n"/>
      <c r="E78" s="17" t="n"/>
      <c r="F78" s="42" t="n"/>
      <c r="G78" s="17" t="n"/>
      <c r="H78" s="15" t="n"/>
      <c r="I78" s="15" t="n"/>
      <c r="J78" s="15" t="n"/>
      <c r="K78" s="15" t="n"/>
      <c r="L78" s="15" t="n"/>
      <c r="M78" s="15" t="n"/>
      <c r="N78" s="15" t="n"/>
      <c r="O78" s="42" t="n"/>
      <c r="P78" s="17" t="n"/>
      <c r="Q78" s="42" t="n"/>
      <c r="R78" s="17" t="n"/>
      <c r="S78" s="42" t="n"/>
      <c r="T78" s="17" t="n"/>
      <c r="U78" s="15" t="n"/>
      <c r="V78" s="43" t="n"/>
      <c r="W78" s="43" t="n"/>
      <c r="X78" s="19" t="n"/>
      <c r="Y78" s="44">
        <f>IF($A78="","",IF(OR($D78="",$E78=""),"",$D78+$E78))</f>
        <v/>
      </c>
      <c r="Z78" s="44">
        <f>IF($A78="","",IF(OR($F78="",$G78=""),"",$F78+$G78))</f>
        <v/>
      </c>
      <c r="AA78" s="44">
        <f>IF($A78="","",IF(OR($O78="",$P78=""),"",$O78+$P78))</f>
        <v/>
      </c>
      <c r="AB78" s="44">
        <f>IF($A78="","",IF(OR($Q78="",$R78=""),"",$Q78+$R78))</f>
        <v/>
      </c>
      <c r="AC78" s="44">
        <f>IF($A78="","",IF(OR($S78="",$T78=""),"",$S78+$T78))</f>
        <v/>
      </c>
      <c r="AD78" s="45">
        <f>IF($A78="","",IF(OR($Y78="",$Z78=""),"",ROUND(($Z78-$Y78)*24,1)))</f>
        <v/>
      </c>
      <c r="AE78" s="45">
        <f>IF($A78="","",IF(OR($AA78="",$Z78=""),"",ROUND(($Z78-$AA78)*24,1)))</f>
        <v/>
      </c>
      <c r="AF78" s="22">
        <f>IF($A78="","",IF(OR($AB78="",$Z78=""),"",ROUND(($AB78-$Z78)*1440,0)))</f>
        <v/>
      </c>
      <c r="AG78" s="22">
        <f>IF($A78="","",IF(OR($AB78="",$AC78=""),"",ROUND(($AC78-$AB78)*1440,0)))</f>
        <v/>
      </c>
      <c r="AH78" s="46">
        <f>IF($A78="","",IF(OR($V78="",$W78=""),"",$W78-$V78))</f>
        <v/>
      </c>
      <c r="AI78" s="24">
        <f>IF($A78="","",IF(OR($L78="Cancelled",$L78="Completed"),"",IF(AND($L78="Confirmed",OR($M78="",$N78="")),"CONFIRMATION INCOMPLETE",IF(AND($Z78&lt;&gt;"",$Z78&lt;Dashboard!$B$2,$L78&lt;&gt;"Confirmed"),"OVERDUE / UNFILLED",IF(AND($Z78&lt;&gt;"",$Z78&gt;=Dashboard!$B$2,$Z78&lt;=Dashboard!$B$2+2,$L78&lt;&gt;"Confirmed"),"DUE WITHIN 48 HOURS","")))))</f>
        <v/>
      </c>
      <c r="AJ78" s="24">
        <f>IF($A78="","",IF(COUNTIF($A$2:$A$501,$A78)&gt;1,"Duplicate request ID",IF(OR($B78="",$C78="",$D78="",$E78="",$F78="",$G78="",$H78="",$I78="",$J78="",$K78="",$L78=""),"Missing required information",IF(AND($Y78&lt;&gt;"",$Z78&lt;&gt;"",$Z78&lt;$Y78),"Invalid date or time sequence",IF(OR(AND($O78&lt;&gt;"",$P78=""),AND($O78="",$P78&lt;&gt;"")),"Confirmation date or time incomplete",IF(AND($AA78&lt;&gt;"",$Z78&lt;&gt;"",$AA78&gt;$Z78),"Confirmation after appointment",IF(AND(OR($L78="Confirmed",$L78="Completed"),OR($M78="",$N78="")),"Confirmed record missing assignment",IF(AND($L78="Completed",OR($Q78="",$R78="",$S78="",$T78="")),"Completed record missing service times",IF(AND($AB78&lt;&gt;"",$AC78&lt;&gt;"",$AC78&lt;$AB78),"Service end before service start",IF(AND($L78="Cancelled",$U78=""),"Cancelled record missing cancellation source",IF(OR(AND($V78&lt;&gt;"",$V78&lt;0),AND($W78&lt;&gt;"",$W78&lt;0)),"Negative cost",""))))))))))</f>
        <v/>
      </c>
    </row>
    <row r="79">
      <c r="A79" s="25" t="n"/>
      <c r="B79" s="25" t="n"/>
      <c r="C79" s="25" t="n"/>
      <c r="D79" s="47" t="n"/>
      <c r="E79" s="27" t="n"/>
      <c r="F79" s="47" t="n"/>
      <c r="G79" s="27" t="n"/>
      <c r="H79" s="25" t="n"/>
      <c r="I79" s="25" t="n"/>
      <c r="J79" s="25" t="n"/>
      <c r="K79" s="25" t="n"/>
      <c r="L79" s="25" t="n"/>
      <c r="M79" s="25" t="n"/>
      <c r="N79" s="25" t="n"/>
      <c r="O79" s="47" t="n"/>
      <c r="P79" s="27" t="n"/>
      <c r="Q79" s="47" t="n"/>
      <c r="R79" s="27" t="n"/>
      <c r="S79" s="47" t="n"/>
      <c r="T79" s="27" t="n"/>
      <c r="U79" s="25" t="n"/>
      <c r="V79" s="48" t="n"/>
      <c r="W79" s="48" t="n"/>
      <c r="X79" s="29" t="n"/>
      <c r="Y79" s="44">
        <f>IF($A79="","",IF(OR($D79="",$E79=""),"",$D79+$E79))</f>
        <v/>
      </c>
      <c r="Z79" s="44">
        <f>IF($A79="","",IF(OR($F79="",$G79=""),"",$F79+$G79))</f>
        <v/>
      </c>
      <c r="AA79" s="44">
        <f>IF($A79="","",IF(OR($O79="",$P79=""),"",$O79+$P79))</f>
        <v/>
      </c>
      <c r="AB79" s="44">
        <f>IF($A79="","",IF(OR($Q79="",$R79=""),"",$Q79+$R79))</f>
        <v/>
      </c>
      <c r="AC79" s="44">
        <f>IF($A79="","",IF(OR($S79="",$T79=""),"",$S79+$T79))</f>
        <v/>
      </c>
      <c r="AD79" s="45">
        <f>IF($A79="","",IF(OR($Y79="",$Z79=""),"",ROUND(($Z79-$Y79)*24,1)))</f>
        <v/>
      </c>
      <c r="AE79" s="45">
        <f>IF($A79="","",IF(OR($AA79="",$Z79=""),"",ROUND(($Z79-$AA79)*24,1)))</f>
        <v/>
      </c>
      <c r="AF79" s="22">
        <f>IF($A79="","",IF(OR($AB79="",$Z79=""),"",ROUND(($AB79-$Z79)*1440,0)))</f>
        <v/>
      </c>
      <c r="AG79" s="22">
        <f>IF($A79="","",IF(OR($AB79="",$AC79=""),"",ROUND(($AC79-$AB79)*1440,0)))</f>
        <v/>
      </c>
      <c r="AH79" s="46">
        <f>IF($A79="","",IF(OR($V79="",$W79=""),"",$W79-$V79))</f>
        <v/>
      </c>
      <c r="AI79" s="24">
        <f>IF($A79="","",IF(OR($L79="Cancelled",$L79="Completed"),"",IF(AND($L79="Confirmed",OR($M79="",$N79="")),"CONFIRMATION INCOMPLETE",IF(AND($Z79&lt;&gt;"",$Z79&lt;Dashboard!$B$2,$L79&lt;&gt;"Confirmed"),"OVERDUE / UNFILLED",IF(AND($Z79&lt;&gt;"",$Z79&gt;=Dashboard!$B$2,$Z79&lt;=Dashboard!$B$2+2,$L79&lt;&gt;"Confirmed"),"DUE WITHIN 48 HOURS","")))))</f>
        <v/>
      </c>
      <c r="AJ79" s="24">
        <f>IF($A79="","",IF(COUNTIF($A$2:$A$501,$A79)&gt;1,"Duplicate request ID",IF(OR($B79="",$C79="",$D79="",$E79="",$F79="",$G79="",$H79="",$I79="",$J79="",$K79="",$L79=""),"Missing required information",IF(AND($Y79&lt;&gt;"",$Z79&lt;&gt;"",$Z79&lt;$Y79),"Invalid date or time sequence",IF(OR(AND($O79&lt;&gt;"",$P79=""),AND($O79="",$P79&lt;&gt;"")),"Confirmation date or time incomplete",IF(AND($AA79&lt;&gt;"",$Z79&lt;&gt;"",$AA79&gt;$Z79),"Confirmation after appointment",IF(AND(OR($L79="Confirmed",$L79="Completed"),OR($M79="",$N79="")),"Confirmed record missing assignment",IF(AND($L79="Completed",OR($Q79="",$R79="",$S79="",$T79="")),"Completed record missing service times",IF(AND($AB79&lt;&gt;"",$AC79&lt;&gt;"",$AC79&lt;$AB79),"Service end before service start",IF(AND($L79="Cancelled",$U79=""),"Cancelled record missing cancellation source",IF(OR(AND($V79&lt;&gt;"",$V79&lt;0),AND($W79&lt;&gt;"",$W79&lt;0)),"Negative cost",""))))))))))</f>
        <v/>
      </c>
    </row>
    <row r="80">
      <c r="A80" s="15" t="n"/>
      <c r="B80" s="15" t="n"/>
      <c r="C80" s="15" t="n"/>
      <c r="D80" s="42" t="n"/>
      <c r="E80" s="17" t="n"/>
      <c r="F80" s="42" t="n"/>
      <c r="G80" s="17" t="n"/>
      <c r="H80" s="15" t="n"/>
      <c r="I80" s="15" t="n"/>
      <c r="J80" s="15" t="n"/>
      <c r="K80" s="15" t="n"/>
      <c r="L80" s="15" t="n"/>
      <c r="M80" s="15" t="n"/>
      <c r="N80" s="15" t="n"/>
      <c r="O80" s="42" t="n"/>
      <c r="P80" s="17" t="n"/>
      <c r="Q80" s="42" t="n"/>
      <c r="R80" s="17" t="n"/>
      <c r="S80" s="42" t="n"/>
      <c r="T80" s="17" t="n"/>
      <c r="U80" s="15" t="n"/>
      <c r="V80" s="43" t="n"/>
      <c r="W80" s="43" t="n"/>
      <c r="X80" s="19" t="n"/>
      <c r="Y80" s="44">
        <f>IF($A80="","",IF(OR($D80="",$E80=""),"",$D80+$E80))</f>
        <v/>
      </c>
      <c r="Z80" s="44">
        <f>IF($A80="","",IF(OR($F80="",$G80=""),"",$F80+$G80))</f>
        <v/>
      </c>
      <c r="AA80" s="44">
        <f>IF($A80="","",IF(OR($O80="",$P80=""),"",$O80+$P80))</f>
        <v/>
      </c>
      <c r="AB80" s="44">
        <f>IF($A80="","",IF(OR($Q80="",$R80=""),"",$Q80+$R80))</f>
        <v/>
      </c>
      <c r="AC80" s="44">
        <f>IF($A80="","",IF(OR($S80="",$T80=""),"",$S80+$T80))</f>
        <v/>
      </c>
      <c r="AD80" s="45">
        <f>IF($A80="","",IF(OR($Y80="",$Z80=""),"",ROUND(($Z80-$Y80)*24,1)))</f>
        <v/>
      </c>
      <c r="AE80" s="45">
        <f>IF($A80="","",IF(OR($AA80="",$Z80=""),"",ROUND(($Z80-$AA80)*24,1)))</f>
        <v/>
      </c>
      <c r="AF80" s="22">
        <f>IF($A80="","",IF(OR($AB80="",$Z80=""),"",ROUND(($AB80-$Z80)*1440,0)))</f>
        <v/>
      </c>
      <c r="AG80" s="22">
        <f>IF($A80="","",IF(OR($AB80="",$AC80=""),"",ROUND(($AC80-$AB80)*1440,0)))</f>
        <v/>
      </c>
      <c r="AH80" s="46">
        <f>IF($A80="","",IF(OR($V80="",$W80=""),"",$W80-$V80))</f>
        <v/>
      </c>
      <c r="AI80" s="24">
        <f>IF($A80="","",IF(OR($L80="Cancelled",$L80="Completed"),"",IF(AND($L80="Confirmed",OR($M80="",$N80="")),"CONFIRMATION INCOMPLETE",IF(AND($Z80&lt;&gt;"",$Z80&lt;Dashboard!$B$2,$L80&lt;&gt;"Confirmed"),"OVERDUE / UNFILLED",IF(AND($Z80&lt;&gt;"",$Z80&gt;=Dashboard!$B$2,$Z80&lt;=Dashboard!$B$2+2,$L80&lt;&gt;"Confirmed"),"DUE WITHIN 48 HOURS","")))))</f>
        <v/>
      </c>
      <c r="AJ80" s="24">
        <f>IF($A80="","",IF(COUNTIF($A$2:$A$501,$A80)&gt;1,"Duplicate request ID",IF(OR($B80="",$C80="",$D80="",$E80="",$F80="",$G80="",$H80="",$I80="",$J80="",$K80="",$L80=""),"Missing required information",IF(AND($Y80&lt;&gt;"",$Z80&lt;&gt;"",$Z80&lt;$Y80),"Invalid date or time sequence",IF(OR(AND($O80&lt;&gt;"",$P80=""),AND($O80="",$P80&lt;&gt;"")),"Confirmation date or time incomplete",IF(AND($AA80&lt;&gt;"",$Z80&lt;&gt;"",$AA80&gt;$Z80),"Confirmation after appointment",IF(AND(OR($L80="Confirmed",$L80="Completed"),OR($M80="",$N80="")),"Confirmed record missing assignment",IF(AND($L80="Completed",OR($Q80="",$R80="",$S80="",$T80="")),"Completed record missing service times",IF(AND($AB80&lt;&gt;"",$AC80&lt;&gt;"",$AC80&lt;$AB80),"Service end before service start",IF(AND($L80="Cancelled",$U80=""),"Cancelled record missing cancellation source",IF(OR(AND($V80&lt;&gt;"",$V80&lt;0),AND($W80&lt;&gt;"",$W80&lt;0)),"Negative cost",""))))))))))</f>
        <v/>
      </c>
    </row>
    <row r="81">
      <c r="A81" s="25" t="n"/>
      <c r="B81" s="25" t="n"/>
      <c r="C81" s="25" t="n"/>
      <c r="D81" s="47" t="n"/>
      <c r="E81" s="27" t="n"/>
      <c r="F81" s="47" t="n"/>
      <c r="G81" s="27" t="n"/>
      <c r="H81" s="25" t="n"/>
      <c r="I81" s="25" t="n"/>
      <c r="J81" s="25" t="n"/>
      <c r="K81" s="25" t="n"/>
      <c r="L81" s="25" t="n"/>
      <c r="M81" s="25" t="n"/>
      <c r="N81" s="25" t="n"/>
      <c r="O81" s="47" t="n"/>
      <c r="P81" s="27" t="n"/>
      <c r="Q81" s="47" t="n"/>
      <c r="R81" s="27" t="n"/>
      <c r="S81" s="47" t="n"/>
      <c r="T81" s="27" t="n"/>
      <c r="U81" s="25" t="n"/>
      <c r="V81" s="48" t="n"/>
      <c r="W81" s="48" t="n"/>
      <c r="X81" s="29" t="n"/>
      <c r="Y81" s="44">
        <f>IF($A81="","",IF(OR($D81="",$E81=""),"",$D81+$E81))</f>
        <v/>
      </c>
      <c r="Z81" s="44">
        <f>IF($A81="","",IF(OR($F81="",$G81=""),"",$F81+$G81))</f>
        <v/>
      </c>
      <c r="AA81" s="44">
        <f>IF($A81="","",IF(OR($O81="",$P81=""),"",$O81+$P81))</f>
        <v/>
      </c>
      <c r="AB81" s="44">
        <f>IF($A81="","",IF(OR($Q81="",$R81=""),"",$Q81+$R81))</f>
        <v/>
      </c>
      <c r="AC81" s="44">
        <f>IF($A81="","",IF(OR($S81="",$T81=""),"",$S81+$T81))</f>
        <v/>
      </c>
      <c r="AD81" s="45">
        <f>IF($A81="","",IF(OR($Y81="",$Z81=""),"",ROUND(($Z81-$Y81)*24,1)))</f>
        <v/>
      </c>
      <c r="AE81" s="45">
        <f>IF($A81="","",IF(OR($AA81="",$Z81=""),"",ROUND(($Z81-$AA81)*24,1)))</f>
        <v/>
      </c>
      <c r="AF81" s="22">
        <f>IF($A81="","",IF(OR($AB81="",$Z81=""),"",ROUND(($AB81-$Z81)*1440,0)))</f>
        <v/>
      </c>
      <c r="AG81" s="22">
        <f>IF($A81="","",IF(OR($AB81="",$AC81=""),"",ROUND(($AC81-$AB81)*1440,0)))</f>
        <v/>
      </c>
      <c r="AH81" s="46">
        <f>IF($A81="","",IF(OR($V81="",$W81=""),"",$W81-$V81))</f>
        <v/>
      </c>
      <c r="AI81" s="24">
        <f>IF($A81="","",IF(OR($L81="Cancelled",$L81="Completed"),"",IF(AND($L81="Confirmed",OR($M81="",$N81="")),"CONFIRMATION INCOMPLETE",IF(AND($Z81&lt;&gt;"",$Z81&lt;Dashboard!$B$2,$L81&lt;&gt;"Confirmed"),"OVERDUE / UNFILLED",IF(AND($Z81&lt;&gt;"",$Z81&gt;=Dashboard!$B$2,$Z81&lt;=Dashboard!$B$2+2,$L81&lt;&gt;"Confirmed"),"DUE WITHIN 48 HOURS","")))))</f>
        <v/>
      </c>
      <c r="AJ81" s="24">
        <f>IF($A81="","",IF(COUNTIF($A$2:$A$501,$A81)&gt;1,"Duplicate request ID",IF(OR($B81="",$C81="",$D81="",$E81="",$F81="",$G81="",$H81="",$I81="",$J81="",$K81="",$L81=""),"Missing required information",IF(AND($Y81&lt;&gt;"",$Z81&lt;&gt;"",$Z81&lt;$Y81),"Invalid date or time sequence",IF(OR(AND($O81&lt;&gt;"",$P81=""),AND($O81="",$P81&lt;&gt;"")),"Confirmation date or time incomplete",IF(AND($AA81&lt;&gt;"",$Z81&lt;&gt;"",$AA81&gt;$Z81),"Confirmation after appointment",IF(AND(OR($L81="Confirmed",$L81="Completed"),OR($M81="",$N81="")),"Confirmed record missing assignment",IF(AND($L81="Completed",OR($Q81="",$R81="",$S81="",$T81="")),"Completed record missing service times",IF(AND($AB81&lt;&gt;"",$AC81&lt;&gt;"",$AC81&lt;$AB81),"Service end before service start",IF(AND($L81="Cancelled",$U81=""),"Cancelled record missing cancellation source",IF(OR(AND($V81&lt;&gt;"",$V81&lt;0),AND($W81&lt;&gt;"",$W81&lt;0)),"Negative cost",""))))))))))</f>
        <v/>
      </c>
    </row>
    <row r="82">
      <c r="A82" s="15" t="n"/>
      <c r="B82" s="15" t="n"/>
      <c r="C82" s="15" t="n"/>
      <c r="D82" s="42" t="n"/>
      <c r="E82" s="17" t="n"/>
      <c r="F82" s="42" t="n"/>
      <c r="G82" s="17" t="n"/>
      <c r="H82" s="15" t="n"/>
      <c r="I82" s="15" t="n"/>
      <c r="J82" s="15" t="n"/>
      <c r="K82" s="15" t="n"/>
      <c r="L82" s="15" t="n"/>
      <c r="M82" s="15" t="n"/>
      <c r="N82" s="15" t="n"/>
      <c r="O82" s="42" t="n"/>
      <c r="P82" s="17" t="n"/>
      <c r="Q82" s="42" t="n"/>
      <c r="R82" s="17" t="n"/>
      <c r="S82" s="42" t="n"/>
      <c r="T82" s="17" t="n"/>
      <c r="U82" s="15" t="n"/>
      <c r="V82" s="43" t="n"/>
      <c r="W82" s="43" t="n"/>
      <c r="X82" s="19" t="n"/>
      <c r="Y82" s="44">
        <f>IF($A82="","",IF(OR($D82="",$E82=""),"",$D82+$E82))</f>
        <v/>
      </c>
      <c r="Z82" s="44">
        <f>IF($A82="","",IF(OR($F82="",$G82=""),"",$F82+$G82))</f>
        <v/>
      </c>
      <c r="AA82" s="44">
        <f>IF($A82="","",IF(OR($O82="",$P82=""),"",$O82+$P82))</f>
        <v/>
      </c>
      <c r="AB82" s="44">
        <f>IF($A82="","",IF(OR($Q82="",$R82=""),"",$Q82+$R82))</f>
        <v/>
      </c>
      <c r="AC82" s="44">
        <f>IF($A82="","",IF(OR($S82="",$T82=""),"",$S82+$T82))</f>
        <v/>
      </c>
      <c r="AD82" s="45">
        <f>IF($A82="","",IF(OR($Y82="",$Z82=""),"",ROUND(($Z82-$Y82)*24,1)))</f>
        <v/>
      </c>
      <c r="AE82" s="45">
        <f>IF($A82="","",IF(OR($AA82="",$Z82=""),"",ROUND(($Z82-$AA82)*24,1)))</f>
        <v/>
      </c>
      <c r="AF82" s="22">
        <f>IF($A82="","",IF(OR($AB82="",$Z82=""),"",ROUND(($AB82-$Z82)*1440,0)))</f>
        <v/>
      </c>
      <c r="AG82" s="22">
        <f>IF($A82="","",IF(OR($AB82="",$AC82=""),"",ROUND(($AC82-$AB82)*1440,0)))</f>
        <v/>
      </c>
      <c r="AH82" s="46">
        <f>IF($A82="","",IF(OR($V82="",$W82=""),"",$W82-$V82))</f>
        <v/>
      </c>
      <c r="AI82" s="24">
        <f>IF($A82="","",IF(OR($L82="Cancelled",$L82="Completed"),"",IF(AND($L82="Confirmed",OR($M82="",$N82="")),"CONFIRMATION INCOMPLETE",IF(AND($Z82&lt;&gt;"",$Z82&lt;Dashboard!$B$2,$L82&lt;&gt;"Confirmed"),"OVERDUE / UNFILLED",IF(AND($Z82&lt;&gt;"",$Z82&gt;=Dashboard!$B$2,$Z82&lt;=Dashboard!$B$2+2,$L82&lt;&gt;"Confirmed"),"DUE WITHIN 48 HOURS","")))))</f>
        <v/>
      </c>
      <c r="AJ82" s="24">
        <f>IF($A82="","",IF(COUNTIF($A$2:$A$501,$A82)&gt;1,"Duplicate request ID",IF(OR($B82="",$C82="",$D82="",$E82="",$F82="",$G82="",$H82="",$I82="",$J82="",$K82="",$L82=""),"Missing required information",IF(AND($Y82&lt;&gt;"",$Z82&lt;&gt;"",$Z82&lt;$Y82),"Invalid date or time sequence",IF(OR(AND($O82&lt;&gt;"",$P82=""),AND($O82="",$P82&lt;&gt;"")),"Confirmation date or time incomplete",IF(AND($AA82&lt;&gt;"",$Z82&lt;&gt;"",$AA82&gt;$Z82),"Confirmation after appointment",IF(AND(OR($L82="Confirmed",$L82="Completed"),OR($M82="",$N82="")),"Confirmed record missing assignment",IF(AND($L82="Completed",OR($Q82="",$R82="",$S82="",$T82="")),"Completed record missing service times",IF(AND($AB82&lt;&gt;"",$AC82&lt;&gt;"",$AC82&lt;$AB82),"Service end before service start",IF(AND($L82="Cancelled",$U82=""),"Cancelled record missing cancellation source",IF(OR(AND($V82&lt;&gt;"",$V82&lt;0),AND($W82&lt;&gt;"",$W82&lt;0)),"Negative cost",""))))))))))</f>
        <v/>
      </c>
    </row>
    <row r="83">
      <c r="A83" s="25" t="n"/>
      <c r="B83" s="25" t="n"/>
      <c r="C83" s="25" t="n"/>
      <c r="D83" s="47" t="n"/>
      <c r="E83" s="27" t="n"/>
      <c r="F83" s="47" t="n"/>
      <c r="G83" s="27" t="n"/>
      <c r="H83" s="25" t="n"/>
      <c r="I83" s="25" t="n"/>
      <c r="J83" s="25" t="n"/>
      <c r="K83" s="25" t="n"/>
      <c r="L83" s="25" t="n"/>
      <c r="M83" s="25" t="n"/>
      <c r="N83" s="25" t="n"/>
      <c r="O83" s="47" t="n"/>
      <c r="P83" s="27" t="n"/>
      <c r="Q83" s="47" t="n"/>
      <c r="R83" s="27" t="n"/>
      <c r="S83" s="47" t="n"/>
      <c r="T83" s="27" t="n"/>
      <c r="U83" s="25" t="n"/>
      <c r="V83" s="48" t="n"/>
      <c r="W83" s="48" t="n"/>
      <c r="X83" s="29" t="n"/>
      <c r="Y83" s="44">
        <f>IF($A83="","",IF(OR($D83="",$E83=""),"",$D83+$E83))</f>
        <v/>
      </c>
      <c r="Z83" s="44">
        <f>IF($A83="","",IF(OR($F83="",$G83=""),"",$F83+$G83))</f>
        <v/>
      </c>
      <c r="AA83" s="44">
        <f>IF($A83="","",IF(OR($O83="",$P83=""),"",$O83+$P83))</f>
        <v/>
      </c>
      <c r="AB83" s="44">
        <f>IF($A83="","",IF(OR($Q83="",$R83=""),"",$Q83+$R83))</f>
        <v/>
      </c>
      <c r="AC83" s="44">
        <f>IF($A83="","",IF(OR($S83="",$T83=""),"",$S83+$T83))</f>
        <v/>
      </c>
      <c r="AD83" s="45">
        <f>IF($A83="","",IF(OR($Y83="",$Z83=""),"",ROUND(($Z83-$Y83)*24,1)))</f>
        <v/>
      </c>
      <c r="AE83" s="45">
        <f>IF($A83="","",IF(OR($AA83="",$Z83=""),"",ROUND(($Z83-$AA83)*24,1)))</f>
        <v/>
      </c>
      <c r="AF83" s="22">
        <f>IF($A83="","",IF(OR($AB83="",$Z83=""),"",ROUND(($AB83-$Z83)*1440,0)))</f>
        <v/>
      </c>
      <c r="AG83" s="22">
        <f>IF($A83="","",IF(OR($AB83="",$AC83=""),"",ROUND(($AC83-$AB83)*1440,0)))</f>
        <v/>
      </c>
      <c r="AH83" s="46">
        <f>IF($A83="","",IF(OR($V83="",$W83=""),"",$W83-$V83))</f>
        <v/>
      </c>
      <c r="AI83" s="24">
        <f>IF($A83="","",IF(OR($L83="Cancelled",$L83="Completed"),"",IF(AND($L83="Confirmed",OR($M83="",$N83="")),"CONFIRMATION INCOMPLETE",IF(AND($Z83&lt;&gt;"",$Z83&lt;Dashboard!$B$2,$L83&lt;&gt;"Confirmed"),"OVERDUE / UNFILLED",IF(AND($Z83&lt;&gt;"",$Z83&gt;=Dashboard!$B$2,$Z83&lt;=Dashboard!$B$2+2,$L83&lt;&gt;"Confirmed"),"DUE WITHIN 48 HOURS","")))))</f>
        <v/>
      </c>
      <c r="AJ83" s="24">
        <f>IF($A83="","",IF(COUNTIF($A$2:$A$501,$A83)&gt;1,"Duplicate request ID",IF(OR($B83="",$C83="",$D83="",$E83="",$F83="",$G83="",$H83="",$I83="",$J83="",$K83="",$L83=""),"Missing required information",IF(AND($Y83&lt;&gt;"",$Z83&lt;&gt;"",$Z83&lt;$Y83),"Invalid date or time sequence",IF(OR(AND($O83&lt;&gt;"",$P83=""),AND($O83="",$P83&lt;&gt;"")),"Confirmation date or time incomplete",IF(AND($AA83&lt;&gt;"",$Z83&lt;&gt;"",$AA83&gt;$Z83),"Confirmation after appointment",IF(AND(OR($L83="Confirmed",$L83="Completed"),OR($M83="",$N83="")),"Confirmed record missing assignment",IF(AND($L83="Completed",OR($Q83="",$R83="",$S83="",$T83="")),"Completed record missing service times",IF(AND($AB83&lt;&gt;"",$AC83&lt;&gt;"",$AC83&lt;$AB83),"Service end before service start",IF(AND($L83="Cancelled",$U83=""),"Cancelled record missing cancellation source",IF(OR(AND($V83&lt;&gt;"",$V83&lt;0),AND($W83&lt;&gt;"",$W83&lt;0)),"Negative cost",""))))))))))</f>
        <v/>
      </c>
    </row>
    <row r="84">
      <c r="A84" s="15" t="n"/>
      <c r="B84" s="15" t="n"/>
      <c r="C84" s="15" t="n"/>
      <c r="D84" s="42" t="n"/>
      <c r="E84" s="17" t="n"/>
      <c r="F84" s="42" t="n"/>
      <c r="G84" s="17" t="n"/>
      <c r="H84" s="15" t="n"/>
      <c r="I84" s="15" t="n"/>
      <c r="J84" s="15" t="n"/>
      <c r="K84" s="15" t="n"/>
      <c r="L84" s="15" t="n"/>
      <c r="M84" s="15" t="n"/>
      <c r="N84" s="15" t="n"/>
      <c r="O84" s="42" t="n"/>
      <c r="P84" s="17" t="n"/>
      <c r="Q84" s="42" t="n"/>
      <c r="R84" s="17" t="n"/>
      <c r="S84" s="42" t="n"/>
      <c r="T84" s="17" t="n"/>
      <c r="U84" s="15" t="n"/>
      <c r="V84" s="43" t="n"/>
      <c r="W84" s="43" t="n"/>
      <c r="X84" s="19" t="n"/>
      <c r="Y84" s="44">
        <f>IF($A84="","",IF(OR($D84="",$E84=""),"",$D84+$E84))</f>
        <v/>
      </c>
      <c r="Z84" s="44">
        <f>IF($A84="","",IF(OR($F84="",$G84=""),"",$F84+$G84))</f>
        <v/>
      </c>
      <c r="AA84" s="44">
        <f>IF($A84="","",IF(OR($O84="",$P84=""),"",$O84+$P84))</f>
        <v/>
      </c>
      <c r="AB84" s="44">
        <f>IF($A84="","",IF(OR($Q84="",$R84=""),"",$Q84+$R84))</f>
        <v/>
      </c>
      <c r="AC84" s="44">
        <f>IF($A84="","",IF(OR($S84="",$T84=""),"",$S84+$T84))</f>
        <v/>
      </c>
      <c r="AD84" s="45">
        <f>IF($A84="","",IF(OR($Y84="",$Z84=""),"",ROUND(($Z84-$Y84)*24,1)))</f>
        <v/>
      </c>
      <c r="AE84" s="45">
        <f>IF($A84="","",IF(OR($AA84="",$Z84=""),"",ROUND(($Z84-$AA84)*24,1)))</f>
        <v/>
      </c>
      <c r="AF84" s="22">
        <f>IF($A84="","",IF(OR($AB84="",$Z84=""),"",ROUND(($AB84-$Z84)*1440,0)))</f>
        <v/>
      </c>
      <c r="AG84" s="22">
        <f>IF($A84="","",IF(OR($AB84="",$AC84=""),"",ROUND(($AC84-$AB84)*1440,0)))</f>
        <v/>
      </c>
      <c r="AH84" s="46">
        <f>IF($A84="","",IF(OR($V84="",$W84=""),"",$W84-$V84))</f>
        <v/>
      </c>
      <c r="AI84" s="24">
        <f>IF($A84="","",IF(OR($L84="Cancelled",$L84="Completed"),"",IF(AND($L84="Confirmed",OR($M84="",$N84="")),"CONFIRMATION INCOMPLETE",IF(AND($Z84&lt;&gt;"",$Z84&lt;Dashboard!$B$2,$L84&lt;&gt;"Confirmed"),"OVERDUE / UNFILLED",IF(AND($Z84&lt;&gt;"",$Z84&gt;=Dashboard!$B$2,$Z84&lt;=Dashboard!$B$2+2,$L84&lt;&gt;"Confirmed"),"DUE WITHIN 48 HOURS","")))))</f>
        <v/>
      </c>
      <c r="AJ84" s="24">
        <f>IF($A84="","",IF(COUNTIF($A$2:$A$501,$A84)&gt;1,"Duplicate request ID",IF(OR($B84="",$C84="",$D84="",$E84="",$F84="",$G84="",$H84="",$I84="",$J84="",$K84="",$L84=""),"Missing required information",IF(AND($Y84&lt;&gt;"",$Z84&lt;&gt;"",$Z84&lt;$Y84),"Invalid date or time sequence",IF(OR(AND($O84&lt;&gt;"",$P84=""),AND($O84="",$P84&lt;&gt;"")),"Confirmation date or time incomplete",IF(AND($AA84&lt;&gt;"",$Z84&lt;&gt;"",$AA84&gt;$Z84),"Confirmation after appointment",IF(AND(OR($L84="Confirmed",$L84="Completed"),OR($M84="",$N84="")),"Confirmed record missing assignment",IF(AND($L84="Completed",OR($Q84="",$R84="",$S84="",$T84="")),"Completed record missing service times",IF(AND($AB84&lt;&gt;"",$AC84&lt;&gt;"",$AC84&lt;$AB84),"Service end before service start",IF(AND($L84="Cancelled",$U84=""),"Cancelled record missing cancellation source",IF(OR(AND($V84&lt;&gt;"",$V84&lt;0),AND($W84&lt;&gt;"",$W84&lt;0)),"Negative cost",""))))))))))</f>
        <v/>
      </c>
    </row>
    <row r="85">
      <c r="A85" s="25" t="n"/>
      <c r="B85" s="25" t="n"/>
      <c r="C85" s="25" t="n"/>
      <c r="D85" s="47" t="n"/>
      <c r="E85" s="27" t="n"/>
      <c r="F85" s="47" t="n"/>
      <c r="G85" s="27" t="n"/>
      <c r="H85" s="25" t="n"/>
      <c r="I85" s="25" t="n"/>
      <c r="J85" s="25" t="n"/>
      <c r="K85" s="25" t="n"/>
      <c r="L85" s="25" t="n"/>
      <c r="M85" s="25" t="n"/>
      <c r="N85" s="25" t="n"/>
      <c r="O85" s="47" t="n"/>
      <c r="P85" s="27" t="n"/>
      <c r="Q85" s="47" t="n"/>
      <c r="R85" s="27" t="n"/>
      <c r="S85" s="47" t="n"/>
      <c r="T85" s="27" t="n"/>
      <c r="U85" s="25" t="n"/>
      <c r="V85" s="48" t="n"/>
      <c r="W85" s="48" t="n"/>
      <c r="X85" s="29" t="n"/>
      <c r="Y85" s="44">
        <f>IF($A85="","",IF(OR($D85="",$E85=""),"",$D85+$E85))</f>
        <v/>
      </c>
      <c r="Z85" s="44">
        <f>IF($A85="","",IF(OR($F85="",$G85=""),"",$F85+$G85))</f>
        <v/>
      </c>
      <c r="AA85" s="44">
        <f>IF($A85="","",IF(OR($O85="",$P85=""),"",$O85+$P85))</f>
        <v/>
      </c>
      <c r="AB85" s="44">
        <f>IF($A85="","",IF(OR($Q85="",$R85=""),"",$Q85+$R85))</f>
        <v/>
      </c>
      <c r="AC85" s="44">
        <f>IF($A85="","",IF(OR($S85="",$T85=""),"",$S85+$T85))</f>
        <v/>
      </c>
      <c r="AD85" s="45">
        <f>IF($A85="","",IF(OR($Y85="",$Z85=""),"",ROUND(($Z85-$Y85)*24,1)))</f>
        <v/>
      </c>
      <c r="AE85" s="45">
        <f>IF($A85="","",IF(OR($AA85="",$Z85=""),"",ROUND(($Z85-$AA85)*24,1)))</f>
        <v/>
      </c>
      <c r="AF85" s="22">
        <f>IF($A85="","",IF(OR($AB85="",$Z85=""),"",ROUND(($AB85-$Z85)*1440,0)))</f>
        <v/>
      </c>
      <c r="AG85" s="22">
        <f>IF($A85="","",IF(OR($AB85="",$AC85=""),"",ROUND(($AC85-$AB85)*1440,0)))</f>
        <v/>
      </c>
      <c r="AH85" s="46">
        <f>IF($A85="","",IF(OR($V85="",$W85=""),"",$W85-$V85))</f>
        <v/>
      </c>
      <c r="AI85" s="24">
        <f>IF($A85="","",IF(OR($L85="Cancelled",$L85="Completed"),"",IF(AND($L85="Confirmed",OR($M85="",$N85="")),"CONFIRMATION INCOMPLETE",IF(AND($Z85&lt;&gt;"",$Z85&lt;Dashboard!$B$2,$L85&lt;&gt;"Confirmed"),"OVERDUE / UNFILLED",IF(AND($Z85&lt;&gt;"",$Z85&gt;=Dashboard!$B$2,$Z85&lt;=Dashboard!$B$2+2,$L85&lt;&gt;"Confirmed"),"DUE WITHIN 48 HOURS","")))))</f>
        <v/>
      </c>
      <c r="AJ85" s="24">
        <f>IF($A85="","",IF(COUNTIF($A$2:$A$501,$A85)&gt;1,"Duplicate request ID",IF(OR($B85="",$C85="",$D85="",$E85="",$F85="",$G85="",$H85="",$I85="",$J85="",$K85="",$L85=""),"Missing required information",IF(AND($Y85&lt;&gt;"",$Z85&lt;&gt;"",$Z85&lt;$Y85),"Invalid date or time sequence",IF(OR(AND($O85&lt;&gt;"",$P85=""),AND($O85="",$P85&lt;&gt;"")),"Confirmation date or time incomplete",IF(AND($AA85&lt;&gt;"",$Z85&lt;&gt;"",$AA85&gt;$Z85),"Confirmation after appointment",IF(AND(OR($L85="Confirmed",$L85="Completed"),OR($M85="",$N85="")),"Confirmed record missing assignment",IF(AND($L85="Completed",OR($Q85="",$R85="",$S85="",$T85="")),"Completed record missing service times",IF(AND($AB85&lt;&gt;"",$AC85&lt;&gt;"",$AC85&lt;$AB85),"Service end before service start",IF(AND($L85="Cancelled",$U85=""),"Cancelled record missing cancellation source",IF(OR(AND($V85&lt;&gt;"",$V85&lt;0),AND($W85&lt;&gt;"",$W85&lt;0)),"Negative cost",""))))))))))</f>
        <v/>
      </c>
    </row>
    <row r="86">
      <c r="A86" s="15" t="n"/>
      <c r="B86" s="15" t="n"/>
      <c r="C86" s="15" t="n"/>
      <c r="D86" s="42" t="n"/>
      <c r="E86" s="17" t="n"/>
      <c r="F86" s="42" t="n"/>
      <c r="G86" s="17" t="n"/>
      <c r="H86" s="15" t="n"/>
      <c r="I86" s="15" t="n"/>
      <c r="J86" s="15" t="n"/>
      <c r="K86" s="15" t="n"/>
      <c r="L86" s="15" t="n"/>
      <c r="M86" s="15" t="n"/>
      <c r="N86" s="15" t="n"/>
      <c r="O86" s="42" t="n"/>
      <c r="P86" s="17" t="n"/>
      <c r="Q86" s="42" t="n"/>
      <c r="R86" s="17" t="n"/>
      <c r="S86" s="42" t="n"/>
      <c r="T86" s="17" t="n"/>
      <c r="U86" s="15" t="n"/>
      <c r="V86" s="43" t="n"/>
      <c r="W86" s="43" t="n"/>
      <c r="X86" s="19" t="n"/>
      <c r="Y86" s="44">
        <f>IF($A86="","",IF(OR($D86="",$E86=""),"",$D86+$E86))</f>
        <v/>
      </c>
      <c r="Z86" s="44">
        <f>IF($A86="","",IF(OR($F86="",$G86=""),"",$F86+$G86))</f>
        <v/>
      </c>
      <c r="AA86" s="44">
        <f>IF($A86="","",IF(OR($O86="",$P86=""),"",$O86+$P86))</f>
        <v/>
      </c>
      <c r="AB86" s="44">
        <f>IF($A86="","",IF(OR($Q86="",$R86=""),"",$Q86+$R86))</f>
        <v/>
      </c>
      <c r="AC86" s="44">
        <f>IF($A86="","",IF(OR($S86="",$T86=""),"",$S86+$T86))</f>
        <v/>
      </c>
      <c r="AD86" s="45">
        <f>IF($A86="","",IF(OR($Y86="",$Z86=""),"",ROUND(($Z86-$Y86)*24,1)))</f>
        <v/>
      </c>
      <c r="AE86" s="45">
        <f>IF($A86="","",IF(OR($AA86="",$Z86=""),"",ROUND(($Z86-$AA86)*24,1)))</f>
        <v/>
      </c>
      <c r="AF86" s="22">
        <f>IF($A86="","",IF(OR($AB86="",$Z86=""),"",ROUND(($AB86-$Z86)*1440,0)))</f>
        <v/>
      </c>
      <c r="AG86" s="22">
        <f>IF($A86="","",IF(OR($AB86="",$AC86=""),"",ROUND(($AC86-$AB86)*1440,0)))</f>
        <v/>
      </c>
      <c r="AH86" s="46">
        <f>IF($A86="","",IF(OR($V86="",$W86=""),"",$W86-$V86))</f>
        <v/>
      </c>
      <c r="AI86" s="24">
        <f>IF($A86="","",IF(OR($L86="Cancelled",$L86="Completed"),"",IF(AND($L86="Confirmed",OR($M86="",$N86="")),"CONFIRMATION INCOMPLETE",IF(AND($Z86&lt;&gt;"",$Z86&lt;Dashboard!$B$2,$L86&lt;&gt;"Confirmed"),"OVERDUE / UNFILLED",IF(AND($Z86&lt;&gt;"",$Z86&gt;=Dashboard!$B$2,$Z86&lt;=Dashboard!$B$2+2,$L86&lt;&gt;"Confirmed"),"DUE WITHIN 48 HOURS","")))))</f>
        <v/>
      </c>
      <c r="AJ86" s="24">
        <f>IF($A86="","",IF(COUNTIF($A$2:$A$501,$A86)&gt;1,"Duplicate request ID",IF(OR($B86="",$C86="",$D86="",$E86="",$F86="",$G86="",$H86="",$I86="",$J86="",$K86="",$L86=""),"Missing required information",IF(AND($Y86&lt;&gt;"",$Z86&lt;&gt;"",$Z86&lt;$Y86),"Invalid date or time sequence",IF(OR(AND($O86&lt;&gt;"",$P86=""),AND($O86="",$P86&lt;&gt;"")),"Confirmation date or time incomplete",IF(AND($AA86&lt;&gt;"",$Z86&lt;&gt;"",$AA86&gt;$Z86),"Confirmation after appointment",IF(AND(OR($L86="Confirmed",$L86="Completed"),OR($M86="",$N86="")),"Confirmed record missing assignment",IF(AND($L86="Completed",OR($Q86="",$R86="",$S86="",$T86="")),"Completed record missing service times",IF(AND($AB86&lt;&gt;"",$AC86&lt;&gt;"",$AC86&lt;$AB86),"Service end before service start",IF(AND($L86="Cancelled",$U86=""),"Cancelled record missing cancellation source",IF(OR(AND($V86&lt;&gt;"",$V86&lt;0),AND($W86&lt;&gt;"",$W86&lt;0)),"Negative cost",""))))))))))</f>
        <v/>
      </c>
    </row>
    <row r="87">
      <c r="A87" s="25" t="n"/>
      <c r="B87" s="25" t="n"/>
      <c r="C87" s="25" t="n"/>
      <c r="D87" s="47" t="n"/>
      <c r="E87" s="27" t="n"/>
      <c r="F87" s="47" t="n"/>
      <c r="G87" s="27" t="n"/>
      <c r="H87" s="25" t="n"/>
      <c r="I87" s="25" t="n"/>
      <c r="J87" s="25" t="n"/>
      <c r="K87" s="25" t="n"/>
      <c r="L87" s="25" t="n"/>
      <c r="M87" s="25" t="n"/>
      <c r="N87" s="25" t="n"/>
      <c r="O87" s="47" t="n"/>
      <c r="P87" s="27" t="n"/>
      <c r="Q87" s="47" t="n"/>
      <c r="R87" s="27" t="n"/>
      <c r="S87" s="47" t="n"/>
      <c r="T87" s="27" t="n"/>
      <c r="U87" s="25" t="n"/>
      <c r="V87" s="48" t="n"/>
      <c r="W87" s="48" t="n"/>
      <c r="X87" s="29" t="n"/>
      <c r="Y87" s="44">
        <f>IF($A87="","",IF(OR($D87="",$E87=""),"",$D87+$E87))</f>
        <v/>
      </c>
      <c r="Z87" s="44">
        <f>IF($A87="","",IF(OR($F87="",$G87=""),"",$F87+$G87))</f>
        <v/>
      </c>
      <c r="AA87" s="44">
        <f>IF($A87="","",IF(OR($O87="",$P87=""),"",$O87+$P87))</f>
        <v/>
      </c>
      <c r="AB87" s="44">
        <f>IF($A87="","",IF(OR($Q87="",$R87=""),"",$Q87+$R87))</f>
        <v/>
      </c>
      <c r="AC87" s="44">
        <f>IF($A87="","",IF(OR($S87="",$T87=""),"",$S87+$T87))</f>
        <v/>
      </c>
      <c r="AD87" s="45">
        <f>IF($A87="","",IF(OR($Y87="",$Z87=""),"",ROUND(($Z87-$Y87)*24,1)))</f>
        <v/>
      </c>
      <c r="AE87" s="45">
        <f>IF($A87="","",IF(OR($AA87="",$Z87=""),"",ROUND(($Z87-$AA87)*24,1)))</f>
        <v/>
      </c>
      <c r="AF87" s="22">
        <f>IF($A87="","",IF(OR($AB87="",$Z87=""),"",ROUND(($AB87-$Z87)*1440,0)))</f>
        <v/>
      </c>
      <c r="AG87" s="22">
        <f>IF($A87="","",IF(OR($AB87="",$AC87=""),"",ROUND(($AC87-$AB87)*1440,0)))</f>
        <v/>
      </c>
      <c r="AH87" s="46">
        <f>IF($A87="","",IF(OR($V87="",$W87=""),"",$W87-$V87))</f>
        <v/>
      </c>
      <c r="AI87" s="24">
        <f>IF($A87="","",IF(OR($L87="Cancelled",$L87="Completed"),"",IF(AND($L87="Confirmed",OR($M87="",$N87="")),"CONFIRMATION INCOMPLETE",IF(AND($Z87&lt;&gt;"",$Z87&lt;Dashboard!$B$2,$L87&lt;&gt;"Confirmed"),"OVERDUE / UNFILLED",IF(AND($Z87&lt;&gt;"",$Z87&gt;=Dashboard!$B$2,$Z87&lt;=Dashboard!$B$2+2,$L87&lt;&gt;"Confirmed"),"DUE WITHIN 48 HOURS","")))))</f>
        <v/>
      </c>
      <c r="AJ87" s="24">
        <f>IF($A87="","",IF(COUNTIF($A$2:$A$501,$A87)&gt;1,"Duplicate request ID",IF(OR($B87="",$C87="",$D87="",$E87="",$F87="",$G87="",$H87="",$I87="",$J87="",$K87="",$L87=""),"Missing required information",IF(AND($Y87&lt;&gt;"",$Z87&lt;&gt;"",$Z87&lt;$Y87),"Invalid date or time sequence",IF(OR(AND($O87&lt;&gt;"",$P87=""),AND($O87="",$P87&lt;&gt;"")),"Confirmation date or time incomplete",IF(AND($AA87&lt;&gt;"",$Z87&lt;&gt;"",$AA87&gt;$Z87),"Confirmation after appointment",IF(AND(OR($L87="Confirmed",$L87="Completed"),OR($M87="",$N87="")),"Confirmed record missing assignment",IF(AND($L87="Completed",OR($Q87="",$R87="",$S87="",$T87="")),"Completed record missing service times",IF(AND($AB87&lt;&gt;"",$AC87&lt;&gt;"",$AC87&lt;$AB87),"Service end before service start",IF(AND($L87="Cancelled",$U87=""),"Cancelled record missing cancellation source",IF(OR(AND($V87&lt;&gt;"",$V87&lt;0),AND($W87&lt;&gt;"",$W87&lt;0)),"Negative cost",""))))))))))</f>
        <v/>
      </c>
    </row>
    <row r="88">
      <c r="A88" s="15" t="n"/>
      <c r="B88" s="15" t="n"/>
      <c r="C88" s="15" t="n"/>
      <c r="D88" s="42" t="n"/>
      <c r="E88" s="17" t="n"/>
      <c r="F88" s="42" t="n"/>
      <c r="G88" s="17" t="n"/>
      <c r="H88" s="15" t="n"/>
      <c r="I88" s="15" t="n"/>
      <c r="J88" s="15" t="n"/>
      <c r="K88" s="15" t="n"/>
      <c r="L88" s="15" t="n"/>
      <c r="M88" s="15" t="n"/>
      <c r="N88" s="15" t="n"/>
      <c r="O88" s="42" t="n"/>
      <c r="P88" s="17" t="n"/>
      <c r="Q88" s="42" t="n"/>
      <c r="R88" s="17" t="n"/>
      <c r="S88" s="42" t="n"/>
      <c r="T88" s="17" t="n"/>
      <c r="U88" s="15" t="n"/>
      <c r="V88" s="43" t="n"/>
      <c r="W88" s="43" t="n"/>
      <c r="X88" s="19" t="n"/>
      <c r="Y88" s="44">
        <f>IF($A88="","",IF(OR($D88="",$E88=""),"",$D88+$E88))</f>
        <v/>
      </c>
      <c r="Z88" s="44">
        <f>IF($A88="","",IF(OR($F88="",$G88=""),"",$F88+$G88))</f>
        <v/>
      </c>
      <c r="AA88" s="44">
        <f>IF($A88="","",IF(OR($O88="",$P88=""),"",$O88+$P88))</f>
        <v/>
      </c>
      <c r="AB88" s="44">
        <f>IF($A88="","",IF(OR($Q88="",$R88=""),"",$Q88+$R88))</f>
        <v/>
      </c>
      <c r="AC88" s="44">
        <f>IF($A88="","",IF(OR($S88="",$T88=""),"",$S88+$T88))</f>
        <v/>
      </c>
      <c r="AD88" s="45">
        <f>IF($A88="","",IF(OR($Y88="",$Z88=""),"",ROUND(($Z88-$Y88)*24,1)))</f>
        <v/>
      </c>
      <c r="AE88" s="45">
        <f>IF($A88="","",IF(OR($AA88="",$Z88=""),"",ROUND(($Z88-$AA88)*24,1)))</f>
        <v/>
      </c>
      <c r="AF88" s="22">
        <f>IF($A88="","",IF(OR($AB88="",$Z88=""),"",ROUND(($AB88-$Z88)*1440,0)))</f>
        <v/>
      </c>
      <c r="AG88" s="22">
        <f>IF($A88="","",IF(OR($AB88="",$AC88=""),"",ROUND(($AC88-$AB88)*1440,0)))</f>
        <v/>
      </c>
      <c r="AH88" s="46">
        <f>IF($A88="","",IF(OR($V88="",$W88=""),"",$W88-$V88))</f>
        <v/>
      </c>
      <c r="AI88" s="24">
        <f>IF($A88="","",IF(OR($L88="Cancelled",$L88="Completed"),"",IF(AND($L88="Confirmed",OR($M88="",$N88="")),"CONFIRMATION INCOMPLETE",IF(AND($Z88&lt;&gt;"",$Z88&lt;Dashboard!$B$2,$L88&lt;&gt;"Confirmed"),"OVERDUE / UNFILLED",IF(AND($Z88&lt;&gt;"",$Z88&gt;=Dashboard!$B$2,$Z88&lt;=Dashboard!$B$2+2,$L88&lt;&gt;"Confirmed"),"DUE WITHIN 48 HOURS","")))))</f>
        <v/>
      </c>
      <c r="AJ88" s="24">
        <f>IF($A88="","",IF(COUNTIF($A$2:$A$501,$A88)&gt;1,"Duplicate request ID",IF(OR($B88="",$C88="",$D88="",$E88="",$F88="",$G88="",$H88="",$I88="",$J88="",$K88="",$L88=""),"Missing required information",IF(AND($Y88&lt;&gt;"",$Z88&lt;&gt;"",$Z88&lt;$Y88),"Invalid date or time sequence",IF(OR(AND($O88&lt;&gt;"",$P88=""),AND($O88="",$P88&lt;&gt;"")),"Confirmation date or time incomplete",IF(AND($AA88&lt;&gt;"",$Z88&lt;&gt;"",$AA88&gt;$Z88),"Confirmation after appointment",IF(AND(OR($L88="Confirmed",$L88="Completed"),OR($M88="",$N88="")),"Confirmed record missing assignment",IF(AND($L88="Completed",OR($Q88="",$R88="",$S88="",$T88="")),"Completed record missing service times",IF(AND($AB88&lt;&gt;"",$AC88&lt;&gt;"",$AC88&lt;$AB88),"Service end before service start",IF(AND($L88="Cancelled",$U88=""),"Cancelled record missing cancellation source",IF(OR(AND($V88&lt;&gt;"",$V88&lt;0),AND($W88&lt;&gt;"",$W88&lt;0)),"Negative cost",""))))))))))</f>
        <v/>
      </c>
    </row>
    <row r="89">
      <c r="A89" s="25" t="n"/>
      <c r="B89" s="25" t="n"/>
      <c r="C89" s="25" t="n"/>
      <c r="D89" s="47" t="n"/>
      <c r="E89" s="27" t="n"/>
      <c r="F89" s="47" t="n"/>
      <c r="G89" s="27" t="n"/>
      <c r="H89" s="25" t="n"/>
      <c r="I89" s="25" t="n"/>
      <c r="J89" s="25" t="n"/>
      <c r="K89" s="25" t="n"/>
      <c r="L89" s="25" t="n"/>
      <c r="M89" s="25" t="n"/>
      <c r="N89" s="25" t="n"/>
      <c r="O89" s="47" t="n"/>
      <c r="P89" s="27" t="n"/>
      <c r="Q89" s="47" t="n"/>
      <c r="R89" s="27" t="n"/>
      <c r="S89" s="47" t="n"/>
      <c r="T89" s="27" t="n"/>
      <c r="U89" s="25" t="n"/>
      <c r="V89" s="48" t="n"/>
      <c r="W89" s="48" t="n"/>
      <c r="X89" s="29" t="n"/>
      <c r="Y89" s="44">
        <f>IF($A89="","",IF(OR($D89="",$E89=""),"",$D89+$E89))</f>
        <v/>
      </c>
      <c r="Z89" s="44">
        <f>IF($A89="","",IF(OR($F89="",$G89=""),"",$F89+$G89))</f>
        <v/>
      </c>
      <c r="AA89" s="44">
        <f>IF($A89="","",IF(OR($O89="",$P89=""),"",$O89+$P89))</f>
        <v/>
      </c>
      <c r="AB89" s="44">
        <f>IF($A89="","",IF(OR($Q89="",$R89=""),"",$Q89+$R89))</f>
        <v/>
      </c>
      <c r="AC89" s="44">
        <f>IF($A89="","",IF(OR($S89="",$T89=""),"",$S89+$T89))</f>
        <v/>
      </c>
      <c r="AD89" s="45">
        <f>IF($A89="","",IF(OR($Y89="",$Z89=""),"",ROUND(($Z89-$Y89)*24,1)))</f>
        <v/>
      </c>
      <c r="AE89" s="45">
        <f>IF($A89="","",IF(OR($AA89="",$Z89=""),"",ROUND(($Z89-$AA89)*24,1)))</f>
        <v/>
      </c>
      <c r="AF89" s="22">
        <f>IF($A89="","",IF(OR($AB89="",$Z89=""),"",ROUND(($AB89-$Z89)*1440,0)))</f>
        <v/>
      </c>
      <c r="AG89" s="22">
        <f>IF($A89="","",IF(OR($AB89="",$AC89=""),"",ROUND(($AC89-$AB89)*1440,0)))</f>
        <v/>
      </c>
      <c r="AH89" s="46">
        <f>IF($A89="","",IF(OR($V89="",$W89=""),"",$W89-$V89))</f>
        <v/>
      </c>
      <c r="AI89" s="24">
        <f>IF($A89="","",IF(OR($L89="Cancelled",$L89="Completed"),"",IF(AND($L89="Confirmed",OR($M89="",$N89="")),"CONFIRMATION INCOMPLETE",IF(AND($Z89&lt;&gt;"",$Z89&lt;Dashboard!$B$2,$L89&lt;&gt;"Confirmed"),"OVERDUE / UNFILLED",IF(AND($Z89&lt;&gt;"",$Z89&gt;=Dashboard!$B$2,$Z89&lt;=Dashboard!$B$2+2,$L89&lt;&gt;"Confirmed"),"DUE WITHIN 48 HOURS","")))))</f>
        <v/>
      </c>
      <c r="AJ89" s="24">
        <f>IF($A89="","",IF(COUNTIF($A$2:$A$501,$A89)&gt;1,"Duplicate request ID",IF(OR($B89="",$C89="",$D89="",$E89="",$F89="",$G89="",$H89="",$I89="",$J89="",$K89="",$L89=""),"Missing required information",IF(AND($Y89&lt;&gt;"",$Z89&lt;&gt;"",$Z89&lt;$Y89),"Invalid date or time sequence",IF(OR(AND($O89&lt;&gt;"",$P89=""),AND($O89="",$P89&lt;&gt;"")),"Confirmation date or time incomplete",IF(AND($AA89&lt;&gt;"",$Z89&lt;&gt;"",$AA89&gt;$Z89),"Confirmation after appointment",IF(AND(OR($L89="Confirmed",$L89="Completed"),OR($M89="",$N89="")),"Confirmed record missing assignment",IF(AND($L89="Completed",OR($Q89="",$R89="",$S89="",$T89="")),"Completed record missing service times",IF(AND($AB89&lt;&gt;"",$AC89&lt;&gt;"",$AC89&lt;$AB89),"Service end before service start",IF(AND($L89="Cancelled",$U89=""),"Cancelled record missing cancellation source",IF(OR(AND($V89&lt;&gt;"",$V89&lt;0),AND($W89&lt;&gt;"",$W89&lt;0)),"Negative cost",""))))))))))</f>
        <v/>
      </c>
    </row>
    <row r="90">
      <c r="A90" s="15" t="n"/>
      <c r="B90" s="15" t="n"/>
      <c r="C90" s="15" t="n"/>
      <c r="D90" s="42" t="n"/>
      <c r="E90" s="17" t="n"/>
      <c r="F90" s="42" t="n"/>
      <c r="G90" s="17" t="n"/>
      <c r="H90" s="15" t="n"/>
      <c r="I90" s="15" t="n"/>
      <c r="J90" s="15" t="n"/>
      <c r="K90" s="15" t="n"/>
      <c r="L90" s="15" t="n"/>
      <c r="M90" s="15" t="n"/>
      <c r="N90" s="15" t="n"/>
      <c r="O90" s="42" t="n"/>
      <c r="P90" s="17" t="n"/>
      <c r="Q90" s="42" t="n"/>
      <c r="R90" s="17" t="n"/>
      <c r="S90" s="42" t="n"/>
      <c r="T90" s="17" t="n"/>
      <c r="U90" s="15" t="n"/>
      <c r="V90" s="43" t="n"/>
      <c r="W90" s="43" t="n"/>
      <c r="X90" s="19" t="n"/>
      <c r="Y90" s="44">
        <f>IF($A90="","",IF(OR($D90="",$E90=""),"",$D90+$E90))</f>
        <v/>
      </c>
      <c r="Z90" s="44">
        <f>IF($A90="","",IF(OR($F90="",$G90=""),"",$F90+$G90))</f>
        <v/>
      </c>
      <c r="AA90" s="44">
        <f>IF($A90="","",IF(OR($O90="",$P90=""),"",$O90+$P90))</f>
        <v/>
      </c>
      <c r="AB90" s="44">
        <f>IF($A90="","",IF(OR($Q90="",$R90=""),"",$Q90+$R90))</f>
        <v/>
      </c>
      <c r="AC90" s="44">
        <f>IF($A90="","",IF(OR($S90="",$T90=""),"",$S90+$T90))</f>
        <v/>
      </c>
      <c r="AD90" s="45">
        <f>IF($A90="","",IF(OR($Y90="",$Z90=""),"",ROUND(($Z90-$Y90)*24,1)))</f>
        <v/>
      </c>
      <c r="AE90" s="45">
        <f>IF($A90="","",IF(OR($AA90="",$Z90=""),"",ROUND(($Z90-$AA90)*24,1)))</f>
        <v/>
      </c>
      <c r="AF90" s="22">
        <f>IF($A90="","",IF(OR($AB90="",$Z90=""),"",ROUND(($AB90-$Z90)*1440,0)))</f>
        <v/>
      </c>
      <c r="AG90" s="22">
        <f>IF($A90="","",IF(OR($AB90="",$AC90=""),"",ROUND(($AC90-$AB90)*1440,0)))</f>
        <v/>
      </c>
      <c r="AH90" s="46">
        <f>IF($A90="","",IF(OR($V90="",$W90=""),"",$W90-$V90))</f>
        <v/>
      </c>
      <c r="AI90" s="24">
        <f>IF($A90="","",IF(OR($L90="Cancelled",$L90="Completed"),"",IF(AND($L90="Confirmed",OR($M90="",$N90="")),"CONFIRMATION INCOMPLETE",IF(AND($Z90&lt;&gt;"",$Z90&lt;Dashboard!$B$2,$L90&lt;&gt;"Confirmed"),"OVERDUE / UNFILLED",IF(AND($Z90&lt;&gt;"",$Z90&gt;=Dashboard!$B$2,$Z90&lt;=Dashboard!$B$2+2,$L90&lt;&gt;"Confirmed"),"DUE WITHIN 48 HOURS","")))))</f>
        <v/>
      </c>
      <c r="AJ90" s="24">
        <f>IF($A90="","",IF(COUNTIF($A$2:$A$501,$A90)&gt;1,"Duplicate request ID",IF(OR($B90="",$C90="",$D90="",$E90="",$F90="",$G90="",$H90="",$I90="",$J90="",$K90="",$L90=""),"Missing required information",IF(AND($Y90&lt;&gt;"",$Z90&lt;&gt;"",$Z90&lt;$Y90),"Invalid date or time sequence",IF(OR(AND($O90&lt;&gt;"",$P90=""),AND($O90="",$P90&lt;&gt;"")),"Confirmation date or time incomplete",IF(AND($AA90&lt;&gt;"",$Z90&lt;&gt;"",$AA90&gt;$Z90),"Confirmation after appointment",IF(AND(OR($L90="Confirmed",$L90="Completed"),OR($M90="",$N90="")),"Confirmed record missing assignment",IF(AND($L90="Completed",OR($Q90="",$R90="",$S90="",$T90="")),"Completed record missing service times",IF(AND($AB90&lt;&gt;"",$AC90&lt;&gt;"",$AC90&lt;$AB90),"Service end before service start",IF(AND($L90="Cancelled",$U90=""),"Cancelled record missing cancellation source",IF(OR(AND($V90&lt;&gt;"",$V90&lt;0),AND($W90&lt;&gt;"",$W90&lt;0)),"Negative cost",""))))))))))</f>
        <v/>
      </c>
    </row>
    <row r="91">
      <c r="A91" s="25" t="n"/>
      <c r="B91" s="25" t="n"/>
      <c r="C91" s="25" t="n"/>
      <c r="D91" s="47" t="n"/>
      <c r="E91" s="27" t="n"/>
      <c r="F91" s="47" t="n"/>
      <c r="G91" s="27" t="n"/>
      <c r="H91" s="25" t="n"/>
      <c r="I91" s="25" t="n"/>
      <c r="J91" s="25" t="n"/>
      <c r="K91" s="25" t="n"/>
      <c r="L91" s="25" t="n"/>
      <c r="M91" s="25" t="n"/>
      <c r="N91" s="25" t="n"/>
      <c r="O91" s="47" t="n"/>
      <c r="P91" s="27" t="n"/>
      <c r="Q91" s="47" t="n"/>
      <c r="R91" s="27" t="n"/>
      <c r="S91" s="47" t="n"/>
      <c r="T91" s="27" t="n"/>
      <c r="U91" s="25" t="n"/>
      <c r="V91" s="48" t="n"/>
      <c r="W91" s="48" t="n"/>
      <c r="X91" s="29" t="n"/>
      <c r="Y91" s="44">
        <f>IF($A91="","",IF(OR($D91="",$E91=""),"",$D91+$E91))</f>
        <v/>
      </c>
      <c r="Z91" s="44">
        <f>IF($A91="","",IF(OR($F91="",$G91=""),"",$F91+$G91))</f>
        <v/>
      </c>
      <c r="AA91" s="44">
        <f>IF($A91="","",IF(OR($O91="",$P91=""),"",$O91+$P91))</f>
        <v/>
      </c>
      <c r="AB91" s="44">
        <f>IF($A91="","",IF(OR($Q91="",$R91=""),"",$Q91+$R91))</f>
        <v/>
      </c>
      <c r="AC91" s="44">
        <f>IF($A91="","",IF(OR($S91="",$T91=""),"",$S91+$T91))</f>
        <v/>
      </c>
      <c r="AD91" s="45">
        <f>IF($A91="","",IF(OR($Y91="",$Z91=""),"",ROUND(($Z91-$Y91)*24,1)))</f>
        <v/>
      </c>
      <c r="AE91" s="45">
        <f>IF($A91="","",IF(OR($AA91="",$Z91=""),"",ROUND(($Z91-$AA91)*24,1)))</f>
        <v/>
      </c>
      <c r="AF91" s="22">
        <f>IF($A91="","",IF(OR($AB91="",$Z91=""),"",ROUND(($AB91-$Z91)*1440,0)))</f>
        <v/>
      </c>
      <c r="AG91" s="22">
        <f>IF($A91="","",IF(OR($AB91="",$AC91=""),"",ROUND(($AC91-$AB91)*1440,0)))</f>
        <v/>
      </c>
      <c r="AH91" s="46">
        <f>IF($A91="","",IF(OR($V91="",$W91=""),"",$W91-$V91))</f>
        <v/>
      </c>
      <c r="AI91" s="24">
        <f>IF($A91="","",IF(OR($L91="Cancelled",$L91="Completed"),"",IF(AND($L91="Confirmed",OR($M91="",$N91="")),"CONFIRMATION INCOMPLETE",IF(AND($Z91&lt;&gt;"",$Z91&lt;Dashboard!$B$2,$L91&lt;&gt;"Confirmed"),"OVERDUE / UNFILLED",IF(AND($Z91&lt;&gt;"",$Z91&gt;=Dashboard!$B$2,$Z91&lt;=Dashboard!$B$2+2,$L91&lt;&gt;"Confirmed"),"DUE WITHIN 48 HOURS","")))))</f>
        <v/>
      </c>
      <c r="AJ91" s="24">
        <f>IF($A91="","",IF(COUNTIF($A$2:$A$501,$A91)&gt;1,"Duplicate request ID",IF(OR($B91="",$C91="",$D91="",$E91="",$F91="",$G91="",$H91="",$I91="",$J91="",$K91="",$L91=""),"Missing required information",IF(AND($Y91&lt;&gt;"",$Z91&lt;&gt;"",$Z91&lt;$Y91),"Invalid date or time sequence",IF(OR(AND($O91&lt;&gt;"",$P91=""),AND($O91="",$P91&lt;&gt;"")),"Confirmation date or time incomplete",IF(AND($AA91&lt;&gt;"",$Z91&lt;&gt;"",$AA91&gt;$Z91),"Confirmation after appointment",IF(AND(OR($L91="Confirmed",$L91="Completed"),OR($M91="",$N91="")),"Confirmed record missing assignment",IF(AND($L91="Completed",OR($Q91="",$R91="",$S91="",$T91="")),"Completed record missing service times",IF(AND($AB91&lt;&gt;"",$AC91&lt;&gt;"",$AC91&lt;$AB91),"Service end before service start",IF(AND($L91="Cancelled",$U91=""),"Cancelled record missing cancellation source",IF(OR(AND($V91&lt;&gt;"",$V91&lt;0),AND($W91&lt;&gt;"",$W91&lt;0)),"Negative cost",""))))))))))</f>
        <v/>
      </c>
    </row>
    <row r="92">
      <c r="A92" s="15" t="n"/>
      <c r="B92" s="15" t="n"/>
      <c r="C92" s="15" t="n"/>
      <c r="D92" s="42" t="n"/>
      <c r="E92" s="17" t="n"/>
      <c r="F92" s="42" t="n"/>
      <c r="G92" s="17" t="n"/>
      <c r="H92" s="15" t="n"/>
      <c r="I92" s="15" t="n"/>
      <c r="J92" s="15" t="n"/>
      <c r="K92" s="15" t="n"/>
      <c r="L92" s="15" t="n"/>
      <c r="M92" s="15" t="n"/>
      <c r="N92" s="15" t="n"/>
      <c r="O92" s="42" t="n"/>
      <c r="P92" s="17" t="n"/>
      <c r="Q92" s="42" t="n"/>
      <c r="R92" s="17" t="n"/>
      <c r="S92" s="42" t="n"/>
      <c r="T92" s="17" t="n"/>
      <c r="U92" s="15" t="n"/>
      <c r="V92" s="43" t="n"/>
      <c r="W92" s="43" t="n"/>
      <c r="X92" s="19" t="n"/>
      <c r="Y92" s="44">
        <f>IF($A92="","",IF(OR($D92="",$E92=""),"",$D92+$E92))</f>
        <v/>
      </c>
      <c r="Z92" s="44">
        <f>IF($A92="","",IF(OR($F92="",$G92=""),"",$F92+$G92))</f>
        <v/>
      </c>
      <c r="AA92" s="44">
        <f>IF($A92="","",IF(OR($O92="",$P92=""),"",$O92+$P92))</f>
        <v/>
      </c>
      <c r="AB92" s="44">
        <f>IF($A92="","",IF(OR($Q92="",$R92=""),"",$Q92+$R92))</f>
        <v/>
      </c>
      <c r="AC92" s="44">
        <f>IF($A92="","",IF(OR($S92="",$T92=""),"",$S92+$T92))</f>
        <v/>
      </c>
      <c r="AD92" s="45">
        <f>IF($A92="","",IF(OR($Y92="",$Z92=""),"",ROUND(($Z92-$Y92)*24,1)))</f>
        <v/>
      </c>
      <c r="AE92" s="45">
        <f>IF($A92="","",IF(OR($AA92="",$Z92=""),"",ROUND(($Z92-$AA92)*24,1)))</f>
        <v/>
      </c>
      <c r="AF92" s="22">
        <f>IF($A92="","",IF(OR($AB92="",$Z92=""),"",ROUND(($AB92-$Z92)*1440,0)))</f>
        <v/>
      </c>
      <c r="AG92" s="22">
        <f>IF($A92="","",IF(OR($AB92="",$AC92=""),"",ROUND(($AC92-$AB92)*1440,0)))</f>
        <v/>
      </c>
      <c r="AH92" s="46">
        <f>IF($A92="","",IF(OR($V92="",$W92=""),"",$W92-$V92))</f>
        <v/>
      </c>
      <c r="AI92" s="24">
        <f>IF($A92="","",IF(OR($L92="Cancelled",$L92="Completed"),"",IF(AND($L92="Confirmed",OR($M92="",$N92="")),"CONFIRMATION INCOMPLETE",IF(AND($Z92&lt;&gt;"",$Z92&lt;Dashboard!$B$2,$L92&lt;&gt;"Confirmed"),"OVERDUE / UNFILLED",IF(AND($Z92&lt;&gt;"",$Z92&gt;=Dashboard!$B$2,$Z92&lt;=Dashboard!$B$2+2,$L92&lt;&gt;"Confirmed"),"DUE WITHIN 48 HOURS","")))))</f>
        <v/>
      </c>
      <c r="AJ92" s="24">
        <f>IF($A92="","",IF(COUNTIF($A$2:$A$501,$A92)&gt;1,"Duplicate request ID",IF(OR($B92="",$C92="",$D92="",$E92="",$F92="",$G92="",$H92="",$I92="",$J92="",$K92="",$L92=""),"Missing required information",IF(AND($Y92&lt;&gt;"",$Z92&lt;&gt;"",$Z92&lt;$Y92),"Invalid date or time sequence",IF(OR(AND($O92&lt;&gt;"",$P92=""),AND($O92="",$P92&lt;&gt;"")),"Confirmation date or time incomplete",IF(AND($AA92&lt;&gt;"",$Z92&lt;&gt;"",$AA92&gt;$Z92),"Confirmation after appointment",IF(AND(OR($L92="Confirmed",$L92="Completed"),OR($M92="",$N92="")),"Confirmed record missing assignment",IF(AND($L92="Completed",OR($Q92="",$R92="",$S92="",$T92="")),"Completed record missing service times",IF(AND($AB92&lt;&gt;"",$AC92&lt;&gt;"",$AC92&lt;$AB92),"Service end before service start",IF(AND($L92="Cancelled",$U92=""),"Cancelled record missing cancellation source",IF(OR(AND($V92&lt;&gt;"",$V92&lt;0),AND($W92&lt;&gt;"",$W92&lt;0)),"Negative cost",""))))))))))</f>
        <v/>
      </c>
    </row>
    <row r="93">
      <c r="A93" s="25" t="n"/>
      <c r="B93" s="25" t="n"/>
      <c r="C93" s="25" t="n"/>
      <c r="D93" s="47" t="n"/>
      <c r="E93" s="27" t="n"/>
      <c r="F93" s="47" t="n"/>
      <c r="G93" s="27" t="n"/>
      <c r="H93" s="25" t="n"/>
      <c r="I93" s="25" t="n"/>
      <c r="J93" s="25" t="n"/>
      <c r="K93" s="25" t="n"/>
      <c r="L93" s="25" t="n"/>
      <c r="M93" s="25" t="n"/>
      <c r="N93" s="25" t="n"/>
      <c r="O93" s="47" t="n"/>
      <c r="P93" s="27" t="n"/>
      <c r="Q93" s="47" t="n"/>
      <c r="R93" s="27" t="n"/>
      <c r="S93" s="47" t="n"/>
      <c r="T93" s="27" t="n"/>
      <c r="U93" s="25" t="n"/>
      <c r="V93" s="48" t="n"/>
      <c r="W93" s="48" t="n"/>
      <c r="X93" s="29" t="n"/>
      <c r="Y93" s="44">
        <f>IF($A93="","",IF(OR($D93="",$E93=""),"",$D93+$E93))</f>
        <v/>
      </c>
      <c r="Z93" s="44">
        <f>IF($A93="","",IF(OR($F93="",$G93=""),"",$F93+$G93))</f>
        <v/>
      </c>
      <c r="AA93" s="44">
        <f>IF($A93="","",IF(OR($O93="",$P93=""),"",$O93+$P93))</f>
        <v/>
      </c>
      <c r="AB93" s="44">
        <f>IF($A93="","",IF(OR($Q93="",$R93=""),"",$Q93+$R93))</f>
        <v/>
      </c>
      <c r="AC93" s="44">
        <f>IF($A93="","",IF(OR($S93="",$T93=""),"",$S93+$T93))</f>
        <v/>
      </c>
      <c r="AD93" s="45">
        <f>IF($A93="","",IF(OR($Y93="",$Z93=""),"",ROUND(($Z93-$Y93)*24,1)))</f>
        <v/>
      </c>
      <c r="AE93" s="45">
        <f>IF($A93="","",IF(OR($AA93="",$Z93=""),"",ROUND(($Z93-$AA93)*24,1)))</f>
        <v/>
      </c>
      <c r="AF93" s="22">
        <f>IF($A93="","",IF(OR($AB93="",$Z93=""),"",ROUND(($AB93-$Z93)*1440,0)))</f>
        <v/>
      </c>
      <c r="AG93" s="22">
        <f>IF($A93="","",IF(OR($AB93="",$AC93=""),"",ROUND(($AC93-$AB93)*1440,0)))</f>
        <v/>
      </c>
      <c r="AH93" s="46">
        <f>IF($A93="","",IF(OR($V93="",$W93=""),"",$W93-$V93))</f>
        <v/>
      </c>
      <c r="AI93" s="24">
        <f>IF($A93="","",IF(OR($L93="Cancelled",$L93="Completed"),"",IF(AND($L93="Confirmed",OR($M93="",$N93="")),"CONFIRMATION INCOMPLETE",IF(AND($Z93&lt;&gt;"",$Z93&lt;Dashboard!$B$2,$L93&lt;&gt;"Confirmed"),"OVERDUE / UNFILLED",IF(AND($Z93&lt;&gt;"",$Z93&gt;=Dashboard!$B$2,$Z93&lt;=Dashboard!$B$2+2,$L93&lt;&gt;"Confirmed"),"DUE WITHIN 48 HOURS","")))))</f>
        <v/>
      </c>
      <c r="AJ93" s="24">
        <f>IF($A93="","",IF(COUNTIF($A$2:$A$501,$A93)&gt;1,"Duplicate request ID",IF(OR($B93="",$C93="",$D93="",$E93="",$F93="",$G93="",$H93="",$I93="",$J93="",$K93="",$L93=""),"Missing required information",IF(AND($Y93&lt;&gt;"",$Z93&lt;&gt;"",$Z93&lt;$Y93),"Invalid date or time sequence",IF(OR(AND($O93&lt;&gt;"",$P93=""),AND($O93="",$P93&lt;&gt;"")),"Confirmation date or time incomplete",IF(AND($AA93&lt;&gt;"",$Z93&lt;&gt;"",$AA93&gt;$Z93),"Confirmation after appointment",IF(AND(OR($L93="Confirmed",$L93="Completed"),OR($M93="",$N93="")),"Confirmed record missing assignment",IF(AND($L93="Completed",OR($Q93="",$R93="",$S93="",$T93="")),"Completed record missing service times",IF(AND($AB93&lt;&gt;"",$AC93&lt;&gt;"",$AC93&lt;$AB93),"Service end before service start",IF(AND($L93="Cancelled",$U93=""),"Cancelled record missing cancellation source",IF(OR(AND($V93&lt;&gt;"",$V93&lt;0),AND($W93&lt;&gt;"",$W93&lt;0)),"Negative cost",""))))))))))</f>
        <v/>
      </c>
    </row>
    <row r="94">
      <c r="A94" s="15" t="n"/>
      <c r="B94" s="15" t="n"/>
      <c r="C94" s="15" t="n"/>
      <c r="D94" s="42" t="n"/>
      <c r="E94" s="17" t="n"/>
      <c r="F94" s="42" t="n"/>
      <c r="G94" s="17" t="n"/>
      <c r="H94" s="15" t="n"/>
      <c r="I94" s="15" t="n"/>
      <c r="J94" s="15" t="n"/>
      <c r="K94" s="15" t="n"/>
      <c r="L94" s="15" t="n"/>
      <c r="M94" s="15" t="n"/>
      <c r="N94" s="15" t="n"/>
      <c r="O94" s="42" t="n"/>
      <c r="P94" s="17" t="n"/>
      <c r="Q94" s="42" t="n"/>
      <c r="R94" s="17" t="n"/>
      <c r="S94" s="42" t="n"/>
      <c r="T94" s="17" t="n"/>
      <c r="U94" s="15" t="n"/>
      <c r="V94" s="43" t="n"/>
      <c r="W94" s="43" t="n"/>
      <c r="X94" s="19" t="n"/>
      <c r="Y94" s="44">
        <f>IF($A94="","",IF(OR($D94="",$E94=""),"",$D94+$E94))</f>
        <v/>
      </c>
      <c r="Z94" s="44">
        <f>IF($A94="","",IF(OR($F94="",$G94=""),"",$F94+$G94))</f>
        <v/>
      </c>
      <c r="AA94" s="44">
        <f>IF($A94="","",IF(OR($O94="",$P94=""),"",$O94+$P94))</f>
        <v/>
      </c>
      <c r="AB94" s="44">
        <f>IF($A94="","",IF(OR($Q94="",$R94=""),"",$Q94+$R94))</f>
        <v/>
      </c>
      <c r="AC94" s="44">
        <f>IF($A94="","",IF(OR($S94="",$T94=""),"",$S94+$T94))</f>
        <v/>
      </c>
      <c r="AD94" s="45">
        <f>IF($A94="","",IF(OR($Y94="",$Z94=""),"",ROUND(($Z94-$Y94)*24,1)))</f>
        <v/>
      </c>
      <c r="AE94" s="45">
        <f>IF($A94="","",IF(OR($AA94="",$Z94=""),"",ROUND(($Z94-$AA94)*24,1)))</f>
        <v/>
      </c>
      <c r="AF94" s="22">
        <f>IF($A94="","",IF(OR($AB94="",$Z94=""),"",ROUND(($AB94-$Z94)*1440,0)))</f>
        <v/>
      </c>
      <c r="AG94" s="22">
        <f>IF($A94="","",IF(OR($AB94="",$AC94=""),"",ROUND(($AC94-$AB94)*1440,0)))</f>
        <v/>
      </c>
      <c r="AH94" s="46">
        <f>IF($A94="","",IF(OR($V94="",$W94=""),"",$W94-$V94))</f>
        <v/>
      </c>
      <c r="AI94" s="24">
        <f>IF($A94="","",IF(OR($L94="Cancelled",$L94="Completed"),"",IF(AND($L94="Confirmed",OR($M94="",$N94="")),"CONFIRMATION INCOMPLETE",IF(AND($Z94&lt;&gt;"",$Z94&lt;Dashboard!$B$2,$L94&lt;&gt;"Confirmed"),"OVERDUE / UNFILLED",IF(AND($Z94&lt;&gt;"",$Z94&gt;=Dashboard!$B$2,$Z94&lt;=Dashboard!$B$2+2,$L94&lt;&gt;"Confirmed"),"DUE WITHIN 48 HOURS","")))))</f>
        <v/>
      </c>
      <c r="AJ94" s="24">
        <f>IF($A94="","",IF(COUNTIF($A$2:$A$501,$A94)&gt;1,"Duplicate request ID",IF(OR($B94="",$C94="",$D94="",$E94="",$F94="",$G94="",$H94="",$I94="",$J94="",$K94="",$L94=""),"Missing required information",IF(AND($Y94&lt;&gt;"",$Z94&lt;&gt;"",$Z94&lt;$Y94),"Invalid date or time sequence",IF(OR(AND($O94&lt;&gt;"",$P94=""),AND($O94="",$P94&lt;&gt;"")),"Confirmation date or time incomplete",IF(AND($AA94&lt;&gt;"",$Z94&lt;&gt;"",$AA94&gt;$Z94),"Confirmation after appointment",IF(AND(OR($L94="Confirmed",$L94="Completed"),OR($M94="",$N94="")),"Confirmed record missing assignment",IF(AND($L94="Completed",OR($Q94="",$R94="",$S94="",$T94="")),"Completed record missing service times",IF(AND($AB94&lt;&gt;"",$AC94&lt;&gt;"",$AC94&lt;$AB94),"Service end before service start",IF(AND($L94="Cancelled",$U94=""),"Cancelled record missing cancellation source",IF(OR(AND($V94&lt;&gt;"",$V94&lt;0),AND($W94&lt;&gt;"",$W94&lt;0)),"Negative cost",""))))))))))</f>
        <v/>
      </c>
    </row>
    <row r="95">
      <c r="A95" s="25" t="n"/>
      <c r="B95" s="25" t="n"/>
      <c r="C95" s="25" t="n"/>
      <c r="D95" s="47" t="n"/>
      <c r="E95" s="27" t="n"/>
      <c r="F95" s="47" t="n"/>
      <c r="G95" s="27" t="n"/>
      <c r="H95" s="25" t="n"/>
      <c r="I95" s="25" t="n"/>
      <c r="J95" s="25" t="n"/>
      <c r="K95" s="25" t="n"/>
      <c r="L95" s="25" t="n"/>
      <c r="M95" s="25" t="n"/>
      <c r="N95" s="25" t="n"/>
      <c r="O95" s="47" t="n"/>
      <c r="P95" s="27" t="n"/>
      <c r="Q95" s="47" t="n"/>
      <c r="R95" s="27" t="n"/>
      <c r="S95" s="47" t="n"/>
      <c r="T95" s="27" t="n"/>
      <c r="U95" s="25" t="n"/>
      <c r="V95" s="48" t="n"/>
      <c r="W95" s="48" t="n"/>
      <c r="X95" s="29" t="n"/>
      <c r="Y95" s="44">
        <f>IF($A95="","",IF(OR($D95="",$E95=""),"",$D95+$E95))</f>
        <v/>
      </c>
      <c r="Z95" s="44">
        <f>IF($A95="","",IF(OR($F95="",$G95=""),"",$F95+$G95))</f>
        <v/>
      </c>
      <c r="AA95" s="44">
        <f>IF($A95="","",IF(OR($O95="",$P95=""),"",$O95+$P95))</f>
        <v/>
      </c>
      <c r="AB95" s="44">
        <f>IF($A95="","",IF(OR($Q95="",$R95=""),"",$Q95+$R95))</f>
        <v/>
      </c>
      <c r="AC95" s="44">
        <f>IF($A95="","",IF(OR($S95="",$T95=""),"",$S95+$T95))</f>
        <v/>
      </c>
      <c r="AD95" s="45">
        <f>IF($A95="","",IF(OR($Y95="",$Z95=""),"",ROUND(($Z95-$Y95)*24,1)))</f>
        <v/>
      </c>
      <c r="AE95" s="45">
        <f>IF($A95="","",IF(OR($AA95="",$Z95=""),"",ROUND(($Z95-$AA95)*24,1)))</f>
        <v/>
      </c>
      <c r="AF95" s="22">
        <f>IF($A95="","",IF(OR($AB95="",$Z95=""),"",ROUND(($AB95-$Z95)*1440,0)))</f>
        <v/>
      </c>
      <c r="AG95" s="22">
        <f>IF($A95="","",IF(OR($AB95="",$AC95=""),"",ROUND(($AC95-$AB95)*1440,0)))</f>
        <v/>
      </c>
      <c r="AH95" s="46">
        <f>IF($A95="","",IF(OR($V95="",$W95=""),"",$W95-$V95))</f>
        <v/>
      </c>
      <c r="AI95" s="24">
        <f>IF($A95="","",IF(OR($L95="Cancelled",$L95="Completed"),"",IF(AND($L95="Confirmed",OR($M95="",$N95="")),"CONFIRMATION INCOMPLETE",IF(AND($Z95&lt;&gt;"",$Z95&lt;Dashboard!$B$2,$L95&lt;&gt;"Confirmed"),"OVERDUE / UNFILLED",IF(AND($Z95&lt;&gt;"",$Z95&gt;=Dashboard!$B$2,$Z95&lt;=Dashboard!$B$2+2,$L95&lt;&gt;"Confirmed"),"DUE WITHIN 48 HOURS","")))))</f>
        <v/>
      </c>
      <c r="AJ95" s="24">
        <f>IF($A95="","",IF(COUNTIF($A$2:$A$501,$A95)&gt;1,"Duplicate request ID",IF(OR($B95="",$C95="",$D95="",$E95="",$F95="",$G95="",$H95="",$I95="",$J95="",$K95="",$L95=""),"Missing required information",IF(AND($Y95&lt;&gt;"",$Z95&lt;&gt;"",$Z95&lt;$Y95),"Invalid date or time sequence",IF(OR(AND($O95&lt;&gt;"",$P95=""),AND($O95="",$P95&lt;&gt;"")),"Confirmation date or time incomplete",IF(AND($AA95&lt;&gt;"",$Z95&lt;&gt;"",$AA95&gt;$Z95),"Confirmation after appointment",IF(AND(OR($L95="Confirmed",$L95="Completed"),OR($M95="",$N95="")),"Confirmed record missing assignment",IF(AND($L95="Completed",OR($Q95="",$R95="",$S95="",$T95="")),"Completed record missing service times",IF(AND($AB95&lt;&gt;"",$AC95&lt;&gt;"",$AC95&lt;$AB95),"Service end before service start",IF(AND($L95="Cancelled",$U95=""),"Cancelled record missing cancellation source",IF(OR(AND($V95&lt;&gt;"",$V95&lt;0),AND($W95&lt;&gt;"",$W95&lt;0)),"Negative cost",""))))))))))</f>
        <v/>
      </c>
    </row>
    <row r="96">
      <c r="A96" s="15" t="n"/>
      <c r="B96" s="15" t="n"/>
      <c r="C96" s="15" t="n"/>
      <c r="D96" s="42" t="n"/>
      <c r="E96" s="17" t="n"/>
      <c r="F96" s="42" t="n"/>
      <c r="G96" s="17" t="n"/>
      <c r="H96" s="15" t="n"/>
      <c r="I96" s="15" t="n"/>
      <c r="J96" s="15" t="n"/>
      <c r="K96" s="15" t="n"/>
      <c r="L96" s="15" t="n"/>
      <c r="M96" s="15" t="n"/>
      <c r="N96" s="15" t="n"/>
      <c r="O96" s="42" t="n"/>
      <c r="P96" s="17" t="n"/>
      <c r="Q96" s="42" t="n"/>
      <c r="R96" s="17" t="n"/>
      <c r="S96" s="42" t="n"/>
      <c r="T96" s="17" t="n"/>
      <c r="U96" s="15" t="n"/>
      <c r="V96" s="43" t="n"/>
      <c r="W96" s="43" t="n"/>
      <c r="X96" s="19" t="n"/>
      <c r="Y96" s="44">
        <f>IF($A96="","",IF(OR($D96="",$E96=""),"",$D96+$E96))</f>
        <v/>
      </c>
      <c r="Z96" s="44">
        <f>IF($A96="","",IF(OR($F96="",$G96=""),"",$F96+$G96))</f>
        <v/>
      </c>
      <c r="AA96" s="44">
        <f>IF($A96="","",IF(OR($O96="",$P96=""),"",$O96+$P96))</f>
        <v/>
      </c>
      <c r="AB96" s="44">
        <f>IF($A96="","",IF(OR($Q96="",$R96=""),"",$Q96+$R96))</f>
        <v/>
      </c>
      <c r="AC96" s="44">
        <f>IF($A96="","",IF(OR($S96="",$T96=""),"",$S96+$T96))</f>
        <v/>
      </c>
      <c r="AD96" s="45">
        <f>IF($A96="","",IF(OR($Y96="",$Z96=""),"",ROUND(($Z96-$Y96)*24,1)))</f>
        <v/>
      </c>
      <c r="AE96" s="45">
        <f>IF($A96="","",IF(OR($AA96="",$Z96=""),"",ROUND(($Z96-$AA96)*24,1)))</f>
        <v/>
      </c>
      <c r="AF96" s="22">
        <f>IF($A96="","",IF(OR($AB96="",$Z96=""),"",ROUND(($AB96-$Z96)*1440,0)))</f>
        <v/>
      </c>
      <c r="AG96" s="22">
        <f>IF($A96="","",IF(OR($AB96="",$AC96=""),"",ROUND(($AC96-$AB96)*1440,0)))</f>
        <v/>
      </c>
      <c r="AH96" s="46">
        <f>IF($A96="","",IF(OR($V96="",$W96=""),"",$W96-$V96))</f>
        <v/>
      </c>
      <c r="AI96" s="24">
        <f>IF($A96="","",IF(OR($L96="Cancelled",$L96="Completed"),"",IF(AND($L96="Confirmed",OR($M96="",$N96="")),"CONFIRMATION INCOMPLETE",IF(AND($Z96&lt;&gt;"",$Z96&lt;Dashboard!$B$2,$L96&lt;&gt;"Confirmed"),"OVERDUE / UNFILLED",IF(AND($Z96&lt;&gt;"",$Z96&gt;=Dashboard!$B$2,$Z96&lt;=Dashboard!$B$2+2,$L96&lt;&gt;"Confirmed"),"DUE WITHIN 48 HOURS","")))))</f>
        <v/>
      </c>
      <c r="AJ96" s="24">
        <f>IF($A96="","",IF(COUNTIF($A$2:$A$501,$A96)&gt;1,"Duplicate request ID",IF(OR($B96="",$C96="",$D96="",$E96="",$F96="",$G96="",$H96="",$I96="",$J96="",$K96="",$L96=""),"Missing required information",IF(AND($Y96&lt;&gt;"",$Z96&lt;&gt;"",$Z96&lt;$Y96),"Invalid date or time sequence",IF(OR(AND($O96&lt;&gt;"",$P96=""),AND($O96="",$P96&lt;&gt;"")),"Confirmation date or time incomplete",IF(AND($AA96&lt;&gt;"",$Z96&lt;&gt;"",$AA96&gt;$Z96),"Confirmation after appointment",IF(AND(OR($L96="Confirmed",$L96="Completed"),OR($M96="",$N96="")),"Confirmed record missing assignment",IF(AND($L96="Completed",OR($Q96="",$R96="",$S96="",$T96="")),"Completed record missing service times",IF(AND($AB96&lt;&gt;"",$AC96&lt;&gt;"",$AC96&lt;$AB96),"Service end before service start",IF(AND($L96="Cancelled",$U96=""),"Cancelled record missing cancellation source",IF(OR(AND($V96&lt;&gt;"",$V96&lt;0),AND($W96&lt;&gt;"",$W96&lt;0)),"Negative cost",""))))))))))</f>
        <v/>
      </c>
    </row>
    <row r="97">
      <c r="A97" s="25" t="n"/>
      <c r="B97" s="25" t="n"/>
      <c r="C97" s="25" t="n"/>
      <c r="D97" s="47" t="n"/>
      <c r="E97" s="27" t="n"/>
      <c r="F97" s="47" t="n"/>
      <c r="G97" s="27" t="n"/>
      <c r="H97" s="25" t="n"/>
      <c r="I97" s="25" t="n"/>
      <c r="J97" s="25" t="n"/>
      <c r="K97" s="25" t="n"/>
      <c r="L97" s="25" t="n"/>
      <c r="M97" s="25" t="n"/>
      <c r="N97" s="25" t="n"/>
      <c r="O97" s="47" t="n"/>
      <c r="P97" s="27" t="n"/>
      <c r="Q97" s="47" t="n"/>
      <c r="R97" s="27" t="n"/>
      <c r="S97" s="47" t="n"/>
      <c r="T97" s="27" t="n"/>
      <c r="U97" s="25" t="n"/>
      <c r="V97" s="48" t="n"/>
      <c r="W97" s="48" t="n"/>
      <c r="X97" s="29" t="n"/>
      <c r="Y97" s="44">
        <f>IF($A97="","",IF(OR($D97="",$E97=""),"",$D97+$E97))</f>
        <v/>
      </c>
      <c r="Z97" s="44">
        <f>IF($A97="","",IF(OR($F97="",$G97=""),"",$F97+$G97))</f>
        <v/>
      </c>
      <c r="AA97" s="44">
        <f>IF($A97="","",IF(OR($O97="",$P97=""),"",$O97+$P97))</f>
        <v/>
      </c>
      <c r="AB97" s="44">
        <f>IF($A97="","",IF(OR($Q97="",$R97=""),"",$Q97+$R97))</f>
        <v/>
      </c>
      <c r="AC97" s="44">
        <f>IF($A97="","",IF(OR($S97="",$T97=""),"",$S97+$T97))</f>
        <v/>
      </c>
      <c r="AD97" s="45">
        <f>IF($A97="","",IF(OR($Y97="",$Z97=""),"",ROUND(($Z97-$Y97)*24,1)))</f>
        <v/>
      </c>
      <c r="AE97" s="45">
        <f>IF($A97="","",IF(OR($AA97="",$Z97=""),"",ROUND(($Z97-$AA97)*24,1)))</f>
        <v/>
      </c>
      <c r="AF97" s="22">
        <f>IF($A97="","",IF(OR($AB97="",$Z97=""),"",ROUND(($AB97-$Z97)*1440,0)))</f>
        <v/>
      </c>
      <c r="AG97" s="22">
        <f>IF($A97="","",IF(OR($AB97="",$AC97=""),"",ROUND(($AC97-$AB97)*1440,0)))</f>
        <v/>
      </c>
      <c r="AH97" s="46">
        <f>IF($A97="","",IF(OR($V97="",$W97=""),"",$W97-$V97))</f>
        <v/>
      </c>
      <c r="AI97" s="24">
        <f>IF($A97="","",IF(OR($L97="Cancelled",$L97="Completed"),"",IF(AND($L97="Confirmed",OR($M97="",$N97="")),"CONFIRMATION INCOMPLETE",IF(AND($Z97&lt;&gt;"",$Z97&lt;Dashboard!$B$2,$L97&lt;&gt;"Confirmed"),"OVERDUE / UNFILLED",IF(AND($Z97&lt;&gt;"",$Z97&gt;=Dashboard!$B$2,$Z97&lt;=Dashboard!$B$2+2,$L97&lt;&gt;"Confirmed"),"DUE WITHIN 48 HOURS","")))))</f>
        <v/>
      </c>
      <c r="AJ97" s="24">
        <f>IF($A97="","",IF(COUNTIF($A$2:$A$501,$A97)&gt;1,"Duplicate request ID",IF(OR($B97="",$C97="",$D97="",$E97="",$F97="",$G97="",$H97="",$I97="",$J97="",$K97="",$L97=""),"Missing required information",IF(AND($Y97&lt;&gt;"",$Z97&lt;&gt;"",$Z97&lt;$Y97),"Invalid date or time sequence",IF(OR(AND($O97&lt;&gt;"",$P97=""),AND($O97="",$P97&lt;&gt;"")),"Confirmation date or time incomplete",IF(AND($AA97&lt;&gt;"",$Z97&lt;&gt;"",$AA97&gt;$Z97),"Confirmation after appointment",IF(AND(OR($L97="Confirmed",$L97="Completed"),OR($M97="",$N97="")),"Confirmed record missing assignment",IF(AND($L97="Completed",OR($Q97="",$R97="",$S97="",$T97="")),"Completed record missing service times",IF(AND($AB97&lt;&gt;"",$AC97&lt;&gt;"",$AC97&lt;$AB97),"Service end before service start",IF(AND($L97="Cancelled",$U97=""),"Cancelled record missing cancellation source",IF(OR(AND($V97&lt;&gt;"",$V97&lt;0),AND($W97&lt;&gt;"",$W97&lt;0)),"Negative cost",""))))))))))</f>
        <v/>
      </c>
    </row>
    <row r="98">
      <c r="A98" s="15" t="n"/>
      <c r="B98" s="15" t="n"/>
      <c r="C98" s="15" t="n"/>
      <c r="D98" s="42" t="n"/>
      <c r="E98" s="17" t="n"/>
      <c r="F98" s="42" t="n"/>
      <c r="G98" s="17" t="n"/>
      <c r="H98" s="15" t="n"/>
      <c r="I98" s="15" t="n"/>
      <c r="J98" s="15" t="n"/>
      <c r="K98" s="15" t="n"/>
      <c r="L98" s="15" t="n"/>
      <c r="M98" s="15" t="n"/>
      <c r="N98" s="15" t="n"/>
      <c r="O98" s="42" t="n"/>
      <c r="P98" s="17" t="n"/>
      <c r="Q98" s="42" t="n"/>
      <c r="R98" s="17" t="n"/>
      <c r="S98" s="42" t="n"/>
      <c r="T98" s="17" t="n"/>
      <c r="U98" s="15" t="n"/>
      <c r="V98" s="43" t="n"/>
      <c r="W98" s="43" t="n"/>
      <c r="X98" s="19" t="n"/>
      <c r="Y98" s="44">
        <f>IF($A98="","",IF(OR($D98="",$E98=""),"",$D98+$E98))</f>
        <v/>
      </c>
      <c r="Z98" s="44">
        <f>IF($A98="","",IF(OR($F98="",$G98=""),"",$F98+$G98))</f>
        <v/>
      </c>
      <c r="AA98" s="44">
        <f>IF($A98="","",IF(OR($O98="",$P98=""),"",$O98+$P98))</f>
        <v/>
      </c>
      <c r="AB98" s="44">
        <f>IF($A98="","",IF(OR($Q98="",$R98=""),"",$Q98+$R98))</f>
        <v/>
      </c>
      <c r="AC98" s="44">
        <f>IF($A98="","",IF(OR($S98="",$T98=""),"",$S98+$T98))</f>
        <v/>
      </c>
      <c r="AD98" s="45">
        <f>IF($A98="","",IF(OR($Y98="",$Z98=""),"",ROUND(($Z98-$Y98)*24,1)))</f>
        <v/>
      </c>
      <c r="AE98" s="45">
        <f>IF($A98="","",IF(OR($AA98="",$Z98=""),"",ROUND(($Z98-$AA98)*24,1)))</f>
        <v/>
      </c>
      <c r="AF98" s="22">
        <f>IF($A98="","",IF(OR($AB98="",$Z98=""),"",ROUND(($AB98-$Z98)*1440,0)))</f>
        <v/>
      </c>
      <c r="AG98" s="22">
        <f>IF($A98="","",IF(OR($AB98="",$AC98=""),"",ROUND(($AC98-$AB98)*1440,0)))</f>
        <v/>
      </c>
      <c r="AH98" s="46">
        <f>IF($A98="","",IF(OR($V98="",$W98=""),"",$W98-$V98))</f>
        <v/>
      </c>
      <c r="AI98" s="24">
        <f>IF($A98="","",IF(OR($L98="Cancelled",$L98="Completed"),"",IF(AND($L98="Confirmed",OR($M98="",$N98="")),"CONFIRMATION INCOMPLETE",IF(AND($Z98&lt;&gt;"",$Z98&lt;Dashboard!$B$2,$L98&lt;&gt;"Confirmed"),"OVERDUE / UNFILLED",IF(AND($Z98&lt;&gt;"",$Z98&gt;=Dashboard!$B$2,$Z98&lt;=Dashboard!$B$2+2,$L98&lt;&gt;"Confirmed"),"DUE WITHIN 48 HOURS","")))))</f>
        <v/>
      </c>
      <c r="AJ98" s="24">
        <f>IF($A98="","",IF(COUNTIF($A$2:$A$501,$A98)&gt;1,"Duplicate request ID",IF(OR($B98="",$C98="",$D98="",$E98="",$F98="",$G98="",$H98="",$I98="",$J98="",$K98="",$L98=""),"Missing required information",IF(AND($Y98&lt;&gt;"",$Z98&lt;&gt;"",$Z98&lt;$Y98),"Invalid date or time sequence",IF(OR(AND($O98&lt;&gt;"",$P98=""),AND($O98="",$P98&lt;&gt;"")),"Confirmation date or time incomplete",IF(AND($AA98&lt;&gt;"",$Z98&lt;&gt;"",$AA98&gt;$Z98),"Confirmation after appointment",IF(AND(OR($L98="Confirmed",$L98="Completed"),OR($M98="",$N98="")),"Confirmed record missing assignment",IF(AND($L98="Completed",OR($Q98="",$R98="",$S98="",$T98="")),"Completed record missing service times",IF(AND($AB98&lt;&gt;"",$AC98&lt;&gt;"",$AC98&lt;$AB98),"Service end before service start",IF(AND($L98="Cancelled",$U98=""),"Cancelled record missing cancellation source",IF(OR(AND($V98&lt;&gt;"",$V98&lt;0),AND($W98&lt;&gt;"",$W98&lt;0)),"Negative cost",""))))))))))</f>
        <v/>
      </c>
    </row>
    <row r="99">
      <c r="A99" s="25" t="n"/>
      <c r="B99" s="25" t="n"/>
      <c r="C99" s="25" t="n"/>
      <c r="D99" s="47" t="n"/>
      <c r="E99" s="27" t="n"/>
      <c r="F99" s="47" t="n"/>
      <c r="G99" s="27" t="n"/>
      <c r="H99" s="25" t="n"/>
      <c r="I99" s="25" t="n"/>
      <c r="J99" s="25" t="n"/>
      <c r="K99" s="25" t="n"/>
      <c r="L99" s="25" t="n"/>
      <c r="M99" s="25" t="n"/>
      <c r="N99" s="25" t="n"/>
      <c r="O99" s="47" t="n"/>
      <c r="P99" s="27" t="n"/>
      <c r="Q99" s="47" t="n"/>
      <c r="R99" s="27" t="n"/>
      <c r="S99" s="47" t="n"/>
      <c r="T99" s="27" t="n"/>
      <c r="U99" s="25" t="n"/>
      <c r="V99" s="48" t="n"/>
      <c r="W99" s="48" t="n"/>
      <c r="X99" s="29" t="n"/>
      <c r="Y99" s="44">
        <f>IF($A99="","",IF(OR($D99="",$E99=""),"",$D99+$E99))</f>
        <v/>
      </c>
      <c r="Z99" s="44">
        <f>IF($A99="","",IF(OR($F99="",$G99=""),"",$F99+$G99))</f>
        <v/>
      </c>
      <c r="AA99" s="44">
        <f>IF($A99="","",IF(OR($O99="",$P99=""),"",$O99+$P99))</f>
        <v/>
      </c>
      <c r="AB99" s="44">
        <f>IF($A99="","",IF(OR($Q99="",$R99=""),"",$Q99+$R99))</f>
        <v/>
      </c>
      <c r="AC99" s="44">
        <f>IF($A99="","",IF(OR($S99="",$T99=""),"",$S99+$T99))</f>
        <v/>
      </c>
      <c r="AD99" s="45">
        <f>IF($A99="","",IF(OR($Y99="",$Z99=""),"",ROUND(($Z99-$Y99)*24,1)))</f>
        <v/>
      </c>
      <c r="AE99" s="45">
        <f>IF($A99="","",IF(OR($AA99="",$Z99=""),"",ROUND(($Z99-$AA99)*24,1)))</f>
        <v/>
      </c>
      <c r="AF99" s="22">
        <f>IF($A99="","",IF(OR($AB99="",$Z99=""),"",ROUND(($AB99-$Z99)*1440,0)))</f>
        <v/>
      </c>
      <c r="AG99" s="22">
        <f>IF($A99="","",IF(OR($AB99="",$AC99=""),"",ROUND(($AC99-$AB99)*1440,0)))</f>
        <v/>
      </c>
      <c r="AH99" s="46">
        <f>IF($A99="","",IF(OR($V99="",$W99=""),"",$W99-$V99))</f>
        <v/>
      </c>
      <c r="AI99" s="24">
        <f>IF($A99="","",IF(OR($L99="Cancelled",$L99="Completed"),"",IF(AND($L99="Confirmed",OR($M99="",$N99="")),"CONFIRMATION INCOMPLETE",IF(AND($Z99&lt;&gt;"",$Z99&lt;Dashboard!$B$2,$L99&lt;&gt;"Confirmed"),"OVERDUE / UNFILLED",IF(AND($Z99&lt;&gt;"",$Z99&gt;=Dashboard!$B$2,$Z99&lt;=Dashboard!$B$2+2,$L99&lt;&gt;"Confirmed"),"DUE WITHIN 48 HOURS","")))))</f>
        <v/>
      </c>
      <c r="AJ99" s="24">
        <f>IF($A99="","",IF(COUNTIF($A$2:$A$501,$A99)&gt;1,"Duplicate request ID",IF(OR($B99="",$C99="",$D99="",$E99="",$F99="",$G99="",$H99="",$I99="",$J99="",$K99="",$L99=""),"Missing required information",IF(AND($Y99&lt;&gt;"",$Z99&lt;&gt;"",$Z99&lt;$Y99),"Invalid date or time sequence",IF(OR(AND($O99&lt;&gt;"",$P99=""),AND($O99="",$P99&lt;&gt;"")),"Confirmation date or time incomplete",IF(AND($AA99&lt;&gt;"",$Z99&lt;&gt;"",$AA99&gt;$Z99),"Confirmation after appointment",IF(AND(OR($L99="Confirmed",$L99="Completed"),OR($M99="",$N99="")),"Confirmed record missing assignment",IF(AND($L99="Completed",OR($Q99="",$R99="",$S99="",$T99="")),"Completed record missing service times",IF(AND($AB99&lt;&gt;"",$AC99&lt;&gt;"",$AC99&lt;$AB99),"Service end before service start",IF(AND($L99="Cancelled",$U99=""),"Cancelled record missing cancellation source",IF(OR(AND($V99&lt;&gt;"",$V99&lt;0),AND($W99&lt;&gt;"",$W99&lt;0)),"Negative cost",""))))))))))</f>
        <v/>
      </c>
    </row>
    <row r="100">
      <c r="A100" s="15" t="n"/>
      <c r="B100" s="15" t="n"/>
      <c r="C100" s="15" t="n"/>
      <c r="D100" s="42" t="n"/>
      <c r="E100" s="17" t="n"/>
      <c r="F100" s="42" t="n"/>
      <c r="G100" s="17" t="n"/>
      <c r="H100" s="15" t="n"/>
      <c r="I100" s="15" t="n"/>
      <c r="J100" s="15" t="n"/>
      <c r="K100" s="15" t="n"/>
      <c r="L100" s="15" t="n"/>
      <c r="M100" s="15" t="n"/>
      <c r="N100" s="15" t="n"/>
      <c r="O100" s="42" t="n"/>
      <c r="P100" s="17" t="n"/>
      <c r="Q100" s="42" t="n"/>
      <c r="R100" s="17" t="n"/>
      <c r="S100" s="42" t="n"/>
      <c r="T100" s="17" t="n"/>
      <c r="U100" s="15" t="n"/>
      <c r="V100" s="43" t="n"/>
      <c r="W100" s="43" t="n"/>
      <c r="X100" s="19" t="n"/>
      <c r="Y100" s="44">
        <f>IF($A100="","",IF(OR($D100="",$E100=""),"",$D100+$E100))</f>
        <v/>
      </c>
      <c r="Z100" s="44">
        <f>IF($A100="","",IF(OR($F100="",$G100=""),"",$F100+$G100))</f>
        <v/>
      </c>
      <c r="AA100" s="44">
        <f>IF($A100="","",IF(OR($O100="",$P100=""),"",$O100+$P100))</f>
        <v/>
      </c>
      <c r="AB100" s="44">
        <f>IF($A100="","",IF(OR($Q100="",$R100=""),"",$Q100+$R100))</f>
        <v/>
      </c>
      <c r="AC100" s="44">
        <f>IF($A100="","",IF(OR($S100="",$T100=""),"",$S100+$T100))</f>
        <v/>
      </c>
      <c r="AD100" s="45">
        <f>IF($A100="","",IF(OR($Y100="",$Z100=""),"",ROUND(($Z100-$Y100)*24,1)))</f>
        <v/>
      </c>
      <c r="AE100" s="45">
        <f>IF($A100="","",IF(OR($AA100="",$Z100=""),"",ROUND(($Z100-$AA100)*24,1)))</f>
        <v/>
      </c>
      <c r="AF100" s="22">
        <f>IF($A100="","",IF(OR($AB100="",$Z100=""),"",ROUND(($AB100-$Z100)*1440,0)))</f>
        <v/>
      </c>
      <c r="AG100" s="22">
        <f>IF($A100="","",IF(OR($AB100="",$AC100=""),"",ROUND(($AC100-$AB100)*1440,0)))</f>
        <v/>
      </c>
      <c r="AH100" s="46">
        <f>IF($A100="","",IF(OR($V100="",$W100=""),"",$W100-$V100))</f>
        <v/>
      </c>
      <c r="AI100" s="24">
        <f>IF($A100="","",IF(OR($L100="Cancelled",$L100="Completed"),"",IF(AND($L100="Confirmed",OR($M100="",$N100="")),"CONFIRMATION INCOMPLETE",IF(AND($Z100&lt;&gt;"",$Z100&lt;Dashboard!$B$2,$L100&lt;&gt;"Confirmed"),"OVERDUE / UNFILLED",IF(AND($Z100&lt;&gt;"",$Z100&gt;=Dashboard!$B$2,$Z100&lt;=Dashboard!$B$2+2,$L100&lt;&gt;"Confirmed"),"DUE WITHIN 48 HOURS","")))))</f>
        <v/>
      </c>
      <c r="AJ100" s="24">
        <f>IF($A100="","",IF(COUNTIF($A$2:$A$501,$A100)&gt;1,"Duplicate request ID",IF(OR($B100="",$C100="",$D100="",$E100="",$F100="",$G100="",$H100="",$I100="",$J100="",$K100="",$L100=""),"Missing required information",IF(AND($Y100&lt;&gt;"",$Z100&lt;&gt;"",$Z100&lt;$Y100),"Invalid date or time sequence",IF(OR(AND($O100&lt;&gt;"",$P100=""),AND($O100="",$P100&lt;&gt;"")),"Confirmation date or time incomplete",IF(AND($AA100&lt;&gt;"",$Z100&lt;&gt;"",$AA100&gt;$Z100),"Confirmation after appointment",IF(AND(OR($L100="Confirmed",$L100="Completed"),OR($M100="",$N100="")),"Confirmed record missing assignment",IF(AND($L100="Completed",OR($Q100="",$R100="",$S100="",$T100="")),"Completed record missing service times",IF(AND($AB100&lt;&gt;"",$AC100&lt;&gt;"",$AC100&lt;$AB100),"Service end before service start",IF(AND($L100="Cancelled",$U100=""),"Cancelled record missing cancellation source",IF(OR(AND($V100&lt;&gt;"",$V100&lt;0),AND($W100&lt;&gt;"",$W100&lt;0)),"Negative cost",""))))))))))</f>
        <v/>
      </c>
    </row>
    <row r="101">
      <c r="A101" s="25" t="n"/>
      <c r="B101" s="25" t="n"/>
      <c r="C101" s="25" t="n"/>
      <c r="D101" s="47" t="n"/>
      <c r="E101" s="27" t="n"/>
      <c r="F101" s="47" t="n"/>
      <c r="G101" s="27" t="n"/>
      <c r="H101" s="25" t="n"/>
      <c r="I101" s="25" t="n"/>
      <c r="J101" s="25" t="n"/>
      <c r="K101" s="25" t="n"/>
      <c r="L101" s="25" t="n"/>
      <c r="M101" s="25" t="n"/>
      <c r="N101" s="25" t="n"/>
      <c r="O101" s="47" t="n"/>
      <c r="P101" s="27" t="n"/>
      <c r="Q101" s="47" t="n"/>
      <c r="R101" s="27" t="n"/>
      <c r="S101" s="47" t="n"/>
      <c r="T101" s="27" t="n"/>
      <c r="U101" s="25" t="n"/>
      <c r="V101" s="48" t="n"/>
      <c r="W101" s="48" t="n"/>
      <c r="X101" s="29" t="n"/>
      <c r="Y101" s="44">
        <f>IF($A101="","",IF(OR($D101="",$E101=""),"",$D101+$E101))</f>
        <v/>
      </c>
      <c r="Z101" s="44">
        <f>IF($A101="","",IF(OR($F101="",$G101=""),"",$F101+$G101))</f>
        <v/>
      </c>
      <c r="AA101" s="44">
        <f>IF($A101="","",IF(OR($O101="",$P101=""),"",$O101+$P101))</f>
        <v/>
      </c>
      <c r="AB101" s="44">
        <f>IF($A101="","",IF(OR($Q101="",$R101=""),"",$Q101+$R101))</f>
        <v/>
      </c>
      <c r="AC101" s="44">
        <f>IF($A101="","",IF(OR($S101="",$T101=""),"",$S101+$T101))</f>
        <v/>
      </c>
      <c r="AD101" s="45">
        <f>IF($A101="","",IF(OR($Y101="",$Z101=""),"",ROUND(($Z101-$Y101)*24,1)))</f>
        <v/>
      </c>
      <c r="AE101" s="45">
        <f>IF($A101="","",IF(OR($AA101="",$Z101=""),"",ROUND(($Z101-$AA101)*24,1)))</f>
        <v/>
      </c>
      <c r="AF101" s="22">
        <f>IF($A101="","",IF(OR($AB101="",$Z101=""),"",ROUND(($AB101-$Z101)*1440,0)))</f>
        <v/>
      </c>
      <c r="AG101" s="22">
        <f>IF($A101="","",IF(OR($AB101="",$AC101=""),"",ROUND(($AC101-$AB101)*1440,0)))</f>
        <v/>
      </c>
      <c r="AH101" s="46">
        <f>IF($A101="","",IF(OR($V101="",$W101=""),"",$W101-$V101))</f>
        <v/>
      </c>
      <c r="AI101" s="24">
        <f>IF($A101="","",IF(OR($L101="Cancelled",$L101="Completed"),"",IF(AND($L101="Confirmed",OR($M101="",$N101="")),"CONFIRMATION INCOMPLETE",IF(AND($Z101&lt;&gt;"",$Z101&lt;Dashboard!$B$2,$L101&lt;&gt;"Confirmed"),"OVERDUE / UNFILLED",IF(AND($Z101&lt;&gt;"",$Z101&gt;=Dashboard!$B$2,$Z101&lt;=Dashboard!$B$2+2,$L101&lt;&gt;"Confirmed"),"DUE WITHIN 48 HOURS","")))))</f>
        <v/>
      </c>
      <c r="AJ101" s="24">
        <f>IF($A101="","",IF(COUNTIF($A$2:$A$501,$A101)&gt;1,"Duplicate request ID",IF(OR($B101="",$C101="",$D101="",$E101="",$F101="",$G101="",$H101="",$I101="",$J101="",$K101="",$L101=""),"Missing required information",IF(AND($Y101&lt;&gt;"",$Z101&lt;&gt;"",$Z101&lt;$Y101),"Invalid date or time sequence",IF(OR(AND($O101&lt;&gt;"",$P101=""),AND($O101="",$P101&lt;&gt;"")),"Confirmation date or time incomplete",IF(AND($AA101&lt;&gt;"",$Z101&lt;&gt;"",$AA101&gt;$Z101),"Confirmation after appointment",IF(AND(OR($L101="Confirmed",$L101="Completed"),OR($M101="",$N101="")),"Confirmed record missing assignment",IF(AND($L101="Completed",OR($Q101="",$R101="",$S101="",$T101="")),"Completed record missing service times",IF(AND($AB101&lt;&gt;"",$AC101&lt;&gt;"",$AC101&lt;$AB101),"Service end before service start",IF(AND($L101="Cancelled",$U101=""),"Cancelled record missing cancellation source",IF(OR(AND($V101&lt;&gt;"",$V101&lt;0),AND($W101&lt;&gt;"",$W101&lt;0)),"Negative cost",""))))))))))</f>
        <v/>
      </c>
    </row>
    <row r="102">
      <c r="A102" s="15" t="n"/>
      <c r="B102" s="15" t="n"/>
      <c r="C102" s="15" t="n"/>
      <c r="D102" s="42" t="n"/>
      <c r="E102" s="17" t="n"/>
      <c r="F102" s="42" t="n"/>
      <c r="G102" s="17" t="n"/>
      <c r="H102" s="15" t="n"/>
      <c r="I102" s="15" t="n"/>
      <c r="J102" s="15" t="n"/>
      <c r="K102" s="15" t="n"/>
      <c r="L102" s="15" t="n"/>
      <c r="M102" s="15" t="n"/>
      <c r="N102" s="15" t="n"/>
      <c r="O102" s="42" t="n"/>
      <c r="P102" s="17" t="n"/>
      <c r="Q102" s="42" t="n"/>
      <c r="R102" s="17" t="n"/>
      <c r="S102" s="42" t="n"/>
      <c r="T102" s="17" t="n"/>
      <c r="U102" s="15" t="n"/>
      <c r="V102" s="43" t="n"/>
      <c r="W102" s="43" t="n"/>
      <c r="X102" s="19" t="n"/>
      <c r="Y102" s="44">
        <f>IF($A102="","",IF(OR($D102="",$E102=""),"",$D102+$E102))</f>
        <v/>
      </c>
      <c r="Z102" s="44">
        <f>IF($A102="","",IF(OR($F102="",$G102=""),"",$F102+$G102))</f>
        <v/>
      </c>
      <c r="AA102" s="44">
        <f>IF($A102="","",IF(OR($O102="",$P102=""),"",$O102+$P102))</f>
        <v/>
      </c>
      <c r="AB102" s="44">
        <f>IF($A102="","",IF(OR($Q102="",$R102=""),"",$Q102+$R102))</f>
        <v/>
      </c>
      <c r="AC102" s="44">
        <f>IF($A102="","",IF(OR($S102="",$T102=""),"",$S102+$T102))</f>
        <v/>
      </c>
      <c r="AD102" s="45">
        <f>IF($A102="","",IF(OR($Y102="",$Z102=""),"",ROUND(($Z102-$Y102)*24,1)))</f>
        <v/>
      </c>
      <c r="AE102" s="45">
        <f>IF($A102="","",IF(OR($AA102="",$Z102=""),"",ROUND(($Z102-$AA102)*24,1)))</f>
        <v/>
      </c>
      <c r="AF102" s="22">
        <f>IF($A102="","",IF(OR($AB102="",$Z102=""),"",ROUND(($AB102-$Z102)*1440,0)))</f>
        <v/>
      </c>
      <c r="AG102" s="22">
        <f>IF($A102="","",IF(OR($AB102="",$AC102=""),"",ROUND(($AC102-$AB102)*1440,0)))</f>
        <v/>
      </c>
      <c r="AH102" s="46">
        <f>IF($A102="","",IF(OR($V102="",$W102=""),"",$W102-$V102))</f>
        <v/>
      </c>
      <c r="AI102" s="24">
        <f>IF($A102="","",IF(OR($L102="Cancelled",$L102="Completed"),"",IF(AND($L102="Confirmed",OR($M102="",$N102="")),"CONFIRMATION INCOMPLETE",IF(AND($Z102&lt;&gt;"",$Z102&lt;Dashboard!$B$2,$L102&lt;&gt;"Confirmed"),"OVERDUE / UNFILLED",IF(AND($Z102&lt;&gt;"",$Z102&gt;=Dashboard!$B$2,$Z102&lt;=Dashboard!$B$2+2,$L102&lt;&gt;"Confirmed"),"DUE WITHIN 48 HOURS","")))))</f>
        <v/>
      </c>
      <c r="AJ102" s="24">
        <f>IF($A102="","",IF(COUNTIF($A$2:$A$501,$A102)&gt;1,"Duplicate request ID",IF(OR($B102="",$C102="",$D102="",$E102="",$F102="",$G102="",$H102="",$I102="",$J102="",$K102="",$L102=""),"Missing required information",IF(AND($Y102&lt;&gt;"",$Z102&lt;&gt;"",$Z102&lt;$Y102),"Invalid date or time sequence",IF(OR(AND($O102&lt;&gt;"",$P102=""),AND($O102="",$P102&lt;&gt;"")),"Confirmation date or time incomplete",IF(AND($AA102&lt;&gt;"",$Z102&lt;&gt;"",$AA102&gt;$Z102),"Confirmation after appointment",IF(AND(OR($L102="Confirmed",$L102="Completed"),OR($M102="",$N102="")),"Confirmed record missing assignment",IF(AND($L102="Completed",OR($Q102="",$R102="",$S102="",$T102="")),"Completed record missing service times",IF(AND($AB102&lt;&gt;"",$AC102&lt;&gt;"",$AC102&lt;$AB102),"Service end before service start",IF(AND($L102="Cancelled",$U102=""),"Cancelled record missing cancellation source",IF(OR(AND($V102&lt;&gt;"",$V102&lt;0),AND($W102&lt;&gt;"",$W102&lt;0)),"Negative cost",""))))))))))</f>
        <v/>
      </c>
    </row>
    <row r="103">
      <c r="A103" s="25" t="n"/>
      <c r="B103" s="25" t="n"/>
      <c r="C103" s="25" t="n"/>
      <c r="D103" s="47" t="n"/>
      <c r="E103" s="27" t="n"/>
      <c r="F103" s="47" t="n"/>
      <c r="G103" s="27" t="n"/>
      <c r="H103" s="25" t="n"/>
      <c r="I103" s="25" t="n"/>
      <c r="J103" s="25" t="n"/>
      <c r="K103" s="25" t="n"/>
      <c r="L103" s="25" t="n"/>
      <c r="M103" s="25" t="n"/>
      <c r="N103" s="25" t="n"/>
      <c r="O103" s="47" t="n"/>
      <c r="P103" s="27" t="n"/>
      <c r="Q103" s="47" t="n"/>
      <c r="R103" s="27" t="n"/>
      <c r="S103" s="47" t="n"/>
      <c r="T103" s="27" t="n"/>
      <c r="U103" s="25" t="n"/>
      <c r="V103" s="48" t="n"/>
      <c r="W103" s="48" t="n"/>
      <c r="X103" s="29" t="n"/>
      <c r="Y103" s="44">
        <f>IF($A103="","",IF(OR($D103="",$E103=""),"",$D103+$E103))</f>
        <v/>
      </c>
      <c r="Z103" s="44">
        <f>IF($A103="","",IF(OR($F103="",$G103=""),"",$F103+$G103))</f>
        <v/>
      </c>
      <c r="AA103" s="44">
        <f>IF($A103="","",IF(OR($O103="",$P103=""),"",$O103+$P103))</f>
        <v/>
      </c>
      <c r="AB103" s="44">
        <f>IF($A103="","",IF(OR($Q103="",$R103=""),"",$Q103+$R103))</f>
        <v/>
      </c>
      <c r="AC103" s="44">
        <f>IF($A103="","",IF(OR($S103="",$T103=""),"",$S103+$T103))</f>
        <v/>
      </c>
      <c r="AD103" s="45">
        <f>IF($A103="","",IF(OR($Y103="",$Z103=""),"",ROUND(($Z103-$Y103)*24,1)))</f>
        <v/>
      </c>
      <c r="AE103" s="45">
        <f>IF($A103="","",IF(OR($AA103="",$Z103=""),"",ROUND(($Z103-$AA103)*24,1)))</f>
        <v/>
      </c>
      <c r="AF103" s="22">
        <f>IF($A103="","",IF(OR($AB103="",$Z103=""),"",ROUND(($AB103-$Z103)*1440,0)))</f>
        <v/>
      </c>
      <c r="AG103" s="22">
        <f>IF($A103="","",IF(OR($AB103="",$AC103=""),"",ROUND(($AC103-$AB103)*1440,0)))</f>
        <v/>
      </c>
      <c r="AH103" s="46">
        <f>IF($A103="","",IF(OR($V103="",$W103=""),"",$W103-$V103))</f>
        <v/>
      </c>
      <c r="AI103" s="24">
        <f>IF($A103="","",IF(OR($L103="Cancelled",$L103="Completed"),"",IF(AND($L103="Confirmed",OR($M103="",$N103="")),"CONFIRMATION INCOMPLETE",IF(AND($Z103&lt;&gt;"",$Z103&lt;Dashboard!$B$2,$L103&lt;&gt;"Confirmed"),"OVERDUE / UNFILLED",IF(AND($Z103&lt;&gt;"",$Z103&gt;=Dashboard!$B$2,$Z103&lt;=Dashboard!$B$2+2,$L103&lt;&gt;"Confirmed"),"DUE WITHIN 48 HOURS","")))))</f>
        <v/>
      </c>
      <c r="AJ103" s="24">
        <f>IF($A103="","",IF(COUNTIF($A$2:$A$501,$A103)&gt;1,"Duplicate request ID",IF(OR($B103="",$C103="",$D103="",$E103="",$F103="",$G103="",$H103="",$I103="",$J103="",$K103="",$L103=""),"Missing required information",IF(AND($Y103&lt;&gt;"",$Z103&lt;&gt;"",$Z103&lt;$Y103),"Invalid date or time sequence",IF(OR(AND($O103&lt;&gt;"",$P103=""),AND($O103="",$P103&lt;&gt;"")),"Confirmation date or time incomplete",IF(AND($AA103&lt;&gt;"",$Z103&lt;&gt;"",$AA103&gt;$Z103),"Confirmation after appointment",IF(AND(OR($L103="Confirmed",$L103="Completed"),OR($M103="",$N103="")),"Confirmed record missing assignment",IF(AND($L103="Completed",OR($Q103="",$R103="",$S103="",$T103="")),"Completed record missing service times",IF(AND($AB103&lt;&gt;"",$AC103&lt;&gt;"",$AC103&lt;$AB103),"Service end before service start",IF(AND($L103="Cancelled",$U103=""),"Cancelled record missing cancellation source",IF(OR(AND($V103&lt;&gt;"",$V103&lt;0),AND($W103&lt;&gt;"",$W103&lt;0)),"Negative cost",""))))))))))</f>
        <v/>
      </c>
    </row>
    <row r="104">
      <c r="A104" s="15" t="n"/>
      <c r="B104" s="15" t="n"/>
      <c r="C104" s="15" t="n"/>
      <c r="D104" s="42" t="n"/>
      <c r="E104" s="17" t="n"/>
      <c r="F104" s="42" t="n"/>
      <c r="G104" s="17" t="n"/>
      <c r="H104" s="15" t="n"/>
      <c r="I104" s="15" t="n"/>
      <c r="J104" s="15" t="n"/>
      <c r="K104" s="15" t="n"/>
      <c r="L104" s="15" t="n"/>
      <c r="M104" s="15" t="n"/>
      <c r="N104" s="15" t="n"/>
      <c r="O104" s="42" t="n"/>
      <c r="P104" s="17" t="n"/>
      <c r="Q104" s="42" t="n"/>
      <c r="R104" s="17" t="n"/>
      <c r="S104" s="42" t="n"/>
      <c r="T104" s="17" t="n"/>
      <c r="U104" s="15" t="n"/>
      <c r="V104" s="43" t="n"/>
      <c r="W104" s="43" t="n"/>
      <c r="X104" s="19" t="n"/>
      <c r="Y104" s="44">
        <f>IF($A104="","",IF(OR($D104="",$E104=""),"",$D104+$E104))</f>
        <v/>
      </c>
      <c r="Z104" s="44">
        <f>IF($A104="","",IF(OR($F104="",$G104=""),"",$F104+$G104))</f>
        <v/>
      </c>
      <c r="AA104" s="44">
        <f>IF($A104="","",IF(OR($O104="",$P104=""),"",$O104+$P104))</f>
        <v/>
      </c>
      <c r="AB104" s="44">
        <f>IF($A104="","",IF(OR($Q104="",$R104=""),"",$Q104+$R104))</f>
        <v/>
      </c>
      <c r="AC104" s="44">
        <f>IF($A104="","",IF(OR($S104="",$T104=""),"",$S104+$T104))</f>
        <v/>
      </c>
      <c r="AD104" s="45">
        <f>IF($A104="","",IF(OR($Y104="",$Z104=""),"",ROUND(($Z104-$Y104)*24,1)))</f>
        <v/>
      </c>
      <c r="AE104" s="45">
        <f>IF($A104="","",IF(OR($AA104="",$Z104=""),"",ROUND(($Z104-$AA104)*24,1)))</f>
        <v/>
      </c>
      <c r="AF104" s="22">
        <f>IF($A104="","",IF(OR($AB104="",$Z104=""),"",ROUND(($AB104-$Z104)*1440,0)))</f>
        <v/>
      </c>
      <c r="AG104" s="22">
        <f>IF($A104="","",IF(OR($AB104="",$AC104=""),"",ROUND(($AC104-$AB104)*1440,0)))</f>
        <v/>
      </c>
      <c r="AH104" s="46">
        <f>IF($A104="","",IF(OR($V104="",$W104=""),"",$W104-$V104))</f>
        <v/>
      </c>
      <c r="AI104" s="24">
        <f>IF($A104="","",IF(OR($L104="Cancelled",$L104="Completed"),"",IF(AND($L104="Confirmed",OR($M104="",$N104="")),"CONFIRMATION INCOMPLETE",IF(AND($Z104&lt;&gt;"",$Z104&lt;Dashboard!$B$2,$L104&lt;&gt;"Confirmed"),"OVERDUE / UNFILLED",IF(AND($Z104&lt;&gt;"",$Z104&gt;=Dashboard!$B$2,$Z104&lt;=Dashboard!$B$2+2,$L104&lt;&gt;"Confirmed"),"DUE WITHIN 48 HOURS","")))))</f>
        <v/>
      </c>
      <c r="AJ104" s="24">
        <f>IF($A104="","",IF(COUNTIF($A$2:$A$501,$A104)&gt;1,"Duplicate request ID",IF(OR($B104="",$C104="",$D104="",$E104="",$F104="",$G104="",$H104="",$I104="",$J104="",$K104="",$L104=""),"Missing required information",IF(AND($Y104&lt;&gt;"",$Z104&lt;&gt;"",$Z104&lt;$Y104),"Invalid date or time sequence",IF(OR(AND($O104&lt;&gt;"",$P104=""),AND($O104="",$P104&lt;&gt;"")),"Confirmation date or time incomplete",IF(AND($AA104&lt;&gt;"",$Z104&lt;&gt;"",$AA104&gt;$Z104),"Confirmation after appointment",IF(AND(OR($L104="Confirmed",$L104="Completed"),OR($M104="",$N104="")),"Confirmed record missing assignment",IF(AND($L104="Completed",OR($Q104="",$R104="",$S104="",$T104="")),"Completed record missing service times",IF(AND($AB104&lt;&gt;"",$AC104&lt;&gt;"",$AC104&lt;$AB104),"Service end before service start",IF(AND($L104="Cancelled",$U104=""),"Cancelled record missing cancellation source",IF(OR(AND($V104&lt;&gt;"",$V104&lt;0),AND($W104&lt;&gt;"",$W104&lt;0)),"Negative cost",""))))))))))</f>
        <v/>
      </c>
    </row>
    <row r="105">
      <c r="A105" s="25" t="n"/>
      <c r="B105" s="25" t="n"/>
      <c r="C105" s="25" t="n"/>
      <c r="D105" s="47" t="n"/>
      <c r="E105" s="27" t="n"/>
      <c r="F105" s="47" t="n"/>
      <c r="G105" s="27" t="n"/>
      <c r="H105" s="25" t="n"/>
      <c r="I105" s="25" t="n"/>
      <c r="J105" s="25" t="n"/>
      <c r="K105" s="25" t="n"/>
      <c r="L105" s="25" t="n"/>
      <c r="M105" s="25" t="n"/>
      <c r="N105" s="25" t="n"/>
      <c r="O105" s="47" t="n"/>
      <c r="P105" s="27" t="n"/>
      <c r="Q105" s="47" t="n"/>
      <c r="R105" s="27" t="n"/>
      <c r="S105" s="47" t="n"/>
      <c r="T105" s="27" t="n"/>
      <c r="U105" s="25" t="n"/>
      <c r="V105" s="48" t="n"/>
      <c r="W105" s="48" t="n"/>
      <c r="X105" s="29" t="n"/>
      <c r="Y105" s="44">
        <f>IF($A105="","",IF(OR($D105="",$E105=""),"",$D105+$E105))</f>
        <v/>
      </c>
      <c r="Z105" s="44">
        <f>IF($A105="","",IF(OR($F105="",$G105=""),"",$F105+$G105))</f>
        <v/>
      </c>
      <c r="AA105" s="44">
        <f>IF($A105="","",IF(OR($O105="",$P105=""),"",$O105+$P105))</f>
        <v/>
      </c>
      <c r="AB105" s="44">
        <f>IF($A105="","",IF(OR($Q105="",$R105=""),"",$Q105+$R105))</f>
        <v/>
      </c>
      <c r="AC105" s="44">
        <f>IF($A105="","",IF(OR($S105="",$T105=""),"",$S105+$T105))</f>
        <v/>
      </c>
      <c r="AD105" s="45">
        <f>IF($A105="","",IF(OR($Y105="",$Z105=""),"",ROUND(($Z105-$Y105)*24,1)))</f>
        <v/>
      </c>
      <c r="AE105" s="45">
        <f>IF($A105="","",IF(OR($AA105="",$Z105=""),"",ROUND(($Z105-$AA105)*24,1)))</f>
        <v/>
      </c>
      <c r="AF105" s="22">
        <f>IF($A105="","",IF(OR($AB105="",$Z105=""),"",ROUND(($AB105-$Z105)*1440,0)))</f>
        <v/>
      </c>
      <c r="AG105" s="22">
        <f>IF($A105="","",IF(OR($AB105="",$AC105=""),"",ROUND(($AC105-$AB105)*1440,0)))</f>
        <v/>
      </c>
      <c r="AH105" s="46">
        <f>IF($A105="","",IF(OR($V105="",$W105=""),"",$W105-$V105))</f>
        <v/>
      </c>
      <c r="AI105" s="24">
        <f>IF($A105="","",IF(OR($L105="Cancelled",$L105="Completed"),"",IF(AND($L105="Confirmed",OR($M105="",$N105="")),"CONFIRMATION INCOMPLETE",IF(AND($Z105&lt;&gt;"",$Z105&lt;Dashboard!$B$2,$L105&lt;&gt;"Confirmed"),"OVERDUE / UNFILLED",IF(AND($Z105&lt;&gt;"",$Z105&gt;=Dashboard!$B$2,$Z105&lt;=Dashboard!$B$2+2,$L105&lt;&gt;"Confirmed"),"DUE WITHIN 48 HOURS","")))))</f>
        <v/>
      </c>
      <c r="AJ105" s="24">
        <f>IF($A105="","",IF(COUNTIF($A$2:$A$501,$A105)&gt;1,"Duplicate request ID",IF(OR($B105="",$C105="",$D105="",$E105="",$F105="",$G105="",$H105="",$I105="",$J105="",$K105="",$L105=""),"Missing required information",IF(AND($Y105&lt;&gt;"",$Z105&lt;&gt;"",$Z105&lt;$Y105),"Invalid date or time sequence",IF(OR(AND($O105&lt;&gt;"",$P105=""),AND($O105="",$P105&lt;&gt;"")),"Confirmation date or time incomplete",IF(AND($AA105&lt;&gt;"",$Z105&lt;&gt;"",$AA105&gt;$Z105),"Confirmation after appointment",IF(AND(OR($L105="Confirmed",$L105="Completed"),OR($M105="",$N105="")),"Confirmed record missing assignment",IF(AND($L105="Completed",OR($Q105="",$R105="",$S105="",$T105="")),"Completed record missing service times",IF(AND($AB105&lt;&gt;"",$AC105&lt;&gt;"",$AC105&lt;$AB105),"Service end before service start",IF(AND($L105="Cancelled",$U105=""),"Cancelled record missing cancellation source",IF(OR(AND($V105&lt;&gt;"",$V105&lt;0),AND($W105&lt;&gt;"",$W105&lt;0)),"Negative cost",""))))))))))</f>
        <v/>
      </c>
    </row>
    <row r="106">
      <c r="A106" s="15" t="n"/>
      <c r="B106" s="15" t="n"/>
      <c r="C106" s="15" t="n"/>
      <c r="D106" s="42" t="n"/>
      <c r="E106" s="17" t="n"/>
      <c r="F106" s="42" t="n"/>
      <c r="G106" s="17" t="n"/>
      <c r="H106" s="15" t="n"/>
      <c r="I106" s="15" t="n"/>
      <c r="J106" s="15" t="n"/>
      <c r="K106" s="15" t="n"/>
      <c r="L106" s="15" t="n"/>
      <c r="M106" s="15" t="n"/>
      <c r="N106" s="15" t="n"/>
      <c r="O106" s="42" t="n"/>
      <c r="P106" s="17" t="n"/>
      <c r="Q106" s="42" t="n"/>
      <c r="R106" s="17" t="n"/>
      <c r="S106" s="42" t="n"/>
      <c r="T106" s="17" t="n"/>
      <c r="U106" s="15" t="n"/>
      <c r="V106" s="43" t="n"/>
      <c r="W106" s="43" t="n"/>
      <c r="X106" s="19" t="n"/>
      <c r="Y106" s="44">
        <f>IF($A106="","",IF(OR($D106="",$E106=""),"",$D106+$E106))</f>
        <v/>
      </c>
      <c r="Z106" s="44">
        <f>IF($A106="","",IF(OR($F106="",$G106=""),"",$F106+$G106))</f>
        <v/>
      </c>
      <c r="AA106" s="44">
        <f>IF($A106="","",IF(OR($O106="",$P106=""),"",$O106+$P106))</f>
        <v/>
      </c>
      <c r="AB106" s="44">
        <f>IF($A106="","",IF(OR($Q106="",$R106=""),"",$Q106+$R106))</f>
        <v/>
      </c>
      <c r="AC106" s="44">
        <f>IF($A106="","",IF(OR($S106="",$T106=""),"",$S106+$T106))</f>
        <v/>
      </c>
      <c r="AD106" s="45">
        <f>IF($A106="","",IF(OR($Y106="",$Z106=""),"",ROUND(($Z106-$Y106)*24,1)))</f>
        <v/>
      </c>
      <c r="AE106" s="45">
        <f>IF($A106="","",IF(OR($AA106="",$Z106=""),"",ROUND(($Z106-$AA106)*24,1)))</f>
        <v/>
      </c>
      <c r="AF106" s="22">
        <f>IF($A106="","",IF(OR($AB106="",$Z106=""),"",ROUND(($AB106-$Z106)*1440,0)))</f>
        <v/>
      </c>
      <c r="AG106" s="22">
        <f>IF($A106="","",IF(OR($AB106="",$AC106=""),"",ROUND(($AC106-$AB106)*1440,0)))</f>
        <v/>
      </c>
      <c r="AH106" s="46">
        <f>IF($A106="","",IF(OR($V106="",$W106=""),"",$W106-$V106))</f>
        <v/>
      </c>
      <c r="AI106" s="24">
        <f>IF($A106="","",IF(OR($L106="Cancelled",$L106="Completed"),"",IF(AND($L106="Confirmed",OR($M106="",$N106="")),"CONFIRMATION INCOMPLETE",IF(AND($Z106&lt;&gt;"",$Z106&lt;Dashboard!$B$2,$L106&lt;&gt;"Confirmed"),"OVERDUE / UNFILLED",IF(AND($Z106&lt;&gt;"",$Z106&gt;=Dashboard!$B$2,$Z106&lt;=Dashboard!$B$2+2,$L106&lt;&gt;"Confirmed"),"DUE WITHIN 48 HOURS","")))))</f>
        <v/>
      </c>
      <c r="AJ106" s="24">
        <f>IF($A106="","",IF(COUNTIF($A$2:$A$501,$A106)&gt;1,"Duplicate request ID",IF(OR($B106="",$C106="",$D106="",$E106="",$F106="",$G106="",$H106="",$I106="",$J106="",$K106="",$L106=""),"Missing required information",IF(AND($Y106&lt;&gt;"",$Z106&lt;&gt;"",$Z106&lt;$Y106),"Invalid date or time sequence",IF(OR(AND($O106&lt;&gt;"",$P106=""),AND($O106="",$P106&lt;&gt;"")),"Confirmation date or time incomplete",IF(AND($AA106&lt;&gt;"",$Z106&lt;&gt;"",$AA106&gt;$Z106),"Confirmation after appointment",IF(AND(OR($L106="Confirmed",$L106="Completed"),OR($M106="",$N106="")),"Confirmed record missing assignment",IF(AND($L106="Completed",OR($Q106="",$R106="",$S106="",$T106="")),"Completed record missing service times",IF(AND($AB106&lt;&gt;"",$AC106&lt;&gt;"",$AC106&lt;$AB106),"Service end before service start",IF(AND($L106="Cancelled",$U106=""),"Cancelled record missing cancellation source",IF(OR(AND($V106&lt;&gt;"",$V106&lt;0),AND($W106&lt;&gt;"",$W106&lt;0)),"Negative cost",""))))))))))</f>
        <v/>
      </c>
    </row>
    <row r="107">
      <c r="A107" s="25" t="n"/>
      <c r="B107" s="25" t="n"/>
      <c r="C107" s="25" t="n"/>
      <c r="D107" s="47" t="n"/>
      <c r="E107" s="27" t="n"/>
      <c r="F107" s="47" t="n"/>
      <c r="G107" s="27" t="n"/>
      <c r="H107" s="25" t="n"/>
      <c r="I107" s="25" t="n"/>
      <c r="J107" s="25" t="n"/>
      <c r="K107" s="25" t="n"/>
      <c r="L107" s="25" t="n"/>
      <c r="M107" s="25" t="n"/>
      <c r="N107" s="25" t="n"/>
      <c r="O107" s="47" t="n"/>
      <c r="P107" s="27" t="n"/>
      <c r="Q107" s="47" t="n"/>
      <c r="R107" s="27" t="n"/>
      <c r="S107" s="47" t="n"/>
      <c r="T107" s="27" t="n"/>
      <c r="U107" s="25" t="n"/>
      <c r="V107" s="48" t="n"/>
      <c r="W107" s="48" t="n"/>
      <c r="X107" s="29" t="n"/>
      <c r="Y107" s="44">
        <f>IF($A107="","",IF(OR($D107="",$E107=""),"",$D107+$E107))</f>
        <v/>
      </c>
      <c r="Z107" s="44">
        <f>IF($A107="","",IF(OR($F107="",$G107=""),"",$F107+$G107))</f>
        <v/>
      </c>
      <c r="AA107" s="44">
        <f>IF($A107="","",IF(OR($O107="",$P107=""),"",$O107+$P107))</f>
        <v/>
      </c>
      <c r="AB107" s="44">
        <f>IF($A107="","",IF(OR($Q107="",$R107=""),"",$Q107+$R107))</f>
        <v/>
      </c>
      <c r="AC107" s="44">
        <f>IF($A107="","",IF(OR($S107="",$T107=""),"",$S107+$T107))</f>
        <v/>
      </c>
      <c r="AD107" s="45">
        <f>IF($A107="","",IF(OR($Y107="",$Z107=""),"",ROUND(($Z107-$Y107)*24,1)))</f>
        <v/>
      </c>
      <c r="AE107" s="45">
        <f>IF($A107="","",IF(OR($AA107="",$Z107=""),"",ROUND(($Z107-$AA107)*24,1)))</f>
        <v/>
      </c>
      <c r="AF107" s="22">
        <f>IF($A107="","",IF(OR($AB107="",$Z107=""),"",ROUND(($AB107-$Z107)*1440,0)))</f>
        <v/>
      </c>
      <c r="AG107" s="22">
        <f>IF($A107="","",IF(OR($AB107="",$AC107=""),"",ROUND(($AC107-$AB107)*1440,0)))</f>
        <v/>
      </c>
      <c r="AH107" s="46">
        <f>IF($A107="","",IF(OR($V107="",$W107=""),"",$W107-$V107))</f>
        <v/>
      </c>
      <c r="AI107" s="24">
        <f>IF($A107="","",IF(OR($L107="Cancelled",$L107="Completed"),"",IF(AND($L107="Confirmed",OR($M107="",$N107="")),"CONFIRMATION INCOMPLETE",IF(AND($Z107&lt;&gt;"",$Z107&lt;Dashboard!$B$2,$L107&lt;&gt;"Confirmed"),"OVERDUE / UNFILLED",IF(AND($Z107&lt;&gt;"",$Z107&gt;=Dashboard!$B$2,$Z107&lt;=Dashboard!$B$2+2,$L107&lt;&gt;"Confirmed"),"DUE WITHIN 48 HOURS","")))))</f>
        <v/>
      </c>
      <c r="AJ107" s="24">
        <f>IF($A107="","",IF(COUNTIF($A$2:$A$501,$A107)&gt;1,"Duplicate request ID",IF(OR($B107="",$C107="",$D107="",$E107="",$F107="",$G107="",$H107="",$I107="",$J107="",$K107="",$L107=""),"Missing required information",IF(AND($Y107&lt;&gt;"",$Z107&lt;&gt;"",$Z107&lt;$Y107),"Invalid date or time sequence",IF(OR(AND($O107&lt;&gt;"",$P107=""),AND($O107="",$P107&lt;&gt;"")),"Confirmation date or time incomplete",IF(AND($AA107&lt;&gt;"",$Z107&lt;&gt;"",$AA107&gt;$Z107),"Confirmation after appointment",IF(AND(OR($L107="Confirmed",$L107="Completed"),OR($M107="",$N107="")),"Confirmed record missing assignment",IF(AND($L107="Completed",OR($Q107="",$R107="",$S107="",$T107="")),"Completed record missing service times",IF(AND($AB107&lt;&gt;"",$AC107&lt;&gt;"",$AC107&lt;$AB107),"Service end before service start",IF(AND($L107="Cancelled",$U107=""),"Cancelled record missing cancellation source",IF(OR(AND($V107&lt;&gt;"",$V107&lt;0),AND($W107&lt;&gt;"",$W107&lt;0)),"Negative cost",""))))))))))</f>
        <v/>
      </c>
    </row>
    <row r="108">
      <c r="A108" s="15" t="n"/>
      <c r="B108" s="15" t="n"/>
      <c r="C108" s="15" t="n"/>
      <c r="D108" s="42" t="n"/>
      <c r="E108" s="17" t="n"/>
      <c r="F108" s="42" t="n"/>
      <c r="G108" s="17" t="n"/>
      <c r="H108" s="15" t="n"/>
      <c r="I108" s="15" t="n"/>
      <c r="J108" s="15" t="n"/>
      <c r="K108" s="15" t="n"/>
      <c r="L108" s="15" t="n"/>
      <c r="M108" s="15" t="n"/>
      <c r="N108" s="15" t="n"/>
      <c r="O108" s="42" t="n"/>
      <c r="P108" s="17" t="n"/>
      <c r="Q108" s="42" t="n"/>
      <c r="R108" s="17" t="n"/>
      <c r="S108" s="42" t="n"/>
      <c r="T108" s="17" t="n"/>
      <c r="U108" s="15" t="n"/>
      <c r="V108" s="43" t="n"/>
      <c r="W108" s="43" t="n"/>
      <c r="X108" s="19" t="n"/>
      <c r="Y108" s="44">
        <f>IF($A108="","",IF(OR($D108="",$E108=""),"",$D108+$E108))</f>
        <v/>
      </c>
      <c r="Z108" s="44">
        <f>IF($A108="","",IF(OR($F108="",$G108=""),"",$F108+$G108))</f>
        <v/>
      </c>
      <c r="AA108" s="44">
        <f>IF($A108="","",IF(OR($O108="",$P108=""),"",$O108+$P108))</f>
        <v/>
      </c>
      <c r="AB108" s="44">
        <f>IF($A108="","",IF(OR($Q108="",$R108=""),"",$Q108+$R108))</f>
        <v/>
      </c>
      <c r="AC108" s="44">
        <f>IF($A108="","",IF(OR($S108="",$T108=""),"",$S108+$T108))</f>
        <v/>
      </c>
      <c r="AD108" s="45">
        <f>IF($A108="","",IF(OR($Y108="",$Z108=""),"",ROUND(($Z108-$Y108)*24,1)))</f>
        <v/>
      </c>
      <c r="AE108" s="45">
        <f>IF($A108="","",IF(OR($AA108="",$Z108=""),"",ROUND(($Z108-$AA108)*24,1)))</f>
        <v/>
      </c>
      <c r="AF108" s="22">
        <f>IF($A108="","",IF(OR($AB108="",$Z108=""),"",ROUND(($AB108-$Z108)*1440,0)))</f>
        <v/>
      </c>
      <c r="AG108" s="22">
        <f>IF($A108="","",IF(OR($AB108="",$AC108=""),"",ROUND(($AC108-$AB108)*1440,0)))</f>
        <v/>
      </c>
      <c r="AH108" s="46">
        <f>IF($A108="","",IF(OR($V108="",$W108=""),"",$W108-$V108))</f>
        <v/>
      </c>
      <c r="AI108" s="24">
        <f>IF($A108="","",IF(OR($L108="Cancelled",$L108="Completed"),"",IF(AND($L108="Confirmed",OR($M108="",$N108="")),"CONFIRMATION INCOMPLETE",IF(AND($Z108&lt;&gt;"",$Z108&lt;Dashboard!$B$2,$L108&lt;&gt;"Confirmed"),"OVERDUE / UNFILLED",IF(AND($Z108&lt;&gt;"",$Z108&gt;=Dashboard!$B$2,$Z108&lt;=Dashboard!$B$2+2,$L108&lt;&gt;"Confirmed"),"DUE WITHIN 48 HOURS","")))))</f>
        <v/>
      </c>
      <c r="AJ108" s="24">
        <f>IF($A108="","",IF(COUNTIF($A$2:$A$501,$A108)&gt;1,"Duplicate request ID",IF(OR($B108="",$C108="",$D108="",$E108="",$F108="",$G108="",$H108="",$I108="",$J108="",$K108="",$L108=""),"Missing required information",IF(AND($Y108&lt;&gt;"",$Z108&lt;&gt;"",$Z108&lt;$Y108),"Invalid date or time sequence",IF(OR(AND($O108&lt;&gt;"",$P108=""),AND($O108="",$P108&lt;&gt;"")),"Confirmation date or time incomplete",IF(AND($AA108&lt;&gt;"",$Z108&lt;&gt;"",$AA108&gt;$Z108),"Confirmation after appointment",IF(AND(OR($L108="Confirmed",$L108="Completed"),OR($M108="",$N108="")),"Confirmed record missing assignment",IF(AND($L108="Completed",OR($Q108="",$R108="",$S108="",$T108="")),"Completed record missing service times",IF(AND($AB108&lt;&gt;"",$AC108&lt;&gt;"",$AC108&lt;$AB108),"Service end before service start",IF(AND($L108="Cancelled",$U108=""),"Cancelled record missing cancellation source",IF(OR(AND($V108&lt;&gt;"",$V108&lt;0),AND($W108&lt;&gt;"",$W108&lt;0)),"Negative cost",""))))))))))</f>
        <v/>
      </c>
    </row>
    <row r="109">
      <c r="A109" s="25" t="n"/>
      <c r="B109" s="25" t="n"/>
      <c r="C109" s="25" t="n"/>
      <c r="D109" s="47" t="n"/>
      <c r="E109" s="27" t="n"/>
      <c r="F109" s="47" t="n"/>
      <c r="G109" s="27" t="n"/>
      <c r="H109" s="25" t="n"/>
      <c r="I109" s="25" t="n"/>
      <c r="J109" s="25" t="n"/>
      <c r="K109" s="25" t="n"/>
      <c r="L109" s="25" t="n"/>
      <c r="M109" s="25" t="n"/>
      <c r="N109" s="25" t="n"/>
      <c r="O109" s="47" t="n"/>
      <c r="P109" s="27" t="n"/>
      <c r="Q109" s="47" t="n"/>
      <c r="R109" s="27" t="n"/>
      <c r="S109" s="47" t="n"/>
      <c r="T109" s="27" t="n"/>
      <c r="U109" s="25" t="n"/>
      <c r="V109" s="48" t="n"/>
      <c r="W109" s="48" t="n"/>
      <c r="X109" s="29" t="n"/>
      <c r="Y109" s="44">
        <f>IF($A109="","",IF(OR($D109="",$E109=""),"",$D109+$E109))</f>
        <v/>
      </c>
      <c r="Z109" s="44">
        <f>IF($A109="","",IF(OR($F109="",$G109=""),"",$F109+$G109))</f>
        <v/>
      </c>
      <c r="AA109" s="44">
        <f>IF($A109="","",IF(OR($O109="",$P109=""),"",$O109+$P109))</f>
        <v/>
      </c>
      <c r="AB109" s="44">
        <f>IF($A109="","",IF(OR($Q109="",$R109=""),"",$Q109+$R109))</f>
        <v/>
      </c>
      <c r="AC109" s="44">
        <f>IF($A109="","",IF(OR($S109="",$T109=""),"",$S109+$T109))</f>
        <v/>
      </c>
      <c r="AD109" s="45">
        <f>IF($A109="","",IF(OR($Y109="",$Z109=""),"",ROUND(($Z109-$Y109)*24,1)))</f>
        <v/>
      </c>
      <c r="AE109" s="45">
        <f>IF($A109="","",IF(OR($AA109="",$Z109=""),"",ROUND(($Z109-$AA109)*24,1)))</f>
        <v/>
      </c>
      <c r="AF109" s="22">
        <f>IF($A109="","",IF(OR($AB109="",$Z109=""),"",ROUND(($AB109-$Z109)*1440,0)))</f>
        <v/>
      </c>
      <c r="AG109" s="22">
        <f>IF($A109="","",IF(OR($AB109="",$AC109=""),"",ROUND(($AC109-$AB109)*1440,0)))</f>
        <v/>
      </c>
      <c r="AH109" s="46">
        <f>IF($A109="","",IF(OR($V109="",$W109=""),"",$W109-$V109))</f>
        <v/>
      </c>
      <c r="AI109" s="24">
        <f>IF($A109="","",IF(OR($L109="Cancelled",$L109="Completed"),"",IF(AND($L109="Confirmed",OR($M109="",$N109="")),"CONFIRMATION INCOMPLETE",IF(AND($Z109&lt;&gt;"",$Z109&lt;Dashboard!$B$2,$L109&lt;&gt;"Confirmed"),"OVERDUE / UNFILLED",IF(AND($Z109&lt;&gt;"",$Z109&gt;=Dashboard!$B$2,$Z109&lt;=Dashboard!$B$2+2,$L109&lt;&gt;"Confirmed"),"DUE WITHIN 48 HOURS","")))))</f>
        <v/>
      </c>
      <c r="AJ109" s="24">
        <f>IF($A109="","",IF(COUNTIF($A$2:$A$501,$A109)&gt;1,"Duplicate request ID",IF(OR($B109="",$C109="",$D109="",$E109="",$F109="",$G109="",$H109="",$I109="",$J109="",$K109="",$L109=""),"Missing required information",IF(AND($Y109&lt;&gt;"",$Z109&lt;&gt;"",$Z109&lt;$Y109),"Invalid date or time sequence",IF(OR(AND($O109&lt;&gt;"",$P109=""),AND($O109="",$P109&lt;&gt;"")),"Confirmation date or time incomplete",IF(AND($AA109&lt;&gt;"",$Z109&lt;&gt;"",$AA109&gt;$Z109),"Confirmation after appointment",IF(AND(OR($L109="Confirmed",$L109="Completed"),OR($M109="",$N109="")),"Confirmed record missing assignment",IF(AND($L109="Completed",OR($Q109="",$R109="",$S109="",$T109="")),"Completed record missing service times",IF(AND($AB109&lt;&gt;"",$AC109&lt;&gt;"",$AC109&lt;$AB109),"Service end before service start",IF(AND($L109="Cancelled",$U109=""),"Cancelled record missing cancellation source",IF(OR(AND($V109&lt;&gt;"",$V109&lt;0),AND($W109&lt;&gt;"",$W109&lt;0)),"Negative cost",""))))))))))</f>
        <v/>
      </c>
    </row>
    <row r="110">
      <c r="A110" s="15" t="n"/>
      <c r="B110" s="15" t="n"/>
      <c r="C110" s="15" t="n"/>
      <c r="D110" s="42" t="n"/>
      <c r="E110" s="17" t="n"/>
      <c r="F110" s="42" t="n"/>
      <c r="G110" s="17" t="n"/>
      <c r="H110" s="15" t="n"/>
      <c r="I110" s="15" t="n"/>
      <c r="J110" s="15" t="n"/>
      <c r="K110" s="15" t="n"/>
      <c r="L110" s="15" t="n"/>
      <c r="M110" s="15" t="n"/>
      <c r="N110" s="15" t="n"/>
      <c r="O110" s="42" t="n"/>
      <c r="P110" s="17" t="n"/>
      <c r="Q110" s="42" t="n"/>
      <c r="R110" s="17" t="n"/>
      <c r="S110" s="42" t="n"/>
      <c r="T110" s="17" t="n"/>
      <c r="U110" s="15" t="n"/>
      <c r="V110" s="43" t="n"/>
      <c r="W110" s="43" t="n"/>
      <c r="X110" s="19" t="n"/>
      <c r="Y110" s="44">
        <f>IF($A110="","",IF(OR($D110="",$E110=""),"",$D110+$E110))</f>
        <v/>
      </c>
      <c r="Z110" s="44">
        <f>IF($A110="","",IF(OR($F110="",$G110=""),"",$F110+$G110))</f>
        <v/>
      </c>
      <c r="AA110" s="44">
        <f>IF($A110="","",IF(OR($O110="",$P110=""),"",$O110+$P110))</f>
        <v/>
      </c>
      <c r="AB110" s="44">
        <f>IF($A110="","",IF(OR($Q110="",$R110=""),"",$Q110+$R110))</f>
        <v/>
      </c>
      <c r="AC110" s="44">
        <f>IF($A110="","",IF(OR($S110="",$T110=""),"",$S110+$T110))</f>
        <v/>
      </c>
      <c r="AD110" s="45">
        <f>IF($A110="","",IF(OR($Y110="",$Z110=""),"",ROUND(($Z110-$Y110)*24,1)))</f>
        <v/>
      </c>
      <c r="AE110" s="45">
        <f>IF($A110="","",IF(OR($AA110="",$Z110=""),"",ROUND(($Z110-$AA110)*24,1)))</f>
        <v/>
      </c>
      <c r="AF110" s="22">
        <f>IF($A110="","",IF(OR($AB110="",$Z110=""),"",ROUND(($AB110-$Z110)*1440,0)))</f>
        <v/>
      </c>
      <c r="AG110" s="22">
        <f>IF($A110="","",IF(OR($AB110="",$AC110=""),"",ROUND(($AC110-$AB110)*1440,0)))</f>
        <v/>
      </c>
      <c r="AH110" s="46">
        <f>IF($A110="","",IF(OR($V110="",$W110=""),"",$W110-$V110))</f>
        <v/>
      </c>
      <c r="AI110" s="24">
        <f>IF($A110="","",IF(OR($L110="Cancelled",$L110="Completed"),"",IF(AND($L110="Confirmed",OR($M110="",$N110="")),"CONFIRMATION INCOMPLETE",IF(AND($Z110&lt;&gt;"",$Z110&lt;Dashboard!$B$2,$L110&lt;&gt;"Confirmed"),"OVERDUE / UNFILLED",IF(AND($Z110&lt;&gt;"",$Z110&gt;=Dashboard!$B$2,$Z110&lt;=Dashboard!$B$2+2,$L110&lt;&gt;"Confirmed"),"DUE WITHIN 48 HOURS","")))))</f>
        <v/>
      </c>
      <c r="AJ110" s="24">
        <f>IF($A110="","",IF(COUNTIF($A$2:$A$501,$A110)&gt;1,"Duplicate request ID",IF(OR($B110="",$C110="",$D110="",$E110="",$F110="",$G110="",$H110="",$I110="",$J110="",$K110="",$L110=""),"Missing required information",IF(AND($Y110&lt;&gt;"",$Z110&lt;&gt;"",$Z110&lt;$Y110),"Invalid date or time sequence",IF(OR(AND($O110&lt;&gt;"",$P110=""),AND($O110="",$P110&lt;&gt;"")),"Confirmation date or time incomplete",IF(AND($AA110&lt;&gt;"",$Z110&lt;&gt;"",$AA110&gt;$Z110),"Confirmation after appointment",IF(AND(OR($L110="Confirmed",$L110="Completed"),OR($M110="",$N110="")),"Confirmed record missing assignment",IF(AND($L110="Completed",OR($Q110="",$R110="",$S110="",$T110="")),"Completed record missing service times",IF(AND($AB110&lt;&gt;"",$AC110&lt;&gt;"",$AC110&lt;$AB110),"Service end before service start",IF(AND($L110="Cancelled",$U110=""),"Cancelled record missing cancellation source",IF(OR(AND($V110&lt;&gt;"",$V110&lt;0),AND($W110&lt;&gt;"",$W110&lt;0)),"Negative cost",""))))))))))</f>
        <v/>
      </c>
    </row>
    <row r="111">
      <c r="A111" s="25" t="n"/>
      <c r="B111" s="25" t="n"/>
      <c r="C111" s="25" t="n"/>
      <c r="D111" s="47" t="n"/>
      <c r="E111" s="27" t="n"/>
      <c r="F111" s="47" t="n"/>
      <c r="G111" s="27" t="n"/>
      <c r="H111" s="25" t="n"/>
      <c r="I111" s="25" t="n"/>
      <c r="J111" s="25" t="n"/>
      <c r="K111" s="25" t="n"/>
      <c r="L111" s="25" t="n"/>
      <c r="M111" s="25" t="n"/>
      <c r="N111" s="25" t="n"/>
      <c r="O111" s="47" t="n"/>
      <c r="P111" s="27" t="n"/>
      <c r="Q111" s="47" t="n"/>
      <c r="R111" s="27" t="n"/>
      <c r="S111" s="47" t="n"/>
      <c r="T111" s="27" t="n"/>
      <c r="U111" s="25" t="n"/>
      <c r="V111" s="48" t="n"/>
      <c r="W111" s="48" t="n"/>
      <c r="X111" s="29" t="n"/>
      <c r="Y111" s="44">
        <f>IF($A111="","",IF(OR($D111="",$E111=""),"",$D111+$E111))</f>
        <v/>
      </c>
      <c r="Z111" s="44">
        <f>IF($A111="","",IF(OR($F111="",$G111=""),"",$F111+$G111))</f>
        <v/>
      </c>
      <c r="AA111" s="44">
        <f>IF($A111="","",IF(OR($O111="",$P111=""),"",$O111+$P111))</f>
        <v/>
      </c>
      <c r="AB111" s="44">
        <f>IF($A111="","",IF(OR($Q111="",$R111=""),"",$Q111+$R111))</f>
        <v/>
      </c>
      <c r="AC111" s="44">
        <f>IF($A111="","",IF(OR($S111="",$T111=""),"",$S111+$T111))</f>
        <v/>
      </c>
      <c r="AD111" s="45">
        <f>IF($A111="","",IF(OR($Y111="",$Z111=""),"",ROUND(($Z111-$Y111)*24,1)))</f>
        <v/>
      </c>
      <c r="AE111" s="45">
        <f>IF($A111="","",IF(OR($AA111="",$Z111=""),"",ROUND(($Z111-$AA111)*24,1)))</f>
        <v/>
      </c>
      <c r="AF111" s="22">
        <f>IF($A111="","",IF(OR($AB111="",$Z111=""),"",ROUND(($AB111-$Z111)*1440,0)))</f>
        <v/>
      </c>
      <c r="AG111" s="22">
        <f>IF($A111="","",IF(OR($AB111="",$AC111=""),"",ROUND(($AC111-$AB111)*1440,0)))</f>
        <v/>
      </c>
      <c r="AH111" s="46">
        <f>IF($A111="","",IF(OR($V111="",$W111=""),"",$W111-$V111))</f>
        <v/>
      </c>
      <c r="AI111" s="24">
        <f>IF($A111="","",IF(OR($L111="Cancelled",$L111="Completed"),"",IF(AND($L111="Confirmed",OR($M111="",$N111="")),"CONFIRMATION INCOMPLETE",IF(AND($Z111&lt;&gt;"",$Z111&lt;Dashboard!$B$2,$L111&lt;&gt;"Confirmed"),"OVERDUE / UNFILLED",IF(AND($Z111&lt;&gt;"",$Z111&gt;=Dashboard!$B$2,$Z111&lt;=Dashboard!$B$2+2,$L111&lt;&gt;"Confirmed"),"DUE WITHIN 48 HOURS","")))))</f>
        <v/>
      </c>
      <c r="AJ111" s="24">
        <f>IF($A111="","",IF(COUNTIF($A$2:$A$501,$A111)&gt;1,"Duplicate request ID",IF(OR($B111="",$C111="",$D111="",$E111="",$F111="",$G111="",$H111="",$I111="",$J111="",$K111="",$L111=""),"Missing required information",IF(AND($Y111&lt;&gt;"",$Z111&lt;&gt;"",$Z111&lt;$Y111),"Invalid date or time sequence",IF(OR(AND($O111&lt;&gt;"",$P111=""),AND($O111="",$P111&lt;&gt;"")),"Confirmation date or time incomplete",IF(AND($AA111&lt;&gt;"",$Z111&lt;&gt;"",$AA111&gt;$Z111),"Confirmation after appointment",IF(AND(OR($L111="Confirmed",$L111="Completed"),OR($M111="",$N111="")),"Confirmed record missing assignment",IF(AND($L111="Completed",OR($Q111="",$R111="",$S111="",$T111="")),"Completed record missing service times",IF(AND($AB111&lt;&gt;"",$AC111&lt;&gt;"",$AC111&lt;$AB111),"Service end before service start",IF(AND($L111="Cancelled",$U111=""),"Cancelled record missing cancellation source",IF(OR(AND($V111&lt;&gt;"",$V111&lt;0),AND($W111&lt;&gt;"",$W111&lt;0)),"Negative cost",""))))))))))</f>
        <v/>
      </c>
    </row>
    <row r="112">
      <c r="A112" s="15" t="n"/>
      <c r="B112" s="15" t="n"/>
      <c r="C112" s="15" t="n"/>
      <c r="D112" s="42" t="n"/>
      <c r="E112" s="17" t="n"/>
      <c r="F112" s="42" t="n"/>
      <c r="G112" s="17" t="n"/>
      <c r="H112" s="15" t="n"/>
      <c r="I112" s="15" t="n"/>
      <c r="J112" s="15" t="n"/>
      <c r="K112" s="15" t="n"/>
      <c r="L112" s="15" t="n"/>
      <c r="M112" s="15" t="n"/>
      <c r="N112" s="15" t="n"/>
      <c r="O112" s="42" t="n"/>
      <c r="P112" s="17" t="n"/>
      <c r="Q112" s="42" t="n"/>
      <c r="R112" s="17" t="n"/>
      <c r="S112" s="42" t="n"/>
      <c r="T112" s="17" t="n"/>
      <c r="U112" s="15" t="n"/>
      <c r="V112" s="43" t="n"/>
      <c r="W112" s="43" t="n"/>
      <c r="X112" s="19" t="n"/>
      <c r="Y112" s="44">
        <f>IF($A112="","",IF(OR($D112="",$E112=""),"",$D112+$E112))</f>
        <v/>
      </c>
      <c r="Z112" s="44">
        <f>IF($A112="","",IF(OR($F112="",$G112=""),"",$F112+$G112))</f>
        <v/>
      </c>
      <c r="AA112" s="44">
        <f>IF($A112="","",IF(OR($O112="",$P112=""),"",$O112+$P112))</f>
        <v/>
      </c>
      <c r="AB112" s="44">
        <f>IF($A112="","",IF(OR($Q112="",$R112=""),"",$Q112+$R112))</f>
        <v/>
      </c>
      <c r="AC112" s="44">
        <f>IF($A112="","",IF(OR($S112="",$T112=""),"",$S112+$T112))</f>
        <v/>
      </c>
      <c r="AD112" s="45">
        <f>IF($A112="","",IF(OR($Y112="",$Z112=""),"",ROUND(($Z112-$Y112)*24,1)))</f>
        <v/>
      </c>
      <c r="AE112" s="45">
        <f>IF($A112="","",IF(OR($AA112="",$Z112=""),"",ROUND(($Z112-$AA112)*24,1)))</f>
        <v/>
      </c>
      <c r="AF112" s="22">
        <f>IF($A112="","",IF(OR($AB112="",$Z112=""),"",ROUND(($AB112-$Z112)*1440,0)))</f>
        <v/>
      </c>
      <c r="AG112" s="22">
        <f>IF($A112="","",IF(OR($AB112="",$AC112=""),"",ROUND(($AC112-$AB112)*1440,0)))</f>
        <v/>
      </c>
      <c r="AH112" s="46">
        <f>IF($A112="","",IF(OR($V112="",$W112=""),"",$W112-$V112))</f>
        <v/>
      </c>
      <c r="AI112" s="24">
        <f>IF($A112="","",IF(OR($L112="Cancelled",$L112="Completed"),"",IF(AND($L112="Confirmed",OR($M112="",$N112="")),"CONFIRMATION INCOMPLETE",IF(AND($Z112&lt;&gt;"",$Z112&lt;Dashboard!$B$2,$L112&lt;&gt;"Confirmed"),"OVERDUE / UNFILLED",IF(AND($Z112&lt;&gt;"",$Z112&gt;=Dashboard!$B$2,$Z112&lt;=Dashboard!$B$2+2,$L112&lt;&gt;"Confirmed"),"DUE WITHIN 48 HOURS","")))))</f>
        <v/>
      </c>
      <c r="AJ112" s="24">
        <f>IF($A112="","",IF(COUNTIF($A$2:$A$501,$A112)&gt;1,"Duplicate request ID",IF(OR($B112="",$C112="",$D112="",$E112="",$F112="",$G112="",$H112="",$I112="",$J112="",$K112="",$L112=""),"Missing required information",IF(AND($Y112&lt;&gt;"",$Z112&lt;&gt;"",$Z112&lt;$Y112),"Invalid date or time sequence",IF(OR(AND($O112&lt;&gt;"",$P112=""),AND($O112="",$P112&lt;&gt;"")),"Confirmation date or time incomplete",IF(AND($AA112&lt;&gt;"",$Z112&lt;&gt;"",$AA112&gt;$Z112),"Confirmation after appointment",IF(AND(OR($L112="Confirmed",$L112="Completed"),OR($M112="",$N112="")),"Confirmed record missing assignment",IF(AND($L112="Completed",OR($Q112="",$R112="",$S112="",$T112="")),"Completed record missing service times",IF(AND($AB112&lt;&gt;"",$AC112&lt;&gt;"",$AC112&lt;$AB112),"Service end before service start",IF(AND($L112="Cancelled",$U112=""),"Cancelled record missing cancellation source",IF(OR(AND($V112&lt;&gt;"",$V112&lt;0),AND($W112&lt;&gt;"",$W112&lt;0)),"Negative cost",""))))))))))</f>
        <v/>
      </c>
    </row>
    <row r="113">
      <c r="A113" s="25" t="n"/>
      <c r="B113" s="25" t="n"/>
      <c r="C113" s="25" t="n"/>
      <c r="D113" s="47" t="n"/>
      <c r="E113" s="27" t="n"/>
      <c r="F113" s="47" t="n"/>
      <c r="G113" s="27" t="n"/>
      <c r="H113" s="25" t="n"/>
      <c r="I113" s="25" t="n"/>
      <c r="J113" s="25" t="n"/>
      <c r="K113" s="25" t="n"/>
      <c r="L113" s="25" t="n"/>
      <c r="M113" s="25" t="n"/>
      <c r="N113" s="25" t="n"/>
      <c r="O113" s="47" t="n"/>
      <c r="P113" s="27" t="n"/>
      <c r="Q113" s="47" t="n"/>
      <c r="R113" s="27" t="n"/>
      <c r="S113" s="47" t="n"/>
      <c r="T113" s="27" t="n"/>
      <c r="U113" s="25" t="n"/>
      <c r="V113" s="48" t="n"/>
      <c r="W113" s="48" t="n"/>
      <c r="X113" s="29" t="n"/>
      <c r="Y113" s="44">
        <f>IF($A113="","",IF(OR($D113="",$E113=""),"",$D113+$E113))</f>
        <v/>
      </c>
      <c r="Z113" s="44">
        <f>IF($A113="","",IF(OR($F113="",$G113=""),"",$F113+$G113))</f>
        <v/>
      </c>
      <c r="AA113" s="44">
        <f>IF($A113="","",IF(OR($O113="",$P113=""),"",$O113+$P113))</f>
        <v/>
      </c>
      <c r="AB113" s="44">
        <f>IF($A113="","",IF(OR($Q113="",$R113=""),"",$Q113+$R113))</f>
        <v/>
      </c>
      <c r="AC113" s="44">
        <f>IF($A113="","",IF(OR($S113="",$T113=""),"",$S113+$T113))</f>
        <v/>
      </c>
      <c r="AD113" s="45">
        <f>IF($A113="","",IF(OR($Y113="",$Z113=""),"",ROUND(($Z113-$Y113)*24,1)))</f>
        <v/>
      </c>
      <c r="AE113" s="45">
        <f>IF($A113="","",IF(OR($AA113="",$Z113=""),"",ROUND(($Z113-$AA113)*24,1)))</f>
        <v/>
      </c>
      <c r="AF113" s="22">
        <f>IF($A113="","",IF(OR($AB113="",$Z113=""),"",ROUND(($AB113-$Z113)*1440,0)))</f>
        <v/>
      </c>
      <c r="AG113" s="22">
        <f>IF($A113="","",IF(OR($AB113="",$AC113=""),"",ROUND(($AC113-$AB113)*1440,0)))</f>
        <v/>
      </c>
      <c r="AH113" s="46">
        <f>IF($A113="","",IF(OR($V113="",$W113=""),"",$W113-$V113))</f>
        <v/>
      </c>
      <c r="AI113" s="24">
        <f>IF($A113="","",IF(OR($L113="Cancelled",$L113="Completed"),"",IF(AND($L113="Confirmed",OR($M113="",$N113="")),"CONFIRMATION INCOMPLETE",IF(AND($Z113&lt;&gt;"",$Z113&lt;Dashboard!$B$2,$L113&lt;&gt;"Confirmed"),"OVERDUE / UNFILLED",IF(AND($Z113&lt;&gt;"",$Z113&gt;=Dashboard!$B$2,$Z113&lt;=Dashboard!$B$2+2,$L113&lt;&gt;"Confirmed"),"DUE WITHIN 48 HOURS","")))))</f>
        <v/>
      </c>
      <c r="AJ113" s="24">
        <f>IF($A113="","",IF(COUNTIF($A$2:$A$501,$A113)&gt;1,"Duplicate request ID",IF(OR($B113="",$C113="",$D113="",$E113="",$F113="",$G113="",$H113="",$I113="",$J113="",$K113="",$L113=""),"Missing required information",IF(AND($Y113&lt;&gt;"",$Z113&lt;&gt;"",$Z113&lt;$Y113),"Invalid date or time sequence",IF(OR(AND($O113&lt;&gt;"",$P113=""),AND($O113="",$P113&lt;&gt;"")),"Confirmation date or time incomplete",IF(AND($AA113&lt;&gt;"",$Z113&lt;&gt;"",$AA113&gt;$Z113),"Confirmation after appointment",IF(AND(OR($L113="Confirmed",$L113="Completed"),OR($M113="",$N113="")),"Confirmed record missing assignment",IF(AND($L113="Completed",OR($Q113="",$R113="",$S113="",$T113="")),"Completed record missing service times",IF(AND($AB113&lt;&gt;"",$AC113&lt;&gt;"",$AC113&lt;$AB113),"Service end before service start",IF(AND($L113="Cancelled",$U113=""),"Cancelled record missing cancellation source",IF(OR(AND($V113&lt;&gt;"",$V113&lt;0),AND($W113&lt;&gt;"",$W113&lt;0)),"Negative cost",""))))))))))</f>
        <v/>
      </c>
    </row>
    <row r="114">
      <c r="A114" s="15" t="n"/>
      <c r="B114" s="15" t="n"/>
      <c r="C114" s="15" t="n"/>
      <c r="D114" s="42" t="n"/>
      <c r="E114" s="17" t="n"/>
      <c r="F114" s="42" t="n"/>
      <c r="G114" s="17" t="n"/>
      <c r="H114" s="15" t="n"/>
      <c r="I114" s="15" t="n"/>
      <c r="J114" s="15" t="n"/>
      <c r="K114" s="15" t="n"/>
      <c r="L114" s="15" t="n"/>
      <c r="M114" s="15" t="n"/>
      <c r="N114" s="15" t="n"/>
      <c r="O114" s="42" t="n"/>
      <c r="P114" s="17" t="n"/>
      <c r="Q114" s="42" t="n"/>
      <c r="R114" s="17" t="n"/>
      <c r="S114" s="42" t="n"/>
      <c r="T114" s="17" t="n"/>
      <c r="U114" s="15" t="n"/>
      <c r="V114" s="43" t="n"/>
      <c r="W114" s="43" t="n"/>
      <c r="X114" s="19" t="n"/>
      <c r="Y114" s="44">
        <f>IF($A114="","",IF(OR($D114="",$E114=""),"",$D114+$E114))</f>
        <v/>
      </c>
      <c r="Z114" s="44">
        <f>IF($A114="","",IF(OR($F114="",$G114=""),"",$F114+$G114))</f>
        <v/>
      </c>
      <c r="AA114" s="44">
        <f>IF($A114="","",IF(OR($O114="",$P114=""),"",$O114+$P114))</f>
        <v/>
      </c>
      <c r="AB114" s="44">
        <f>IF($A114="","",IF(OR($Q114="",$R114=""),"",$Q114+$R114))</f>
        <v/>
      </c>
      <c r="AC114" s="44">
        <f>IF($A114="","",IF(OR($S114="",$T114=""),"",$S114+$T114))</f>
        <v/>
      </c>
      <c r="AD114" s="45">
        <f>IF($A114="","",IF(OR($Y114="",$Z114=""),"",ROUND(($Z114-$Y114)*24,1)))</f>
        <v/>
      </c>
      <c r="AE114" s="45">
        <f>IF($A114="","",IF(OR($AA114="",$Z114=""),"",ROUND(($Z114-$AA114)*24,1)))</f>
        <v/>
      </c>
      <c r="AF114" s="22">
        <f>IF($A114="","",IF(OR($AB114="",$Z114=""),"",ROUND(($AB114-$Z114)*1440,0)))</f>
        <v/>
      </c>
      <c r="AG114" s="22">
        <f>IF($A114="","",IF(OR($AB114="",$AC114=""),"",ROUND(($AC114-$AB114)*1440,0)))</f>
        <v/>
      </c>
      <c r="AH114" s="46">
        <f>IF($A114="","",IF(OR($V114="",$W114=""),"",$W114-$V114))</f>
        <v/>
      </c>
      <c r="AI114" s="24">
        <f>IF($A114="","",IF(OR($L114="Cancelled",$L114="Completed"),"",IF(AND($L114="Confirmed",OR($M114="",$N114="")),"CONFIRMATION INCOMPLETE",IF(AND($Z114&lt;&gt;"",$Z114&lt;Dashboard!$B$2,$L114&lt;&gt;"Confirmed"),"OVERDUE / UNFILLED",IF(AND($Z114&lt;&gt;"",$Z114&gt;=Dashboard!$B$2,$Z114&lt;=Dashboard!$B$2+2,$L114&lt;&gt;"Confirmed"),"DUE WITHIN 48 HOURS","")))))</f>
        <v/>
      </c>
      <c r="AJ114" s="24">
        <f>IF($A114="","",IF(COUNTIF($A$2:$A$501,$A114)&gt;1,"Duplicate request ID",IF(OR($B114="",$C114="",$D114="",$E114="",$F114="",$G114="",$H114="",$I114="",$J114="",$K114="",$L114=""),"Missing required information",IF(AND($Y114&lt;&gt;"",$Z114&lt;&gt;"",$Z114&lt;$Y114),"Invalid date or time sequence",IF(OR(AND($O114&lt;&gt;"",$P114=""),AND($O114="",$P114&lt;&gt;"")),"Confirmation date or time incomplete",IF(AND($AA114&lt;&gt;"",$Z114&lt;&gt;"",$AA114&gt;$Z114),"Confirmation after appointment",IF(AND(OR($L114="Confirmed",$L114="Completed"),OR($M114="",$N114="")),"Confirmed record missing assignment",IF(AND($L114="Completed",OR($Q114="",$R114="",$S114="",$T114="")),"Completed record missing service times",IF(AND($AB114&lt;&gt;"",$AC114&lt;&gt;"",$AC114&lt;$AB114),"Service end before service start",IF(AND($L114="Cancelled",$U114=""),"Cancelled record missing cancellation source",IF(OR(AND($V114&lt;&gt;"",$V114&lt;0),AND($W114&lt;&gt;"",$W114&lt;0)),"Negative cost",""))))))))))</f>
        <v/>
      </c>
    </row>
    <row r="115">
      <c r="A115" s="25" t="n"/>
      <c r="B115" s="25" t="n"/>
      <c r="C115" s="25" t="n"/>
      <c r="D115" s="47" t="n"/>
      <c r="E115" s="27" t="n"/>
      <c r="F115" s="47" t="n"/>
      <c r="G115" s="27" t="n"/>
      <c r="H115" s="25" t="n"/>
      <c r="I115" s="25" t="n"/>
      <c r="J115" s="25" t="n"/>
      <c r="K115" s="25" t="n"/>
      <c r="L115" s="25" t="n"/>
      <c r="M115" s="25" t="n"/>
      <c r="N115" s="25" t="n"/>
      <c r="O115" s="47" t="n"/>
      <c r="P115" s="27" t="n"/>
      <c r="Q115" s="47" t="n"/>
      <c r="R115" s="27" t="n"/>
      <c r="S115" s="47" t="n"/>
      <c r="T115" s="27" t="n"/>
      <c r="U115" s="25" t="n"/>
      <c r="V115" s="48" t="n"/>
      <c r="W115" s="48" t="n"/>
      <c r="X115" s="29" t="n"/>
      <c r="Y115" s="44">
        <f>IF($A115="","",IF(OR($D115="",$E115=""),"",$D115+$E115))</f>
        <v/>
      </c>
      <c r="Z115" s="44">
        <f>IF($A115="","",IF(OR($F115="",$G115=""),"",$F115+$G115))</f>
        <v/>
      </c>
      <c r="AA115" s="44">
        <f>IF($A115="","",IF(OR($O115="",$P115=""),"",$O115+$P115))</f>
        <v/>
      </c>
      <c r="AB115" s="44">
        <f>IF($A115="","",IF(OR($Q115="",$R115=""),"",$Q115+$R115))</f>
        <v/>
      </c>
      <c r="AC115" s="44">
        <f>IF($A115="","",IF(OR($S115="",$T115=""),"",$S115+$T115))</f>
        <v/>
      </c>
      <c r="AD115" s="45">
        <f>IF($A115="","",IF(OR($Y115="",$Z115=""),"",ROUND(($Z115-$Y115)*24,1)))</f>
        <v/>
      </c>
      <c r="AE115" s="45">
        <f>IF($A115="","",IF(OR($AA115="",$Z115=""),"",ROUND(($Z115-$AA115)*24,1)))</f>
        <v/>
      </c>
      <c r="AF115" s="22">
        <f>IF($A115="","",IF(OR($AB115="",$Z115=""),"",ROUND(($AB115-$Z115)*1440,0)))</f>
        <v/>
      </c>
      <c r="AG115" s="22">
        <f>IF($A115="","",IF(OR($AB115="",$AC115=""),"",ROUND(($AC115-$AB115)*1440,0)))</f>
        <v/>
      </c>
      <c r="AH115" s="46">
        <f>IF($A115="","",IF(OR($V115="",$W115=""),"",$W115-$V115))</f>
        <v/>
      </c>
      <c r="AI115" s="24">
        <f>IF($A115="","",IF(OR($L115="Cancelled",$L115="Completed"),"",IF(AND($L115="Confirmed",OR($M115="",$N115="")),"CONFIRMATION INCOMPLETE",IF(AND($Z115&lt;&gt;"",$Z115&lt;Dashboard!$B$2,$L115&lt;&gt;"Confirmed"),"OVERDUE / UNFILLED",IF(AND($Z115&lt;&gt;"",$Z115&gt;=Dashboard!$B$2,$Z115&lt;=Dashboard!$B$2+2,$L115&lt;&gt;"Confirmed"),"DUE WITHIN 48 HOURS","")))))</f>
        <v/>
      </c>
      <c r="AJ115" s="24">
        <f>IF($A115="","",IF(COUNTIF($A$2:$A$501,$A115)&gt;1,"Duplicate request ID",IF(OR($B115="",$C115="",$D115="",$E115="",$F115="",$G115="",$H115="",$I115="",$J115="",$K115="",$L115=""),"Missing required information",IF(AND($Y115&lt;&gt;"",$Z115&lt;&gt;"",$Z115&lt;$Y115),"Invalid date or time sequence",IF(OR(AND($O115&lt;&gt;"",$P115=""),AND($O115="",$P115&lt;&gt;"")),"Confirmation date or time incomplete",IF(AND($AA115&lt;&gt;"",$Z115&lt;&gt;"",$AA115&gt;$Z115),"Confirmation after appointment",IF(AND(OR($L115="Confirmed",$L115="Completed"),OR($M115="",$N115="")),"Confirmed record missing assignment",IF(AND($L115="Completed",OR($Q115="",$R115="",$S115="",$T115="")),"Completed record missing service times",IF(AND($AB115&lt;&gt;"",$AC115&lt;&gt;"",$AC115&lt;$AB115),"Service end before service start",IF(AND($L115="Cancelled",$U115=""),"Cancelled record missing cancellation source",IF(OR(AND($V115&lt;&gt;"",$V115&lt;0),AND($W115&lt;&gt;"",$W115&lt;0)),"Negative cost",""))))))))))</f>
        <v/>
      </c>
    </row>
    <row r="116">
      <c r="A116" s="15" t="n"/>
      <c r="B116" s="15" t="n"/>
      <c r="C116" s="15" t="n"/>
      <c r="D116" s="42" t="n"/>
      <c r="E116" s="17" t="n"/>
      <c r="F116" s="42" t="n"/>
      <c r="G116" s="17" t="n"/>
      <c r="H116" s="15" t="n"/>
      <c r="I116" s="15" t="n"/>
      <c r="J116" s="15" t="n"/>
      <c r="K116" s="15" t="n"/>
      <c r="L116" s="15" t="n"/>
      <c r="M116" s="15" t="n"/>
      <c r="N116" s="15" t="n"/>
      <c r="O116" s="42" t="n"/>
      <c r="P116" s="17" t="n"/>
      <c r="Q116" s="42" t="n"/>
      <c r="R116" s="17" t="n"/>
      <c r="S116" s="42" t="n"/>
      <c r="T116" s="17" t="n"/>
      <c r="U116" s="15" t="n"/>
      <c r="V116" s="43" t="n"/>
      <c r="W116" s="43" t="n"/>
      <c r="X116" s="19" t="n"/>
      <c r="Y116" s="44">
        <f>IF($A116="","",IF(OR($D116="",$E116=""),"",$D116+$E116))</f>
        <v/>
      </c>
      <c r="Z116" s="44">
        <f>IF($A116="","",IF(OR($F116="",$G116=""),"",$F116+$G116))</f>
        <v/>
      </c>
      <c r="AA116" s="44">
        <f>IF($A116="","",IF(OR($O116="",$P116=""),"",$O116+$P116))</f>
        <v/>
      </c>
      <c r="AB116" s="44">
        <f>IF($A116="","",IF(OR($Q116="",$R116=""),"",$Q116+$R116))</f>
        <v/>
      </c>
      <c r="AC116" s="44">
        <f>IF($A116="","",IF(OR($S116="",$T116=""),"",$S116+$T116))</f>
        <v/>
      </c>
      <c r="AD116" s="45">
        <f>IF($A116="","",IF(OR($Y116="",$Z116=""),"",ROUND(($Z116-$Y116)*24,1)))</f>
        <v/>
      </c>
      <c r="AE116" s="45">
        <f>IF($A116="","",IF(OR($AA116="",$Z116=""),"",ROUND(($Z116-$AA116)*24,1)))</f>
        <v/>
      </c>
      <c r="AF116" s="22">
        <f>IF($A116="","",IF(OR($AB116="",$Z116=""),"",ROUND(($AB116-$Z116)*1440,0)))</f>
        <v/>
      </c>
      <c r="AG116" s="22">
        <f>IF($A116="","",IF(OR($AB116="",$AC116=""),"",ROUND(($AC116-$AB116)*1440,0)))</f>
        <v/>
      </c>
      <c r="AH116" s="46">
        <f>IF($A116="","",IF(OR($V116="",$W116=""),"",$W116-$V116))</f>
        <v/>
      </c>
      <c r="AI116" s="24">
        <f>IF($A116="","",IF(OR($L116="Cancelled",$L116="Completed"),"",IF(AND($L116="Confirmed",OR($M116="",$N116="")),"CONFIRMATION INCOMPLETE",IF(AND($Z116&lt;&gt;"",$Z116&lt;Dashboard!$B$2,$L116&lt;&gt;"Confirmed"),"OVERDUE / UNFILLED",IF(AND($Z116&lt;&gt;"",$Z116&gt;=Dashboard!$B$2,$Z116&lt;=Dashboard!$B$2+2,$L116&lt;&gt;"Confirmed"),"DUE WITHIN 48 HOURS","")))))</f>
        <v/>
      </c>
      <c r="AJ116" s="24">
        <f>IF($A116="","",IF(COUNTIF($A$2:$A$501,$A116)&gt;1,"Duplicate request ID",IF(OR($B116="",$C116="",$D116="",$E116="",$F116="",$G116="",$H116="",$I116="",$J116="",$K116="",$L116=""),"Missing required information",IF(AND($Y116&lt;&gt;"",$Z116&lt;&gt;"",$Z116&lt;$Y116),"Invalid date or time sequence",IF(OR(AND($O116&lt;&gt;"",$P116=""),AND($O116="",$P116&lt;&gt;"")),"Confirmation date or time incomplete",IF(AND($AA116&lt;&gt;"",$Z116&lt;&gt;"",$AA116&gt;$Z116),"Confirmation after appointment",IF(AND(OR($L116="Confirmed",$L116="Completed"),OR($M116="",$N116="")),"Confirmed record missing assignment",IF(AND($L116="Completed",OR($Q116="",$R116="",$S116="",$T116="")),"Completed record missing service times",IF(AND($AB116&lt;&gt;"",$AC116&lt;&gt;"",$AC116&lt;$AB116),"Service end before service start",IF(AND($L116="Cancelled",$U116=""),"Cancelled record missing cancellation source",IF(OR(AND($V116&lt;&gt;"",$V116&lt;0),AND($W116&lt;&gt;"",$W116&lt;0)),"Negative cost",""))))))))))</f>
        <v/>
      </c>
    </row>
    <row r="117">
      <c r="A117" s="25" t="n"/>
      <c r="B117" s="25" t="n"/>
      <c r="C117" s="25" t="n"/>
      <c r="D117" s="47" t="n"/>
      <c r="E117" s="27" t="n"/>
      <c r="F117" s="47" t="n"/>
      <c r="G117" s="27" t="n"/>
      <c r="H117" s="25" t="n"/>
      <c r="I117" s="25" t="n"/>
      <c r="J117" s="25" t="n"/>
      <c r="K117" s="25" t="n"/>
      <c r="L117" s="25" t="n"/>
      <c r="M117" s="25" t="n"/>
      <c r="N117" s="25" t="n"/>
      <c r="O117" s="47" t="n"/>
      <c r="P117" s="27" t="n"/>
      <c r="Q117" s="47" t="n"/>
      <c r="R117" s="27" t="n"/>
      <c r="S117" s="47" t="n"/>
      <c r="T117" s="27" t="n"/>
      <c r="U117" s="25" t="n"/>
      <c r="V117" s="48" t="n"/>
      <c r="W117" s="48" t="n"/>
      <c r="X117" s="29" t="n"/>
      <c r="Y117" s="44">
        <f>IF($A117="","",IF(OR($D117="",$E117=""),"",$D117+$E117))</f>
        <v/>
      </c>
      <c r="Z117" s="44">
        <f>IF($A117="","",IF(OR($F117="",$G117=""),"",$F117+$G117))</f>
        <v/>
      </c>
      <c r="AA117" s="44">
        <f>IF($A117="","",IF(OR($O117="",$P117=""),"",$O117+$P117))</f>
        <v/>
      </c>
      <c r="AB117" s="44">
        <f>IF($A117="","",IF(OR($Q117="",$R117=""),"",$Q117+$R117))</f>
        <v/>
      </c>
      <c r="AC117" s="44">
        <f>IF($A117="","",IF(OR($S117="",$T117=""),"",$S117+$T117))</f>
        <v/>
      </c>
      <c r="AD117" s="45">
        <f>IF($A117="","",IF(OR($Y117="",$Z117=""),"",ROUND(($Z117-$Y117)*24,1)))</f>
        <v/>
      </c>
      <c r="AE117" s="45">
        <f>IF($A117="","",IF(OR($AA117="",$Z117=""),"",ROUND(($Z117-$AA117)*24,1)))</f>
        <v/>
      </c>
      <c r="AF117" s="22">
        <f>IF($A117="","",IF(OR($AB117="",$Z117=""),"",ROUND(($AB117-$Z117)*1440,0)))</f>
        <v/>
      </c>
      <c r="AG117" s="22">
        <f>IF($A117="","",IF(OR($AB117="",$AC117=""),"",ROUND(($AC117-$AB117)*1440,0)))</f>
        <v/>
      </c>
      <c r="AH117" s="46">
        <f>IF($A117="","",IF(OR($V117="",$W117=""),"",$W117-$V117))</f>
        <v/>
      </c>
      <c r="AI117" s="24">
        <f>IF($A117="","",IF(OR($L117="Cancelled",$L117="Completed"),"",IF(AND($L117="Confirmed",OR($M117="",$N117="")),"CONFIRMATION INCOMPLETE",IF(AND($Z117&lt;&gt;"",$Z117&lt;Dashboard!$B$2,$L117&lt;&gt;"Confirmed"),"OVERDUE / UNFILLED",IF(AND($Z117&lt;&gt;"",$Z117&gt;=Dashboard!$B$2,$Z117&lt;=Dashboard!$B$2+2,$L117&lt;&gt;"Confirmed"),"DUE WITHIN 48 HOURS","")))))</f>
        <v/>
      </c>
      <c r="AJ117" s="24">
        <f>IF($A117="","",IF(COUNTIF($A$2:$A$501,$A117)&gt;1,"Duplicate request ID",IF(OR($B117="",$C117="",$D117="",$E117="",$F117="",$G117="",$H117="",$I117="",$J117="",$K117="",$L117=""),"Missing required information",IF(AND($Y117&lt;&gt;"",$Z117&lt;&gt;"",$Z117&lt;$Y117),"Invalid date or time sequence",IF(OR(AND($O117&lt;&gt;"",$P117=""),AND($O117="",$P117&lt;&gt;"")),"Confirmation date or time incomplete",IF(AND($AA117&lt;&gt;"",$Z117&lt;&gt;"",$AA117&gt;$Z117),"Confirmation after appointment",IF(AND(OR($L117="Confirmed",$L117="Completed"),OR($M117="",$N117="")),"Confirmed record missing assignment",IF(AND($L117="Completed",OR($Q117="",$R117="",$S117="",$T117="")),"Completed record missing service times",IF(AND($AB117&lt;&gt;"",$AC117&lt;&gt;"",$AC117&lt;$AB117),"Service end before service start",IF(AND($L117="Cancelled",$U117=""),"Cancelled record missing cancellation source",IF(OR(AND($V117&lt;&gt;"",$V117&lt;0),AND($W117&lt;&gt;"",$W117&lt;0)),"Negative cost",""))))))))))</f>
        <v/>
      </c>
    </row>
    <row r="118">
      <c r="A118" s="15" t="n"/>
      <c r="B118" s="15" t="n"/>
      <c r="C118" s="15" t="n"/>
      <c r="D118" s="42" t="n"/>
      <c r="E118" s="17" t="n"/>
      <c r="F118" s="42" t="n"/>
      <c r="G118" s="17" t="n"/>
      <c r="H118" s="15" t="n"/>
      <c r="I118" s="15" t="n"/>
      <c r="J118" s="15" t="n"/>
      <c r="K118" s="15" t="n"/>
      <c r="L118" s="15" t="n"/>
      <c r="M118" s="15" t="n"/>
      <c r="N118" s="15" t="n"/>
      <c r="O118" s="42" t="n"/>
      <c r="P118" s="17" t="n"/>
      <c r="Q118" s="42" t="n"/>
      <c r="R118" s="17" t="n"/>
      <c r="S118" s="42" t="n"/>
      <c r="T118" s="17" t="n"/>
      <c r="U118" s="15" t="n"/>
      <c r="V118" s="43" t="n"/>
      <c r="W118" s="43" t="n"/>
      <c r="X118" s="19" t="n"/>
      <c r="Y118" s="44">
        <f>IF($A118="","",IF(OR($D118="",$E118=""),"",$D118+$E118))</f>
        <v/>
      </c>
      <c r="Z118" s="44">
        <f>IF($A118="","",IF(OR($F118="",$G118=""),"",$F118+$G118))</f>
        <v/>
      </c>
      <c r="AA118" s="44">
        <f>IF($A118="","",IF(OR($O118="",$P118=""),"",$O118+$P118))</f>
        <v/>
      </c>
      <c r="AB118" s="44">
        <f>IF($A118="","",IF(OR($Q118="",$R118=""),"",$Q118+$R118))</f>
        <v/>
      </c>
      <c r="AC118" s="44">
        <f>IF($A118="","",IF(OR($S118="",$T118=""),"",$S118+$T118))</f>
        <v/>
      </c>
      <c r="AD118" s="45">
        <f>IF($A118="","",IF(OR($Y118="",$Z118=""),"",ROUND(($Z118-$Y118)*24,1)))</f>
        <v/>
      </c>
      <c r="AE118" s="45">
        <f>IF($A118="","",IF(OR($AA118="",$Z118=""),"",ROUND(($Z118-$AA118)*24,1)))</f>
        <v/>
      </c>
      <c r="AF118" s="22">
        <f>IF($A118="","",IF(OR($AB118="",$Z118=""),"",ROUND(($AB118-$Z118)*1440,0)))</f>
        <v/>
      </c>
      <c r="AG118" s="22">
        <f>IF($A118="","",IF(OR($AB118="",$AC118=""),"",ROUND(($AC118-$AB118)*1440,0)))</f>
        <v/>
      </c>
      <c r="AH118" s="46">
        <f>IF($A118="","",IF(OR($V118="",$W118=""),"",$W118-$V118))</f>
        <v/>
      </c>
      <c r="AI118" s="24">
        <f>IF($A118="","",IF(OR($L118="Cancelled",$L118="Completed"),"",IF(AND($L118="Confirmed",OR($M118="",$N118="")),"CONFIRMATION INCOMPLETE",IF(AND($Z118&lt;&gt;"",$Z118&lt;Dashboard!$B$2,$L118&lt;&gt;"Confirmed"),"OVERDUE / UNFILLED",IF(AND($Z118&lt;&gt;"",$Z118&gt;=Dashboard!$B$2,$Z118&lt;=Dashboard!$B$2+2,$L118&lt;&gt;"Confirmed"),"DUE WITHIN 48 HOURS","")))))</f>
        <v/>
      </c>
      <c r="AJ118" s="24">
        <f>IF($A118="","",IF(COUNTIF($A$2:$A$501,$A118)&gt;1,"Duplicate request ID",IF(OR($B118="",$C118="",$D118="",$E118="",$F118="",$G118="",$H118="",$I118="",$J118="",$K118="",$L118=""),"Missing required information",IF(AND($Y118&lt;&gt;"",$Z118&lt;&gt;"",$Z118&lt;$Y118),"Invalid date or time sequence",IF(OR(AND($O118&lt;&gt;"",$P118=""),AND($O118="",$P118&lt;&gt;"")),"Confirmation date or time incomplete",IF(AND($AA118&lt;&gt;"",$Z118&lt;&gt;"",$AA118&gt;$Z118),"Confirmation after appointment",IF(AND(OR($L118="Confirmed",$L118="Completed"),OR($M118="",$N118="")),"Confirmed record missing assignment",IF(AND($L118="Completed",OR($Q118="",$R118="",$S118="",$T118="")),"Completed record missing service times",IF(AND($AB118&lt;&gt;"",$AC118&lt;&gt;"",$AC118&lt;$AB118),"Service end before service start",IF(AND($L118="Cancelled",$U118=""),"Cancelled record missing cancellation source",IF(OR(AND($V118&lt;&gt;"",$V118&lt;0),AND($W118&lt;&gt;"",$W118&lt;0)),"Negative cost",""))))))))))</f>
        <v/>
      </c>
    </row>
    <row r="119">
      <c r="A119" s="25" t="n"/>
      <c r="B119" s="25" t="n"/>
      <c r="C119" s="25" t="n"/>
      <c r="D119" s="47" t="n"/>
      <c r="E119" s="27" t="n"/>
      <c r="F119" s="47" t="n"/>
      <c r="G119" s="27" t="n"/>
      <c r="H119" s="25" t="n"/>
      <c r="I119" s="25" t="n"/>
      <c r="J119" s="25" t="n"/>
      <c r="K119" s="25" t="n"/>
      <c r="L119" s="25" t="n"/>
      <c r="M119" s="25" t="n"/>
      <c r="N119" s="25" t="n"/>
      <c r="O119" s="47" t="n"/>
      <c r="P119" s="27" t="n"/>
      <c r="Q119" s="47" t="n"/>
      <c r="R119" s="27" t="n"/>
      <c r="S119" s="47" t="n"/>
      <c r="T119" s="27" t="n"/>
      <c r="U119" s="25" t="n"/>
      <c r="V119" s="48" t="n"/>
      <c r="W119" s="48" t="n"/>
      <c r="X119" s="29" t="n"/>
      <c r="Y119" s="44">
        <f>IF($A119="","",IF(OR($D119="",$E119=""),"",$D119+$E119))</f>
        <v/>
      </c>
      <c r="Z119" s="44">
        <f>IF($A119="","",IF(OR($F119="",$G119=""),"",$F119+$G119))</f>
        <v/>
      </c>
      <c r="AA119" s="44">
        <f>IF($A119="","",IF(OR($O119="",$P119=""),"",$O119+$P119))</f>
        <v/>
      </c>
      <c r="AB119" s="44">
        <f>IF($A119="","",IF(OR($Q119="",$R119=""),"",$Q119+$R119))</f>
        <v/>
      </c>
      <c r="AC119" s="44">
        <f>IF($A119="","",IF(OR($S119="",$T119=""),"",$S119+$T119))</f>
        <v/>
      </c>
      <c r="AD119" s="45">
        <f>IF($A119="","",IF(OR($Y119="",$Z119=""),"",ROUND(($Z119-$Y119)*24,1)))</f>
        <v/>
      </c>
      <c r="AE119" s="45">
        <f>IF($A119="","",IF(OR($AA119="",$Z119=""),"",ROUND(($Z119-$AA119)*24,1)))</f>
        <v/>
      </c>
      <c r="AF119" s="22">
        <f>IF($A119="","",IF(OR($AB119="",$Z119=""),"",ROUND(($AB119-$Z119)*1440,0)))</f>
        <v/>
      </c>
      <c r="AG119" s="22">
        <f>IF($A119="","",IF(OR($AB119="",$AC119=""),"",ROUND(($AC119-$AB119)*1440,0)))</f>
        <v/>
      </c>
      <c r="AH119" s="46">
        <f>IF($A119="","",IF(OR($V119="",$W119=""),"",$W119-$V119))</f>
        <v/>
      </c>
      <c r="AI119" s="24">
        <f>IF($A119="","",IF(OR($L119="Cancelled",$L119="Completed"),"",IF(AND($L119="Confirmed",OR($M119="",$N119="")),"CONFIRMATION INCOMPLETE",IF(AND($Z119&lt;&gt;"",$Z119&lt;Dashboard!$B$2,$L119&lt;&gt;"Confirmed"),"OVERDUE / UNFILLED",IF(AND($Z119&lt;&gt;"",$Z119&gt;=Dashboard!$B$2,$Z119&lt;=Dashboard!$B$2+2,$L119&lt;&gt;"Confirmed"),"DUE WITHIN 48 HOURS","")))))</f>
        <v/>
      </c>
      <c r="AJ119" s="24">
        <f>IF($A119="","",IF(COUNTIF($A$2:$A$501,$A119)&gt;1,"Duplicate request ID",IF(OR($B119="",$C119="",$D119="",$E119="",$F119="",$G119="",$H119="",$I119="",$J119="",$K119="",$L119=""),"Missing required information",IF(AND($Y119&lt;&gt;"",$Z119&lt;&gt;"",$Z119&lt;$Y119),"Invalid date or time sequence",IF(OR(AND($O119&lt;&gt;"",$P119=""),AND($O119="",$P119&lt;&gt;"")),"Confirmation date or time incomplete",IF(AND($AA119&lt;&gt;"",$Z119&lt;&gt;"",$AA119&gt;$Z119),"Confirmation after appointment",IF(AND(OR($L119="Confirmed",$L119="Completed"),OR($M119="",$N119="")),"Confirmed record missing assignment",IF(AND($L119="Completed",OR($Q119="",$R119="",$S119="",$T119="")),"Completed record missing service times",IF(AND($AB119&lt;&gt;"",$AC119&lt;&gt;"",$AC119&lt;$AB119),"Service end before service start",IF(AND($L119="Cancelled",$U119=""),"Cancelled record missing cancellation source",IF(OR(AND($V119&lt;&gt;"",$V119&lt;0),AND($W119&lt;&gt;"",$W119&lt;0)),"Negative cost",""))))))))))</f>
        <v/>
      </c>
    </row>
    <row r="120">
      <c r="A120" s="15" t="n"/>
      <c r="B120" s="15" t="n"/>
      <c r="C120" s="15" t="n"/>
      <c r="D120" s="42" t="n"/>
      <c r="E120" s="17" t="n"/>
      <c r="F120" s="42" t="n"/>
      <c r="G120" s="17" t="n"/>
      <c r="H120" s="15" t="n"/>
      <c r="I120" s="15" t="n"/>
      <c r="J120" s="15" t="n"/>
      <c r="K120" s="15" t="n"/>
      <c r="L120" s="15" t="n"/>
      <c r="M120" s="15" t="n"/>
      <c r="N120" s="15" t="n"/>
      <c r="O120" s="42" t="n"/>
      <c r="P120" s="17" t="n"/>
      <c r="Q120" s="42" t="n"/>
      <c r="R120" s="17" t="n"/>
      <c r="S120" s="42" t="n"/>
      <c r="T120" s="17" t="n"/>
      <c r="U120" s="15" t="n"/>
      <c r="V120" s="43" t="n"/>
      <c r="W120" s="43" t="n"/>
      <c r="X120" s="19" t="n"/>
      <c r="Y120" s="44">
        <f>IF($A120="","",IF(OR($D120="",$E120=""),"",$D120+$E120))</f>
        <v/>
      </c>
      <c r="Z120" s="44">
        <f>IF($A120="","",IF(OR($F120="",$G120=""),"",$F120+$G120))</f>
        <v/>
      </c>
      <c r="AA120" s="44">
        <f>IF($A120="","",IF(OR($O120="",$P120=""),"",$O120+$P120))</f>
        <v/>
      </c>
      <c r="AB120" s="44">
        <f>IF($A120="","",IF(OR($Q120="",$R120=""),"",$Q120+$R120))</f>
        <v/>
      </c>
      <c r="AC120" s="44">
        <f>IF($A120="","",IF(OR($S120="",$T120=""),"",$S120+$T120))</f>
        <v/>
      </c>
      <c r="AD120" s="45">
        <f>IF($A120="","",IF(OR($Y120="",$Z120=""),"",ROUND(($Z120-$Y120)*24,1)))</f>
        <v/>
      </c>
      <c r="AE120" s="45">
        <f>IF($A120="","",IF(OR($AA120="",$Z120=""),"",ROUND(($Z120-$AA120)*24,1)))</f>
        <v/>
      </c>
      <c r="AF120" s="22">
        <f>IF($A120="","",IF(OR($AB120="",$Z120=""),"",ROUND(($AB120-$Z120)*1440,0)))</f>
        <v/>
      </c>
      <c r="AG120" s="22">
        <f>IF($A120="","",IF(OR($AB120="",$AC120=""),"",ROUND(($AC120-$AB120)*1440,0)))</f>
        <v/>
      </c>
      <c r="AH120" s="46">
        <f>IF($A120="","",IF(OR($V120="",$W120=""),"",$W120-$V120))</f>
        <v/>
      </c>
      <c r="AI120" s="24">
        <f>IF($A120="","",IF(OR($L120="Cancelled",$L120="Completed"),"",IF(AND($L120="Confirmed",OR($M120="",$N120="")),"CONFIRMATION INCOMPLETE",IF(AND($Z120&lt;&gt;"",$Z120&lt;Dashboard!$B$2,$L120&lt;&gt;"Confirmed"),"OVERDUE / UNFILLED",IF(AND($Z120&lt;&gt;"",$Z120&gt;=Dashboard!$B$2,$Z120&lt;=Dashboard!$B$2+2,$L120&lt;&gt;"Confirmed"),"DUE WITHIN 48 HOURS","")))))</f>
        <v/>
      </c>
      <c r="AJ120" s="24">
        <f>IF($A120="","",IF(COUNTIF($A$2:$A$501,$A120)&gt;1,"Duplicate request ID",IF(OR($B120="",$C120="",$D120="",$E120="",$F120="",$G120="",$H120="",$I120="",$J120="",$K120="",$L120=""),"Missing required information",IF(AND($Y120&lt;&gt;"",$Z120&lt;&gt;"",$Z120&lt;$Y120),"Invalid date or time sequence",IF(OR(AND($O120&lt;&gt;"",$P120=""),AND($O120="",$P120&lt;&gt;"")),"Confirmation date or time incomplete",IF(AND($AA120&lt;&gt;"",$Z120&lt;&gt;"",$AA120&gt;$Z120),"Confirmation after appointment",IF(AND(OR($L120="Confirmed",$L120="Completed"),OR($M120="",$N120="")),"Confirmed record missing assignment",IF(AND($L120="Completed",OR($Q120="",$R120="",$S120="",$T120="")),"Completed record missing service times",IF(AND($AB120&lt;&gt;"",$AC120&lt;&gt;"",$AC120&lt;$AB120),"Service end before service start",IF(AND($L120="Cancelled",$U120=""),"Cancelled record missing cancellation source",IF(OR(AND($V120&lt;&gt;"",$V120&lt;0),AND($W120&lt;&gt;"",$W120&lt;0)),"Negative cost",""))))))))))</f>
        <v/>
      </c>
    </row>
    <row r="121">
      <c r="A121" s="25" t="n"/>
      <c r="B121" s="25" t="n"/>
      <c r="C121" s="25" t="n"/>
      <c r="D121" s="47" t="n"/>
      <c r="E121" s="27" t="n"/>
      <c r="F121" s="47" t="n"/>
      <c r="G121" s="27" t="n"/>
      <c r="H121" s="25" t="n"/>
      <c r="I121" s="25" t="n"/>
      <c r="J121" s="25" t="n"/>
      <c r="K121" s="25" t="n"/>
      <c r="L121" s="25" t="n"/>
      <c r="M121" s="25" t="n"/>
      <c r="N121" s="25" t="n"/>
      <c r="O121" s="47" t="n"/>
      <c r="P121" s="27" t="n"/>
      <c r="Q121" s="47" t="n"/>
      <c r="R121" s="27" t="n"/>
      <c r="S121" s="47" t="n"/>
      <c r="T121" s="27" t="n"/>
      <c r="U121" s="25" t="n"/>
      <c r="V121" s="48" t="n"/>
      <c r="W121" s="48" t="n"/>
      <c r="X121" s="29" t="n"/>
      <c r="Y121" s="44">
        <f>IF($A121="","",IF(OR($D121="",$E121=""),"",$D121+$E121))</f>
        <v/>
      </c>
      <c r="Z121" s="44">
        <f>IF($A121="","",IF(OR($F121="",$G121=""),"",$F121+$G121))</f>
        <v/>
      </c>
      <c r="AA121" s="44">
        <f>IF($A121="","",IF(OR($O121="",$P121=""),"",$O121+$P121))</f>
        <v/>
      </c>
      <c r="AB121" s="44">
        <f>IF($A121="","",IF(OR($Q121="",$R121=""),"",$Q121+$R121))</f>
        <v/>
      </c>
      <c r="AC121" s="44">
        <f>IF($A121="","",IF(OR($S121="",$T121=""),"",$S121+$T121))</f>
        <v/>
      </c>
      <c r="AD121" s="45">
        <f>IF($A121="","",IF(OR($Y121="",$Z121=""),"",ROUND(($Z121-$Y121)*24,1)))</f>
        <v/>
      </c>
      <c r="AE121" s="45">
        <f>IF($A121="","",IF(OR($AA121="",$Z121=""),"",ROUND(($Z121-$AA121)*24,1)))</f>
        <v/>
      </c>
      <c r="AF121" s="22">
        <f>IF($A121="","",IF(OR($AB121="",$Z121=""),"",ROUND(($AB121-$Z121)*1440,0)))</f>
        <v/>
      </c>
      <c r="AG121" s="22">
        <f>IF($A121="","",IF(OR($AB121="",$AC121=""),"",ROUND(($AC121-$AB121)*1440,0)))</f>
        <v/>
      </c>
      <c r="AH121" s="46">
        <f>IF($A121="","",IF(OR($V121="",$W121=""),"",$W121-$V121))</f>
        <v/>
      </c>
      <c r="AI121" s="24">
        <f>IF($A121="","",IF(OR($L121="Cancelled",$L121="Completed"),"",IF(AND($L121="Confirmed",OR($M121="",$N121="")),"CONFIRMATION INCOMPLETE",IF(AND($Z121&lt;&gt;"",$Z121&lt;Dashboard!$B$2,$L121&lt;&gt;"Confirmed"),"OVERDUE / UNFILLED",IF(AND($Z121&lt;&gt;"",$Z121&gt;=Dashboard!$B$2,$Z121&lt;=Dashboard!$B$2+2,$L121&lt;&gt;"Confirmed"),"DUE WITHIN 48 HOURS","")))))</f>
        <v/>
      </c>
      <c r="AJ121" s="24">
        <f>IF($A121="","",IF(COUNTIF($A$2:$A$501,$A121)&gt;1,"Duplicate request ID",IF(OR($B121="",$C121="",$D121="",$E121="",$F121="",$G121="",$H121="",$I121="",$J121="",$K121="",$L121=""),"Missing required information",IF(AND($Y121&lt;&gt;"",$Z121&lt;&gt;"",$Z121&lt;$Y121),"Invalid date or time sequence",IF(OR(AND($O121&lt;&gt;"",$P121=""),AND($O121="",$P121&lt;&gt;"")),"Confirmation date or time incomplete",IF(AND($AA121&lt;&gt;"",$Z121&lt;&gt;"",$AA121&gt;$Z121),"Confirmation after appointment",IF(AND(OR($L121="Confirmed",$L121="Completed"),OR($M121="",$N121="")),"Confirmed record missing assignment",IF(AND($L121="Completed",OR($Q121="",$R121="",$S121="",$T121="")),"Completed record missing service times",IF(AND($AB121&lt;&gt;"",$AC121&lt;&gt;"",$AC121&lt;$AB121),"Service end before service start",IF(AND($L121="Cancelled",$U121=""),"Cancelled record missing cancellation source",IF(OR(AND($V121&lt;&gt;"",$V121&lt;0),AND($W121&lt;&gt;"",$W121&lt;0)),"Negative cost",""))))))))))</f>
        <v/>
      </c>
    </row>
    <row r="122">
      <c r="A122" s="15" t="n"/>
      <c r="B122" s="15" t="n"/>
      <c r="C122" s="15" t="n"/>
      <c r="D122" s="42" t="n"/>
      <c r="E122" s="17" t="n"/>
      <c r="F122" s="42" t="n"/>
      <c r="G122" s="17" t="n"/>
      <c r="H122" s="15" t="n"/>
      <c r="I122" s="15" t="n"/>
      <c r="J122" s="15" t="n"/>
      <c r="K122" s="15" t="n"/>
      <c r="L122" s="15" t="n"/>
      <c r="M122" s="15" t="n"/>
      <c r="N122" s="15" t="n"/>
      <c r="O122" s="42" t="n"/>
      <c r="P122" s="17" t="n"/>
      <c r="Q122" s="42" t="n"/>
      <c r="R122" s="17" t="n"/>
      <c r="S122" s="42" t="n"/>
      <c r="T122" s="17" t="n"/>
      <c r="U122" s="15" t="n"/>
      <c r="V122" s="43" t="n"/>
      <c r="W122" s="43" t="n"/>
      <c r="X122" s="19" t="n"/>
      <c r="Y122" s="44">
        <f>IF($A122="","",IF(OR($D122="",$E122=""),"",$D122+$E122))</f>
        <v/>
      </c>
      <c r="Z122" s="44">
        <f>IF($A122="","",IF(OR($F122="",$G122=""),"",$F122+$G122))</f>
        <v/>
      </c>
      <c r="AA122" s="44">
        <f>IF($A122="","",IF(OR($O122="",$P122=""),"",$O122+$P122))</f>
        <v/>
      </c>
      <c r="AB122" s="44">
        <f>IF($A122="","",IF(OR($Q122="",$R122=""),"",$Q122+$R122))</f>
        <v/>
      </c>
      <c r="AC122" s="44">
        <f>IF($A122="","",IF(OR($S122="",$T122=""),"",$S122+$T122))</f>
        <v/>
      </c>
      <c r="AD122" s="45">
        <f>IF($A122="","",IF(OR($Y122="",$Z122=""),"",ROUND(($Z122-$Y122)*24,1)))</f>
        <v/>
      </c>
      <c r="AE122" s="45">
        <f>IF($A122="","",IF(OR($AA122="",$Z122=""),"",ROUND(($Z122-$AA122)*24,1)))</f>
        <v/>
      </c>
      <c r="AF122" s="22">
        <f>IF($A122="","",IF(OR($AB122="",$Z122=""),"",ROUND(($AB122-$Z122)*1440,0)))</f>
        <v/>
      </c>
      <c r="AG122" s="22">
        <f>IF($A122="","",IF(OR($AB122="",$AC122=""),"",ROUND(($AC122-$AB122)*1440,0)))</f>
        <v/>
      </c>
      <c r="AH122" s="46">
        <f>IF($A122="","",IF(OR($V122="",$W122=""),"",$W122-$V122))</f>
        <v/>
      </c>
      <c r="AI122" s="24">
        <f>IF($A122="","",IF(OR($L122="Cancelled",$L122="Completed"),"",IF(AND($L122="Confirmed",OR($M122="",$N122="")),"CONFIRMATION INCOMPLETE",IF(AND($Z122&lt;&gt;"",$Z122&lt;Dashboard!$B$2,$L122&lt;&gt;"Confirmed"),"OVERDUE / UNFILLED",IF(AND($Z122&lt;&gt;"",$Z122&gt;=Dashboard!$B$2,$Z122&lt;=Dashboard!$B$2+2,$L122&lt;&gt;"Confirmed"),"DUE WITHIN 48 HOURS","")))))</f>
        <v/>
      </c>
      <c r="AJ122" s="24">
        <f>IF($A122="","",IF(COUNTIF($A$2:$A$501,$A122)&gt;1,"Duplicate request ID",IF(OR($B122="",$C122="",$D122="",$E122="",$F122="",$G122="",$H122="",$I122="",$J122="",$K122="",$L122=""),"Missing required information",IF(AND($Y122&lt;&gt;"",$Z122&lt;&gt;"",$Z122&lt;$Y122),"Invalid date or time sequence",IF(OR(AND($O122&lt;&gt;"",$P122=""),AND($O122="",$P122&lt;&gt;"")),"Confirmation date or time incomplete",IF(AND($AA122&lt;&gt;"",$Z122&lt;&gt;"",$AA122&gt;$Z122),"Confirmation after appointment",IF(AND(OR($L122="Confirmed",$L122="Completed"),OR($M122="",$N122="")),"Confirmed record missing assignment",IF(AND($L122="Completed",OR($Q122="",$R122="",$S122="",$T122="")),"Completed record missing service times",IF(AND($AB122&lt;&gt;"",$AC122&lt;&gt;"",$AC122&lt;$AB122),"Service end before service start",IF(AND($L122="Cancelled",$U122=""),"Cancelled record missing cancellation source",IF(OR(AND($V122&lt;&gt;"",$V122&lt;0),AND($W122&lt;&gt;"",$W122&lt;0)),"Negative cost",""))))))))))</f>
        <v/>
      </c>
    </row>
    <row r="123">
      <c r="A123" s="25" t="n"/>
      <c r="B123" s="25" t="n"/>
      <c r="C123" s="25" t="n"/>
      <c r="D123" s="47" t="n"/>
      <c r="E123" s="27" t="n"/>
      <c r="F123" s="47" t="n"/>
      <c r="G123" s="27" t="n"/>
      <c r="H123" s="25" t="n"/>
      <c r="I123" s="25" t="n"/>
      <c r="J123" s="25" t="n"/>
      <c r="K123" s="25" t="n"/>
      <c r="L123" s="25" t="n"/>
      <c r="M123" s="25" t="n"/>
      <c r="N123" s="25" t="n"/>
      <c r="O123" s="47" t="n"/>
      <c r="P123" s="27" t="n"/>
      <c r="Q123" s="47" t="n"/>
      <c r="R123" s="27" t="n"/>
      <c r="S123" s="47" t="n"/>
      <c r="T123" s="27" t="n"/>
      <c r="U123" s="25" t="n"/>
      <c r="V123" s="48" t="n"/>
      <c r="W123" s="48" t="n"/>
      <c r="X123" s="29" t="n"/>
      <c r="Y123" s="44">
        <f>IF($A123="","",IF(OR($D123="",$E123=""),"",$D123+$E123))</f>
        <v/>
      </c>
      <c r="Z123" s="44">
        <f>IF($A123="","",IF(OR($F123="",$G123=""),"",$F123+$G123))</f>
        <v/>
      </c>
      <c r="AA123" s="44">
        <f>IF($A123="","",IF(OR($O123="",$P123=""),"",$O123+$P123))</f>
        <v/>
      </c>
      <c r="AB123" s="44">
        <f>IF($A123="","",IF(OR($Q123="",$R123=""),"",$Q123+$R123))</f>
        <v/>
      </c>
      <c r="AC123" s="44">
        <f>IF($A123="","",IF(OR($S123="",$T123=""),"",$S123+$T123))</f>
        <v/>
      </c>
      <c r="AD123" s="45">
        <f>IF($A123="","",IF(OR($Y123="",$Z123=""),"",ROUND(($Z123-$Y123)*24,1)))</f>
        <v/>
      </c>
      <c r="AE123" s="45">
        <f>IF($A123="","",IF(OR($AA123="",$Z123=""),"",ROUND(($Z123-$AA123)*24,1)))</f>
        <v/>
      </c>
      <c r="AF123" s="22">
        <f>IF($A123="","",IF(OR($AB123="",$Z123=""),"",ROUND(($AB123-$Z123)*1440,0)))</f>
        <v/>
      </c>
      <c r="AG123" s="22">
        <f>IF($A123="","",IF(OR($AB123="",$AC123=""),"",ROUND(($AC123-$AB123)*1440,0)))</f>
        <v/>
      </c>
      <c r="AH123" s="46">
        <f>IF($A123="","",IF(OR($V123="",$W123=""),"",$W123-$V123))</f>
        <v/>
      </c>
      <c r="AI123" s="24">
        <f>IF($A123="","",IF(OR($L123="Cancelled",$L123="Completed"),"",IF(AND($L123="Confirmed",OR($M123="",$N123="")),"CONFIRMATION INCOMPLETE",IF(AND($Z123&lt;&gt;"",$Z123&lt;Dashboard!$B$2,$L123&lt;&gt;"Confirmed"),"OVERDUE / UNFILLED",IF(AND($Z123&lt;&gt;"",$Z123&gt;=Dashboard!$B$2,$Z123&lt;=Dashboard!$B$2+2,$L123&lt;&gt;"Confirmed"),"DUE WITHIN 48 HOURS","")))))</f>
        <v/>
      </c>
      <c r="AJ123" s="24">
        <f>IF($A123="","",IF(COUNTIF($A$2:$A$501,$A123)&gt;1,"Duplicate request ID",IF(OR($B123="",$C123="",$D123="",$E123="",$F123="",$G123="",$H123="",$I123="",$J123="",$K123="",$L123=""),"Missing required information",IF(AND($Y123&lt;&gt;"",$Z123&lt;&gt;"",$Z123&lt;$Y123),"Invalid date or time sequence",IF(OR(AND($O123&lt;&gt;"",$P123=""),AND($O123="",$P123&lt;&gt;"")),"Confirmation date or time incomplete",IF(AND($AA123&lt;&gt;"",$Z123&lt;&gt;"",$AA123&gt;$Z123),"Confirmation after appointment",IF(AND(OR($L123="Confirmed",$L123="Completed"),OR($M123="",$N123="")),"Confirmed record missing assignment",IF(AND($L123="Completed",OR($Q123="",$R123="",$S123="",$T123="")),"Completed record missing service times",IF(AND($AB123&lt;&gt;"",$AC123&lt;&gt;"",$AC123&lt;$AB123),"Service end before service start",IF(AND($L123="Cancelled",$U123=""),"Cancelled record missing cancellation source",IF(OR(AND($V123&lt;&gt;"",$V123&lt;0),AND($W123&lt;&gt;"",$W123&lt;0)),"Negative cost",""))))))))))</f>
        <v/>
      </c>
    </row>
    <row r="124">
      <c r="A124" s="15" t="n"/>
      <c r="B124" s="15" t="n"/>
      <c r="C124" s="15" t="n"/>
      <c r="D124" s="42" t="n"/>
      <c r="E124" s="17" t="n"/>
      <c r="F124" s="42" t="n"/>
      <c r="G124" s="17" t="n"/>
      <c r="H124" s="15" t="n"/>
      <c r="I124" s="15" t="n"/>
      <c r="J124" s="15" t="n"/>
      <c r="K124" s="15" t="n"/>
      <c r="L124" s="15" t="n"/>
      <c r="M124" s="15" t="n"/>
      <c r="N124" s="15" t="n"/>
      <c r="O124" s="42" t="n"/>
      <c r="P124" s="17" t="n"/>
      <c r="Q124" s="42" t="n"/>
      <c r="R124" s="17" t="n"/>
      <c r="S124" s="42" t="n"/>
      <c r="T124" s="17" t="n"/>
      <c r="U124" s="15" t="n"/>
      <c r="V124" s="43" t="n"/>
      <c r="W124" s="43" t="n"/>
      <c r="X124" s="19" t="n"/>
      <c r="Y124" s="44">
        <f>IF($A124="","",IF(OR($D124="",$E124=""),"",$D124+$E124))</f>
        <v/>
      </c>
      <c r="Z124" s="44">
        <f>IF($A124="","",IF(OR($F124="",$G124=""),"",$F124+$G124))</f>
        <v/>
      </c>
      <c r="AA124" s="44">
        <f>IF($A124="","",IF(OR($O124="",$P124=""),"",$O124+$P124))</f>
        <v/>
      </c>
      <c r="AB124" s="44">
        <f>IF($A124="","",IF(OR($Q124="",$R124=""),"",$Q124+$R124))</f>
        <v/>
      </c>
      <c r="AC124" s="44">
        <f>IF($A124="","",IF(OR($S124="",$T124=""),"",$S124+$T124))</f>
        <v/>
      </c>
      <c r="AD124" s="45">
        <f>IF($A124="","",IF(OR($Y124="",$Z124=""),"",ROUND(($Z124-$Y124)*24,1)))</f>
        <v/>
      </c>
      <c r="AE124" s="45">
        <f>IF($A124="","",IF(OR($AA124="",$Z124=""),"",ROUND(($Z124-$AA124)*24,1)))</f>
        <v/>
      </c>
      <c r="AF124" s="22">
        <f>IF($A124="","",IF(OR($AB124="",$Z124=""),"",ROUND(($AB124-$Z124)*1440,0)))</f>
        <v/>
      </c>
      <c r="AG124" s="22">
        <f>IF($A124="","",IF(OR($AB124="",$AC124=""),"",ROUND(($AC124-$AB124)*1440,0)))</f>
        <v/>
      </c>
      <c r="AH124" s="46">
        <f>IF($A124="","",IF(OR($V124="",$W124=""),"",$W124-$V124))</f>
        <v/>
      </c>
      <c r="AI124" s="24">
        <f>IF($A124="","",IF(OR($L124="Cancelled",$L124="Completed"),"",IF(AND($L124="Confirmed",OR($M124="",$N124="")),"CONFIRMATION INCOMPLETE",IF(AND($Z124&lt;&gt;"",$Z124&lt;Dashboard!$B$2,$L124&lt;&gt;"Confirmed"),"OVERDUE / UNFILLED",IF(AND($Z124&lt;&gt;"",$Z124&gt;=Dashboard!$B$2,$Z124&lt;=Dashboard!$B$2+2,$L124&lt;&gt;"Confirmed"),"DUE WITHIN 48 HOURS","")))))</f>
        <v/>
      </c>
      <c r="AJ124" s="24">
        <f>IF($A124="","",IF(COUNTIF($A$2:$A$501,$A124)&gt;1,"Duplicate request ID",IF(OR($B124="",$C124="",$D124="",$E124="",$F124="",$G124="",$H124="",$I124="",$J124="",$K124="",$L124=""),"Missing required information",IF(AND($Y124&lt;&gt;"",$Z124&lt;&gt;"",$Z124&lt;$Y124),"Invalid date or time sequence",IF(OR(AND($O124&lt;&gt;"",$P124=""),AND($O124="",$P124&lt;&gt;"")),"Confirmation date or time incomplete",IF(AND($AA124&lt;&gt;"",$Z124&lt;&gt;"",$AA124&gt;$Z124),"Confirmation after appointment",IF(AND(OR($L124="Confirmed",$L124="Completed"),OR($M124="",$N124="")),"Confirmed record missing assignment",IF(AND($L124="Completed",OR($Q124="",$R124="",$S124="",$T124="")),"Completed record missing service times",IF(AND($AB124&lt;&gt;"",$AC124&lt;&gt;"",$AC124&lt;$AB124),"Service end before service start",IF(AND($L124="Cancelled",$U124=""),"Cancelled record missing cancellation source",IF(OR(AND($V124&lt;&gt;"",$V124&lt;0),AND($W124&lt;&gt;"",$W124&lt;0)),"Negative cost",""))))))))))</f>
        <v/>
      </c>
    </row>
    <row r="125">
      <c r="A125" s="25" t="n"/>
      <c r="B125" s="25" t="n"/>
      <c r="C125" s="25" t="n"/>
      <c r="D125" s="47" t="n"/>
      <c r="E125" s="27" t="n"/>
      <c r="F125" s="47" t="n"/>
      <c r="G125" s="27" t="n"/>
      <c r="H125" s="25" t="n"/>
      <c r="I125" s="25" t="n"/>
      <c r="J125" s="25" t="n"/>
      <c r="K125" s="25" t="n"/>
      <c r="L125" s="25" t="n"/>
      <c r="M125" s="25" t="n"/>
      <c r="N125" s="25" t="n"/>
      <c r="O125" s="47" t="n"/>
      <c r="P125" s="27" t="n"/>
      <c r="Q125" s="47" t="n"/>
      <c r="R125" s="27" t="n"/>
      <c r="S125" s="47" t="n"/>
      <c r="T125" s="27" t="n"/>
      <c r="U125" s="25" t="n"/>
      <c r="V125" s="48" t="n"/>
      <c r="W125" s="48" t="n"/>
      <c r="X125" s="29" t="n"/>
      <c r="Y125" s="44">
        <f>IF($A125="","",IF(OR($D125="",$E125=""),"",$D125+$E125))</f>
        <v/>
      </c>
      <c r="Z125" s="44">
        <f>IF($A125="","",IF(OR($F125="",$G125=""),"",$F125+$G125))</f>
        <v/>
      </c>
      <c r="AA125" s="44">
        <f>IF($A125="","",IF(OR($O125="",$P125=""),"",$O125+$P125))</f>
        <v/>
      </c>
      <c r="AB125" s="44">
        <f>IF($A125="","",IF(OR($Q125="",$R125=""),"",$Q125+$R125))</f>
        <v/>
      </c>
      <c r="AC125" s="44">
        <f>IF($A125="","",IF(OR($S125="",$T125=""),"",$S125+$T125))</f>
        <v/>
      </c>
      <c r="AD125" s="45">
        <f>IF($A125="","",IF(OR($Y125="",$Z125=""),"",ROUND(($Z125-$Y125)*24,1)))</f>
        <v/>
      </c>
      <c r="AE125" s="45">
        <f>IF($A125="","",IF(OR($AA125="",$Z125=""),"",ROUND(($Z125-$AA125)*24,1)))</f>
        <v/>
      </c>
      <c r="AF125" s="22">
        <f>IF($A125="","",IF(OR($AB125="",$Z125=""),"",ROUND(($AB125-$Z125)*1440,0)))</f>
        <v/>
      </c>
      <c r="AG125" s="22">
        <f>IF($A125="","",IF(OR($AB125="",$AC125=""),"",ROUND(($AC125-$AB125)*1440,0)))</f>
        <v/>
      </c>
      <c r="AH125" s="46">
        <f>IF($A125="","",IF(OR($V125="",$W125=""),"",$W125-$V125))</f>
        <v/>
      </c>
      <c r="AI125" s="24">
        <f>IF($A125="","",IF(OR($L125="Cancelled",$L125="Completed"),"",IF(AND($L125="Confirmed",OR($M125="",$N125="")),"CONFIRMATION INCOMPLETE",IF(AND($Z125&lt;&gt;"",$Z125&lt;Dashboard!$B$2,$L125&lt;&gt;"Confirmed"),"OVERDUE / UNFILLED",IF(AND($Z125&lt;&gt;"",$Z125&gt;=Dashboard!$B$2,$Z125&lt;=Dashboard!$B$2+2,$L125&lt;&gt;"Confirmed"),"DUE WITHIN 48 HOURS","")))))</f>
        <v/>
      </c>
      <c r="AJ125" s="24">
        <f>IF($A125="","",IF(COUNTIF($A$2:$A$501,$A125)&gt;1,"Duplicate request ID",IF(OR($B125="",$C125="",$D125="",$E125="",$F125="",$G125="",$H125="",$I125="",$J125="",$K125="",$L125=""),"Missing required information",IF(AND($Y125&lt;&gt;"",$Z125&lt;&gt;"",$Z125&lt;$Y125),"Invalid date or time sequence",IF(OR(AND($O125&lt;&gt;"",$P125=""),AND($O125="",$P125&lt;&gt;"")),"Confirmation date or time incomplete",IF(AND($AA125&lt;&gt;"",$Z125&lt;&gt;"",$AA125&gt;$Z125),"Confirmation after appointment",IF(AND(OR($L125="Confirmed",$L125="Completed"),OR($M125="",$N125="")),"Confirmed record missing assignment",IF(AND($L125="Completed",OR($Q125="",$R125="",$S125="",$T125="")),"Completed record missing service times",IF(AND($AB125&lt;&gt;"",$AC125&lt;&gt;"",$AC125&lt;$AB125),"Service end before service start",IF(AND($L125="Cancelled",$U125=""),"Cancelled record missing cancellation source",IF(OR(AND($V125&lt;&gt;"",$V125&lt;0),AND($W125&lt;&gt;"",$W125&lt;0)),"Negative cost",""))))))))))</f>
        <v/>
      </c>
    </row>
    <row r="126">
      <c r="A126" s="15" t="n"/>
      <c r="B126" s="15" t="n"/>
      <c r="C126" s="15" t="n"/>
      <c r="D126" s="42" t="n"/>
      <c r="E126" s="17" t="n"/>
      <c r="F126" s="42" t="n"/>
      <c r="G126" s="17" t="n"/>
      <c r="H126" s="15" t="n"/>
      <c r="I126" s="15" t="n"/>
      <c r="J126" s="15" t="n"/>
      <c r="K126" s="15" t="n"/>
      <c r="L126" s="15" t="n"/>
      <c r="M126" s="15" t="n"/>
      <c r="N126" s="15" t="n"/>
      <c r="O126" s="42" t="n"/>
      <c r="P126" s="17" t="n"/>
      <c r="Q126" s="42" t="n"/>
      <c r="R126" s="17" t="n"/>
      <c r="S126" s="42" t="n"/>
      <c r="T126" s="17" t="n"/>
      <c r="U126" s="15" t="n"/>
      <c r="V126" s="43" t="n"/>
      <c r="W126" s="43" t="n"/>
      <c r="X126" s="19" t="n"/>
      <c r="Y126" s="44">
        <f>IF($A126="","",IF(OR($D126="",$E126=""),"",$D126+$E126))</f>
        <v/>
      </c>
      <c r="Z126" s="44">
        <f>IF($A126="","",IF(OR($F126="",$G126=""),"",$F126+$G126))</f>
        <v/>
      </c>
      <c r="AA126" s="44">
        <f>IF($A126="","",IF(OR($O126="",$P126=""),"",$O126+$P126))</f>
        <v/>
      </c>
      <c r="AB126" s="44">
        <f>IF($A126="","",IF(OR($Q126="",$R126=""),"",$Q126+$R126))</f>
        <v/>
      </c>
      <c r="AC126" s="44">
        <f>IF($A126="","",IF(OR($S126="",$T126=""),"",$S126+$T126))</f>
        <v/>
      </c>
      <c r="AD126" s="45">
        <f>IF($A126="","",IF(OR($Y126="",$Z126=""),"",ROUND(($Z126-$Y126)*24,1)))</f>
        <v/>
      </c>
      <c r="AE126" s="45">
        <f>IF($A126="","",IF(OR($AA126="",$Z126=""),"",ROUND(($Z126-$AA126)*24,1)))</f>
        <v/>
      </c>
      <c r="AF126" s="22">
        <f>IF($A126="","",IF(OR($AB126="",$Z126=""),"",ROUND(($AB126-$Z126)*1440,0)))</f>
        <v/>
      </c>
      <c r="AG126" s="22">
        <f>IF($A126="","",IF(OR($AB126="",$AC126=""),"",ROUND(($AC126-$AB126)*1440,0)))</f>
        <v/>
      </c>
      <c r="AH126" s="46">
        <f>IF($A126="","",IF(OR($V126="",$W126=""),"",$W126-$V126))</f>
        <v/>
      </c>
      <c r="AI126" s="24">
        <f>IF($A126="","",IF(OR($L126="Cancelled",$L126="Completed"),"",IF(AND($L126="Confirmed",OR($M126="",$N126="")),"CONFIRMATION INCOMPLETE",IF(AND($Z126&lt;&gt;"",$Z126&lt;Dashboard!$B$2,$L126&lt;&gt;"Confirmed"),"OVERDUE / UNFILLED",IF(AND($Z126&lt;&gt;"",$Z126&gt;=Dashboard!$B$2,$Z126&lt;=Dashboard!$B$2+2,$L126&lt;&gt;"Confirmed"),"DUE WITHIN 48 HOURS","")))))</f>
        <v/>
      </c>
      <c r="AJ126" s="24">
        <f>IF($A126="","",IF(COUNTIF($A$2:$A$501,$A126)&gt;1,"Duplicate request ID",IF(OR($B126="",$C126="",$D126="",$E126="",$F126="",$G126="",$H126="",$I126="",$J126="",$K126="",$L126=""),"Missing required information",IF(AND($Y126&lt;&gt;"",$Z126&lt;&gt;"",$Z126&lt;$Y126),"Invalid date or time sequence",IF(OR(AND($O126&lt;&gt;"",$P126=""),AND($O126="",$P126&lt;&gt;"")),"Confirmation date or time incomplete",IF(AND($AA126&lt;&gt;"",$Z126&lt;&gt;"",$AA126&gt;$Z126),"Confirmation after appointment",IF(AND(OR($L126="Confirmed",$L126="Completed"),OR($M126="",$N126="")),"Confirmed record missing assignment",IF(AND($L126="Completed",OR($Q126="",$R126="",$S126="",$T126="")),"Completed record missing service times",IF(AND($AB126&lt;&gt;"",$AC126&lt;&gt;"",$AC126&lt;$AB126),"Service end before service start",IF(AND($L126="Cancelled",$U126=""),"Cancelled record missing cancellation source",IF(OR(AND($V126&lt;&gt;"",$V126&lt;0),AND($W126&lt;&gt;"",$W126&lt;0)),"Negative cost",""))))))))))</f>
        <v/>
      </c>
    </row>
    <row r="127">
      <c r="A127" s="25" t="n"/>
      <c r="B127" s="25" t="n"/>
      <c r="C127" s="25" t="n"/>
      <c r="D127" s="47" t="n"/>
      <c r="E127" s="27" t="n"/>
      <c r="F127" s="47" t="n"/>
      <c r="G127" s="27" t="n"/>
      <c r="H127" s="25" t="n"/>
      <c r="I127" s="25" t="n"/>
      <c r="J127" s="25" t="n"/>
      <c r="K127" s="25" t="n"/>
      <c r="L127" s="25" t="n"/>
      <c r="M127" s="25" t="n"/>
      <c r="N127" s="25" t="n"/>
      <c r="O127" s="47" t="n"/>
      <c r="P127" s="27" t="n"/>
      <c r="Q127" s="47" t="n"/>
      <c r="R127" s="27" t="n"/>
      <c r="S127" s="47" t="n"/>
      <c r="T127" s="27" t="n"/>
      <c r="U127" s="25" t="n"/>
      <c r="V127" s="48" t="n"/>
      <c r="W127" s="48" t="n"/>
      <c r="X127" s="29" t="n"/>
      <c r="Y127" s="44">
        <f>IF($A127="","",IF(OR($D127="",$E127=""),"",$D127+$E127))</f>
        <v/>
      </c>
      <c r="Z127" s="44">
        <f>IF($A127="","",IF(OR($F127="",$G127=""),"",$F127+$G127))</f>
        <v/>
      </c>
      <c r="AA127" s="44">
        <f>IF($A127="","",IF(OR($O127="",$P127=""),"",$O127+$P127))</f>
        <v/>
      </c>
      <c r="AB127" s="44">
        <f>IF($A127="","",IF(OR($Q127="",$R127=""),"",$Q127+$R127))</f>
        <v/>
      </c>
      <c r="AC127" s="44">
        <f>IF($A127="","",IF(OR($S127="",$T127=""),"",$S127+$T127))</f>
        <v/>
      </c>
      <c r="AD127" s="45">
        <f>IF($A127="","",IF(OR($Y127="",$Z127=""),"",ROUND(($Z127-$Y127)*24,1)))</f>
        <v/>
      </c>
      <c r="AE127" s="45">
        <f>IF($A127="","",IF(OR($AA127="",$Z127=""),"",ROUND(($Z127-$AA127)*24,1)))</f>
        <v/>
      </c>
      <c r="AF127" s="22">
        <f>IF($A127="","",IF(OR($AB127="",$Z127=""),"",ROUND(($AB127-$Z127)*1440,0)))</f>
        <v/>
      </c>
      <c r="AG127" s="22">
        <f>IF($A127="","",IF(OR($AB127="",$AC127=""),"",ROUND(($AC127-$AB127)*1440,0)))</f>
        <v/>
      </c>
      <c r="AH127" s="46">
        <f>IF($A127="","",IF(OR($V127="",$W127=""),"",$W127-$V127))</f>
        <v/>
      </c>
      <c r="AI127" s="24">
        <f>IF($A127="","",IF(OR($L127="Cancelled",$L127="Completed"),"",IF(AND($L127="Confirmed",OR($M127="",$N127="")),"CONFIRMATION INCOMPLETE",IF(AND($Z127&lt;&gt;"",$Z127&lt;Dashboard!$B$2,$L127&lt;&gt;"Confirmed"),"OVERDUE / UNFILLED",IF(AND($Z127&lt;&gt;"",$Z127&gt;=Dashboard!$B$2,$Z127&lt;=Dashboard!$B$2+2,$L127&lt;&gt;"Confirmed"),"DUE WITHIN 48 HOURS","")))))</f>
        <v/>
      </c>
      <c r="AJ127" s="24">
        <f>IF($A127="","",IF(COUNTIF($A$2:$A$501,$A127)&gt;1,"Duplicate request ID",IF(OR($B127="",$C127="",$D127="",$E127="",$F127="",$G127="",$H127="",$I127="",$J127="",$K127="",$L127=""),"Missing required information",IF(AND($Y127&lt;&gt;"",$Z127&lt;&gt;"",$Z127&lt;$Y127),"Invalid date or time sequence",IF(OR(AND($O127&lt;&gt;"",$P127=""),AND($O127="",$P127&lt;&gt;"")),"Confirmation date or time incomplete",IF(AND($AA127&lt;&gt;"",$Z127&lt;&gt;"",$AA127&gt;$Z127),"Confirmation after appointment",IF(AND(OR($L127="Confirmed",$L127="Completed"),OR($M127="",$N127="")),"Confirmed record missing assignment",IF(AND($L127="Completed",OR($Q127="",$R127="",$S127="",$T127="")),"Completed record missing service times",IF(AND($AB127&lt;&gt;"",$AC127&lt;&gt;"",$AC127&lt;$AB127),"Service end before service start",IF(AND($L127="Cancelled",$U127=""),"Cancelled record missing cancellation source",IF(OR(AND($V127&lt;&gt;"",$V127&lt;0),AND($W127&lt;&gt;"",$W127&lt;0)),"Negative cost",""))))))))))</f>
        <v/>
      </c>
    </row>
    <row r="128">
      <c r="A128" s="15" t="n"/>
      <c r="B128" s="15" t="n"/>
      <c r="C128" s="15" t="n"/>
      <c r="D128" s="42" t="n"/>
      <c r="E128" s="17" t="n"/>
      <c r="F128" s="42" t="n"/>
      <c r="G128" s="17" t="n"/>
      <c r="H128" s="15" t="n"/>
      <c r="I128" s="15" t="n"/>
      <c r="J128" s="15" t="n"/>
      <c r="K128" s="15" t="n"/>
      <c r="L128" s="15" t="n"/>
      <c r="M128" s="15" t="n"/>
      <c r="N128" s="15" t="n"/>
      <c r="O128" s="42" t="n"/>
      <c r="P128" s="17" t="n"/>
      <c r="Q128" s="42" t="n"/>
      <c r="R128" s="17" t="n"/>
      <c r="S128" s="42" t="n"/>
      <c r="T128" s="17" t="n"/>
      <c r="U128" s="15" t="n"/>
      <c r="V128" s="43" t="n"/>
      <c r="W128" s="43" t="n"/>
      <c r="X128" s="19" t="n"/>
      <c r="Y128" s="44">
        <f>IF($A128="","",IF(OR($D128="",$E128=""),"",$D128+$E128))</f>
        <v/>
      </c>
      <c r="Z128" s="44">
        <f>IF($A128="","",IF(OR($F128="",$G128=""),"",$F128+$G128))</f>
        <v/>
      </c>
      <c r="AA128" s="44">
        <f>IF($A128="","",IF(OR($O128="",$P128=""),"",$O128+$P128))</f>
        <v/>
      </c>
      <c r="AB128" s="44">
        <f>IF($A128="","",IF(OR($Q128="",$R128=""),"",$Q128+$R128))</f>
        <v/>
      </c>
      <c r="AC128" s="44">
        <f>IF($A128="","",IF(OR($S128="",$T128=""),"",$S128+$T128))</f>
        <v/>
      </c>
      <c r="AD128" s="45">
        <f>IF($A128="","",IF(OR($Y128="",$Z128=""),"",ROUND(($Z128-$Y128)*24,1)))</f>
        <v/>
      </c>
      <c r="AE128" s="45">
        <f>IF($A128="","",IF(OR($AA128="",$Z128=""),"",ROUND(($Z128-$AA128)*24,1)))</f>
        <v/>
      </c>
      <c r="AF128" s="22">
        <f>IF($A128="","",IF(OR($AB128="",$Z128=""),"",ROUND(($AB128-$Z128)*1440,0)))</f>
        <v/>
      </c>
      <c r="AG128" s="22">
        <f>IF($A128="","",IF(OR($AB128="",$AC128=""),"",ROUND(($AC128-$AB128)*1440,0)))</f>
        <v/>
      </c>
      <c r="AH128" s="46">
        <f>IF($A128="","",IF(OR($V128="",$W128=""),"",$W128-$V128))</f>
        <v/>
      </c>
      <c r="AI128" s="24">
        <f>IF($A128="","",IF(OR($L128="Cancelled",$L128="Completed"),"",IF(AND($L128="Confirmed",OR($M128="",$N128="")),"CONFIRMATION INCOMPLETE",IF(AND($Z128&lt;&gt;"",$Z128&lt;Dashboard!$B$2,$L128&lt;&gt;"Confirmed"),"OVERDUE / UNFILLED",IF(AND($Z128&lt;&gt;"",$Z128&gt;=Dashboard!$B$2,$Z128&lt;=Dashboard!$B$2+2,$L128&lt;&gt;"Confirmed"),"DUE WITHIN 48 HOURS","")))))</f>
        <v/>
      </c>
      <c r="AJ128" s="24">
        <f>IF($A128="","",IF(COUNTIF($A$2:$A$501,$A128)&gt;1,"Duplicate request ID",IF(OR($B128="",$C128="",$D128="",$E128="",$F128="",$G128="",$H128="",$I128="",$J128="",$K128="",$L128=""),"Missing required information",IF(AND($Y128&lt;&gt;"",$Z128&lt;&gt;"",$Z128&lt;$Y128),"Invalid date or time sequence",IF(OR(AND($O128&lt;&gt;"",$P128=""),AND($O128="",$P128&lt;&gt;"")),"Confirmation date or time incomplete",IF(AND($AA128&lt;&gt;"",$Z128&lt;&gt;"",$AA128&gt;$Z128),"Confirmation after appointment",IF(AND(OR($L128="Confirmed",$L128="Completed"),OR($M128="",$N128="")),"Confirmed record missing assignment",IF(AND($L128="Completed",OR($Q128="",$R128="",$S128="",$T128="")),"Completed record missing service times",IF(AND($AB128&lt;&gt;"",$AC128&lt;&gt;"",$AC128&lt;$AB128),"Service end before service start",IF(AND($L128="Cancelled",$U128=""),"Cancelled record missing cancellation source",IF(OR(AND($V128&lt;&gt;"",$V128&lt;0),AND($W128&lt;&gt;"",$W128&lt;0)),"Negative cost",""))))))))))</f>
        <v/>
      </c>
    </row>
    <row r="129">
      <c r="A129" s="25" t="n"/>
      <c r="B129" s="25" t="n"/>
      <c r="C129" s="25" t="n"/>
      <c r="D129" s="47" t="n"/>
      <c r="E129" s="27" t="n"/>
      <c r="F129" s="47" t="n"/>
      <c r="G129" s="27" t="n"/>
      <c r="H129" s="25" t="n"/>
      <c r="I129" s="25" t="n"/>
      <c r="J129" s="25" t="n"/>
      <c r="K129" s="25" t="n"/>
      <c r="L129" s="25" t="n"/>
      <c r="M129" s="25" t="n"/>
      <c r="N129" s="25" t="n"/>
      <c r="O129" s="47" t="n"/>
      <c r="P129" s="27" t="n"/>
      <c r="Q129" s="47" t="n"/>
      <c r="R129" s="27" t="n"/>
      <c r="S129" s="47" t="n"/>
      <c r="T129" s="27" t="n"/>
      <c r="U129" s="25" t="n"/>
      <c r="V129" s="48" t="n"/>
      <c r="W129" s="48" t="n"/>
      <c r="X129" s="29" t="n"/>
      <c r="Y129" s="44">
        <f>IF($A129="","",IF(OR($D129="",$E129=""),"",$D129+$E129))</f>
        <v/>
      </c>
      <c r="Z129" s="44">
        <f>IF($A129="","",IF(OR($F129="",$G129=""),"",$F129+$G129))</f>
        <v/>
      </c>
      <c r="AA129" s="44">
        <f>IF($A129="","",IF(OR($O129="",$P129=""),"",$O129+$P129))</f>
        <v/>
      </c>
      <c r="AB129" s="44">
        <f>IF($A129="","",IF(OR($Q129="",$R129=""),"",$Q129+$R129))</f>
        <v/>
      </c>
      <c r="AC129" s="44">
        <f>IF($A129="","",IF(OR($S129="",$T129=""),"",$S129+$T129))</f>
        <v/>
      </c>
      <c r="AD129" s="45">
        <f>IF($A129="","",IF(OR($Y129="",$Z129=""),"",ROUND(($Z129-$Y129)*24,1)))</f>
        <v/>
      </c>
      <c r="AE129" s="45">
        <f>IF($A129="","",IF(OR($AA129="",$Z129=""),"",ROUND(($Z129-$AA129)*24,1)))</f>
        <v/>
      </c>
      <c r="AF129" s="22">
        <f>IF($A129="","",IF(OR($AB129="",$Z129=""),"",ROUND(($AB129-$Z129)*1440,0)))</f>
        <v/>
      </c>
      <c r="AG129" s="22">
        <f>IF($A129="","",IF(OR($AB129="",$AC129=""),"",ROUND(($AC129-$AB129)*1440,0)))</f>
        <v/>
      </c>
      <c r="AH129" s="46">
        <f>IF($A129="","",IF(OR($V129="",$W129=""),"",$W129-$V129))</f>
        <v/>
      </c>
      <c r="AI129" s="24">
        <f>IF($A129="","",IF(OR($L129="Cancelled",$L129="Completed"),"",IF(AND($L129="Confirmed",OR($M129="",$N129="")),"CONFIRMATION INCOMPLETE",IF(AND($Z129&lt;&gt;"",$Z129&lt;Dashboard!$B$2,$L129&lt;&gt;"Confirmed"),"OVERDUE / UNFILLED",IF(AND($Z129&lt;&gt;"",$Z129&gt;=Dashboard!$B$2,$Z129&lt;=Dashboard!$B$2+2,$L129&lt;&gt;"Confirmed"),"DUE WITHIN 48 HOURS","")))))</f>
        <v/>
      </c>
      <c r="AJ129" s="24">
        <f>IF($A129="","",IF(COUNTIF($A$2:$A$501,$A129)&gt;1,"Duplicate request ID",IF(OR($B129="",$C129="",$D129="",$E129="",$F129="",$G129="",$H129="",$I129="",$J129="",$K129="",$L129=""),"Missing required information",IF(AND($Y129&lt;&gt;"",$Z129&lt;&gt;"",$Z129&lt;$Y129),"Invalid date or time sequence",IF(OR(AND($O129&lt;&gt;"",$P129=""),AND($O129="",$P129&lt;&gt;"")),"Confirmation date or time incomplete",IF(AND($AA129&lt;&gt;"",$Z129&lt;&gt;"",$AA129&gt;$Z129),"Confirmation after appointment",IF(AND(OR($L129="Confirmed",$L129="Completed"),OR($M129="",$N129="")),"Confirmed record missing assignment",IF(AND($L129="Completed",OR($Q129="",$R129="",$S129="",$T129="")),"Completed record missing service times",IF(AND($AB129&lt;&gt;"",$AC129&lt;&gt;"",$AC129&lt;$AB129),"Service end before service start",IF(AND($L129="Cancelled",$U129=""),"Cancelled record missing cancellation source",IF(OR(AND($V129&lt;&gt;"",$V129&lt;0),AND($W129&lt;&gt;"",$W129&lt;0)),"Negative cost",""))))))))))</f>
        <v/>
      </c>
    </row>
    <row r="130">
      <c r="A130" s="15" t="n"/>
      <c r="B130" s="15" t="n"/>
      <c r="C130" s="15" t="n"/>
      <c r="D130" s="42" t="n"/>
      <c r="E130" s="17" t="n"/>
      <c r="F130" s="42" t="n"/>
      <c r="G130" s="17" t="n"/>
      <c r="H130" s="15" t="n"/>
      <c r="I130" s="15" t="n"/>
      <c r="J130" s="15" t="n"/>
      <c r="K130" s="15" t="n"/>
      <c r="L130" s="15" t="n"/>
      <c r="M130" s="15" t="n"/>
      <c r="N130" s="15" t="n"/>
      <c r="O130" s="42" t="n"/>
      <c r="P130" s="17" t="n"/>
      <c r="Q130" s="42" t="n"/>
      <c r="R130" s="17" t="n"/>
      <c r="S130" s="42" t="n"/>
      <c r="T130" s="17" t="n"/>
      <c r="U130" s="15" t="n"/>
      <c r="V130" s="43" t="n"/>
      <c r="W130" s="43" t="n"/>
      <c r="X130" s="19" t="n"/>
      <c r="Y130" s="44">
        <f>IF($A130="","",IF(OR($D130="",$E130=""),"",$D130+$E130))</f>
        <v/>
      </c>
      <c r="Z130" s="44">
        <f>IF($A130="","",IF(OR($F130="",$G130=""),"",$F130+$G130))</f>
        <v/>
      </c>
      <c r="AA130" s="44">
        <f>IF($A130="","",IF(OR($O130="",$P130=""),"",$O130+$P130))</f>
        <v/>
      </c>
      <c r="AB130" s="44">
        <f>IF($A130="","",IF(OR($Q130="",$R130=""),"",$Q130+$R130))</f>
        <v/>
      </c>
      <c r="AC130" s="44">
        <f>IF($A130="","",IF(OR($S130="",$T130=""),"",$S130+$T130))</f>
        <v/>
      </c>
      <c r="AD130" s="45">
        <f>IF($A130="","",IF(OR($Y130="",$Z130=""),"",ROUND(($Z130-$Y130)*24,1)))</f>
        <v/>
      </c>
      <c r="AE130" s="45">
        <f>IF($A130="","",IF(OR($AA130="",$Z130=""),"",ROUND(($Z130-$AA130)*24,1)))</f>
        <v/>
      </c>
      <c r="AF130" s="22">
        <f>IF($A130="","",IF(OR($AB130="",$Z130=""),"",ROUND(($AB130-$Z130)*1440,0)))</f>
        <v/>
      </c>
      <c r="AG130" s="22">
        <f>IF($A130="","",IF(OR($AB130="",$AC130=""),"",ROUND(($AC130-$AB130)*1440,0)))</f>
        <v/>
      </c>
      <c r="AH130" s="46">
        <f>IF($A130="","",IF(OR($V130="",$W130=""),"",$W130-$V130))</f>
        <v/>
      </c>
      <c r="AI130" s="24">
        <f>IF($A130="","",IF(OR($L130="Cancelled",$L130="Completed"),"",IF(AND($L130="Confirmed",OR($M130="",$N130="")),"CONFIRMATION INCOMPLETE",IF(AND($Z130&lt;&gt;"",$Z130&lt;Dashboard!$B$2,$L130&lt;&gt;"Confirmed"),"OVERDUE / UNFILLED",IF(AND($Z130&lt;&gt;"",$Z130&gt;=Dashboard!$B$2,$Z130&lt;=Dashboard!$B$2+2,$L130&lt;&gt;"Confirmed"),"DUE WITHIN 48 HOURS","")))))</f>
        <v/>
      </c>
      <c r="AJ130" s="24">
        <f>IF($A130="","",IF(COUNTIF($A$2:$A$501,$A130)&gt;1,"Duplicate request ID",IF(OR($B130="",$C130="",$D130="",$E130="",$F130="",$G130="",$H130="",$I130="",$J130="",$K130="",$L130=""),"Missing required information",IF(AND($Y130&lt;&gt;"",$Z130&lt;&gt;"",$Z130&lt;$Y130),"Invalid date or time sequence",IF(OR(AND($O130&lt;&gt;"",$P130=""),AND($O130="",$P130&lt;&gt;"")),"Confirmation date or time incomplete",IF(AND($AA130&lt;&gt;"",$Z130&lt;&gt;"",$AA130&gt;$Z130),"Confirmation after appointment",IF(AND(OR($L130="Confirmed",$L130="Completed"),OR($M130="",$N130="")),"Confirmed record missing assignment",IF(AND($L130="Completed",OR($Q130="",$R130="",$S130="",$T130="")),"Completed record missing service times",IF(AND($AB130&lt;&gt;"",$AC130&lt;&gt;"",$AC130&lt;$AB130),"Service end before service start",IF(AND($L130="Cancelled",$U130=""),"Cancelled record missing cancellation source",IF(OR(AND($V130&lt;&gt;"",$V130&lt;0),AND($W130&lt;&gt;"",$W130&lt;0)),"Negative cost",""))))))))))</f>
        <v/>
      </c>
    </row>
    <row r="131">
      <c r="A131" s="25" t="n"/>
      <c r="B131" s="25" t="n"/>
      <c r="C131" s="25" t="n"/>
      <c r="D131" s="47" t="n"/>
      <c r="E131" s="27" t="n"/>
      <c r="F131" s="47" t="n"/>
      <c r="G131" s="27" t="n"/>
      <c r="H131" s="25" t="n"/>
      <c r="I131" s="25" t="n"/>
      <c r="J131" s="25" t="n"/>
      <c r="K131" s="25" t="n"/>
      <c r="L131" s="25" t="n"/>
      <c r="M131" s="25" t="n"/>
      <c r="N131" s="25" t="n"/>
      <c r="O131" s="47" t="n"/>
      <c r="P131" s="27" t="n"/>
      <c r="Q131" s="47" t="n"/>
      <c r="R131" s="27" t="n"/>
      <c r="S131" s="47" t="n"/>
      <c r="T131" s="27" t="n"/>
      <c r="U131" s="25" t="n"/>
      <c r="V131" s="48" t="n"/>
      <c r="W131" s="48" t="n"/>
      <c r="X131" s="29" t="n"/>
      <c r="Y131" s="44">
        <f>IF($A131="","",IF(OR($D131="",$E131=""),"",$D131+$E131))</f>
        <v/>
      </c>
      <c r="Z131" s="44">
        <f>IF($A131="","",IF(OR($F131="",$G131=""),"",$F131+$G131))</f>
        <v/>
      </c>
      <c r="AA131" s="44">
        <f>IF($A131="","",IF(OR($O131="",$P131=""),"",$O131+$P131))</f>
        <v/>
      </c>
      <c r="AB131" s="44">
        <f>IF($A131="","",IF(OR($Q131="",$R131=""),"",$Q131+$R131))</f>
        <v/>
      </c>
      <c r="AC131" s="44">
        <f>IF($A131="","",IF(OR($S131="",$T131=""),"",$S131+$T131))</f>
        <v/>
      </c>
      <c r="AD131" s="45">
        <f>IF($A131="","",IF(OR($Y131="",$Z131=""),"",ROUND(($Z131-$Y131)*24,1)))</f>
        <v/>
      </c>
      <c r="AE131" s="45">
        <f>IF($A131="","",IF(OR($AA131="",$Z131=""),"",ROUND(($Z131-$AA131)*24,1)))</f>
        <v/>
      </c>
      <c r="AF131" s="22">
        <f>IF($A131="","",IF(OR($AB131="",$Z131=""),"",ROUND(($AB131-$Z131)*1440,0)))</f>
        <v/>
      </c>
      <c r="AG131" s="22">
        <f>IF($A131="","",IF(OR($AB131="",$AC131=""),"",ROUND(($AC131-$AB131)*1440,0)))</f>
        <v/>
      </c>
      <c r="AH131" s="46">
        <f>IF($A131="","",IF(OR($V131="",$W131=""),"",$W131-$V131))</f>
        <v/>
      </c>
      <c r="AI131" s="24">
        <f>IF($A131="","",IF(OR($L131="Cancelled",$L131="Completed"),"",IF(AND($L131="Confirmed",OR($M131="",$N131="")),"CONFIRMATION INCOMPLETE",IF(AND($Z131&lt;&gt;"",$Z131&lt;Dashboard!$B$2,$L131&lt;&gt;"Confirmed"),"OVERDUE / UNFILLED",IF(AND($Z131&lt;&gt;"",$Z131&gt;=Dashboard!$B$2,$Z131&lt;=Dashboard!$B$2+2,$L131&lt;&gt;"Confirmed"),"DUE WITHIN 48 HOURS","")))))</f>
        <v/>
      </c>
      <c r="AJ131" s="24">
        <f>IF($A131="","",IF(COUNTIF($A$2:$A$501,$A131)&gt;1,"Duplicate request ID",IF(OR($B131="",$C131="",$D131="",$E131="",$F131="",$G131="",$H131="",$I131="",$J131="",$K131="",$L131=""),"Missing required information",IF(AND($Y131&lt;&gt;"",$Z131&lt;&gt;"",$Z131&lt;$Y131),"Invalid date or time sequence",IF(OR(AND($O131&lt;&gt;"",$P131=""),AND($O131="",$P131&lt;&gt;"")),"Confirmation date or time incomplete",IF(AND($AA131&lt;&gt;"",$Z131&lt;&gt;"",$AA131&gt;$Z131),"Confirmation after appointment",IF(AND(OR($L131="Confirmed",$L131="Completed"),OR($M131="",$N131="")),"Confirmed record missing assignment",IF(AND($L131="Completed",OR($Q131="",$R131="",$S131="",$T131="")),"Completed record missing service times",IF(AND($AB131&lt;&gt;"",$AC131&lt;&gt;"",$AC131&lt;$AB131),"Service end before service start",IF(AND($L131="Cancelled",$U131=""),"Cancelled record missing cancellation source",IF(OR(AND($V131&lt;&gt;"",$V131&lt;0),AND($W131&lt;&gt;"",$W131&lt;0)),"Negative cost",""))))))))))</f>
        <v/>
      </c>
    </row>
    <row r="132">
      <c r="A132" s="15" t="n"/>
      <c r="B132" s="15" t="n"/>
      <c r="C132" s="15" t="n"/>
      <c r="D132" s="42" t="n"/>
      <c r="E132" s="17" t="n"/>
      <c r="F132" s="42" t="n"/>
      <c r="G132" s="17" t="n"/>
      <c r="H132" s="15" t="n"/>
      <c r="I132" s="15" t="n"/>
      <c r="J132" s="15" t="n"/>
      <c r="K132" s="15" t="n"/>
      <c r="L132" s="15" t="n"/>
      <c r="M132" s="15" t="n"/>
      <c r="N132" s="15" t="n"/>
      <c r="O132" s="42" t="n"/>
      <c r="P132" s="17" t="n"/>
      <c r="Q132" s="42" t="n"/>
      <c r="R132" s="17" t="n"/>
      <c r="S132" s="42" t="n"/>
      <c r="T132" s="17" t="n"/>
      <c r="U132" s="15" t="n"/>
      <c r="V132" s="43" t="n"/>
      <c r="W132" s="43" t="n"/>
      <c r="X132" s="19" t="n"/>
      <c r="Y132" s="44">
        <f>IF($A132="","",IF(OR($D132="",$E132=""),"",$D132+$E132))</f>
        <v/>
      </c>
      <c r="Z132" s="44">
        <f>IF($A132="","",IF(OR($F132="",$G132=""),"",$F132+$G132))</f>
        <v/>
      </c>
      <c r="AA132" s="44">
        <f>IF($A132="","",IF(OR($O132="",$P132=""),"",$O132+$P132))</f>
        <v/>
      </c>
      <c r="AB132" s="44">
        <f>IF($A132="","",IF(OR($Q132="",$R132=""),"",$Q132+$R132))</f>
        <v/>
      </c>
      <c r="AC132" s="44">
        <f>IF($A132="","",IF(OR($S132="",$T132=""),"",$S132+$T132))</f>
        <v/>
      </c>
      <c r="AD132" s="45">
        <f>IF($A132="","",IF(OR($Y132="",$Z132=""),"",ROUND(($Z132-$Y132)*24,1)))</f>
        <v/>
      </c>
      <c r="AE132" s="45">
        <f>IF($A132="","",IF(OR($AA132="",$Z132=""),"",ROUND(($Z132-$AA132)*24,1)))</f>
        <v/>
      </c>
      <c r="AF132" s="22">
        <f>IF($A132="","",IF(OR($AB132="",$Z132=""),"",ROUND(($AB132-$Z132)*1440,0)))</f>
        <v/>
      </c>
      <c r="AG132" s="22">
        <f>IF($A132="","",IF(OR($AB132="",$AC132=""),"",ROUND(($AC132-$AB132)*1440,0)))</f>
        <v/>
      </c>
      <c r="AH132" s="46">
        <f>IF($A132="","",IF(OR($V132="",$W132=""),"",$W132-$V132))</f>
        <v/>
      </c>
      <c r="AI132" s="24">
        <f>IF($A132="","",IF(OR($L132="Cancelled",$L132="Completed"),"",IF(AND($L132="Confirmed",OR($M132="",$N132="")),"CONFIRMATION INCOMPLETE",IF(AND($Z132&lt;&gt;"",$Z132&lt;Dashboard!$B$2,$L132&lt;&gt;"Confirmed"),"OVERDUE / UNFILLED",IF(AND($Z132&lt;&gt;"",$Z132&gt;=Dashboard!$B$2,$Z132&lt;=Dashboard!$B$2+2,$L132&lt;&gt;"Confirmed"),"DUE WITHIN 48 HOURS","")))))</f>
        <v/>
      </c>
      <c r="AJ132" s="24">
        <f>IF($A132="","",IF(COUNTIF($A$2:$A$501,$A132)&gt;1,"Duplicate request ID",IF(OR($B132="",$C132="",$D132="",$E132="",$F132="",$G132="",$H132="",$I132="",$J132="",$K132="",$L132=""),"Missing required information",IF(AND($Y132&lt;&gt;"",$Z132&lt;&gt;"",$Z132&lt;$Y132),"Invalid date or time sequence",IF(OR(AND($O132&lt;&gt;"",$P132=""),AND($O132="",$P132&lt;&gt;"")),"Confirmation date or time incomplete",IF(AND($AA132&lt;&gt;"",$Z132&lt;&gt;"",$AA132&gt;$Z132),"Confirmation after appointment",IF(AND(OR($L132="Confirmed",$L132="Completed"),OR($M132="",$N132="")),"Confirmed record missing assignment",IF(AND($L132="Completed",OR($Q132="",$R132="",$S132="",$T132="")),"Completed record missing service times",IF(AND($AB132&lt;&gt;"",$AC132&lt;&gt;"",$AC132&lt;$AB132),"Service end before service start",IF(AND($L132="Cancelled",$U132=""),"Cancelled record missing cancellation source",IF(OR(AND($V132&lt;&gt;"",$V132&lt;0),AND($W132&lt;&gt;"",$W132&lt;0)),"Negative cost",""))))))))))</f>
        <v/>
      </c>
    </row>
    <row r="133">
      <c r="A133" s="25" t="n"/>
      <c r="B133" s="25" t="n"/>
      <c r="C133" s="25" t="n"/>
      <c r="D133" s="47" t="n"/>
      <c r="E133" s="27" t="n"/>
      <c r="F133" s="47" t="n"/>
      <c r="G133" s="27" t="n"/>
      <c r="H133" s="25" t="n"/>
      <c r="I133" s="25" t="n"/>
      <c r="J133" s="25" t="n"/>
      <c r="K133" s="25" t="n"/>
      <c r="L133" s="25" t="n"/>
      <c r="M133" s="25" t="n"/>
      <c r="N133" s="25" t="n"/>
      <c r="O133" s="47" t="n"/>
      <c r="P133" s="27" t="n"/>
      <c r="Q133" s="47" t="n"/>
      <c r="R133" s="27" t="n"/>
      <c r="S133" s="47" t="n"/>
      <c r="T133" s="27" t="n"/>
      <c r="U133" s="25" t="n"/>
      <c r="V133" s="48" t="n"/>
      <c r="W133" s="48" t="n"/>
      <c r="X133" s="29" t="n"/>
      <c r="Y133" s="44">
        <f>IF($A133="","",IF(OR($D133="",$E133=""),"",$D133+$E133))</f>
        <v/>
      </c>
      <c r="Z133" s="44">
        <f>IF($A133="","",IF(OR($F133="",$G133=""),"",$F133+$G133))</f>
        <v/>
      </c>
      <c r="AA133" s="44">
        <f>IF($A133="","",IF(OR($O133="",$P133=""),"",$O133+$P133))</f>
        <v/>
      </c>
      <c r="AB133" s="44">
        <f>IF($A133="","",IF(OR($Q133="",$R133=""),"",$Q133+$R133))</f>
        <v/>
      </c>
      <c r="AC133" s="44">
        <f>IF($A133="","",IF(OR($S133="",$T133=""),"",$S133+$T133))</f>
        <v/>
      </c>
      <c r="AD133" s="45">
        <f>IF($A133="","",IF(OR($Y133="",$Z133=""),"",ROUND(($Z133-$Y133)*24,1)))</f>
        <v/>
      </c>
      <c r="AE133" s="45">
        <f>IF($A133="","",IF(OR($AA133="",$Z133=""),"",ROUND(($Z133-$AA133)*24,1)))</f>
        <v/>
      </c>
      <c r="AF133" s="22">
        <f>IF($A133="","",IF(OR($AB133="",$Z133=""),"",ROUND(($AB133-$Z133)*1440,0)))</f>
        <v/>
      </c>
      <c r="AG133" s="22">
        <f>IF($A133="","",IF(OR($AB133="",$AC133=""),"",ROUND(($AC133-$AB133)*1440,0)))</f>
        <v/>
      </c>
      <c r="AH133" s="46">
        <f>IF($A133="","",IF(OR($V133="",$W133=""),"",$W133-$V133))</f>
        <v/>
      </c>
      <c r="AI133" s="24">
        <f>IF($A133="","",IF(OR($L133="Cancelled",$L133="Completed"),"",IF(AND($L133="Confirmed",OR($M133="",$N133="")),"CONFIRMATION INCOMPLETE",IF(AND($Z133&lt;&gt;"",$Z133&lt;Dashboard!$B$2,$L133&lt;&gt;"Confirmed"),"OVERDUE / UNFILLED",IF(AND($Z133&lt;&gt;"",$Z133&gt;=Dashboard!$B$2,$Z133&lt;=Dashboard!$B$2+2,$L133&lt;&gt;"Confirmed"),"DUE WITHIN 48 HOURS","")))))</f>
        <v/>
      </c>
      <c r="AJ133" s="24">
        <f>IF($A133="","",IF(COUNTIF($A$2:$A$501,$A133)&gt;1,"Duplicate request ID",IF(OR($B133="",$C133="",$D133="",$E133="",$F133="",$G133="",$H133="",$I133="",$J133="",$K133="",$L133=""),"Missing required information",IF(AND($Y133&lt;&gt;"",$Z133&lt;&gt;"",$Z133&lt;$Y133),"Invalid date or time sequence",IF(OR(AND($O133&lt;&gt;"",$P133=""),AND($O133="",$P133&lt;&gt;"")),"Confirmation date or time incomplete",IF(AND($AA133&lt;&gt;"",$Z133&lt;&gt;"",$AA133&gt;$Z133),"Confirmation after appointment",IF(AND(OR($L133="Confirmed",$L133="Completed"),OR($M133="",$N133="")),"Confirmed record missing assignment",IF(AND($L133="Completed",OR($Q133="",$R133="",$S133="",$T133="")),"Completed record missing service times",IF(AND($AB133&lt;&gt;"",$AC133&lt;&gt;"",$AC133&lt;$AB133),"Service end before service start",IF(AND($L133="Cancelled",$U133=""),"Cancelled record missing cancellation source",IF(OR(AND($V133&lt;&gt;"",$V133&lt;0),AND($W133&lt;&gt;"",$W133&lt;0)),"Negative cost",""))))))))))</f>
        <v/>
      </c>
    </row>
    <row r="134">
      <c r="A134" s="15" t="n"/>
      <c r="B134" s="15" t="n"/>
      <c r="C134" s="15" t="n"/>
      <c r="D134" s="42" t="n"/>
      <c r="E134" s="17" t="n"/>
      <c r="F134" s="42" t="n"/>
      <c r="G134" s="17" t="n"/>
      <c r="H134" s="15" t="n"/>
      <c r="I134" s="15" t="n"/>
      <c r="J134" s="15" t="n"/>
      <c r="K134" s="15" t="n"/>
      <c r="L134" s="15" t="n"/>
      <c r="M134" s="15" t="n"/>
      <c r="N134" s="15" t="n"/>
      <c r="O134" s="42" t="n"/>
      <c r="P134" s="17" t="n"/>
      <c r="Q134" s="42" t="n"/>
      <c r="R134" s="17" t="n"/>
      <c r="S134" s="42" t="n"/>
      <c r="T134" s="17" t="n"/>
      <c r="U134" s="15" t="n"/>
      <c r="V134" s="43" t="n"/>
      <c r="W134" s="43" t="n"/>
      <c r="X134" s="19" t="n"/>
      <c r="Y134" s="44">
        <f>IF($A134="","",IF(OR($D134="",$E134=""),"",$D134+$E134))</f>
        <v/>
      </c>
      <c r="Z134" s="44">
        <f>IF($A134="","",IF(OR($F134="",$G134=""),"",$F134+$G134))</f>
        <v/>
      </c>
      <c r="AA134" s="44">
        <f>IF($A134="","",IF(OR($O134="",$P134=""),"",$O134+$P134))</f>
        <v/>
      </c>
      <c r="AB134" s="44">
        <f>IF($A134="","",IF(OR($Q134="",$R134=""),"",$Q134+$R134))</f>
        <v/>
      </c>
      <c r="AC134" s="44">
        <f>IF($A134="","",IF(OR($S134="",$T134=""),"",$S134+$T134))</f>
        <v/>
      </c>
      <c r="AD134" s="45">
        <f>IF($A134="","",IF(OR($Y134="",$Z134=""),"",ROUND(($Z134-$Y134)*24,1)))</f>
        <v/>
      </c>
      <c r="AE134" s="45">
        <f>IF($A134="","",IF(OR($AA134="",$Z134=""),"",ROUND(($Z134-$AA134)*24,1)))</f>
        <v/>
      </c>
      <c r="AF134" s="22">
        <f>IF($A134="","",IF(OR($AB134="",$Z134=""),"",ROUND(($AB134-$Z134)*1440,0)))</f>
        <v/>
      </c>
      <c r="AG134" s="22">
        <f>IF($A134="","",IF(OR($AB134="",$AC134=""),"",ROUND(($AC134-$AB134)*1440,0)))</f>
        <v/>
      </c>
      <c r="AH134" s="46">
        <f>IF($A134="","",IF(OR($V134="",$W134=""),"",$W134-$V134))</f>
        <v/>
      </c>
      <c r="AI134" s="24">
        <f>IF($A134="","",IF(OR($L134="Cancelled",$L134="Completed"),"",IF(AND($L134="Confirmed",OR($M134="",$N134="")),"CONFIRMATION INCOMPLETE",IF(AND($Z134&lt;&gt;"",$Z134&lt;Dashboard!$B$2,$L134&lt;&gt;"Confirmed"),"OVERDUE / UNFILLED",IF(AND($Z134&lt;&gt;"",$Z134&gt;=Dashboard!$B$2,$Z134&lt;=Dashboard!$B$2+2,$L134&lt;&gt;"Confirmed"),"DUE WITHIN 48 HOURS","")))))</f>
        <v/>
      </c>
      <c r="AJ134" s="24">
        <f>IF($A134="","",IF(COUNTIF($A$2:$A$501,$A134)&gt;1,"Duplicate request ID",IF(OR($B134="",$C134="",$D134="",$E134="",$F134="",$G134="",$H134="",$I134="",$J134="",$K134="",$L134=""),"Missing required information",IF(AND($Y134&lt;&gt;"",$Z134&lt;&gt;"",$Z134&lt;$Y134),"Invalid date or time sequence",IF(OR(AND($O134&lt;&gt;"",$P134=""),AND($O134="",$P134&lt;&gt;"")),"Confirmation date or time incomplete",IF(AND($AA134&lt;&gt;"",$Z134&lt;&gt;"",$AA134&gt;$Z134),"Confirmation after appointment",IF(AND(OR($L134="Confirmed",$L134="Completed"),OR($M134="",$N134="")),"Confirmed record missing assignment",IF(AND($L134="Completed",OR($Q134="",$R134="",$S134="",$T134="")),"Completed record missing service times",IF(AND($AB134&lt;&gt;"",$AC134&lt;&gt;"",$AC134&lt;$AB134),"Service end before service start",IF(AND($L134="Cancelled",$U134=""),"Cancelled record missing cancellation source",IF(OR(AND($V134&lt;&gt;"",$V134&lt;0),AND($W134&lt;&gt;"",$W134&lt;0)),"Negative cost",""))))))))))</f>
        <v/>
      </c>
    </row>
    <row r="135">
      <c r="A135" s="25" t="n"/>
      <c r="B135" s="25" t="n"/>
      <c r="C135" s="25" t="n"/>
      <c r="D135" s="47" t="n"/>
      <c r="E135" s="27" t="n"/>
      <c r="F135" s="47" t="n"/>
      <c r="G135" s="27" t="n"/>
      <c r="H135" s="25" t="n"/>
      <c r="I135" s="25" t="n"/>
      <c r="J135" s="25" t="n"/>
      <c r="K135" s="25" t="n"/>
      <c r="L135" s="25" t="n"/>
      <c r="M135" s="25" t="n"/>
      <c r="N135" s="25" t="n"/>
      <c r="O135" s="47" t="n"/>
      <c r="P135" s="27" t="n"/>
      <c r="Q135" s="47" t="n"/>
      <c r="R135" s="27" t="n"/>
      <c r="S135" s="47" t="n"/>
      <c r="T135" s="27" t="n"/>
      <c r="U135" s="25" t="n"/>
      <c r="V135" s="48" t="n"/>
      <c r="W135" s="48" t="n"/>
      <c r="X135" s="29" t="n"/>
      <c r="Y135" s="44">
        <f>IF($A135="","",IF(OR($D135="",$E135=""),"",$D135+$E135))</f>
        <v/>
      </c>
      <c r="Z135" s="44">
        <f>IF($A135="","",IF(OR($F135="",$G135=""),"",$F135+$G135))</f>
        <v/>
      </c>
      <c r="AA135" s="44">
        <f>IF($A135="","",IF(OR($O135="",$P135=""),"",$O135+$P135))</f>
        <v/>
      </c>
      <c r="AB135" s="44">
        <f>IF($A135="","",IF(OR($Q135="",$R135=""),"",$Q135+$R135))</f>
        <v/>
      </c>
      <c r="AC135" s="44">
        <f>IF($A135="","",IF(OR($S135="",$T135=""),"",$S135+$T135))</f>
        <v/>
      </c>
      <c r="AD135" s="45">
        <f>IF($A135="","",IF(OR($Y135="",$Z135=""),"",ROUND(($Z135-$Y135)*24,1)))</f>
        <v/>
      </c>
      <c r="AE135" s="45">
        <f>IF($A135="","",IF(OR($AA135="",$Z135=""),"",ROUND(($Z135-$AA135)*24,1)))</f>
        <v/>
      </c>
      <c r="AF135" s="22">
        <f>IF($A135="","",IF(OR($AB135="",$Z135=""),"",ROUND(($AB135-$Z135)*1440,0)))</f>
        <v/>
      </c>
      <c r="AG135" s="22">
        <f>IF($A135="","",IF(OR($AB135="",$AC135=""),"",ROUND(($AC135-$AB135)*1440,0)))</f>
        <v/>
      </c>
      <c r="AH135" s="46">
        <f>IF($A135="","",IF(OR($V135="",$W135=""),"",$W135-$V135))</f>
        <v/>
      </c>
      <c r="AI135" s="24">
        <f>IF($A135="","",IF(OR($L135="Cancelled",$L135="Completed"),"",IF(AND($L135="Confirmed",OR($M135="",$N135="")),"CONFIRMATION INCOMPLETE",IF(AND($Z135&lt;&gt;"",$Z135&lt;Dashboard!$B$2,$L135&lt;&gt;"Confirmed"),"OVERDUE / UNFILLED",IF(AND($Z135&lt;&gt;"",$Z135&gt;=Dashboard!$B$2,$Z135&lt;=Dashboard!$B$2+2,$L135&lt;&gt;"Confirmed"),"DUE WITHIN 48 HOURS","")))))</f>
        <v/>
      </c>
      <c r="AJ135" s="24">
        <f>IF($A135="","",IF(COUNTIF($A$2:$A$501,$A135)&gt;1,"Duplicate request ID",IF(OR($B135="",$C135="",$D135="",$E135="",$F135="",$G135="",$H135="",$I135="",$J135="",$K135="",$L135=""),"Missing required information",IF(AND($Y135&lt;&gt;"",$Z135&lt;&gt;"",$Z135&lt;$Y135),"Invalid date or time sequence",IF(OR(AND($O135&lt;&gt;"",$P135=""),AND($O135="",$P135&lt;&gt;"")),"Confirmation date or time incomplete",IF(AND($AA135&lt;&gt;"",$Z135&lt;&gt;"",$AA135&gt;$Z135),"Confirmation after appointment",IF(AND(OR($L135="Confirmed",$L135="Completed"),OR($M135="",$N135="")),"Confirmed record missing assignment",IF(AND($L135="Completed",OR($Q135="",$R135="",$S135="",$T135="")),"Completed record missing service times",IF(AND($AB135&lt;&gt;"",$AC135&lt;&gt;"",$AC135&lt;$AB135),"Service end before service start",IF(AND($L135="Cancelled",$U135=""),"Cancelled record missing cancellation source",IF(OR(AND($V135&lt;&gt;"",$V135&lt;0),AND($W135&lt;&gt;"",$W135&lt;0)),"Negative cost",""))))))))))</f>
        <v/>
      </c>
    </row>
    <row r="136">
      <c r="A136" s="15" t="n"/>
      <c r="B136" s="15" t="n"/>
      <c r="C136" s="15" t="n"/>
      <c r="D136" s="42" t="n"/>
      <c r="E136" s="17" t="n"/>
      <c r="F136" s="42" t="n"/>
      <c r="G136" s="17" t="n"/>
      <c r="H136" s="15" t="n"/>
      <c r="I136" s="15" t="n"/>
      <c r="J136" s="15" t="n"/>
      <c r="K136" s="15" t="n"/>
      <c r="L136" s="15" t="n"/>
      <c r="M136" s="15" t="n"/>
      <c r="N136" s="15" t="n"/>
      <c r="O136" s="42" t="n"/>
      <c r="P136" s="17" t="n"/>
      <c r="Q136" s="42" t="n"/>
      <c r="R136" s="17" t="n"/>
      <c r="S136" s="42" t="n"/>
      <c r="T136" s="17" t="n"/>
      <c r="U136" s="15" t="n"/>
      <c r="V136" s="43" t="n"/>
      <c r="W136" s="43" t="n"/>
      <c r="X136" s="19" t="n"/>
      <c r="Y136" s="44">
        <f>IF($A136="","",IF(OR($D136="",$E136=""),"",$D136+$E136))</f>
        <v/>
      </c>
      <c r="Z136" s="44">
        <f>IF($A136="","",IF(OR($F136="",$G136=""),"",$F136+$G136))</f>
        <v/>
      </c>
      <c r="AA136" s="44">
        <f>IF($A136="","",IF(OR($O136="",$P136=""),"",$O136+$P136))</f>
        <v/>
      </c>
      <c r="AB136" s="44">
        <f>IF($A136="","",IF(OR($Q136="",$R136=""),"",$Q136+$R136))</f>
        <v/>
      </c>
      <c r="AC136" s="44">
        <f>IF($A136="","",IF(OR($S136="",$T136=""),"",$S136+$T136))</f>
        <v/>
      </c>
      <c r="AD136" s="45">
        <f>IF($A136="","",IF(OR($Y136="",$Z136=""),"",ROUND(($Z136-$Y136)*24,1)))</f>
        <v/>
      </c>
      <c r="AE136" s="45">
        <f>IF($A136="","",IF(OR($AA136="",$Z136=""),"",ROUND(($Z136-$AA136)*24,1)))</f>
        <v/>
      </c>
      <c r="AF136" s="22">
        <f>IF($A136="","",IF(OR($AB136="",$Z136=""),"",ROUND(($AB136-$Z136)*1440,0)))</f>
        <v/>
      </c>
      <c r="AG136" s="22">
        <f>IF($A136="","",IF(OR($AB136="",$AC136=""),"",ROUND(($AC136-$AB136)*1440,0)))</f>
        <v/>
      </c>
      <c r="AH136" s="46">
        <f>IF($A136="","",IF(OR($V136="",$W136=""),"",$W136-$V136))</f>
        <v/>
      </c>
      <c r="AI136" s="24">
        <f>IF($A136="","",IF(OR($L136="Cancelled",$L136="Completed"),"",IF(AND($L136="Confirmed",OR($M136="",$N136="")),"CONFIRMATION INCOMPLETE",IF(AND($Z136&lt;&gt;"",$Z136&lt;Dashboard!$B$2,$L136&lt;&gt;"Confirmed"),"OVERDUE / UNFILLED",IF(AND($Z136&lt;&gt;"",$Z136&gt;=Dashboard!$B$2,$Z136&lt;=Dashboard!$B$2+2,$L136&lt;&gt;"Confirmed"),"DUE WITHIN 48 HOURS","")))))</f>
        <v/>
      </c>
      <c r="AJ136" s="24">
        <f>IF($A136="","",IF(COUNTIF($A$2:$A$501,$A136)&gt;1,"Duplicate request ID",IF(OR($B136="",$C136="",$D136="",$E136="",$F136="",$G136="",$H136="",$I136="",$J136="",$K136="",$L136=""),"Missing required information",IF(AND($Y136&lt;&gt;"",$Z136&lt;&gt;"",$Z136&lt;$Y136),"Invalid date or time sequence",IF(OR(AND($O136&lt;&gt;"",$P136=""),AND($O136="",$P136&lt;&gt;"")),"Confirmation date or time incomplete",IF(AND($AA136&lt;&gt;"",$Z136&lt;&gt;"",$AA136&gt;$Z136),"Confirmation after appointment",IF(AND(OR($L136="Confirmed",$L136="Completed"),OR($M136="",$N136="")),"Confirmed record missing assignment",IF(AND($L136="Completed",OR($Q136="",$R136="",$S136="",$T136="")),"Completed record missing service times",IF(AND($AB136&lt;&gt;"",$AC136&lt;&gt;"",$AC136&lt;$AB136),"Service end before service start",IF(AND($L136="Cancelled",$U136=""),"Cancelled record missing cancellation source",IF(OR(AND($V136&lt;&gt;"",$V136&lt;0),AND($W136&lt;&gt;"",$W136&lt;0)),"Negative cost",""))))))))))</f>
        <v/>
      </c>
    </row>
    <row r="137">
      <c r="A137" s="25" t="n"/>
      <c r="B137" s="25" t="n"/>
      <c r="C137" s="25" t="n"/>
      <c r="D137" s="47" t="n"/>
      <c r="E137" s="27" t="n"/>
      <c r="F137" s="47" t="n"/>
      <c r="G137" s="27" t="n"/>
      <c r="H137" s="25" t="n"/>
      <c r="I137" s="25" t="n"/>
      <c r="J137" s="25" t="n"/>
      <c r="K137" s="25" t="n"/>
      <c r="L137" s="25" t="n"/>
      <c r="M137" s="25" t="n"/>
      <c r="N137" s="25" t="n"/>
      <c r="O137" s="47" t="n"/>
      <c r="P137" s="27" t="n"/>
      <c r="Q137" s="47" t="n"/>
      <c r="R137" s="27" t="n"/>
      <c r="S137" s="47" t="n"/>
      <c r="T137" s="27" t="n"/>
      <c r="U137" s="25" t="n"/>
      <c r="V137" s="48" t="n"/>
      <c r="W137" s="48" t="n"/>
      <c r="X137" s="29" t="n"/>
      <c r="Y137" s="44">
        <f>IF($A137="","",IF(OR($D137="",$E137=""),"",$D137+$E137))</f>
        <v/>
      </c>
      <c r="Z137" s="44">
        <f>IF($A137="","",IF(OR($F137="",$G137=""),"",$F137+$G137))</f>
        <v/>
      </c>
      <c r="AA137" s="44">
        <f>IF($A137="","",IF(OR($O137="",$P137=""),"",$O137+$P137))</f>
        <v/>
      </c>
      <c r="AB137" s="44">
        <f>IF($A137="","",IF(OR($Q137="",$R137=""),"",$Q137+$R137))</f>
        <v/>
      </c>
      <c r="AC137" s="44">
        <f>IF($A137="","",IF(OR($S137="",$T137=""),"",$S137+$T137))</f>
        <v/>
      </c>
      <c r="AD137" s="45">
        <f>IF($A137="","",IF(OR($Y137="",$Z137=""),"",ROUND(($Z137-$Y137)*24,1)))</f>
        <v/>
      </c>
      <c r="AE137" s="45">
        <f>IF($A137="","",IF(OR($AA137="",$Z137=""),"",ROUND(($Z137-$AA137)*24,1)))</f>
        <v/>
      </c>
      <c r="AF137" s="22">
        <f>IF($A137="","",IF(OR($AB137="",$Z137=""),"",ROUND(($AB137-$Z137)*1440,0)))</f>
        <v/>
      </c>
      <c r="AG137" s="22">
        <f>IF($A137="","",IF(OR($AB137="",$AC137=""),"",ROUND(($AC137-$AB137)*1440,0)))</f>
        <v/>
      </c>
      <c r="AH137" s="46">
        <f>IF($A137="","",IF(OR($V137="",$W137=""),"",$W137-$V137))</f>
        <v/>
      </c>
      <c r="AI137" s="24">
        <f>IF($A137="","",IF(OR($L137="Cancelled",$L137="Completed"),"",IF(AND($L137="Confirmed",OR($M137="",$N137="")),"CONFIRMATION INCOMPLETE",IF(AND($Z137&lt;&gt;"",$Z137&lt;Dashboard!$B$2,$L137&lt;&gt;"Confirmed"),"OVERDUE / UNFILLED",IF(AND($Z137&lt;&gt;"",$Z137&gt;=Dashboard!$B$2,$Z137&lt;=Dashboard!$B$2+2,$L137&lt;&gt;"Confirmed"),"DUE WITHIN 48 HOURS","")))))</f>
        <v/>
      </c>
      <c r="AJ137" s="24">
        <f>IF($A137="","",IF(COUNTIF($A$2:$A$501,$A137)&gt;1,"Duplicate request ID",IF(OR($B137="",$C137="",$D137="",$E137="",$F137="",$G137="",$H137="",$I137="",$J137="",$K137="",$L137=""),"Missing required information",IF(AND($Y137&lt;&gt;"",$Z137&lt;&gt;"",$Z137&lt;$Y137),"Invalid date or time sequence",IF(OR(AND($O137&lt;&gt;"",$P137=""),AND($O137="",$P137&lt;&gt;"")),"Confirmation date or time incomplete",IF(AND($AA137&lt;&gt;"",$Z137&lt;&gt;"",$AA137&gt;$Z137),"Confirmation after appointment",IF(AND(OR($L137="Confirmed",$L137="Completed"),OR($M137="",$N137="")),"Confirmed record missing assignment",IF(AND($L137="Completed",OR($Q137="",$R137="",$S137="",$T137="")),"Completed record missing service times",IF(AND($AB137&lt;&gt;"",$AC137&lt;&gt;"",$AC137&lt;$AB137),"Service end before service start",IF(AND($L137="Cancelled",$U137=""),"Cancelled record missing cancellation source",IF(OR(AND($V137&lt;&gt;"",$V137&lt;0),AND($W137&lt;&gt;"",$W137&lt;0)),"Negative cost",""))))))))))</f>
        <v/>
      </c>
    </row>
    <row r="138">
      <c r="A138" s="15" t="n"/>
      <c r="B138" s="15" t="n"/>
      <c r="C138" s="15" t="n"/>
      <c r="D138" s="42" t="n"/>
      <c r="E138" s="17" t="n"/>
      <c r="F138" s="42" t="n"/>
      <c r="G138" s="17" t="n"/>
      <c r="H138" s="15" t="n"/>
      <c r="I138" s="15" t="n"/>
      <c r="J138" s="15" t="n"/>
      <c r="K138" s="15" t="n"/>
      <c r="L138" s="15" t="n"/>
      <c r="M138" s="15" t="n"/>
      <c r="N138" s="15" t="n"/>
      <c r="O138" s="42" t="n"/>
      <c r="P138" s="17" t="n"/>
      <c r="Q138" s="42" t="n"/>
      <c r="R138" s="17" t="n"/>
      <c r="S138" s="42" t="n"/>
      <c r="T138" s="17" t="n"/>
      <c r="U138" s="15" t="n"/>
      <c r="V138" s="43" t="n"/>
      <c r="W138" s="43" t="n"/>
      <c r="X138" s="19" t="n"/>
      <c r="Y138" s="44">
        <f>IF($A138="","",IF(OR($D138="",$E138=""),"",$D138+$E138))</f>
        <v/>
      </c>
      <c r="Z138" s="44">
        <f>IF($A138="","",IF(OR($F138="",$G138=""),"",$F138+$G138))</f>
        <v/>
      </c>
      <c r="AA138" s="44">
        <f>IF($A138="","",IF(OR($O138="",$P138=""),"",$O138+$P138))</f>
        <v/>
      </c>
      <c r="AB138" s="44">
        <f>IF($A138="","",IF(OR($Q138="",$R138=""),"",$Q138+$R138))</f>
        <v/>
      </c>
      <c r="AC138" s="44">
        <f>IF($A138="","",IF(OR($S138="",$T138=""),"",$S138+$T138))</f>
        <v/>
      </c>
      <c r="AD138" s="45">
        <f>IF($A138="","",IF(OR($Y138="",$Z138=""),"",ROUND(($Z138-$Y138)*24,1)))</f>
        <v/>
      </c>
      <c r="AE138" s="45">
        <f>IF($A138="","",IF(OR($AA138="",$Z138=""),"",ROUND(($Z138-$AA138)*24,1)))</f>
        <v/>
      </c>
      <c r="AF138" s="22">
        <f>IF($A138="","",IF(OR($AB138="",$Z138=""),"",ROUND(($AB138-$Z138)*1440,0)))</f>
        <v/>
      </c>
      <c r="AG138" s="22">
        <f>IF($A138="","",IF(OR($AB138="",$AC138=""),"",ROUND(($AC138-$AB138)*1440,0)))</f>
        <v/>
      </c>
      <c r="AH138" s="46">
        <f>IF($A138="","",IF(OR($V138="",$W138=""),"",$W138-$V138))</f>
        <v/>
      </c>
      <c r="AI138" s="24">
        <f>IF($A138="","",IF(OR($L138="Cancelled",$L138="Completed"),"",IF(AND($L138="Confirmed",OR($M138="",$N138="")),"CONFIRMATION INCOMPLETE",IF(AND($Z138&lt;&gt;"",$Z138&lt;Dashboard!$B$2,$L138&lt;&gt;"Confirmed"),"OVERDUE / UNFILLED",IF(AND($Z138&lt;&gt;"",$Z138&gt;=Dashboard!$B$2,$Z138&lt;=Dashboard!$B$2+2,$L138&lt;&gt;"Confirmed"),"DUE WITHIN 48 HOURS","")))))</f>
        <v/>
      </c>
      <c r="AJ138" s="24">
        <f>IF($A138="","",IF(COUNTIF($A$2:$A$501,$A138)&gt;1,"Duplicate request ID",IF(OR($B138="",$C138="",$D138="",$E138="",$F138="",$G138="",$H138="",$I138="",$J138="",$K138="",$L138=""),"Missing required information",IF(AND($Y138&lt;&gt;"",$Z138&lt;&gt;"",$Z138&lt;$Y138),"Invalid date or time sequence",IF(OR(AND($O138&lt;&gt;"",$P138=""),AND($O138="",$P138&lt;&gt;"")),"Confirmation date or time incomplete",IF(AND($AA138&lt;&gt;"",$Z138&lt;&gt;"",$AA138&gt;$Z138),"Confirmation after appointment",IF(AND(OR($L138="Confirmed",$L138="Completed"),OR($M138="",$N138="")),"Confirmed record missing assignment",IF(AND($L138="Completed",OR($Q138="",$R138="",$S138="",$T138="")),"Completed record missing service times",IF(AND($AB138&lt;&gt;"",$AC138&lt;&gt;"",$AC138&lt;$AB138),"Service end before service start",IF(AND($L138="Cancelled",$U138=""),"Cancelled record missing cancellation source",IF(OR(AND($V138&lt;&gt;"",$V138&lt;0),AND($W138&lt;&gt;"",$W138&lt;0)),"Negative cost",""))))))))))</f>
        <v/>
      </c>
    </row>
    <row r="139">
      <c r="A139" s="25" t="n"/>
      <c r="B139" s="25" t="n"/>
      <c r="C139" s="25" t="n"/>
      <c r="D139" s="47" t="n"/>
      <c r="E139" s="27" t="n"/>
      <c r="F139" s="47" t="n"/>
      <c r="G139" s="27" t="n"/>
      <c r="H139" s="25" t="n"/>
      <c r="I139" s="25" t="n"/>
      <c r="J139" s="25" t="n"/>
      <c r="K139" s="25" t="n"/>
      <c r="L139" s="25" t="n"/>
      <c r="M139" s="25" t="n"/>
      <c r="N139" s="25" t="n"/>
      <c r="O139" s="47" t="n"/>
      <c r="P139" s="27" t="n"/>
      <c r="Q139" s="47" t="n"/>
      <c r="R139" s="27" t="n"/>
      <c r="S139" s="47" t="n"/>
      <c r="T139" s="27" t="n"/>
      <c r="U139" s="25" t="n"/>
      <c r="V139" s="48" t="n"/>
      <c r="W139" s="48" t="n"/>
      <c r="X139" s="29" t="n"/>
      <c r="Y139" s="44">
        <f>IF($A139="","",IF(OR($D139="",$E139=""),"",$D139+$E139))</f>
        <v/>
      </c>
      <c r="Z139" s="44">
        <f>IF($A139="","",IF(OR($F139="",$G139=""),"",$F139+$G139))</f>
        <v/>
      </c>
      <c r="AA139" s="44">
        <f>IF($A139="","",IF(OR($O139="",$P139=""),"",$O139+$P139))</f>
        <v/>
      </c>
      <c r="AB139" s="44">
        <f>IF($A139="","",IF(OR($Q139="",$R139=""),"",$Q139+$R139))</f>
        <v/>
      </c>
      <c r="AC139" s="44">
        <f>IF($A139="","",IF(OR($S139="",$T139=""),"",$S139+$T139))</f>
        <v/>
      </c>
      <c r="AD139" s="45">
        <f>IF($A139="","",IF(OR($Y139="",$Z139=""),"",ROUND(($Z139-$Y139)*24,1)))</f>
        <v/>
      </c>
      <c r="AE139" s="45">
        <f>IF($A139="","",IF(OR($AA139="",$Z139=""),"",ROUND(($Z139-$AA139)*24,1)))</f>
        <v/>
      </c>
      <c r="AF139" s="22">
        <f>IF($A139="","",IF(OR($AB139="",$Z139=""),"",ROUND(($AB139-$Z139)*1440,0)))</f>
        <v/>
      </c>
      <c r="AG139" s="22">
        <f>IF($A139="","",IF(OR($AB139="",$AC139=""),"",ROUND(($AC139-$AB139)*1440,0)))</f>
        <v/>
      </c>
      <c r="AH139" s="46">
        <f>IF($A139="","",IF(OR($V139="",$W139=""),"",$W139-$V139))</f>
        <v/>
      </c>
      <c r="AI139" s="24">
        <f>IF($A139="","",IF(OR($L139="Cancelled",$L139="Completed"),"",IF(AND($L139="Confirmed",OR($M139="",$N139="")),"CONFIRMATION INCOMPLETE",IF(AND($Z139&lt;&gt;"",$Z139&lt;Dashboard!$B$2,$L139&lt;&gt;"Confirmed"),"OVERDUE / UNFILLED",IF(AND($Z139&lt;&gt;"",$Z139&gt;=Dashboard!$B$2,$Z139&lt;=Dashboard!$B$2+2,$L139&lt;&gt;"Confirmed"),"DUE WITHIN 48 HOURS","")))))</f>
        <v/>
      </c>
      <c r="AJ139" s="24">
        <f>IF($A139="","",IF(COUNTIF($A$2:$A$501,$A139)&gt;1,"Duplicate request ID",IF(OR($B139="",$C139="",$D139="",$E139="",$F139="",$G139="",$H139="",$I139="",$J139="",$K139="",$L139=""),"Missing required information",IF(AND($Y139&lt;&gt;"",$Z139&lt;&gt;"",$Z139&lt;$Y139),"Invalid date or time sequence",IF(OR(AND($O139&lt;&gt;"",$P139=""),AND($O139="",$P139&lt;&gt;"")),"Confirmation date or time incomplete",IF(AND($AA139&lt;&gt;"",$Z139&lt;&gt;"",$AA139&gt;$Z139),"Confirmation after appointment",IF(AND(OR($L139="Confirmed",$L139="Completed"),OR($M139="",$N139="")),"Confirmed record missing assignment",IF(AND($L139="Completed",OR($Q139="",$R139="",$S139="",$T139="")),"Completed record missing service times",IF(AND($AB139&lt;&gt;"",$AC139&lt;&gt;"",$AC139&lt;$AB139),"Service end before service start",IF(AND($L139="Cancelled",$U139=""),"Cancelled record missing cancellation source",IF(OR(AND($V139&lt;&gt;"",$V139&lt;0),AND($W139&lt;&gt;"",$W139&lt;0)),"Negative cost",""))))))))))</f>
        <v/>
      </c>
    </row>
    <row r="140">
      <c r="A140" s="15" t="n"/>
      <c r="B140" s="15" t="n"/>
      <c r="C140" s="15" t="n"/>
      <c r="D140" s="42" t="n"/>
      <c r="E140" s="17" t="n"/>
      <c r="F140" s="42" t="n"/>
      <c r="G140" s="17" t="n"/>
      <c r="H140" s="15" t="n"/>
      <c r="I140" s="15" t="n"/>
      <c r="J140" s="15" t="n"/>
      <c r="K140" s="15" t="n"/>
      <c r="L140" s="15" t="n"/>
      <c r="M140" s="15" t="n"/>
      <c r="N140" s="15" t="n"/>
      <c r="O140" s="42" t="n"/>
      <c r="P140" s="17" t="n"/>
      <c r="Q140" s="42" t="n"/>
      <c r="R140" s="17" t="n"/>
      <c r="S140" s="42" t="n"/>
      <c r="T140" s="17" t="n"/>
      <c r="U140" s="15" t="n"/>
      <c r="V140" s="43" t="n"/>
      <c r="W140" s="43" t="n"/>
      <c r="X140" s="19" t="n"/>
      <c r="Y140" s="44">
        <f>IF($A140="","",IF(OR($D140="",$E140=""),"",$D140+$E140))</f>
        <v/>
      </c>
      <c r="Z140" s="44">
        <f>IF($A140="","",IF(OR($F140="",$G140=""),"",$F140+$G140))</f>
        <v/>
      </c>
      <c r="AA140" s="44">
        <f>IF($A140="","",IF(OR($O140="",$P140=""),"",$O140+$P140))</f>
        <v/>
      </c>
      <c r="AB140" s="44">
        <f>IF($A140="","",IF(OR($Q140="",$R140=""),"",$Q140+$R140))</f>
        <v/>
      </c>
      <c r="AC140" s="44">
        <f>IF($A140="","",IF(OR($S140="",$T140=""),"",$S140+$T140))</f>
        <v/>
      </c>
      <c r="AD140" s="45">
        <f>IF($A140="","",IF(OR($Y140="",$Z140=""),"",ROUND(($Z140-$Y140)*24,1)))</f>
        <v/>
      </c>
      <c r="AE140" s="45">
        <f>IF($A140="","",IF(OR($AA140="",$Z140=""),"",ROUND(($Z140-$AA140)*24,1)))</f>
        <v/>
      </c>
      <c r="AF140" s="22">
        <f>IF($A140="","",IF(OR($AB140="",$Z140=""),"",ROUND(($AB140-$Z140)*1440,0)))</f>
        <v/>
      </c>
      <c r="AG140" s="22">
        <f>IF($A140="","",IF(OR($AB140="",$AC140=""),"",ROUND(($AC140-$AB140)*1440,0)))</f>
        <v/>
      </c>
      <c r="AH140" s="46">
        <f>IF($A140="","",IF(OR($V140="",$W140=""),"",$W140-$V140))</f>
        <v/>
      </c>
      <c r="AI140" s="24">
        <f>IF($A140="","",IF(OR($L140="Cancelled",$L140="Completed"),"",IF(AND($L140="Confirmed",OR($M140="",$N140="")),"CONFIRMATION INCOMPLETE",IF(AND($Z140&lt;&gt;"",$Z140&lt;Dashboard!$B$2,$L140&lt;&gt;"Confirmed"),"OVERDUE / UNFILLED",IF(AND($Z140&lt;&gt;"",$Z140&gt;=Dashboard!$B$2,$Z140&lt;=Dashboard!$B$2+2,$L140&lt;&gt;"Confirmed"),"DUE WITHIN 48 HOURS","")))))</f>
        <v/>
      </c>
      <c r="AJ140" s="24">
        <f>IF($A140="","",IF(COUNTIF($A$2:$A$501,$A140)&gt;1,"Duplicate request ID",IF(OR($B140="",$C140="",$D140="",$E140="",$F140="",$G140="",$H140="",$I140="",$J140="",$K140="",$L140=""),"Missing required information",IF(AND($Y140&lt;&gt;"",$Z140&lt;&gt;"",$Z140&lt;$Y140),"Invalid date or time sequence",IF(OR(AND($O140&lt;&gt;"",$P140=""),AND($O140="",$P140&lt;&gt;"")),"Confirmation date or time incomplete",IF(AND($AA140&lt;&gt;"",$Z140&lt;&gt;"",$AA140&gt;$Z140),"Confirmation after appointment",IF(AND(OR($L140="Confirmed",$L140="Completed"),OR($M140="",$N140="")),"Confirmed record missing assignment",IF(AND($L140="Completed",OR($Q140="",$R140="",$S140="",$T140="")),"Completed record missing service times",IF(AND($AB140&lt;&gt;"",$AC140&lt;&gt;"",$AC140&lt;$AB140),"Service end before service start",IF(AND($L140="Cancelled",$U140=""),"Cancelled record missing cancellation source",IF(OR(AND($V140&lt;&gt;"",$V140&lt;0),AND($W140&lt;&gt;"",$W140&lt;0)),"Negative cost",""))))))))))</f>
        <v/>
      </c>
    </row>
    <row r="141">
      <c r="A141" s="25" t="n"/>
      <c r="B141" s="25" t="n"/>
      <c r="C141" s="25" t="n"/>
      <c r="D141" s="47" t="n"/>
      <c r="E141" s="27" t="n"/>
      <c r="F141" s="47" t="n"/>
      <c r="G141" s="27" t="n"/>
      <c r="H141" s="25" t="n"/>
      <c r="I141" s="25" t="n"/>
      <c r="J141" s="25" t="n"/>
      <c r="K141" s="25" t="n"/>
      <c r="L141" s="25" t="n"/>
      <c r="M141" s="25" t="n"/>
      <c r="N141" s="25" t="n"/>
      <c r="O141" s="47" t="n"/>
      <c r="P141" s="27" t="n"/>
      <c r="Q141" s="47" t="n"/>
      <c r="R141" s="27" t="n"/>
      <c r="S141" s="47" t="n"/>
      <c r="T141" s="27" t="n"/>
      <c r="U141" s="25" t="n"/>
      <c r="V141" s="48" t="n"/>
      <c r="W141" s="48" t="n"/>
      <c r="X141" s="29" t="n"/>
      <c r="Y141" s="44">
        <f>IF($A141="","",IF(OR($D141="",$E141=""),"",$D141+$E141))</f>
        <v/>
      </c>
      <c r="Z141" s="44">
        <f>IF($A141="","",IF(OR($F141="",$G141=""),"",$F141+$G141))</f>
        <v/>
      </c>
      <c r="AA141" s="44">
        <f>IF($A141="","",IF(OR($O141="",$P141=""),"",$O141+$P141))</f>
        <v/>
      </c>
      <c r="AB141" s="44">
        <f>IF($A141="","",IF(OR($Q141="",$R141=""),"",$Q141+$R141))</f>
        <v/>
      </c>
      <c r="AC141" s="44">
        <f>IF($A141="","",IF(OR($S141="",$T141=""),"",$S141+$T141))</f>
        <v/>
      </c>
      <c r="AD141" s="45">
        <f>IF($A141="","",IF(OR($Y141="",$Z141=""),"",ROUND(($Z141-$Y141)*24,1)))</f>
        <v/>
      </c>
      <c r="AE141" s="45">
        <f>IF($A141="","",IF(OR($AA141="",$Z141=""),"",ROUND(($Z141-$AA141)*24,1)))</f>
        <v/>
      </c>
      <c r="AF141" s="22">
        <f>IF($A141="","",IF(OR($AB141="",$Z141=""),"",ROUND(($AB141-$Z141)*1440,0)))</f>
        <v/>
      </c>
      <c r="AG141" s="22">
        <f>IF($A141="","",IF(OR($AB141="",$AC141=""),"",ROUND(($AC141-$AB141)*1440,0)))</f>
        <v/>
      </c>
      <c r="AH141" s="46">
        <f>IF($A141="","",IF(OR($V141="",$W141=""),"",$W141-$V141))</f>
        <v/>
      </c>
      <c r="AI141" s="24">
        <f>IF($A141="","",IF(OR($L141="Cancelled",$L141="Completed"),"",IF(AND($L141="Confirmed",OR($M141="",$N141="")),"CONFIRMATION INCOMPLETE",IF(AND($Z141&lt;&gt;"",$Z141&lt;Dashboard!$B$2,$L141&lt;&gt;"Confirmed"),"OVERDUE / UNFILLED",IF(AND($Z141&lt;&gt;"",$Z141&gt;=Dashboard!$B$2,$Z141&lt;=Dashboard!$B$2+2,$L141&lt;&gt;"Confirmed"),"DUE WITHIN 48 HOURS","")))))</f>
        <v/>
      </c>
      <c r="AJ141" s="24">
        <f>IF($A141="","",IF(COUNTIF($A$2:$A$501,$A141)&gt;1,"Duplicate request ID",IF(OR($B141="",$C141="",$D141="",$E141="",$F141="",$G141="",$H141="",$I141="",$J141="",$K141="",$L141=""),"Missing required information",IF(AND($Y141&lt;&gt;"",$Z141&lt;&gt;"",$Z141&lt;$Y141),"Invalid date or time sequence",IF(OR(AND($O141&lt;&gt;"",$P141=""),AND($O141="",$P141&lt;&gt;"")),"Confirmation date or time incomplete",IF(AND($AA141&lt;&gt;"",$Z141&lt;&gt;"",$AA141&gt;$Z141),"Confirmation after appointment",IF(AND(OR($L141="Confirmed",$L141="Completed"),OR($M141="",$N141="")),"Confirmed record missing assignment",IF(AND($L141="Completed",OR($Q141="",$R141="",$S141="",$T141="")),"Completed record missing service times",IF(AND($AB141&lt;&gt;"",$AC141&lt;&gt;"",$AC141&lt;$AB141),"Service end before service start",IF(AND($L141="Cancelled",$U141=""),"Cancelled record missing cancellation source",IF(OR(AND($V141&lt;&gt;"",$V141&lt;0),AND($W141&lt;&gt;"",$W141&lt;0)),"Negative cost",""))))))))))</f>
        <v/>
      </c>
    </row>
    <row r="142">
      <c r="A142" s="15" t="n"/>
      <c r="B142" s="15" t="n"/>
      <c r="C142" s="15" t="n"/>
      <c r="D142" s="42" t="n"/>
      <c r="E142" s="17" t="n"/>
      <c r="F142" s="42" t="n"/>
      <c r="G142" s="17" t="n"/>
      <c r="H142" s="15" t="n"/>
      <c r="I142" s="15" t="n"/>
      <c r="J142" s="15" t="n"/>
      <c r="K142" s="15" t="n"/>
      <c r="L142" s="15" t="n"/>
      <c r="M142" s="15" t="n"/>
      <c r="N142" s="15" t="n"/>
      <c r="O142" s="42" t="n"/>
      <c r="P142" s="17" t="n"/>
      <c r="Q142" s="42" t="n"/>
      <c r="R142" s="17" t="n"/>
      <c r="S142" s="42" t="n"/>
      <c r="T142" s="17" t="n"/>
      <c r="U142" s="15" t="n"/>
      <c r="V142" s="43" t="n"/>
      <c r="W142" s="43" t="n"/>
      <c r="X142" s="19" t="n"/>
      <c r="Y142" s="44">
        <f>IF($A142="","",IF(OR($D142="",$E142=""),"",$D142+$E142))</f>
        <v/>
      </c>
      <c r="Z142" s="44">
        <f>IF($A142="","",IF(OR($F142="",$G142=""),"",$F142+$G142))</f>
        <v/>
      </c>
      <c r="AA142" s="44">
        <f>IF($A142="","",IF(OR($O142="",$P142=""),"",$O142+$P142))</f>
        <v/>
      </c>
      <c r="AB142" s="44">
        <f>IF($A142="","",IF(OR($Q142="",$R142=""),"",$Q142+$R142))</f>
        <v/>
      </c>
      <c r="AC142" s="44">
        <f>IF($A142="","",IF(OR($S142="",$T142=""),"",$S142+$T142))</f>
        <v/>
      </c>
      <c r="AD142" s="45">
        <f>IF($A142="","",IF(OR($Y142="",$Z142=""),"",ROUND(($Z142-$Y142)*24,1)))</f>
        <v/>
      </c>
      <c r="AE142" s="45">
        <f>IF($A142="","",IF(OR($AA142="",$Z142=""),"",ROUND(($Z142-$AA142)*24,1)))</f>
        <v/>
      </c>
      <c r="AF142" s="22">
        <f>IF($A142="","",IF(OR($AB142="",$Z142=""),"",ROUND(($AB142-$Z142)*1440,0)))</f>
        <v/>
      </c>
      <c r="AG142" s="22">
        <f>IF($A142="","",IF(OR($AB142="",$AC142=""),"",ROUND(($AC142-$AB142)*1440,0)))</f>
        <v/>
      </c>
      <c r="AH142" s="46">
        <f>IF($A142="","",IF(OR($V142="",$W142=""),"",$W142-$V142))</f>
        <v/>
      </c>
      <c r="AI142" s="24">
        <f>IF($A142="","",IF(OR($L142="Cancelled",$L142="Completed"),"",IF(AND($L142="Confirmed",OR($M142="",$N142="")),"CONFIRMATION INCOMPLETE",IF(AND($Z142&lt;&gt;"",$Z142&lt;Dashboard!$B$2,$L142&lt;&gt;"Confirmed"),"OVERDUE / UNFILLED",IF(AND($Z142&lt;&gt;"",$Z142&gt;=Dashboard!$B$2,$Z142&lt;=Dashboard!$B$2+2,$L142&lt;&gt;"Confirmed"),"DUE WITHIN 48 HOURS","")))))</f>
        <v/>
      </c>
      <c r="AJ142" s="24">
        <f>IF($A142="","",IF(COUNTIF($A$2:$A$501,$A142)&gt;1,"Duplicate request ID",IF(OR($B142="",$C142="",$D142="",$E142="",$F142="",$G142="",$H142="",$I142="",$J142="",$K142="",$L142=""),"Missing required information",IF(AND($Y142&lt;&gt;"",$Z142&lt;&gt;"",$Z142&lt;$Y142),"Invalid date or time sequence",IF(OR(AND($O142&lt;&gt;"",$P142=""),AND($O142="",$P142&lt;&gt;"")),"Confirmation date or time incomplete",IF(AND($AA142&lt;&gt;"",$Z142&lt;&gt;"",$AA142&gt;$Z142),"Confirmation after appointment",IF(AND(OR($L142="Confirmed",$L142="Completed"),OR($M142="",$N142="")),"Confirmed record missing assignment",IF(AND($L142="Completed",OR($Q142="",$R142="",$S142="",$T142="")),"Completed record missing service times",IF(AND($AB142&lt;&gt;"",$AC142&lt;&gt;"",$AC142&lt;$AB142),"Service end before service start",IF(AND($L142="Cancelled",$U142=""),"Cancelled record missing cancellation source",IF(OR(AND($V142&lt;&gt;"",$V142&lt;0),AND($W142&lt;&gt;"",$W142&lt;0)),"Negative cost",""))))))))))</f>
        <v/>
      </c>
    </row>
    <row r="143">
      <c r="A143" s="25" t="n"/>
      <c r="B143" s="25" t="n"/>
      <c r="C143" s="25" t="n"/>
      <c r="D143" s="47" t="n"/>
      <c r="E143" s="27" t="n"/>
      <c r="F143" s="47" t="n"/>
      <c r="G143" s="27" t="n"/>
      <c r="H143" s="25" t="n"/>
      <c r="I143" s="25" t="n"/>
      <c r="J143" s="25" t="n"/>
      <c r="K143" s="25" t="n"/>
      <c r="L143" s="25" t="n"/>
      <c r="M143" s="25" t="n"/>
      <c r="N143" s="25" t="n"/>
      <c r="O143" s="47" t="n"/>
      <c r="P143" s="27" t="n"/>
      <c r="Q143" s="47" t="n"/>
      <c r="R143" s="27" t="n"/>
      <c r="S143" s="47" t="n"/>
      <c r="T143" s="27" t="n"/>
      <c r="U143" s="25" t="n"/>
      <c r="V143" s="48" t="n"/>
      <c r="W143" s="48" t="n"/>
      <c r="X143" s="29" t="n"/>
      <c r="Y143" s="44">
        <f>IF($A143="","",IF(OR($D143="",$E143=""),"",$D143+$E143))</f>
        <v/>
      </c>
      <c r="Z143" s="44">
        <f>IF($A143="","",IF(OR($F143="",$G143=""),"",$F143+$G143))</f>
        <v/>
      </c>
      <c r="AA143" s="44">
        <f>IF($A143="","",IF(OR($O143="",$P143=""),"",$O143+$P143))</f>
        <v/>
      </c>
      <c r="AB143" s="44">
        <f>IF($A143="","",IF(OR($Q143="",$R143=""),"",$Q143+$R143))</f>
        <v/>
      </c>
      <c r="AC143" s="44">
        <f>IF($A143="","",IF(OR($S143="",$T143=""),"",$S143+$T143))</f>
        <v/>
      </c>
      <c r="AD143" s="45">
        <f>IF($A143="","",IF(OR($Y143="",$Z143=""),"",ROUND(($Z143-$Y143)*24,1)))</f>
        <v/>
      </c>
      <c r="AE143" s="45">
        <f>IF($A143="","",IF(OR($AA143="",$Z143=""),"",ROUND(($Z143-$AA143)*24,1)))</f>
        <v/>
      </c>
      <c r="AF143" s="22">
        <f>IF($A143="","",IF(OR($AB143="",$Z143=""),"",ROUND(($AB143-$Z143)*1440,0)))</f>
        <v/>
      </c>
      <c r="AG143" s="22">
        <f>IF($A143="","",IF(OR($AB143="",$AC143=""),"",ROUND(($AC143-$AB143)*1440,0)))</f>
        <v/>
      </c>
      <c r="AH143" s="46">
        <f>IF($A143="","",IF(OR($V143="",$W143=""),"",$W143-$V143))</f>
        <v/>
      </c>
      <c r="AI143" s="24">
        <f>IF($A143="","",IF(OR($L143="Cancelled",$L143="Completed"),"",IF(AND($L143="Confirmed",OR($M143="",$N143="")),"CONFIRMATION INCOMPLETE",IF(AND($Z143&lt;&gt;"",$Z143&lt;Dashboard!$B$2,$L143&lt;&gt;"Confirmed"),"OVERDUE / UNFILLED",IF(AND($Z143&lt;&gt;"",$Z143&gt;=Dashboard!$B$2,$Z143&lt;=Dashboard!$B$2+2,$L143&lt;&gt;"Confirmed"),"DUE WITHIN 48 HOURS","")))))</f>
        <v/>
      </c>
      <c r="AJ143" s="24">
        <f>IF($A143="","",IF(COUNTIF($A$2:$A$501,$A143)&gt;1,"Duplicate request ID",IF(OR($B143="",$C143="",$D143="",$E143="",$F143="",$G143="",$H143="",$I143="",$J143="",$K143="",$L143=""),"Missing required information",IF(AND($Y143&lt;&gt;"",$Z143&lt;&gt;"",$Z143&lt;$Y143),"Invalid date or time sequence",IF(OR(AND($O143&lt;&gt;"",$P143=""),AND($O143="",$P143&lt;&gt;"")),"Confirmation date or time incomplete",IF(AND($AA143&lt;&gt;"",$Z143&lt;&gt;"",$AA143&gt;$Z143),"Confirmation after appointment",IF(AND(OR($L143="Confirmed",$L143="Completed"),OR($M143="",$N143="")),"Confirmed record missing assignment",IF(AND($L143="Completed",OR($Q143="",$R143="",$S143="",$T143="")),"Completed record missing service times",IF(AND($AB143&lt;&gt;"",$AC143&lt;&gt;"",$AC143&lt;$AB143),"Service end before service start",IF(AND($L143="Cancelled",$U143=""),"Cancelled record missing cancellation source",IF(OR(AND($V143&lt;&gt;"",$V143&lt;0),AND($W143&lt;&gt;"",$W143&lt;0)),"Negative cost",""))))))))))</f>
        <v/>
      </c>
    </row>
    <row r="144">
      <c r="A144" s="15" t="n"/>
      <c r="B144" s="15" t="n"/>
      <c r="C144" s="15" t="n"/>
      <c r="D144" s="42" t="n"/>
      <c r="E144" s="17" t="n"/>
      <c r="F144" s="42" t="n"/>
      <c r="G144" s="17" t="n"/>
      <c r="H144" s="15" t="n"/>
      <c r="I144" s="15" t="n"/>
      <c r="J144" s="15" t="n"/>
      <c r="K144" s="15" t="n"/>
      <c r="L144" s="15" t="n"/>
      <c r="M144" s="15" t="n"/>
      <c r="N144" s="15" t="n"/>
      <c r="O144" s="42" t="n"/>
      <c r="P144" s="17" t="n"/>
      <c r="Q144" s="42" t="n"/>
      <c r="R144" s="17" t="n"/>
      <c r="S144" s="42" t="n"/>
      <c r="T144" s="17" t="n"/>
      <c r="U144" s="15" t="n"/>
      <c r="V144" s="43" t="n"/>
      <c r="W144" s="43" t="n"/>
      <c r="X144" s="19" t="n"/>
      <c r="Y144" s="44">
        <f>IF($A144="","",IF(OR($D144="",$E144=""),"",$D144+$E144))</f>
        <v/>
      </c>
      <c r="Z144" s="44">
        <f>IF($A144="","",IF(OR($F144="",$G144=""),"",$F144+$G144))</f>
        <v/>
      </c>
      <c r="AA144" s="44">
        <f>IF($A144="","",IF(OR($O144="",$P144=""),"",$O144+$P144))</f>
        <v/>
      </c>
      <c r="AB144" s="44">
        <f>IF($A144="","",IF(OR($Q144="",$R144=""),"",$Q144+$R144))</f>
        <v/>
      </c>
      <c r="AC144" s="44">
        <f>IF($A144="","",IF(OR($S144="",$T144=""),"",$S144+$T144))</f>
        <v/>
      </c>
      <c r="AD144" s="45">
        <f>IF($A144="","",IF(OR($Y144="",$Z144=""),"",ROUND(($Z144-$Y144)*24,1)))</f>
        <v/>
      </c>
      <c r="AE144" s="45">
        <f>IF($A144="","",IF(OR($AA144="",$Z144=""),"",ROUND(($Z144-$AA144)*24,1)))</f>
        <v/>
      </c>
      <c r="AF144" s="22">
        <f>IF($A144="","",IF(OR($AB144="",$Z144=""),"",ROUND(($AB144-$Z144)*1440,0)))</f>
        <v/>
      </c>
      <c r="AG144" s="22">
        <f>IF($A144="","",IF(OR($AB144="",$AC144=""),"",ROUND(($AC144-$AB144)*1440,0)))</f>
        <v/>
      </c>
      <c r="AH144" s="46">
        <f>IF($A144="","",IF(OR($V144="",$W144=""),"",$W144-$V144))</f>
        <v/>
      </c>
      <c r="AI144" s="24">
        <f>IF($A144="","",IF(OR($L144="Cancelled",$L144="Completed"),"",IF(AND($L144="Confirmed",OR($M144="",$N144="")),"CONFIRMATION INCOMPLETE",IF(AND($Z144&lt;&gt;"",$Z144&lt;Dashboard!$B$2,$L144&lt;&gt;"Confirmed"),"OVERDUE / UNFILLED",IF(AND($Z144&lt;&gt;"",$Z144&gt;=Dashboard!$B$2,$Z144&lt;=Dashboard!$B$2+2,$L144&lt;&gt;"Confirmed"),"DUE WITHIN 48 HOURS","")))))</f>
        <v/>
      </c>
      <c r="AJ144" s="24">
        <f>IF($A144="","",IF(COUNTIF($A$2:$A$501,$A144)&gt;1,"Duplicate request ID",IF(OR($B144="",$C144="",$D144="",$E144="",$F144="",$G144="",$H144="",$I144="",$J144="",$K144="",$L144=""),"Missing required information",IF(AND($Y144&lt;&gt;"",$Z144&lt;&gt;"",$Z144&lt;$Y144),"Invalid date or time sequence",IF(OR(AND($O144&lt;&gt;"",$P144=""),AND($O144="",$P144&lt;&gt;"")),"Confirmation date or time incomplete",IF(AND($AA144&lt;&gt;"",$Z144&lt;&gt;"",$AA144&gt;$Z144),"Confirmation after appointment",IF(AND(OR($L144="Confirmed",$L144="Completed"),OR($M144="",$N144="")),"Confirmed record missing assignment",IF(AND($L144="Completed",OR($Q144="",$R144="",$S144="",$T144="")),"Completed record missing service times",IF(AND($AB144&lt;&gt;"",$AC144&lt;&gt;"",$AC144&lt;$AB144),"Service end before service start",IF(AND($L144="Cancelled",$U144=""),"Cancelled record missing cancellation source",IF(OR(AND($V144&lt;&gt;"",$V144&lt;0),AND($W144&lt;&gt;"",$W144&lt;0)),"Negative cost",""))))))))))</f>
        <v/>
      </c>
    </row>
    <row r="145">
      <c r="A145" s="25" t="n"/>
      <c r="B145" s="25" t="n"/>
      <c r="C145" s="25" t="n"/>
      <c r="D145" s="47" t="n"/>
      <c r="E145" s="27" t="n"/>
      <c r="F145" s="47" t="n"/>
      <c r="G145" s="27" t="n"/>
      <c r="H145" s="25" t="n"/>
      <c r="I145" s="25" t="n"/>
      <c r="J145" s="25" t="n"/>
      <c r="K145" s="25" t="n"/>
      <c r="L145" s="25" t="n"/>
      <c r="M145" s="25" t="n"/>
      <c r="N145" s="25" t="n"/>
      <c r="O145" s="47" t="n"/>
      <c r="P145" s="27" t="n"/>
      <c r="Q145" s="47" t="n"/>
      <c r="R145" s="27" t="n"/>
      <c r="S145" s="47" t="n"/>
      <c r="T145" s="27" t="n"/>
      <c r="U145" s="25" t="n"/>
      <c r="V145" s="48" t="n"/>
      <c r="W145" s="48" t="n"/>
      <c r="X145" s="29" t="n"/>
      <c r="Y145" s="44">
        <f>IF($A145="","",IF(OR($D145="",$E145=""),"",$D145+$E145))</f>
        <v/>
      </c>
      <c r="Z145" s="44">
        <f>IF($A145="","",IF(OR($F145="",$G145=""),"",$F145+$G145))</f>
        <v/>
      </c>
      <c r="AA145" s="44">
        <f>IF($A145="","",IF(OR($O145="",$P145=""),"",$O145+$P145))</f>
        <v/>
      </c>
      <c r="AB145" s="44">
        <f>IF($A145="","",IF(OR($Q145="",$R145=""),"",$Q145+$R145))</f>
        <v/>
      </c>
      <c r="AC145" s="44">
        <f>IF($A145="","",IF(OR($S145="",$T145=""),"",$S145+$T145))</f>
        <v/>
      </c>
      <c r="AD145" s="45">
        <f>IF($A145="","",IF(OR($Y145="",$Z145=""),"",ROUND(($Z145-$Y145)*24,1)))</f>
        <v/>
      </c>
      <c r="AE145" s="45">
        <f>IF($A145="","",IF(OR($AA145="",$Z145=""),"",ROUND(($Z145-$AA145)*24,1)))</f>
        <v/>
      </c>
      <c r="AF145" s="22">
        <f>IF($A145="","",IF(OR($AB145="",$Z145=""),"",ROUND(($AB145-$Z145)*1440,0)))</f>
        <v/>
      </c>
      <c r="AG145" s="22">
        <f>IF($A145="","",IF(OR($AB145="",$AC145=""),"",ROUND(($AC145-$AB145)*1440,0)))</f>
        <v/>
      </c>
      <c r="AH145" s="46">
        <f>IF($A145="","",IF(OR($V145="",$W145=""),"",$W145-$V145))</f>
        <v/>
      </c>
      <c r="AI145" s="24">
        <f>IF($A145="","",IF(OR($L145="Cancelled",$L145="Completed"),"",IF(AND($L145="Confirmed",OR($M145="",$N145="")),"CONFIRMATION INCOMPLETE",IF(AND($Z145&lt;&gt;"",$Z145&lt;Dashboard!$B$2,$L145&lt;&gt;"Confirmed"),"OVERDUE / UNFILLED",IF(AND($Z145&lt;&gt;"",$Z145&gt;=Dashboard!$B$2,$Z145&lt;=Dashboard!$B$2+2,$L145&lt;&gt;"Confirmed"),"DUE WITHIN 48 HOURS","")))))</f>
        <v/>
      </c>
      <c r="AJ145" s="24">
        <f>IF($A145="","",IF(COUNTIF($A$2:$A$501,$A145)&gt;1,"Duplicate request ID",IF(OR($B145="",$C145="",$D145="",$E145="",$F145="",$G145="",$H145="",$I145="",$J145="",$K145="",$L145=""),"Missing required information",IF(AND($Y145&lt;&gt;"",$Z145&lt;&gt;"",$Z145&lt;$Y145),"Invalid date or time sequence",IF(OR(AND($O145&lt;&gt;"",$P145=""),AND($O145="",$P145&lt;&gt;"")),"Confirmation date or time incomplete",IF(AND($AA145&lt;&gt;"",$Z145&lt;&gt;"",$AA145&gt;$Z145),"Confirmation after appointment",IF(AND(OR($L145="Confirmed",$L145="Completed"),OR($M145="",$N145="")),"Confirmed record missing assignment",IF(AND($L145="Completed",OR($Q145="",$R145="",$S145="",$T145="")),"Completed record missing service times",IF(AND($AB145&lt;&gt;"",$AC145&lt;&gt;"",$AC145&lt;$AB145),"Service end before service start",IF(AND($L145="Cancelled",$U145=""),"Cancelled record missing cancellation source",IF(OR(AND($V145&lt;&gt;"",$V145&lt;0),AND($W145&lt;&gt;"",$W145&lt;0)),"Negative cost",""))))))))))</f>
        <v/>
      </c>
    </row>
    <row r="146">
      <c r="A146" s="15" t="n"/>
      <c r="B146" s="15" t="n"/>
      <c r="C146" s="15" t="n"/>
      <c r="D146" s="42" t="n"/>
      <c r="E146" s="17" t="n"/>
      <c r="F146" s="42" t="n"/>
      <c r="G146" s="17" t="n"/>
      <c r="H146" s="15" t="n"/>
      <c r="I146" s="15" t="n"/>
      <c r="J146" s="15" t="n"/>
      <c r="K146" s="15" t="n"/>
      <c r="L146" s="15" t="n"/>
      <c r="M146" s="15" t="n"/>
      <c r="N146" s="15" t="n"/>
      <c r="O146" s="42" t="n"/>
      <c r="P146" s="17" t="n"/>
      <c r="Q146" s="42" t="n"/>
      <c r="R146" s="17" t="n"/>
      <c r="S146" s="42" t="n"/>
      <c r="T146" s="17" t="n"/>
      <c r="U146" s="15" t="n"/>
      <c r="V146" s="43" t="n"/>
      <c r="W146" s="43" t="n"/>
      <c r="X146" s="19" t="n"/>
      <c r="Y146" s="44">
        <f>IF($A146="","",IF(OR($D146="",$E146=""),"",$D146+$E146))</f>
        <v/>
      </c>
      <c r="Z146" s="44">
        <f>IF($A146="","",IF(OR($F146="",$G146=""),"",$F146+$G146))</f>
        <v/>
      </c>
      <c r="AA146" s="44">
        <f>IF($A146="","",IF(OR($O146="",$P146=""),"",$O146+$P146))</f>
        <v/>
      </c>
      <c r="AB146" s="44">
        <f>IF($A146="","",IF(OR($Q146="",$R146=""),"",$Q146+$R146))</f>
        <v/>
      </c>
      <c r="AC146" s="44">
        <f>IF($A146="","",IF(OR($S146="",$T146=""),"",$S146+$T146))</f>
        <v/>
      </c>
      <c r="AD146" s="45">
        <f>IF($A146="","",IF(OR($Y146="",$Z146=""),"",ROUND(($Z146-$Y146)*24,1)))</f>
        <v/>
      </c>
      <c r="AE146" s="45">
        <f>IF($A146="","",IF(OR($AA146="",$Z146=""),"",ROUND(($Z146-$AA146)*24,1)))</f>
        <v/>
      </c>
      <c r="AF146" s="22">
        <f>IF($A146="","",IF(OR($AB146="",$Z146=""),"",ROUND(($AB146-$Z146)*1440,0)))</f>
        <v/>
      </c>
      <c r="AG146" s="22">
        <f>IF($A146="","",IF(OR($AB146="",$AC146=""),"",ROUND(($AC146-$AB146)*1440,0)))</f>
        <v/>
      </c>
      <c r="AH146" s="46">
        <f>IF($A146="","",IF(OR($V146="",$W146=""),"",$W146-$V146))</f>
        <v/>
      </c>
      <c r="AI146" s="24">
        <f>IF($A146="","",IF(OR($L146="Cancelled",$L146="Completed"),"",IF(AND($L146="Confirmed",OR($M146="",$N146="")),"CONFIRMATION INCOMPLETE",IF(AND($Z146&lt;&gt;"",$Z146&lt;Dashboard!$B$2,$L146&lt;&gt;"Confirmed"),"OVERDUE / UNFILLED",IF(AND($Z146&lt;&gt;"",$Z146&gt;=Dashboard!$B$2,$Z146&lt;=Dashboard!$B$2+2,$L146&lt;&gt;"Confirmed"),"DUE WITHIN 48 HOURS","")))))</f>
        <v/>
      </c>
      <c r="AJ146" s="24">
        <f>IF($A146="","",IF(COUNTIF($A$2:$A$501,$A146)&gt;1,"Duplicate request ID",IF(OR($B146="",$C146="",$D146="",$E146="",$F146="",$G146="",$H146="",$I146="",$J146="",$K146="",$L146=""),"Missing required information",IF(AND($Y146&lt;&gt;"",$Z146&lt;&gt;"",$Z146&lt;$Y146),"Invalid date or time sequence",IF(OR(AND($O146&lt;&gt;"",$P146=""),AND($O146="",$P146&lt;&gt;"")),"Confirmation date or time incomplete",IF(AND($AA146&lt;&gt;"",$Z146&lt;&gt;"",$AA146&gt;$Z146),"Confirmation after appointment",IF(AND(OR($L146="Confirmed",$L146="Completed"),OR($M146="",$N146="")),"Confirmed record missing assignment",IF(AND($L146="Completed",OR($Q146="",$R146="",$S146="",$T146="")),"Completed record missing service times",IF(AND($AB146&lt;&gt;"",$AC146&lt;&gt;"",$AC146&lt;$AB146),"Service end before service start",IF(AND($L146="Cancelled",$U146=""),"Cancelled record missing cancellation source",IF(OR(AND($V146&lt;&gt;"",$V146&lt;0),AND($W146&lt;&gt;"",$W146&lt;0)),"Negative cost",""))))))))))</f>
        <v/>
      </c>
    </row>
    <row r="147">
      <c r="A147" s="25" t="n"/>
      <c r="B147" s="25" t="n"/>
      <c r="C147" s="25" t="n"/>
      <c r="D147" s="47" t="n"/>
      <c r="E147" s="27" t="n"/>
      <c r="F147" s="47" t="n"/>
      <c r="G147" s="27" t="n"/>
      <c r="H147" s="25" t="n"/>
      <c r="I147" s="25" t="n"/>
      <c r="J147" s="25" t="n"/>
      <c r="K147" s="25" t="n"/>
      <c r="L147" s="25" t="n"/>
      <c r="M147" s="25" t="n"/>
      <c r="N147" s="25" t="n"/>
      <c r="O147" s="47" t="n"/>
      <c r="P147" s="27" t="n"/>
      <c r="Q147" s="47" t="n"/>
      <c r="R147" s="27" t="n"/>
      <c r="S147" s="47" t="n"/>
      <c r="T147" s="27" t="n"/>
      <c r="U147" s="25" t="n"/>
      <c r="V147" s="48" t="n"/>
      <c r="W147" s="48" t="n"/>
      <c r="X147" s="29" t="n"/>
      <c r="Y147" s="44">
        <f>IF($A147="","",IF(OR($D147="",$E147=""),"",$D147+$E147))</f>
        <v/>
      </c>
      <c r="Z147" s="44">
        <f>IF($A147="","",IF(OR($F147="",$G147=""),"",$F147+$G147))</f>
        <v/>
      </c>
      <c r="AA147" s="44">
        <f>IF($A147="","",IF(OR($O147="",$P147=""),"",$O147+$P147))</f>
        <v/>
      </c>
      <c r="AB147" s="44">
        <f>IF($A147="","",IF(OR($Q147="",$R147=""),"",$Q147+$R147))</f>
        <v/>
      </c>
      <c r="AC147" s="44">
        <f>IF($A147="","",IF(OR($S147="",$T147=""),"",$S147+$T147))</f>
        <v/>
      </c>
      <c r="AD147" s="45">
        <f>IF($A147="","",IF(OR($Y147="",$Z147=""),"",ROUND(($Z147-$Y147)*24,1)))</f>
        <v/>
      </c>
      <c r="AE147" s="45">
        <f>IF($A147="","",IF(OR($AA147="",$Z147=""),"",ROUND(($Z147-$AA147)*24,1)))</f>
        <v/>
      </c>
      <c r="AF147" s="22">
        <f>IF($A147="","",IF(OR($AB147="",$Z147=""),"",ROUND(($AB147-$Z147)*1440,0)))</f>
        <v/>
      </c>
      <c r="AG147" s="22">
        <f>IF($A147="","",IF(OR($AB147="",$AC147=""),"",ROUND(($AC147-$AB147)*1440,0)))</f>
        <v/>
      </c>
      <c r="AH147" s="46">
        <f>IF($A147="","",IF(OR($V147="",$W147=""),"",$W147-$V147))</f>
        <v/>
      </c>
      <c r="AI147" s="24">
        <f>IF($A147="","",IF(OR($L147="Cancelled",$L147="Completed"),"",IF(AND($L147="Confirmed",OR($M147="",$N147="")),"CONFIRMATION INCOMPLETE",IF(AND($Z147&lt;&gt;"",$Z147&lt;Dashboard!$B$2,$L147&lt;&gt;"Confirmed"),"OVERDUE / UNFILLED",IF(AND($Z147&lt;&gt;"",$Z147&gt;=Dashboard!$B$2,$Z147&lt;=Dashboard!$B$2+2,$L147&lt;&gt;"Confirmed"),"DUE WITHIN 48 HOURS","")))))</f>
        <v/>
      </c>
      <c r="AJ147" s="24">
        <f>IF($A147="","",IF(COUNTIF($A$2:$A$501,$A147)&gt;1,"Duplicate request ID",IF(OR($B147="",$C147="",$D147="",$E147="",$F147="",$G147="",$H147="",$I147="",$J147="",$K147="",$L147=""),"Missing required information",IF(AND($Y147&lt;&gt;"",$Z147&lt;&gt;"",$Z147&lt;$Y147),"Invalid date or time sequence",IF(OR(AND($O147&lt;&gt;"",$P147=""),AND($O147="",$P147&lt;&gt;"")),"Confirmation date or time incomplete",IF(AND($AA147&lt;&gt;"",$Z147&lt;&gt;"",$AA147&gt;$Z147),"Confirmation after appointment",IF(AND(OR($L147="Confirmed",$L147="Completed"),OR($M147="",$N147="")),"Confirmed record missing assignment",IF(AND($L147="Completed",OR($Q147="",$R147="",$S147="",$T147="")),"Completed record missing service times",IF(AND($AB147&lt;&gt;"",$AC147&lt;&gt;"",$AC147&lt;$AB147),"Service end before service start",IF(AND($L147="Cancelled",$U147=""),"Cancelled record missing cancellation source",IF(OR(AND($V147&lt;&gt;"",$V147&lt;0),AND($W147&lt;&gt;"",$W147&lt;0)),"Negative cost",""))))))))))</f>
        <v/>
      </c>
    </row>
    <row r="148">
      <c r="A148" s="15" t="n"/>
      <c r="B148" s="15" t="n"/>
      <c r="C148" s="15" t="n"/>
      <c r="D148" s="42" t="n"/>
      <c r="E148" s="17" t="n"/>
      <c r="F148" s="42" t="n"/>
      <c r="G148" s="17" t="n"/>
      <c r="H148" s="15" t="n"/>
      <c r="I148" s="15" t="n"/>
      <c r="J148" s="15" t="n"/>
      <c r="K148" s="15" t="n"/>
      <c r="L148" s="15" t="n"/>
      <c r="M148" s="15" t="n"/>
      <c r="N148" s="15" t="n"/>
      <c r="O148" s="42" t="n"/>
      <c r="P148" s="17" t="n"/>
      <c r="Q148" s="42" t="n"/>
      <c r="R148" s="17" t="n"/>
      <c r="S148" s="42" t="n"/>
      <c r="T148" s="17" t="n"/>
      <c r="U148" s="15" t="n"/>
      <c r="V148" s="43" t="n"/>
      <c r="W148" s="43" t="n"/>
      <c r="X148" s="19" t="n"/>
      <c r="Y148" s="44">
        <f>IF($A148="","",IF(OR($D148="",$E148=""),"",$D148+$E148))</f>
        <v/>
      </c>
      <c r="Z148" s="44">
        <f>IF($A148="","",IF(OR($F148="",$G148=""),"",$F148+$G148))</f>
        <v/>
      </c>
      <c r="AA148" s="44">
        <f>IF($A148="","",IF(OR($O148="",$P148=""),"",$O148+$P148))</f>
        <v/>
      </c>
      <c r="AB148" s="44">
        <f>IF($A148="","",IF(OR($Q148="",$R148=""),"",$Q148+$R148))</f>
        <v/>
      </c>
      <c r="AC148" s="44">
        <f>IF($A148="","",IF(OR($S148="",$T148=""),"",$S148+$T148))</f>
        <v/>
      </c>
      <c r="AD148" s="45">
        <f>IF($A148="","",IF(OR($Y148="",$Z148=""),"",ROUND(($Z148-$Y148)*24,1)))</f>
        <v/>
      </c>
      <c r="AE148" s="45">
        <f>IF($A148="","",IF(OR($AA148="",$Z148=""),"",ROUND(($Z148-$AA148)*24,1)))</f>
        <v/>
      </c>
      <c r="AF148" s="22">
        <f>IF($A148="","",IF(OR($AB148="",$Z148=""),"",ROUND(($AB148-$Z148)*1440,0)))</f>
        <v/>
      </c>
      <c r="AG148" s="22">
        <f>IF($A148="","",IF(OR($AB148="",$AC148=""),"",ROUND(($AC148-$AB148)*1440,0)))</f>
        <v/>
      </c>
      <c r="AH148" s="46">
        <f>IF($A148="","",IF(OR($V148="",$W148=""),"",$W148-$V148))</f>
        <v/>
      </c>
      <c r="AI148" s="24">
        <f>IF($A148="","",IF(OR($L148="Cancelled",$L148="Completed"),"",IF(AND($L148="Confirmed",OR($M148="",$N148="")),"CONFIRMATION INCOMPLETE",IF(AND($Z148&lt;&gt;"",$Z148&lt;Dashboard!$B$2,$L148&lt;&gt;"Confirmed"),"OVERDUE / UNFILLED",IF(AND($Z148&lt;&gt;"",$Z148&gt;=Dashboard!$B$2,$Z148&lt;=Dashboard!$B$2+2,$L148&lt;&gt;"Confirmed"),"DUE WITHIN 48 HOURS","")))))</f>
        <v/>
      </c>
      <c r="AJ148" s="24">
        <f>IF($A148="","",IF(COUNTIF($A$2:$A$501,$A148)&gt;1,"Duplicate request ID",IF(OR($B148="",$C148="",$D148="",$E148="",$F148="",$G148="",$H148="",$I148="",$J148="",$K148="",$L148=""),"Missing required information",IF(AND($Y148&lt;&gt;"",$Z148&lt;&gt;"",$Z148&lt;$Y148),"Invalid date or time sequence",IF(OR(AND($O148&lt;&gt;"",$P148=""),AND($O148="",$P148&lt;&gt;"")),"Confirmation date or time incomplete",IF(AND($AA148&lt;&gt;"",$Z148&lt;&gt;"",$AA148&gt;$Z148),"Confirmation after appointment",IF(AND(OR($L148="Confirmed",$L148="Completed"),OR($M148="",$N148="")),"Confirmed record missing assignment",IF(AND($L148="Completed",OR($Q148="",$R148="",$S148="",$T148="")),"Completed record missing service times",IF(AND($AB148&lt;&gt;"",$AC148&lt;&gt;"",$AC148&lt;$AB148),"Service end before service start",IF(AND($L148="Cancelled",$U148=""),"Cancelled record missing cancellation source",IF(OR(AND($V148&lt;&gt;"",$V148&lt;0),AND($W148&lt;&gt;"",$W148&lt;0)),"Negative cost",""))))))))))</f>
        <v/>
      </c>
    </row>
    <row r="149">
      <c r="A149" s="25" t="n"/>
      <c r="B149" s="25" t="n"/>
      <c r="C149" s="25" t="n"/>
      <c r="D149" s="47" t="n"/>
      <c r="E149" s="27" t="n"/>
      <c r="F149" s="47" t="n"/>
      <c r="G149" s="27" t="n"/>
      <c r="H149" s="25" t="n"/>
      <c r="I149" s="25" t="n"/>
      <c r="J149" s="25" t="n"/>
      <c r="K149" s="25" t="n"/>
      <c r="L149" s="25" t="n"/>
      <c r="M149" s="25" t="n"/>
      <c r="N149" s="25" t="n"/>
      <c r="O149" s="47" t="n"/>
      <c r="P149" s="27" t="n"/>
      <c r="Q149" s="47" t="n"/>
      <c r="R149" s="27" t="n"/>
      <c r="S149" s="47" t="n"/>
      <c r="T149" s="27" t="n"/>
      <c r="U149" s="25" t="n"/>
      <c r="V149" s="48" t="n"/>
      <c r="W149" s="48" t="n"/>
      <c r="X149" s="29" t="n"/>
      <c r="Y149" s="44">
        <f>IF($A149="","",IF(OR($D149="",$E149=""),"",$D149+$E149))</f>
        <v/>
      </c>
      <c r="Z149" s="44">
        <f>IF($A149="","",IF(OR($F149="",$G149=""),"",$F149+$G149))</f>
        <v/>
      </c>
      <c r="AA149" s="44">
        <f>IF($A149="","",IF(OR($O149="",$P149=""),"",$O149+$P149))</f>
        <v/>
      </c>
      <c r="AB149" s="44">
        <f>IF($A149="","",IF(OR($Q149="",$R149=""),"",$Q149+$R149))</f>
        <v/>
      </c>
      <c r="AC149" s="44">
        <f>IF($A149="","",IF(OR($S149="",$T149=""),"",$S149+$T149))</f>
        <v/>
      </c>
      <c r="AD149" s="45">
        <f>IF($A149="","",IF(OR($Y149="",$Z149=""),"",ROUND(($Z149-$Y149)*24,1)))</f>
        <v/>
      </c>
      <c r="AE149" s="45">
        <f>IF($A149="","",IF(OR($AA149="",$Z149=""),"",ROUND(($Z149-$AA149)*24,1)))</f>
        <v/>
      </c>
      <c r="AF149" s="22">
        <f>IF($A149="","",IF(OR($AB149="",$Z149=""),"",ROUND(($AB149-$Z149)*1440,0)))</f>
        <v/>
      </c>
      <c r="AG149" s="22">
        <f>IF($A149="","",IF(OR($AB149="",$AC149=""),"",ROUND(($AC149-$AB149)*1440,0)))</f>
        <v/>
      </c>
      <c r="AH149" s="46">
        <f>IF($A149="","",IF(OR($V149="",$W149=""),"",$W149-$V149))</f>
        <v/>
      </c>
      <c r="AI149" s="24">
        <f>IF($A149="","",IF(OR($L149="Cancelled",$L149="Completed"),"",IF(AND($L149="Confirmed",OR($M149="",$N149="")),"CONFIRMATION INCOMPLETE",IF(AND($Z149&lt;&gt;"",$Z149&lt;Dashboard!$B$2,$L149&lt;&gt;"Confirmed"),"OVERDUE / UNFILLED",IF(AND($Z149&lt;&gt;"",$Z149&gt;=Dashboard!$B$2,$Z149&lt;=Dashboard!$B$2+2,$L149&lt;&gt;"Confirmed"),"DUE WITHIN 48 HOURS","")))))</f>
        <v/>
      </c>
      <c r="AJ149" s="24">
        <f>IF($A149="","",IF(COUNTIF($A$2:$A$501,$A149)&gt;1,"Duplicate request ID",IF(OR($B149="",$C149="",$D149="",$E149="",$F149="",$G149="",$H149="",$I149="",$J149="",$K149="",$L149=""),"Missing required information",IF(AND($Y149&lt;&gt;"",$Z149&lt;&gt;"",$Z149&lt;$Y149),"Invalid date or time sequence",IF(OR(AND($O149&lt;&gt;"",$P149=""),AND($O149="",$P149&lt;&gt;"")),"Confirmation date or time incomplete",IF(AND($AA149&lt;&gt;"",$Z149&lt;&gt;"",$AA149&gt;$Z149),"Confirmation after appointment",IF(AND(OR($L149="Confirmed",$L149="Completed"),OR($M149="",$N149="")),"Confirmed record missing assignment",IF(AND($L149="Completed",OR($Q149="",$R149="",$S149="",$T149="")),"Completed record missing service times",IF(AND($AB149&lt;&gt;"",$AC149&lt;&gt;"",$AC149&lt;$AB149),"Service end before service start",IF(AND($L149="Cancelled",$U149=""),"Cancelled record missing cancellation source",IF(OR(AND($V149&lt;&gt;"",$V149&lt;0),AND($W149&lt;&gt;"",$W149&lt;0)),"Negative cost",""))))))))))</f>
        <v/>
      </c>
    </row>
    <row r="150">
      <c r="A150" s="15" t="n"/>
      <c r="B150" s="15" t="n"/>
      <c r="C150" s="15" t="n"/>
      <c r="D150" s="42" t="n"/>
      <c r="E150" s="17" t="n"/>
      <c r="F150" s="42" t="n"/>
      <c r="G150" s="17" t="n"/>
      <c r="H150" s="15" t="n"/>
      <c r="I150" s="15" t="n"/>
      <c r="J150" s="15" t="n"/>
      <c r="K150" s="15" t="n"/>
      <c r="L150" s="15" t="n"/>
      <c r="M150" s="15" t="n"/>
      <c r="N150" s="15" t="n"/>
      <c r="O150" s="42" t="n"/>
      <c r="P150" s="17" t="n"/>
      <c r="Q150" s="42" t="n"/>
      <c r="R150" s="17" t="n"/>
      <c r="S150" s="42" t="n"/>
      <c r="T150" s="17" t="n"/>
      <c r="U150" s="15" t="n"/>
      <c r="V150" s="43" t="n"/>
      <c r="W150" s="43" t="n"/>
      <c r="X150" s="19" t="n"/>
      <c r="Y150" s="44">
        <f>IF($A150="","",IF(OR($D150="",$E150=""),"",$D150+$E150))</f>
        <v/>
      </c>
      <c r="Z150" s="44">
        <f>IF($A150="","",IF(OR($F150="",$G150=""),"",$F150+$G150))</f>
        <v/>
      </c>
      <c r="AA150" s="44">
        <f>IF($A150="","",IF(OR($O150="",$P150=""),"",$O150+$P150))</f>
        <v/>
      </c>
      <c r="AB150" s="44">
        <f>IF($A150="","",IF(OR($Q150="",$R150=""),"",$Q150+$R150))</f>
        <v/>
      </c>
      <c r="AC150" s="44">
        <f>IF($A150="","",IF(OR($S150="",$T150=""),"",$S150+$T150))</f>
        <v/>
      </c>
      <c r="AD150" s="45">
        <f>IF($A150="","",IF(OR($Y150="",$Z150=""),"",ROUND(($Z150-$Y150)*24,1)))</f>
        <v/>
      </c>
      <c r="AE150" s="45">
        <f>IF($A150="","",IF(OR($AA150="",$Z150=""),"",ROUND(($Z150-$AA150)*24,1)))</f>
        <v/>
      </c>
      <c r="AF150" s="22">
        <f>IF($A150="","",IF(OR($AB150="",$Z150=""),"",ROUND(($AB150-$Z150)*1440,0)))</f>
        <v/>
      </c>
      <c r="AG150" s="22">
        <f>IF($A150="","",IF(OR($AB150="",$AC150=""),"",ROUND(($AC150-$AB150)*1440,0)))</f>
        <v/>
      </c>
      <c r="AH150" s="46">
        <f>IF($A150="","",IF(OR($V150="",$W150=""),"",$W150-$V150))</f>
        <v/>
      </c>
      <c r="AI150" s="24">
        <f>IF($A150="","",IF(OR($L150="Cancelled",$L150="Completed"),"",IF(AND($L150="Confirmed",OR($M150="",$N150="")),"CONFIRMATION INCOMPLETE",IF(AND($Z150&lt;&gt;"",$Z150&lt;Dashboard!$B$2,$L150&lt;&gt;"Confirmed"),"OVERDUE / UNFILLED",IF(AND($Z150&lt;&gt;"",$Z150&gt;=Dashboard!$B$2,$Z150&lt;=Dashboard!$B$2+2,$L150&lt;&gt;"Confirmed"),"DUE WITHIN 48 HOURS","")))))</f>
        <v/>
      </c>
      <c r="AJ150" s="24">
        <f>IF($A150="","",IF(COUNTIF($A$2:$A$501,$A150)&gt;1,"Duplicate request ID",IF(OR($B150="",$C150="",$D150="",$E150="",$F150="",$G150="",$H150="",$I150="",$J150="",$K150="",$L150=""),"Missing required information",IF(AND($Y150&lt;&gt;"",$Z150&lt;&gt;"",$Z150&lt;$Y150),"Invalid date or time sequence",IF(OR(AND($O150&lt;&gt;"",$P150=""),AND($O150="",$P150&lt;&gt;"")),"Confirmation date or time incomplete",IF(AND($AA150&lt;&gt;"",$Z150&lt;&gt;"",$AA150&gt;$Z150),"Confirmation after appointment",IF(AND(OR($L150="Confirmed",$L150="Completed"),OR($M150="",$N150="")),"Confirmed record missing assignment",IF(AND($L150="Completed",OR($Q150="",$R150="",$S150="",$T150="")),"Completed record missing service times",IF(AND($AB150&lt;&gt;"",$AC150&lt;&gt;"",$AC150&lt;$AB150),"Service end before service start",IF(AND($L150="Cancelled",$U150=""),"Cancelled record missing cancellation source",IF(OR(AND($V150&lt;&gt;"",$V150&lt;0),AND($W150&lt;&gt;"",$W150&lt;0)),"Negative cost",""))))))))))</f>
        <v/>
      </c>
    </row>
    <row r="151">
      <c r="A151" s="25" t="n"/>
      <c r="B151" s="25" t="n"/>
      <c r="C151" s="25" t="n"/>
      <c r="D151" s="47" t="n"/>
      <c r="E151" s="27" t="n"/>
      <c r="F151" s="47" t="n"/>
      <c r="G151" s="27" t="n"/>
      <c r="H151" s="25" t="n"/>
      <c r="I151" s="25" t="n"/>
      <c r="J151" s="25" t="n"/>
      <c r="K151" s="25" t="n"/>
      <c r="L151" s="25" t="n"/>
      <c r="M151" s="25" t="n"/>
      <c r="N151" s="25" t="n"/>
      <c r="O151" s="47" t="n"/>
      <c r="P151" s="27" t="n"/>
      <c r="Q151" s="47" t="n"/>
      <c r="R151" s="27" t="n"/>
      <c r="S151" s="47" t="n"/>
      <c r="T151" s="27" t="n"/>
      <c r="U151" s="25" t="n"/>
      <c r="V151" s="48" t="n"/>
      <c r="W151" s="48" t="n"/>
      <c r="X151" s="29" t="n"/>
      <c r="Y151" s="44">
        <f>IF($A151="","",IF(OR($D151="",$E151=""),"",$D151+$E151))</f>
        <v/>
      </c>
      <c r="Z151" s="44">
        <f>IF($A151="","",IF(OR($F151="",$G151=""),"",$F151+$G151))</f>
        <v/>
      </c>
      <c r="AA151" s="44">
        <f>IF($A151="","",IF(OR($O151="",$P151=""),"",$O151+$P151))</f>
        <v/>
      </c>
      <c r="AB151" s="44">
        <f>IF($A151="","",IF(OR($Q151="",$R151=""),"",$Q151+$R151))</f>
        <v/>
      </c>
      <c r="AC151" s="44">
        <f>IF($A151="","",IF(OR($S151="",$T151=""),"",$S151+$T151))</f>
        <v/>
      </c>
      <c r="AD151" s="45">
        <f>IF($A151="","",IF(OR($Y151="",$Z151=""),"",ROUND(($Z151-$Y151)*24,1)))</f>
        <v/>
      </c>
      <c r="AE151" s="45">
        <f>IF($A151="","",IF(OR($AA151="",$Z151=""),"",ROUND(($Z151-$AA151)*24,1)))</f>
        <v/>
      </c>
      <c r="AF151" s="22">
        <f>IF($A151="","",IF(OR($AB151="",$Z151=""),"",ROUND(($AB151-$Z151)*1440,0)))</f>
        <v/>
      </c>
      <c r="AG151" s="22">
        <f>IF($A151="","",IF(OR($AB151="",$AC151=""),"",ROUND(($AC151-$AB151)*1440,0)))</f>
        <v/>
      </c>
      <c r="AH151" s="46">
        <f>IF($A151="","",IF(OR($V151="",$W151=""),"",$W151-$V151))</f>
        <v/>
      </c>
      <c r="AI151" s="24">
        <f>IF($A151="","",IF(OR($L151="Cancelled",$L151="Completed"),"",IF(AND($L151="Confirmed",OR($M151="",$N151="")),"CONFIRMATION INCOMPLETE",IF(AND($Z151&lt;&gt;"",$Z151&lt;Dashboard!$B$2,$L151&lt;&gt;"Confirmed"),"OVERDUE / UNFILLED",IF(AND($Z151&lt;&gt;"",$Z151&gt;=Dashboard!$B$2,$Z151&lt;=Dashboard!$B$2+2,$L151&lt;&gt;"Confirmed"),"DUE WITHIN 48 HOURS","")))))</f>
        <v/>
      </c>
      <c r="AJ151" s="24">
        <f>IF($A151="","",IF(COUNTIF($A$2:$A$501,$A151)&gt;1,"Duplicate request ID",IF(OR($B151="",$C151="",$D151="",$E151="",$F151="",$G151="",$H151="",$I151="",$J151="",$K151="",$L151=""),"Missing required information",IF(AND($Y151&lt;&gt;"",$Z151&lt;&gt;"",$Z151&lt;$Y151),"Invalid date or time sequence",IF(OR(AND($O151&lt;&gt;"",$P151=""),AND($O151="",$P151&lt;&gt;"")),"Confirmation date or time incomplete",IF(AND($AA151&lt;&gt;"",$Z151&lt;&gt;"",$AA151&gt;$Z151),"Confirmation after appointment",IF(AND(OR($L151="Confirmed",$L151="Completed"),OR($M151="",$N151="")),"Confirmed record missing assignment",IF(AND($L151="Completed",OR($Q151="",$R151="",$S151="",$T151="")),"Completed record missing service times",IF(AND($AB151&lt;&gt;"",$AC151&lt;&gt;"",$AC151&lt;$AB151),"Service end before service start",IF(AND($L151="Cancelled",$U151=""),"Cancelled record missing cancellation source",IF(OR(AND($V151&lt;&gt;"",$V151&lt;0),AND($W151&lt;&gt;"",$W151&lt;0)),"Negative cost",""))))))))))</f>
        <v/>
      </c>
    </row>
    <row r="152">
      <c r="A152" s="15" t="n"/>
      <c r="B152" s="15" t="n"/>
      <c r="C152" s="15" t="n"/>
      <c r="D152" s="42" t="n"/>
      <c r="E152" s="17" t="n"/>
      <c r="F152" s="42" t="n"/>
      <c r="G152" s="17" t="n"/>
      <c r="H152" s="15" t="n"/>
      <c r="I152" s="15" t="n"/>
      <c r="J152" s="15" t="n"/>
      <c r="K152" s="15" t="n"/>
      <c r="L152" s="15" t="n"/>
      <c r="M152" s="15" t="n"/>
      <c r="N152" s="15" t="n"/>
      <c r="O152" s="42" t="n"/>
      <c r="P152" s="17" t="n"/>
      <c r="Q152" s="42" t="n"/>
      <c r="R152" s="17" t="n"/>
      <c r="S152" s="42" t="n"/>
      <c r="T152" s="17" t="n"/>
      <c r="U152" s="15" t="n"/>
      <c r="V152" s="43" t="n"/>
      <c r="W152" s="43" t="n"/>
      <c r="X152" s="19" t="n"/>
      <c r="Y152" s="44">
        <f>IF($A152="","",IF(OR($D152="",$E152=""),"",$D152+$E152))</f>
        <v/>
      </c>
      <c r="Z152" s="44">
        <f>IF($A152="","",IF(OR($F152="",$G152=""),"",$F152+$G152))</f>
        <v/>
      </c>
      <c r="AA152" s="44">
        <f>IF($A152="","",IF(OR($O152="",$P152=""),"",$O152+$P152))</f>
        <v/>
      </c>
      <c r="AB152" s="44">
        <f>IF($A152="","",IF(OR($Q152="",$R152=""),"",$Q152+$R152))</f>
        <v/>
      </c>
      <c r="AC152" s="44">
        <f>IF($A152="","",IF(OR($S152="",$T152=""),"",$S152+$T152))</f>
        <v/>
      </c>
      <c r="AD152" s="45">
        <f>IF($A152="","",IF(OR($Y152="",$Z152=""),"",ROUND(($Z152-$Y152)*24,1)))</f>
        <v/>
      </c>
      <c r="AE152" s="45">
        <f>IF($A152="","",IF(OR($AA152="",$Z152=""),"",ROUND(($Z152-$AA152)*24,1)))</f>
        <v/>
      </c>
      <c r="AF152" s="22">
        <f>IF($A152="","",IF(OR($AB152="",$Z152=""),"",ROUND(($AB152-$Z152)*1440,0)))</f>
        <v/>
      </c>
      <c r="AG152" s="22">
        <f>IF($A152="","",IF(OR($AB152="",$AC152=""),"",ROUND(($AC152-$AB152)*1440,0)))</f>
        <v/>
      </c>
      <c r="AH152" s="46">
        <f>IF($A152="","",IF(OR($V152="",$W152=""),"",$W152-$V152))</f>
        <v/>
      </c>
      <c r="AI152" s="24">
        <f>IF($A152="","",IF(OR($L152="Cancelled",$L152="Completed"),"",IF(AND($L152="Confirmed",OR($M152="",$N152="")),"CONFIRMATION INCOMPLETE",IF(AND($Z152&lt;&gt;"",$Z152&lt;Dashboard!$B$2,$L152&lt;&gt;"Confirmed"),"OVERDUE / UNFILLED",IF(AND($Z152&lt;&gt;"",$Z152&gt;=Dashboard!$B$2,$Z152&lt;=Dashboard!$B$2+2,$L152&lt;&gt;"Confirmed"),"DUE WITHIN 48 HOURS","")))))</f>
        <v/>
      </c>
      <c r="AJ152" s="24">
        <f>IF($A152="","",IF(COUNTIF($A$2:$A$501,$A152)&gt;1,"Duplicate request ID",IF(OR($B152="",$C152="",$D152="",$E152="",$F152="",$G152="",$H152="",$I152="",$J152="",$K152="",$L152=""),"Missing required information",IF(AND($Y152&lt;&gt;"",$Z152&lt;&gt;"",$Z152&lt;$Y152),"Invalid date or time sequence",IF(OR(AND($O152&lt;&gt;"",$P152=""),AND($O152="",$P152&lt;&gt;"")),"Confirmation date or time incomplete",IF(AND($AA152&lt;&gt;"",$Z152&lt;&gt;"",$AA152&gt;$Z152),"Confirmation after appointment",IF(AND(OR($L152="Confirmed",$L152="Completed"),OR($M152="",$N152="")),"Confirmed record missing assignment",IF(AND($L152="Completed",OR($Q152="",$R152="",$S152="",$T152="")),"Completed record missing service times",IF(AND($AB152&lt;&gt;"",$AC152&lt;&gt;"",$AC152&lt;$AB152),"Service end before service start",IF(AND($L152="Cancelled",$U152=""),"Cancelled record missing cancellation source",IF(OR(AND($V152&lt;&gt;"",$V152&lt;0),AND($W152&lt;&gt;"",$W152&lt;0)),"Negative cost",""))))))))))</f>
        <v/>
      </c>
    </row>
    <row r="153">
      <c r="A153" s="25" t="n"/>
      <c r="B153" s="25" t="n"/>
      <c r="C153" s="25" t="n"/>
      <c r="D153" s="47" t="n"/>
      <c r="E153" s="27" t="n"/>
      <c r="F153" s="47" t="n"/>
      <c r="G153" s="27" t="n"/>
      <c r="H153" s="25" t="n"/>
      <c r="I153" s="25" t="n"/>
      <c r="J153" s="25" t="n"/>
      <c r="K153" s="25" t="n"/>
      <c r="L153" s="25" t="n"/>
      <c r="M153" s="25" t="n"/>
      <c r="N153" s="25" t="n"/>
      <c r="O153" s="47" t="n"/>
      <c r="P153" s="27" t="n"/>
      <c r="Q153" s="47" t="n"/>
      <c r="R153" s="27" t="n"/>
      <c r="S153" s="47" t="n"/>
      <c r="T153" s="27" t="n"/>
      <c r="U153" s="25" t="n"/>
      <c r="V153" s="48" t="n"/>
      <c r="W153" s="48" t="n"/>
      <c r="X153" s="29" t="n"/>
      <c r="Y153" s="44">
        <f>IF($A153="","",IF(OR($D153="",$E153=""),"",$D153+$E153))</f>
        <v/>
      </c>
      <c r="Z153" s="44">
        <f>IF($A153="","",IF(OR($F153="",$G153=""),"",$F153+$G153))</f>
        <v/>
      </c>
      <c r="AA153" s="44">
        <f>IF($A153="","",IF(OR($O153="",$P153=""),"",$O153+$P153))</f>
        <v/>
      </c>
      <c r="AB153" s="44">
        <f>IF($A153="","",IF(OR($Q153="",$R153=""),"",$Q153+$R153))</f>
        <v/>
      </c>
      <c r="AC153" s="44">
        <f>IF($A153="","",IF(OR($S153="",$T153=""),"",$S153+$T153))</f>
        <v/>
      </c>
      <c r="AD153" s="45">
        <f>IF($A153="","",IF(OR($Y153="",$Z153=""),"",ROUND(($Z153-$Y153)*24,1)))</f>
        <v/>
      </c>
      <c r="AE153" s="45">
        <f>IF($A153="","",IF(OR($AA153="",$Z153=""),"",ROUND(($Z153-$AA153)*24,1)))</f>
        <v/>
      </c>
      <c r="AF153" s="22">
        <f>IF($A153="","",IF(OR($AB153="",$Z153=""),"",ROUND(($AB153-$Z153)*1440,0)))</f>
        <v/>
      </c>
      <c r="AG153" s="22">
        <f>IF($A153="","",IF(OR($AB153="",$AC153=""),"",ROUND(($AC153-$AB153)*1440,0)))</f>
        <v/>
      </c>
      <c r="AH153" s="46">
        <f>IF($A153="","",IF(OR($V153="",$W153=""),"",$W153-$V153))</f>
        <v/>
      </c>
      <c r="AI153" s="24">
        <f>IF($A153="","",IF(OR($L153="Cancelled",$L153="Completed"),"",IF(AND($L153="Confirmed",OR($M153="",$N153="")),"CONFIRMATION INCOMPLETE",IF(AND($Z153&lt;&gt;"",$Z153&lt;Dashboard!$B$2,$L153&lt;&gt;"Confirmed"),"OVERDUE / UNFILLED",IF(AND($Z153&lt;&gt;"",$Z153&gt;=Dashboard!$B$2,$Z153&lt;=Dashboard!$B$2+2,$L153&lt;&gt;"Confirmed"),"DUE WITHIN 48 HOURS","")))))</f>
        <v/>
      </c>
      <c r="AJ153" s="24">
        <f>IF($A153="","",IF(COUNTIF($A$2:$A$501,$A153)&gt;1,"Duplicate request ID",IF(OR($B153="",$C153="",$D153="",$E153="",$F153="",$G153="",$H153="",$I153="",$J153="",$K153="",$L153=""),"Missing required information",IF(AND($Y153&lt;&gt;"",$Z153&lt;&gt;"",$Z153&lt;$Y153),"Invalid date or time sequence",IF(OR(AND($O153&lt;&gt;"",$P153=""),AND($O153="",$P153&lt;&gt;"")),"Confirmation date or time incomplete",IF(AND($AA153&lt;&gt;"",$Z153&lt;&gt;"",$AA153&gt;$Z153),"Confirmation after appointment",IF(AND(OR($L153="Confirmed",$L153="Completed"),OR($M153="",$N153="")),"Confirmed record missing assignment",IF(AND($L153="Completed",OR($Q153="",$R153="",$S153="",$T153="")),"Completed record missing service times",IF(AND($AB153&lt;&gt;"",$AC153&lt;&gt;"",$AC153&lt;$AB153),"Service end before service start",IF(AND($L153="Cancelled",$U153=""),"Cancelled record missing cancellation source",IF(OR(AND($V153&lt;&gt;"",$V153&lt;0),AND($W153&lt;&gt;"",$W153&lt;0)),"Negative cost",""))))))))))</f>
        <v/>
      </c>
    </row>
    <row r="154">
      <c r="A154" s="15" t="n"/>
      <c r="B154" s="15" t="n"/>
      <c r="C154" s="15" t="n"/>
      <c r="D154" s="42" t="n"/>
      <c r="E154" s="17" t="n"/>
      <c r="F154" s="42" t="n"/>
      <c r="G154" s="17" t="n"/>
      <c r="H154" s="15" t="n"/>
      <c r="I154" s="15" t="n"/>
      <c r="J154" s="15" t="n"/>
      <c r="K154" s="15" t="n"/>
      <c r="L154" s="15" t="n"/>
      <c r="M154" s="15" t="n"/>
      <c r="N154" s="15" t="n"/>
      <c r="O154" s="42" t="n"/>
      <c r="P154" s="17" t="n"/>
      <c r="Q154" s="42" t="n"/>
      <c r="R154" s="17" t="n"/>
      <c r="S154" s="42" t="n"/>
      <c r="T154" s="17" t="n"/>
      <c r="U154" s="15" t="n"/>
      <c r="V154" s="43" t="n"/>
      <c r="W154" s="43" t="n"/>
      <c r="X154" s="19" t="n"/>
      <c r="Y154" s="44">
        <f>IF($A154="","",IF(OR($D154="",$E154=""),"",$D154+$E154))</f>
        <v/>
      </c>
      <c r="Z154" s="44">
        <f>IF($A154="","",IF(OR($F154="",$G154=""),"",$F154+$G154))</f>
        <v/>
      </c>
      <c r="AA154" s="44">
        <f>IF($A154="","",IF(OR($O154="",$P154=""),"",$O154+$P154))</f>
        <v/>
      </c>
      <c r="AB154" s="44">
        <f>IF($A154="","",IF(OR($Q154="",$R154=""),"",$Q154+$R154))</f>
        <v/>
      </c>
      <c r="AC154" s="44">
        <f>IF($A154="","",IF(OR($S154="",$T154=""),"",$S154+$T154))</f>
        <v/>
      </c>
      <c r="AD154" s="45">
        <f>IF($A154="","",IF(OR($Y154="",$Z154=""),"",ROUND(($Z154-$Y154)*24,1)))</f>
        <v/>
      </c>
      <c r="AE154" s="45">
        <f>IF($A154="","",IF(OR($AA154="",$Z154=""),"",ROUND(($Z154-$AA154)*24,1)))</f>
        <v/>
      </c>
      <c r="AF154" s="22">
        <f>IF($A154="","",IF(OR($AB154="",$Z154=""),"",ROUND(($AB154-$Z154)*1440,0)))</f>
        <v/>
      </c>
      <c r="AG154" s="22">
        <f>IF($A154="","",IF(OR($AB154="",$AC154=""),"",ROUND(($AC154-$AB154)*1440,0)))</f>
        <v/>
      </c>
      <c r="AH154" s="46">
        <f>IF($A154="","",IF(OR($V154="",$W154=""),"",$W154-$V154))</f>
        <v/>
      </c>
      <c r="AI154" s="24">
        <f>IF($A154="","",IF(OR($L154="Cancelled",$L154="Completed"),"",IF(AND($L154="Confirmed",OR($M154="",$N154="")),"CONFIRMATION INCOMPLETE",IF(AND($Z154&lt;&gt;"",$Z154&lt;Dashboard!$B$2,$L154&lt;&gt;"Confirmed"),"OVERDUE / UNFILLED",IF(AND($Z154&lt;&gt;"",$Z154&gt;=Dashboard!$B$2,$Z154&lt;=Dashboard!$B$2+2,$L154&lt;&gt;"Confirmed"),"DUE WITHIN 48 HOURS","")))))</f>
        <v/>
      </c>
      <c r="AJ154" s="24">
        <f>IF($A154="","",IF(COUNTIF($A$2:$A$501,$A154)&gt;1,"Duplicate request ID",IF(OR($B154="",$C154="",$D154="",$E154="",$F154="",$G154="",$H154="",$I154="",$J154="",$K154="",$L154=""),"Missing required information",IF(AND($Y154&lt;&gt;"",$Z154&lt;&gt;"",$Z154&lt;$Y154),"Invalid date or time sequence",IF(OR(AND($O154&lt;&gt;"",$P154=""),AND($O154="",$P154&lt;&gt;"")),"Confirmation date or time incomplete",IF(AND($AA154&lt;&gt;"",$Z154&lt;&gt;"",$AA154&gt;$Z154),"Confirmation after appointment",IF(AND(OR($L154="Confirmed",$L154="Completed"),OR($M154="",$N154="")),"Confirmed record missing assignment",IF(AND($L154="Completed",OR($Q154="",$R154="",$S154="",$T154="")),"Completed record missing service times",IF(AND($AB154&lt;&gt;"",$AC154&lt;&gt;"",$AC154&lt;$AB154),"Service end before service start",IF(AND($L154="Cancelled",$U154=""),"Cancelled record missing cancellation source",IF(OR(AND($V154&lt;&gt;"",$V154&lt;0),AND($W154&lt;&gt;"",$W154&lt;0)),"Negative cost",""))))))))))</f>
        <v/>
      </c>
    </row>
    <row r="155">
      <c r="A155" s="25" t="n"/>
      <c r="B155" s="25" t="n"/>
      <c r="C155" s="25" t="n"/>
      <c r="D155" s="47" t="n"/>
      <c r="E155" s="27" t="n"/>
      <c r="F155" s="47" t="n"/>
      <c r="G155" s="27" t="n"/>
      <c r="H155" s="25" t="n"/>
      <c r="I155" s="25" t="n"/>
      <c r="J155" s="25" t="n"/>
      <c r="K155" s="25" t="n"/>
      <c r="L155" s="25" t="n"/>
      <c r="M155" s="25" t="n"/>
      <c r="N155" s="25" t="n"/>
      <c r="O155" s="47" t="n"/>
      <c r="P155" s="27" t="n"/>
      <c r="Q155" s="47" t="n"/>
      <c r="R155" s="27" t="n"/>
      <c r="S155" s="47" t="n"/>
      <c r="T155" s="27" t="n"/>
      <c r="U155" s="25" t="n"/>
      <c r="V155" s="48" t="n"/>
      <c r="W155" s="48" t="n"/>
      <c r="X155" s="29" t="n"/>
      <c r="Y155" s="44">
        <f>IF($A155="","",IF(OR($D155="",$E155=""),"",$D155+$E155))</f>
        <v/>
      </c>
      <c r="Z155" s="44">
        <f>IF($A155="","",IF(OR($F155="",$G155=""),"",$F155+$G155))</f>
        <v/>
      </c>
      <c r="AA155" s="44">
        <f>IF($A155="","",IF(OR($O155="",$P155=""),"",$O155+$P155))</f>
        <v/>
      </c>
      <c r="AB155" s="44">
        <f>IF($A155="","",IF(OR($Q155="",$R155=""),"",$Q155+$R155))</f>
        <v/>
      </c>
      <c r="AC155" s="44">
        <f>IF($A155="","",IF(OR($S155="",$T155=""),"",$S155+$T155))</f>
        <v/>
      </c>
      <c r="AD155" s="45">
        <f>IF($A155="","",IF(OR($Y155="",$Z155=""),"",ROUND(($Z155-$Y155)*24,1)))</f>
        <v/>
      </c>
      <c r="AE155" s="45">
        <f>IF($A155="","",IF(OR($AA155="",$Z155=""),"",ROUND(($Z155-$AA155)*24,1)))</f>
        <v/>
      </c>
      <c r="AF155" s="22">
        <f>IF($A155="","",IF(OR($AB155="",$Z155=""),"",ROUND(($AB155-$Z155)*1440,0)))</f>
        <v/>
      </c>
      <c r="AG155" s="22">
        <f>IF($A155="","",IF(OR($AB155="",$AC155=""),"",ROUND(($AC155-$AB155)*1440,0)))</f>
        <v/>
      </c>
      <c r="AH155" s="46">
        <f>IF($A155="","",IF(OR($V155="",$W155=""),"",$W155-$V155))</f>
        <v/>
      </c>
      <c r="AI155" s="24">
        <f>IF($A155="","",IF(OR($L155="Cancelled",$L155="Completed"),"",IF(AND($L155="Confirmed",OR($M155="",$N155="")),"CONFIRMATION INCOMPLETE",IF(AND($Z155&lt;&gt;"",$Z155&lt;Dashboard!$B$2,$L155&lt;&gt;"Confirmed"),"OVERDUE / UNFILLED",IF(AND($Z155&lt;&gt;"",$Z155&gt;=Dashboard!$B$2,$Z155&lt;=Dashboard!$B$2+2,$L155&lt;&gt;"Confirmed"),"DUE WITHIN 48 HOURS","")))))</f>
        <v/>
      </c>
      <c r="AJ155" s="24">
        <f>IF($A155="","",IF(COUNTIF($A$2:$A$501,$A155)&gt;1,"Duplicate request ID",IF(OR($B155="",$C155="",$D155="",$E155="",$F155="",$G155="",$H155="",$I155="",$J155="",$K155="",$L155=""),"Missing required information",IF(AND($Y155&lt;&gt;"",$Z155&lt;&gt;"",$Z155&lt;$Y155),"Invalid date or time sequence",IF(OR(AND($O155&lt;&gt;"",$P155=""),AND($O155="",$P155&lt;&gt;"")),"Confirmation date or time incomplete",IF(AND($AA155&lt;&gt;"",$Z155&lt;&gt;"",$AA155&gt;$Z155),"Confirmation after appointment",IF(AND(OR($L155="Confirmed",$L155="Completed"),OR($M155="",$N155="")),"Confirmed record missing assignment",IF(AND($L155="Completed",OR($Q155="",$R155="",$S155="",$T155="")),"Completed record missing service times",IF(AND($AB155&lt;&gt;"",$AC155&lt;&gt;"",$AC155&lt;$AB155),"Service end before service start",IF(AND($L155="Cancelled",$U155=""),"Cancelled record missing cancellation source",IF(OR(AND($V155&lt;&gt;"",$V155&lt;0),AND($W155&lt;&gt;"",$W155&lt;0)),"Negative cost",""))))))))))</f>
        <v/>
      </c>
    </row>
    <row r="156">
      <c r="A156" s="15" t="n"/>
      <c r="B156" s="15" t="n"/>
      <c r="C156" s="15" t="n"/>
      <c r="D156" s="42" t="n"/>
      <c r="E156" s="17" t="n"/>
      <c r="F156" s="42" t="n"/>
      <c r="G156" s="17" t="n"/>
      <c r="H156" s="15" t="n"/>
      <c r="I156" s="15" t="n"/>
      <c r="J156" s="15" t="n"/>
      <c r="K156" s="15" t="n"/>
      <c r="L156" s="15" t="n"/>
      <c r="M156" s="15" t="n"/>
      <c r="N156" s="15" t="n"/>
      <c r="O156" s="42" t="n"/>
      <c r="P156" s="17" t="n"/>
      <c r="Q156" s="42" t="n"/>
      <c r="R156" s="17" t="n"/>
      <c r="S156" s="42" t="n"/>
      <c r="T156" s="17" t="n"/>
      <c r="U156" s="15" t="n"/>
      <c r="V156" s="43" t="n"/>
      <c r="W156" s="43" t="n"/>
      <c r="X156" s="19" t="n"/>
      <c r="Y156" s="44">
        <f>IF($A156="","",IF(OR($D156="",$E156=""),"",$D156+$E156))</f>
        <v/>
      </c>
      <c r="Z156" s="44">
        <f>IF($A156="","",IF(OR($F156="",$G156=""),"",$F156+$G156))</f>
        <v/>
      </c>
      <c r="AA156" s="44">
        <f>IF($A156="","",IF(OR($O156="",$P156=""),"",$O156+$P156))</f>
        <v/>
      </c>
      <c r="AB156" s="44">
        <f>IF($A156="","",IF(OR($Q156="",$R156=""),"",$Q156+$R156))</f>
        <v/>
      </c>
      <c r="AC156" s="44">
        <f>IF($A156="","",IF(OR($S156="",$T156=""),"",$S156+$T156))</f>
        <v/>
      </c>
      <c r="AD156" s="45">
        <f>IF($A156="","",IF(OR($Y156="",$Z156=""),"",ROUND(($Z156-$Y156)*24,1)))</f>
        <v/>
      </c>
      <c r="AE156" s="45">
        <f>IF($A156="","",IF(OR($AA156="",$Z156=""),"",ROUND(($Z156-$AA156)*24,1)))</f>
        <v/>
      </c>
      <c r="AF156" s="22">
        <f>IF($A156="","",IF(OR($AB156="",$Z156=""),"",ROUND(($AB156-$Z156)*1440,0)))</f>
        <v/>
      </c>
      <c r="AG156" s="22">
        <f>IF($A156="","",IF(OR($AB156="",$AC156=""),"",ROUND(($AC156-$AB156)*1440,0)))</f>
        <v/>
      </c>
      <c r="AH156" s="46">
        <f>IF($A156="","",IF(OR($V156="",$W156=""),"",$W156-$V156))</f>
        <v/>
      </c>
      <c r="AI156" s="24">
        <f>IF($A156="","",IF(OR($L156="Cancelled",$L156="Completed"),"",IF(AND($L156="Confirmed",OR($M156="",$N156="")),"CONFIRMATION INCOMPLETE",IF(AND($Z156&lt;&gt;"",$Z156&lt;Dashboard!$B$2,$L156&lt;&gt;"Confirmed"),"OVERDUE / UNFILLED",IF(AND($Z156&lt;&gt;"",$Z156&gt;=Dashboard!$B$2,$Z156&lt;=Dashboard!$B$2+2,$L156&lt;&gt;"Confirmed"),"DUE WITHIN 48 HOURS","")))))</f>
        <v/>
      </c>
      <c r="AJ156" s="24">
        <f>IF($A156="","",IF(COUNTIF($A$2:$A$501,$A156)&gt;1,"Duplicate request ID",IF(OR($B156="",$C156="",$D156="",$E156="",$F156="",$G156="",$H156="",$I156="",$J156="",$K156="",$L156=""),"Missing required information",IF(AND($Y156&lt;&gt;"",$Z156&lt;&gt;"",$Z156&lt;$Y156),"Invalid date or time sequence",IF(OR(AND($O156&lt;&gt;"",$P156=""),AND($O156="",$P156&lt;&gt;"")),"Confirmation date or time incomplete",IF(AND($AA156&lt;&gt;"",$Z156&lt;&gt;"",$AA156&gt;$Z156),"Confirmation after appointment",IF(AND(OR($L156="Confirmed",$L156="Completed"),OR($M156="",$N156="")),"Confirmed record missing assignment",IF(AND($L156="Completed",OR($Q156="",$R156="",$S156="",$T156="")),"Completed record missing service times",IF(AND($AB156&lt;&gt;"",$AC156&lt;&gt;"",$AC156&lt;$AB156),"Service end before service start",IF(AND($L156="Cancelled",$U156=""),"Cancelled record missing cancellation source",IF(OR(AND($V156&lt;&gt;"",$V156&lt;0),AND($W156&lt;&gt;"",$W156&lt;0)),"Negative cost",""))))))))))</f>
        <v/>
      </c>
    </row>
    <row r="157">
      <c r="A157" s="25" t="n"/>
      <c r="B157" s="25" t="n"/>
      <c r="C157" s="25" t="n"/>
      <c r="D157" s="47" t="n"/>
      <c r="E157" s="27" t="n"/>
      <c r="F157" s="47" t="n"/>
      <c r="G157" s="27" t="n"/>
      <c r="H157" s="25" t="n"/>
      <c r="I157" s="25" t="n"/>
      <c r="J157" s="25" t="n"/>
      <c r="K157" s="25" t="n"/>
      <c r="L157" s="25" t="n"/>
      <c r="M157" s="25" t="n"/>
      <c r="N157" s="25" t="n"/>
      <c r="O157" s="47" t="n"/>
      <c r="P157" s="27" t="n"/>
      <c r="Q157" s="47" t="n"/>
      <c r="R157" s="27" t="n"/>
      <c r="S157" s="47" t="n"/>
      <c r="T157" s="27" t="n"/>
      <c r="U157" s="25" t="n"/>
      <c r="V157" s="48" t="n"/>
      <c r="W157" s="48" t="n"/>
      <c r="X157" s="29" t="n"/>
      <c r="Y157" s="44">
        <f>IF($A157="","",IF(OR($D157="",$E157=""),"",$D157+$E157))</f>
        <v/>
      </c>
      <c r="Z157" s="44">
        <f>IF($A157="","",IF(OR($F157="",$G157=""),"",$F157+$G157))</f>
        <v/>
      </c>
      <c r="AA157" s="44">
        <f>IF($A157="","",IF(OR($O157="",$P157=""),"",$O157+$P157))</f>
        <v/>
      </c>
      <c r="AB157" s="44">
        <f>IF($A157="","",IF(OR($Q157="",$R157=""),"",$Q157+$R157))</f>
        <v/>
      </c>
      <c r="AC157" s="44">
        <f>IF($A157="","",IF(OR($S157="",$T157=""),"",$S157+$T157))</f>
        <v/>
      </c>
      <c r="AD157" s="45">
        <f>IF($A157="","",IF(OR($Y157="",$Z157=""),"",ROUND(($Z157-$Y157)*24,1)))</f>
        <v/>
      </c>
      <c r="AE157" s="45">
        <f>IF($A157="","",IF(OR($AA157="",$Z157=""),"",ROUND(($Z157-$AA157)*24,1)))</f>
        <v/>
      </c>
      <c r="AF157" s="22">
        <f>IF($A157="","",IF(OR($AB157="",$Z157=""),"",ROUND(($AB157-$Z157)*1440,0)))</f>
        <v/>
      </c>
      <c r="AG157" s="22">
        <f>IF($A157="","",IF(OR($AB157="",$AC157=""),"",ROUND(($AC157-$AB157)*1440,0)))</f>
        <v/>
      </c>
      <c r="AH157" s="46">
        <f>IF($A157="","",IF(OR($V157="",$W157=""),"",$W157-$V157))</f>
        <v/>
      </c>
      <c r="AI157" s="24">
        <f>IF($A157="","",IF(OR($L157="Cancelled",$L157="Completed"),"",IF(AND($L157="Confirmed",OR($M157="",$N157="")),"CONFIRMATION INCOMPLETE",IF(AND($Z157&lt;&gt;"",$Z157&lt;Dashboard!$B$2,$L157&lt;&gt;"Confirmed"),"OVERDUE / UNFILLED",IF(AND($Z157&lt;&gt;"",$Z157&gt;=Dashboard!$B$2,$Z157&lt;=Dashboard!$B$2+2,$L157&lt;&gt;"Confirmed"),"DUE WITHIN 48 HOURS","")))))</f>
        <v/>
      </c>
      <c r="AJ157" s="24">
        <f>IF($A157="","",IF(COUNTIF($A$2:$A$501,$A157)&gt;1,"Duplicate request ID",IF(OR($B157="",$C157="",$D157="",$E157="",$F157="",$G157="",$H157="",$I157="",$J157="",$K157="",$L157=""),"Missing required information",IF(AND($Y157&lt;&gt;"",$Z157&lt;&gt;"",$Z157&lt;$Y157),"Invalid date or time sequence",IF(OR(AND($O157&lt;&gt;"",$P157=""),AND($O157="",$P157&lt;&gt;"")),"Confirmation date or time incomplete",IF(AND($AA157&lt;&gt;"",$Z157&lt;&gt;"",$AA157&gt;$Z157),"Confirmation after appointment",IF(AND(OR($L157="Confirmed",$L157="Completed"),OR($M157="",$N157="")),"Confirmed record missing assignment",IF(AND($L157="Completed",OR($Q157="",$R157="",$S157="",$T157="")),"Completed record missing service times",IF(AND($AB157&lt;&gt;"",$AC157&lt;&gt;"",$AC157&lt;$AB157),"Service end before service start",IF(AND($L157="Cancelled",$U157=""),"Cancelled record missing cancellation source",IF(OR(AND($V157&lt;&gt;"",$V157&lt;0),AND($W157&lt;&gt;"",$W157&lt;0)),"Negative cost",""))))))))))</f>
        <v/>
      </c>
    </row>
    <row r="158">
      <c r="A158" s="15" t="n"/>
      <c r="B158" s="15" t="n"/>
      <c r="C158" s="15" t="n"/>
      <c r="D158" s="42" t="n"/>
      <c r="E158" s="17" t="n"/>
      <c r="F158" s="42" t="n"/>
      <c r="G158" s="17" t="n"/>
      <c r="H158" s="15" t="n"/>
      <c r="I158" s="15" t="n"/>
      <c r="J158" s="15" t="n"/>
      <c r="K158" s="15" t="n"/>
      <c r="L158" s="15" t="n"/>
      <c r="M158" s="15" t="n"/>
      <c r="N158" s="15" t="n"/>
      <c r="O158" s="42" t="n"/>
      <c r="P158" s="17" t="n"/>
      <c r="Q158" s="42" t="n"/>
      <c r="R158" s="17" t="n"/>
      <c r="S158" s="42" t="n"/>
      <c r="T158" s="17" t="n"/>
      <c r="U158" s="15" t="n"/>
      <c r="V158" s="43" t="n"/>
      <c r="W158" s="43" t="n"/>
      <c r="X158" s="19" t="n"/>
      <c r="Y158" s="44">
        <f>IF($A158="","",IF(OR($D158="",$E158=""),"",$D158+$E158))</f>
        <v/>
      </c>
      <c r="Z158" s="44">
        <f>IF($A158="","",IF(OR($F158="",$G158=""),"",$F158+$G158))</f>
        <v/>
      </c>
      <c r="AA158" s="44">
        <f>IF($A158="","",IF(OR($O158="",$P158=""),"",$O158+$P158))</f>
        <v/>
      </c>
      <c r="AB158" s="44">
        <f>IF($A158="","",IF(OR($Q158="",$R158=""),"",$Q158+$R158))</f>
        <v/>
      </c>
      <c r="AC158" s="44">
        <f>IF($A158="","",IF(OR($S158="",$T158=""),"",$S158+$T158))</f>
        <v/>
      </c>
      <c r="AD158" s="45">
        <f>IF($A158="","",IF(OR($Y158="",$Z158=""),"",ROUND(($Z158-$Y158)*24,1)))</f>
        <v/>
      </c>
      <c r="AE158" s="45">
        <f>IF($A158="","",IF(OR($AA158="",$Z158=""),"",ROUND(($Z158-$AA158)*24,1)))</f>
        <v/>
      </c>
      <c r="AF158" s="22">
        <f>IF($A158="","",IF(OR($AB158="",$Z158=""),"",ROUND(($AB158-$Z158)*1440,0)))</f>
        <v/>
      </c>
      <c r="AG158" s="22">
        <f>IF($A158="","",IF(OR($AB158="",$AC158=""),"",ROUND(($AC158-$AB158)*1440,0)))</f>
        <v/>
      </c>
      <c r="AH158" s="46">
        <f>IF($A158="","",IF(OR($V158="",$W158=""),"",$W158-$V158))</f>
        <v/>
      </c>
      <c r="AI158" s="24">
        <f>IF($A158="","",IF(OR($L158="Cancelled",$L158="Completed"),"",IF(AND($L158="Confirmed",OR($M158="",$N158="")),"CONFIRMATION INCOMPLETE",IF(AND($Z158&lt;&gt;"",$Z158&lt;Dashboard!$B$2,$L158&lt;&gt;"Confirmed"),"OVERDUE / UNFILLED",IF(AND($Z158&lt;&gt;"",$Z158&gt;=Dashboard!$B$2,$Z158&lt;=Dashboard!$B$2+2,$L158&lt;&gt;"Confirmed"),"DUE WITHIN 48 HOURS","")))))</f>
        <v/>
      </c>
      <c r="AJ158" s="24">
        <f>IF($A158="","",IF(COUNTIF($A$2:$A$501,$A158)&gt;1,"Duplicate request ID",IF(OR($B158="",$C158="",$D158="",$E158="",$F158="",$G158="",$H158="",$I158="",$J158="",$K158="",$L158=""),"Missing required information",IF(AND($Y158&lt;&gt;"",$Z158&lt;&gt;"",$Z158&lt;$Y158),"Invalid date or time sequence",IF(OR(AND($O158&lt;&gt;"",$P158=""),AND($O158="",$P158&lt;&gt;"")),"Confirmation date or time incomplete",IF(AND($AA158&lt;&gt;"",$Z158&lt;&gt;"",$AA158&gt;$Z158),"Confirmation after appointment",IF(AND(OR($L158="Confirmed",$L158="Completed"),OR($M158="",$N158="")),"Confirmed record missing assignment",IF(AND($L158="Completed",OR($Q158="",$R158="",$S158="",$T158="")),"Completed record missing service times",IF(AND($AB158&lt;&gt;"",$AC158&lt;&gt;"",$AC158&lt;$AB158),"Service end before service start",IF(AND($L158="Cancelled",$U158=""),"Cancelled record missing cancellation source",IF(OR(AND($V158&lt;&gt;"",$V158&lt;0),AND($W158&lt;&gt;"",$W158&lt;0)),"Negative cost",""))))))))))</f>
        <v/>
      </c>
    </row>
    <row r="159">
      <c r="A159" s="25" t="n"/>
      <c r="B159" s="25" t="n"/>
      <c r="C159" s="25" t="n"/>
      <c r="D159" s="47" t="n"/>
      <c r="E159" s="27" t="n"/>
      <c r="F159" s="47" t="n"/>
      <c r="G159" s="27" t="n"/>
      <c r="H159" s="25" t="n"/>
      <c r="I159" s="25" t="n"/>
      <c r="J159" s="25" t="n"/>
      <c r="K159" s="25" t="n"/>
      <c r="L159" s="25" t="n"/>
      <c r="M159" s="25" t="n"/>
      <c r="N159" s="25" t="n"/>
      <c r="O159" s="47" t="n"/>
      <c r="P159" s="27" t="n"/>
      <c r="Q159" s="47" t="n"/>
      <c r="R159" s="27" t="n"/>
      <c r="S159" s="47" t="n"/>
      <c r="T159" s="27" t="n"/>
      <c r="U159" s="25" t="n"/>
      <c r="V159" s="48" t="n"/>
      <c r="W159" s="48" t="n"/>
      <c r="X159" s="29" t="n"/>
      <c r="Y159" s="44">
        <f>IF($A159="","",IF(OR($D159="",$E159=""),"",$D159+$E159))</f>
        <v/>
      </c>
      <c r="Z159" s="44">
        <f>IF($A159="","",IF(OR($F159="",$G159=""),"",$F159+$G159))</f>
        <v/>
      </c>
      <c r="AA159" s="44">
        <f>IF($A159="","",IF(OR($O159="",$P159=""),"",$O159+$P159))</f>
        <v/>
      </c>
      <c r="AB159" s="44">
        <f>IF($A159="","",IF(OR($Q159="",$R159=""),"",$Q159+$R159))</f>
        <v/>
      </c>
      <c r="AC159" s="44">
        <f>IF($A159="","",IF(OR($S159="",$T159=""),"",$S159+$T159))</f>
        <v/>
      </c>
      <c r="AD159" s="45">
        <f>IF($A159="","",IF(OR($Y159="",$Z159=""),"",ROUND(($Z159-$Y159)*24,1)))</f>
        <v/>
      </c>
      <c r="AE159" s="45">
        <f>IF($A159="","",IF(OR($AA159="",$Z159=""),"",ROUND(($Z159-$AA159)*24,1)))</f>
        <v/>
      </c>
      <c r="AF159" s="22">
        <f>IF($A159="","",IF(OR($AB159="",$Z159=""),"",ROUND(($AB159-$Z159)*1440,0)))</f>
        <v/>
      </c>
      <c r="AG159" s="22">
        <f>IF($A159="","",IF(OR($AB159="",$AC159=""),"",ROUND(($AC159-$AB159)*1440,0)))</f>
        <v/>
      </c>
      <c r="AH159" s="46">
        <f>IF($A159="","",IF(OR($V159="",$W159=""),"",$W159-$V159))</f>
        <v/>
      </c>
      <c r="AI159" s="24">
        <f>IF($A159="","",IF(OR($L159="Cancelled",$L159="Completed"),"",IF(AND($L159="Confirmed",OR($M159="",$N159="")),"CONFIRMATION INCOMPLETE",IF(AND($Z159&lt;&gt;"",$Z159&lt;Dashboard!$B$2,$L159&lt;&gt;"Confirmed"),"OVERDUE / UNFILLED",IF(AND($Z159&lt;&gt;"",$Z159&gt;=Dashboard!$B$2,$Z159&lt;=Dashboard!$B$2+2,$L159&lt;&gt;"Confirmed"),"DUE WITHIN 48 HOURS","")))))</f>
        <v/>
      </c>
      <c r="AJ159" s="24">
        <f>IF($A159="","",IF(COUNTIF($A$2:$A$501,$A159)&gt;1,"Duplicate request ID",IF(OR($B159="",$C159="",$D159="",$E159="",$F159="",$G159="",$H159="",$I159="",$J159="",$K159="",$L159=""),"Missing required information",IF(AND($Y159&lt;&gt;"",$Z159&lt;&gt;"",$Z159&lt;$Y159),"Invalid date or time sequence",IF(OR(AND($O159&lt;&gt;"",$P159=""),AND($O159="",$P159&lt;&gt;"")),"Confirmation date or time incomplete",IF(AND($AA159&lt;&gt;"",$Z159&lt;&gt;"",$AA159&gt;$Z159),"Confirmation after appointment",IF(AND(OR($L159="Confirmed",$L159="Completed"),OR($M159="",$N159="")),"Confirmed record missing assignment",IF(AND($L159="Completed",OR($Q159="",$R159="",$S159="",$T159="")),"Completed record missing service times",IF(AND($AB159&lt;&gt;"",$AC159&lt;&gt;"",$AC159&lt;$AB159),"Service end before service start",IF(AND($L159="Cancelled",$U159=""),"Cancelled record missing cancellation source",IF(OR(AND($V159&lt;&gt;"",$V159&lt;0),AND($W159&lt;&gt;"",$W159&lt;0)),"Negative cost",""))))))))))</f>
        <v/>
      </c>
    </row>
    <row r="160">
      <c r="A160" s="15" t="n"/>
      <c r="B160" s="15" t="n"/>
      <c r="C160" s="15" t="n"/>
      <c r="D160" s="42" t="n"/>
      <c r="E160" s="17" t="n"/>
      <c r="F160" s="42" t="n"/>
      <c r="G160" s="17" t="n"/>
      <c r="H160" s="15" t="n"/>
      <c r="I160" s="15" t="n"/>
      <c r="J160" s="15" t="n"/>
      <c r="K160" s="15" t="n"/>
      <c r="L160" s="15" t="n"/>
      <c r="M160" s="15" t="n"/>
      <c r="N160" s="15" t="n"/>
      <c r="O160" s="42" t="n"/>
      <c r="P160" s="17" t="n"/>
      <c r="Q160" s="42" t="n"/>
      <c r="R160" s="17" t="n"/>
      <c r="S160" s="42" t="n"/>
      <c r="T160" s="17" t="n"/>
      <c r="U160" s="15" t="n"/>
      <c r="V160" s="43" t="n"/>
      <c r="W160" s="43" t="n"/>
      <c r="X160" s="19" t="n"/>
      <c r="Y160" s="44">
        <f>IF($A160="","",IF(OR($D160="",$E160=""),"",$D160+$E160))</f>
        <v/>
      </c>
      <c r="Z160" s="44">
        <f>IF($A160="","",IF(OR($F160="",$G160=""),"",$F160+$G160))</f>
        <v/>
      </c>
      <c r="AA160" s="44">
        <f>IF($A160="","",IF(OR($O160="",$P160=""),"",$O160+$P160))</f>
        <v/>
      </c>
      <c r="AB160" s="44">
        <f>IF($A160="","",IF(OR($Q160="",$R160=""),"",$Q160+$R160))</f>
        <v/>
      </c>
      <c r="AC160" s="44">
        <f>IF($A160="","",IF(OR($S160="",$T160=""),"",$S160+$T160))</f>
        <v/>
      </c>
      <c r="AD160" s="45">
        <f>IF($A160="","",IF(OR($Y160="",$Z160=""),"",ROUND(($Z160-$Y160)*24,1)))</f>
        <v/>
      </c>
      <c r="AE160" s="45">
        <f>IF($A160="","",IF(OR($AA160="",$Z160=""),"",ROUND(($Z160-$AA160)*24,1)))</f>
        <v/>
      </c>
      <c r="AF160" s="22">
        <f>IF($A160="","",IF(OR($AB160="",$Z160=""),"",ROUND(($AB160-$Z160)*1440,0)))</f>
        <v/>
      </c>
      <c r="AG160" s="22">
        <f>IF($A160="","",IF(OR($AB160="",$AC160=""),"",ROUND(($AC160-$AB160)*1440,0)))</f>
        <v/>
      </c>
      <c r="AH160" s="46">
        <f>IF($A160="","",IF(OR($V160="",$W160=""),"",$W160-$V160))</f>
        <v/>
      </c>
      <c r="AI160" s="24">
        <f>IF($A160="","",IF(OR($L160="Cancelled",$L160="Completed"),"",IF(AND($L160="Confirmed",OR($M160="",$N160="")),"CONFIRMATION INCOMPLETE",IF(AND($Z160&lt;&gt;"",$Z160&lt;Dashboard!$B$2,$L160&lt;&gt;"Confirmed"),"OVERDUE / UNFILLED",IF(AND($Z160&lt;&gt;"",$Z160&gt;=Dashboard!$B$2,$Z160&lt;=Dashboard!$B$2+2,$L160&lt;&gt;"Confirmed"),"DUE WITHIN 48 HOURS","")))))</f>
        <v/>
      </c>
      <c r="AJ160" s="24">
        <f>IF($A160="","",IF(COUNTIF($A$2:$A$501,$A160)&gt;1,"Duplicate request ID",IF(OR($B160="",$C160="",$D160="",$E160="",$F160="",$G160="",$H160="",$I160="",$J160="",$K160="",$L160=""),"Missing required information",IF(AND($Y160&lt;&gt;"",$Z160&lt;&gt;"",$Z160&lt;$Y160),"Invalid date or time sequence",IF(OR(AND($O160&lt;&gt;"",$P160=""),AND($O160="",$P160&lt;&gt;"")),"Confirmation date or time incomplete",IF(AND($AA160&lt;&gt;"",$Z160&lt;&gt;"",$AA160&gt;$Z160),"Confirmation after appointment",IF(AND(OR($L160="Confirmed",$L160="Completed"),OR($M160="",$N160="")),"Confirmed record missing assignment",IF(AND($L160="Completed",OR($Q160="",$R160="",$S160="",$T160="")),"Completed record missing service times",IF(AND($AB160&lt;&gt;"",$AC160&lt;&gt;"",$AC160&lt;$AB160),"Service end before service start",IF(AND($L160="Cancelled",$U160=""),"Cancelled record missing cancellation source",IF(OR(AND($V160&lt;&gt;"",$V160&lt;0),AND($W160&lt;&gt;"",$W160&lt;0)),"Negative cost",""))))))))))</f>
        <v/>
      </c>
    </row>
    <row r="161">
      <c r="A161" s="25" t="n"/>
      <c r="B161" s="25" t="n"/>
      <c r="C161" s="25" t="n"/>
      <c r="D161" s="47" t="n"/>
      <c r="E161" s="27" t="n"/>
      <c r="F161" s="47" t="n"/>
      <c r="G161" s="27" t="n"/>
      <c r="H161" s="25" t="n"/>
      <c r="I161" s="25" t="n"/>
      <c r="J161" s="25" t="n"/>
      <c r="K161" s="25" t="n"/>
      <c r="L161" s="25" t="n"/>
      <c r="M161" s="25" t="n"/>
      <c r="N161" s="25" t="n"/>
      <c r="O161" s="47" t="n"/>
      <c r="P161" s="27" t="n"/>
      <c r="Q161" s="47" t="n"/>
      <c r="R161" s="27" t="n"/>
      <c r="S161" s="47" t="n"/>
      <c r="T161" s="27" t="n"/>
      <c r="U161" s="25" t="n"/>
      <c r="V161" s="48" t="n"/>
      <c r="W161" s="48" t="n"/>
      <c r="X161" s="29" t="n"/>
      <c r="Y161" s="44">
        <f>IF($A161="","",IF(OR($D161="",$E161=""),"",$D161+$E161))</f>
        <v/>
      </c>
      <c r="Z161" s="44">
        <f>IF($A161="","",IF(OR($F161="",$G161=""),"",$F161+$G161))</f>
        <v/>
      </c>
      <c r="AA161" s="44">
        <f>IF($A161="","",IF(OR($O161="",$P161=""),"",$O161+$P161))</f>
        <v/>
      </c>
      <c r="AB161" s="44">
        <f>IF($A161="","",IF(OR($Q161="",$R161=""),"",$Q161+$R161))</f>
        <v/>
      </c>
      <c r="AC161" s="44">
        <f>IF($A161="","",IF(OR($S161="",$T161=""),"",$S161+$T161))</f>
        <v/>
      </c>
      <c r="AD161" s="45">
        <f>IF($A161="","",IF(OR($Y161="",$Z161=""),"",ROUND(($Z161-$Y161)*24,1)))</f>
        <v/>
      </c>
      <c r="AE161" s="45">
        <f>IF($A161="","",IF(OR($AA161="",$Z161=""),"",ROUND(($Z161-$AA161)*24,1)))</f>
        <v/>
      </c>
      <c r="AF161" s="22">
        <f>IF($A161="","",IF(OR($AB161="",$Z161=""),"",ROUND(($AB161-$Z161)*1440,0)))</f>
        <v/>
      </c>
      <c r="AG161" s="22">
        <f>IF($A161="","",IF(OR($AB161="",$AC161=""),"",ROUND(($AC161-$AB161)*1440,0)))</f>
        <v/>
      </c>
      <c r="AH161" s="46">
        <f>IF($A161="","",IF(OR($V161="",$W161=""),"",$W161-$V161))</f>
        <v/>
      </c>
      <c r="AI161" s="24">
        <f>IF($A161="","",IF(OR($L161="Cancelled",$L161="Completed"),"",IF(AND($L161="Confirmed",OR($M161="",$N161="")),"CONFIRMATION INCOMPLETE",IF(AND($Z161&lt;&gt;"",$Z161&lt;Dashboard!$B$2,$L161&lt;&gt;"Confirmed"),"OVERDUE / UNFILLED",IF(AND($Z161&lt;&gt;"",$Z161&gt;=Dashboard!$B$2,$Z161&lt;=Dashboard!$B$2+2,$L161&lt;&gt;"Confirmed"),"DUE WITHIN 48 HOURS","")))))</f>
        <v/>
      </c>
      <c r="AJ161" s="24">
        <f>IF($A161="","",IF(COUNTIF($A$2:$A$501,$A161)&gt;1,"Duplicate request ID",IF(OR($B161="",$C161="",$D161="",$E161="",$F161="",$G161="",$H161="",$I161="",$J161="",$K161="",$L161=""),"Missing required information",IF(AND($Y161&lt;&gt;"",$Z161&lt;&gt;"",$Z161&lt;$Y161),"Invalid date or time sequence",IF(OR(AND($O161&lt;&gt;"",$P161=""),AND($O161="",$P161&lt;&gt;"")),"Confirmation date or time incomplete",IF(AND($AA161&lt;&gt;"",$Z161&lt;&gt;"",$AA161&gt;$Z161),"Confirmation after appointment",IF(AND(OR($L161="Confirmed",$L161="Completed"),OR($M161="",$N161="")),"Confirmed record missing assignment",IF(AND($L161="Completed",OR($Q161="",$R161="",$S161="",$T161="")),"Completed record missing service times",IF(AND($AB161&lt;&gt;"",$AC161&lt;&gt;"",$AC161&lt;$AB161),"Service end before service start",IF(AND($L161="Cancelled",$U161=""),"Cancelled record missing cancellation source",IF(OR(AND($V161&lt;&gt;"",$V161&lt;0),AND($W161&lt;&gt;"",$W161&lt;0)),"Negative cost",""))))))))))</f>
        <v/>
      </c>
    </row>
    <row r="162">
      <c r="A162" s="15" t="n"/>
      <c r="B162" s="15" t="n"/>
      <c r="C162" s="15" t="n"/>
      <c r="D162" s="42" t="n"/>
      <c r="E162" s="17" t="n"/>
      <c r="F162" s="42" t="n"/>
      <c r="G162" s="17" t="n"/>
      <c r="H162" s="15" t="n"/>
      <c r="I162" s="15" t="n"/>
      <c r="J162" s="15" t="n"/>
      <c r="K162" s="15" t="n"/>
      <c r="L162" s="15" t="n"/>
      <c r="M162" s="15" t="n"/>
      <c r="N162" s="15" t="n"/>
      <c r="O162" s="42" t="n"/>
      <c r="P162" s="17" t="n"/>
      <c r="Q162" s="42" t="n"/>
      <c r="R162" s="17" t="n"/>
      <c r="S162" s="42" t="n"/>
      <c r="T162" s="17" t="n"/>
      <c r="U162" s="15" t="n"/>
      <c r="V162" s="43" t="n"/>
      <c r="W162" s="43" t="n"/>
      <c r="X162" s="19" t="n"/>
      <c r="Y162" s="44">
        <f>IF($A162="","",IF(OR($D162="",$E162=""),"",$D162+$E162))</f>
        <v/>
      </c>
      <c r="Z162" s="44">
        <f>IF($A162="","",IF(OR($F162="",$G162=""),"",$F162+$G162))</f>
        <v/>
      </c>
      <c r="AA162" s="44">
        <f>IF($A162="","",IF(OR($O162="",$P162=""),"",$O162+$P162))</f>
        <v/>
      </c>
      <c r="AB162" s="44">
        <f>IF($A162="","",IF(OR($Q162="",$R162=""),"",$Q162+$R162))</f>
        <v/>
      </c>
      <c r="AC162" s="44">
        <f>IF($A162="","",IF(OR($S162="",$T162=""),"",$S162+$T162))</f>
        <v/>
      </c>
      <c r="AD162" s="45">
        <f>IF($A162="","",IF(OR($Y162="",$Z162=""),"",ROUND(($Z162-$Y162)*24,1)))</f>
        <v/>
      </c>
      <c r="AE162" s="45">
        <f>IF($A162="","",IF(OR($AA162="",$Z162=""),"",ROUND(($Z162-$AA162)*24,1)))</f>
        <v/>
      </c>
      <c r="AF162" s="22">
        <f>IF($A162="","",IF(OR($AB162="",$Z162=""),"",ROUND(($AB162-$Z162)*1440,0)))</f>
        <v/>
      </c>
      <c r="AG162" s="22">
        <f>IF($A162="","",IF(OR($AB162="",$AC162=""),"",ROUND(($AC162-$AB162)*1440,0)))</f>
        <v/>
      </c>
      <c r="AH162" s="46">
        <f>IF($A162="","",IF(OR($V162="",$W162=""),"",$W162-$V162))</f>
        <v/>
      </c>
      <c r="AI162" s="24">
        <f>IF($A162="","",IF(OR($L162="Cancelled",$L162="Completed"),"",IF(AND($L162="Confirmed",OR($M162="",$N162="")),"CONFIRMATION INCOMPLETE",IF(AND($Z162&lt;&gt;"",$Z162&lt;Dashboard!$B$2,$L162&lt;&gt;"Confirmed"),"OVERDUE / UNFILLED",IF(AND($Z162&lt;&gt;"",$Z162&gt;=Dashboard!$B$2,$Z162&lt;=Dashboard!$B$2+2,$L162&lt;&gt;"Confirmed"),"DUE WITHIN 48 HOURS","")))))</f>
        <v/>
      </c>
      <c r="AJ162" s="24">
        <f>IF($A162="","",IF(COUNTIF($A$2:$A$501,$A162)&gt;1,"Duplicate request ID",IF(OR($B162="",$C162="",$D162="",$E162="",$F162="",$G162="",$H162="",$I162="",$J162="",$K162="",$L162=""),"Missing required information",IF(AND($Y162&lt;&gt;"",$Z162&lt;&gt;"",$Z162&lt;$Y162),"Invalid date or time sequence",IF(OR(AND($O162&lt;&gt;"",$P162=""),AND($O162="",$P162&lt;&gt;"")),"Confirmation date or time incomplete",IF(AND($AA162&lt;&gt;"",$Z162&lt;&gt;"",$AA162&gt;$Z162),"Confirmation after appointment",IF(AND(OR($L162="Confirmed",$L162="Completed"),OR($M162="",$N162="")),"Confirmed record missing assignment",IF(AND($L162="Completed",OR($Q162="",$R162="",$S162="",$T162="")),"Completed record missing service times",IF(AND($AB162&lt;&gt;"",$AC162&lt;&gt;"",$AC162&lt;$AB162),"Service end before service start",IF(AND($L162="Cancelled",$U162=""),"Cancelled record missing cancellation source",IF(OR(AND($V162&lt;&gt;"",$V162&lt;0),AND($W162&lt;&gt;"",$W162&lt;0)),"Negative cost",""))))))))))</f>
        <v/>
      </c>
    </row>
    <row r="163">
      <c r="A163" s="25" t="n"/>
      <c r="B163" s="25" t="n"/>
      <c r="C163" s="25" t="n"/>
      <c r="D163" s="47" t="n"/>
      <c r="E163" s="27" t="n"/>
      <c r="F163" s="47" t="n"/>
      <c r="G163" s="27" t="n"/>
      <c r="H163" s="25" t="n"/>
      <c r="I163" s="25" t="n"/>
      <c r="J163" s="25" t="n"/>
      <c r="K163" s="25" t="n"/>
      <c r="L163" s="25" t="n"/>
      <c r="M163" s="25" t="n"/>
      <c r="N163" s="25" t="n"/>
      <c r="O163" s="47" t="n"/>
      <c r="P163" s="27" t="n"/>
      <c r="Q163" s="47" t="n"/>
      <c r="R163" s="27" t="n"/>
      <c r="S163" s="47" t="n"/>
      <c r="T163" s="27" t="n"/>
      <c r="U163" s="25" t="n"/>
      <c r="V163" s="48" t="n"/>
      <c r="W163" s="48" t="n"/>
      <c r="X163" s="29" t="n"/>
      <c r="Y163" s="44">
        <f>IF($A163="","",IF(OR($D163="",$E163=""),"",$D163+$E163))</f>
        <v/>
      </c>
      <c r="Z163" s="44">
        <f>IF($A163="","",IF(OR($F163="",$G163=""),"",$F163+$G163))</f>
        <v/>
      </c>
      <c r="AA163" s="44">
        <f>IF($A163="","",IF(OR($O163="",$P163=""),"",$O163+$P163))</f>
        <v/>
      </c>
      <c r="AB163" s="44">
        <f>IF($A163="","",IF(OR($Q163="",$R163=""),"",$Q163+$R163))</f>
        <v/>
      </c>
      <c r="AC163" s="44">
        <f>IF($A163="","",IF(OR($S163="",$T163=""),"",$S163+$T163))</f>
        <v/>
      </c>
      <c r="AD163" s="45">
        <f>IF($A163="","",IF(OR($Y163="",$Z163=""),"",ROUND(($Z163-$Y163)*24,1)))</f>
        <v/>
      </c>
      <c r="AE163" s="45">
        <f>IF($A163="","",IF(OR($AA163="",$Z163=""),"",ROUND(($Z163-$AA163)*24,1)))</f>
        <v/>
      </c>
      <c r="AF163" s="22">
        <f>IF($A163="","",IF(OR($AB163="",$Z163=""),"",ROUND(($AB163-$Z163)*1440,0)))</f>
        <v/>
      </c>
      <c r="AG163" s="22">
        <f>IF($A163="","",IF(OR($AB163="",$AC163=""),"",ROUND(($AC163-$AB163)*1440,0)))</f>
        <v/>
      </c>
      <c r="AH163" s="46">
        <f>IF($A163="","",IF(OR($V163="",$W163=""),"",$W163-$V163))</f>
        <v/>
      </c>
      <c r="AI163" s="24">
        <f>IF($A163="","",IF(OR($L163="Cancelled",$L163="Completed"),"",IF(AND($L163="Confirmed",OR($M163="",$N163="")),"CONFIRMATION INCOMPLETE",IF(AND($Z163&lt;&gt;"",$Z163&lt;Dashboard!$B$2,$L163&lt;&gt;"Confirmed"),"OVERDUE / UNFILLED",IF(AND($Z163&lt;&gt;"",$Z163&gt;=Dashboard!$B$2,$Z163&lt;=Dashboard!$B$2+2,$L163&lt;&gt;"Confirmed"),"DUE WITHIN 48 HOURS","")))))</f>
        <v/>
      </c>
      <c r="AJ163" s="24">
        <f>IF($A163="","",IF(COUNTIF($A$2:$A$501,$A163)&gt;1,"Duplicate request ID",IF(OR($B163="",$C163="",$D163="",$E163="",$F163="",$G163="",$H163="",$I163="",$J163="",$K163="",$L163=""),"Missing required information",IF(AND($Y163&lt;&gt;"",$Z163&lt;&gt;"",$Z163&lt;$Y163),"Invalid date or time sequence",IF(OR(AND($O163&lt;&gt;"",$P163=""),AND($O163="",$P163&lt;&gt;"")),"Confirmation date or time incomplete",IF(AND($AA163&lt;&gt;"",$Z163&lt;&gt;"",$AA163&gt;$Z163),"Confirmation after appointment",IF(AND(OR($L163="Confirmed",$L163="Completed"),OR($M163="",$N163="")),"Confirmed record missing assignment",IF(AND($L163="Completed",OR($Q163="",$R163="",$S163="",$T163="")),"Completed record missing service times",IF(AND($AB163&lt;&gt;"",$AC163&lt;&gt;"",$AC163&lt;$AB163),"Service end before service start",IF(AND($L163="Cancelled",$U163=""),"Cancelled record missing cancellation source",IF(OR(AND($V163&lt;&gt;"",$V163&lt;0),AND($W163&lt;&gt;"",$W163&lt;0)),"Negative cost",""))))))))))</f>
        <v/>
      </c>
    </row>
    <row r="164">
      <c r="A164" s="15" t="n"/>
      <c r="B164" s="15" t="n"/>
      <c r="C164" s="15" t="n"/>
      <c r="D164" s="42" t="n"/>
      <c r="E164" s="17" t="n"/>
      <c r="F164" s="42" t="n"/>
      <c r="G164" s="17" t="n"/>
      <c r="H164" s="15" t="n"/>
      <c r="I164" s="15" t="n"/>
      <c r="J164" s="15" t="n"/>
      <c r="K164" s="15" t="n"/>
      <c r="L164" s="15" t="n"/>
      <c r="M164" s="15" t="n"/>
      <c r="N164" s="15" t="n"/>
      <c r="O164" s="42" t="n"/>
      <c r="P164" s="17" t="n"/>
      <c r="Q164" s="42" t="n"/>
      <c r="R164" s="17" t="n"/>
      <c r="S164" s="42" t="n"/>
      <c r="T164" s="17" t="n"/>
      <c r="U164" s="15" t="n"/>
      <c r="V164" s="43" t="n"/>
      <c r="W164" s="43" t="n"/>
      <c r="X164" s="19" t="n"/>
      <c r="Y164" s="44">
        <f>IF($A164="","",IF(OR($D164="",$E164=""),"",$D164+$E164))</f>
        <v/>
      </c>
      <c r="Z164" s="44">
        <f>IF($A164="","",IF(OR($F164="",$G164=""),"",$F164+$G164))</f>
        <v/>
      </c>
      <c r="AA164" s="44">
        <f>IF($A164="","",IF(OR($O164="",$P164=""),"",$O164+$P164))</f>
        <v/>
      </c>
      <c r="AB164" s="44">
        <f>IF($A164="","",IF(OR($Q164="",$R164=""),"",$Q164+$R164))</f>
        <v/>
      </c>
      <c r="AC164" s="44">
        <f>IF($A164="","",IF(OR($S164="",$T164=""),"",$S164+$T164))</f>
        <v/>
      </c>
      <c r="AD164" s="45">
        <f>IF($A164="","",IF(OR($Y164="",$Z164=""),"",ROUND(($Z164-$Y164)*24,1)))</f>
        <v/>
      </c>
      <c r="AE164" s="45">
        <f>IF($A164="","",IF(OR($AA164="",$Z164=""),"",ROUND(($Z164-$AA164)*24,1)))</f>
        <v/>
      </c>
      <c r="AF164" s="22">
        <f>IF($A164="","",IF(OR($AB164="",$Z164=""),"",ROUND(($AB164-$Z164)*1440,0)))</f>
        <v/>
      </c>
      <c r="AG164" s="22">
        <f>IF($A164="","",IF(OR($AB164="",$AC164=""),"",ROUND(($AC164-$AB164)*1440,0)))</f>
        <v/>
      </c>
      <c r="AH164" s="46">
        <f>IF($A164="","",IF(OR($V164="",$W164=""),"",$W164-$V164))</f>
        <v/>
      </c>
      <c r="AI164" s="24">
        <f>IF($A164="","",IF(OR($L164="Cancelled",$L164="Completed"),"",IF(AND($L164="Confirmed",OR($M164="",$N164="")),"CONFIRMATION INCOMPLETE",IF(AND($Z164&lt;&gt;"",$Z164&lt;Dashboard!$B$2,$L164&lt;&gt;"Confirmed"),"OVERDUE / UNFILLED",IF(AND($Z164&lt;&gt;"",$Z164&gt;=Dashboard!$B$2,$Z164&lt;=Dashboard!$B$2+2,$L164&lt;&gt;"Confirmed"),"DUE WITHIN 48 HOURS","")))))</f>
        <v/>
      </c>
      <c r="AJ164" s="24">
        <f>IF($A164="","",IF(COUNTIF($A$2:$A$501,$A164)&gt;1,"Duplicate request ID",IF(OR($B164="",$C164="",$D164="",$E164="",$F164="",$G164="",$H164="",$I164="",$J164="",$K164="",$L164=""),"Missing required information",IF(AND($Y164&lt;&gt;"",$Z164&lt;&gt;"",$Z164&lt;$Y164),"Invalid date or time sequence",IF(OR(AND($O164&lt;&gt;"",$P164=""),AND($O164="",$P164&lt;&gt;"")),"Confirmation date or time incomplete",IF(AND($AA164&lt;&gt;"",$Z164&lt;&gt;"",$AA164&gt;$Z164),"Confirmation after appointment",IF(AND(OR($L164="Confirmed",$L164="Completed"),OR($M164="",$N164="")),"Confirmed record missing assignment",IF(AND($L164="Completed",OR($Q164="",$R164="",$S164="",$T164="")),"Completed record missing service times",IF(AND($AB164&lt;&gt;"",$AC164&lt;&gt;"",$AC164&lt;$AB164),"Service end before service start",IF(AND($L164="Cancelled",$U164=""),"Cancelled record missing cancellation source",IF(OR(AND($V164&lt;&gt;"",$V164&lt;0),AND($W164&lt;&gt;"",$W164&lt;0)),"Negative cost",""))))))))))</f>
        <v/>
      </c>
    </row>
    <row r="165">
      <c r="A165" s="25" t="n"/>
      <c r="B165" s="25" t="n"/>
      <c r="C165" s="25" t="n"/>
      <c r="D165" s="47" t="n"/>
      <c r="E165" s="27" t="n"/>
      <c r="F165" s="47" t="n"/>
      <c r="G165" s="27" t="n"/>
      <c r="H165" s="25" t="n"/>
      <c r="I165" s="25" t="n"/>
      <c r="J165" s="25" t="n"/>
      <c r="K165" s="25" t="n"/>
      <c r="L165" s="25" t="n"/>
      <c r="M165" s="25" t="n"/>
      <c r="N165" s="25" t="n"/>
      <c r="O165" s="47" t="n"/>
      <c r="P165" s="27" t="n"/>
      <c r="Q165" s="47" t="n"/>
      <c r="R165" s="27" t="n"/>
      <c r="S165" s="47" t="n"/>
      <c r="T165" s="27" t="n"/>
      <c r="U165" s="25" t="n"/>
      <c r="V165" s="48" t="n"/>
      <c r="W165" s="48" t="n"/>
      <c r="X165" s="29" t="n"/>
      <c r="Y165" s="44">
        <f>IF($A165="","",IF(OR($D165="",$E165=""),"",$D165+$E165))</f>
        <v/>
      </c>
      <c r="Z165" s="44">
        <f>IF($A165="","",IF(OR($F165="",$G165=""),"",$F165+$G165))</f>
        <v/>
      </c>
      <c r="AA165" s="44">
        <f>IF($A165="","",IF(OR($O165="",$P165=""),"",$O165+$P165))</f>
        <v/>
      </c>
      <c r="AB165" s="44">
        <f>IF($A165="","",IF(OR($Q165="",$R165=""),"",$Q165+$R165))</f>
        <v/>
      </c>
      <c r="AC165" s="44">
        <f>IF($A165="","",IF(OR($S165="",$T165=""),"",$S165+$T165))</f>
        <v/>
      </c>
      <c r="AD165" s="45">
        <f>IF($A165="","",IF(OR($Y165="",$Z165=""),"",ROUND(($Z165-$Y165)*24,1)))</f>
        <v/>
      </c>
      <c r="AE165" s="45">
        <f>IF($A165="","",IF(OR($AA165="",$Z165=""),"",ROUND(($Z165-$AA165)*24,1)))</f>
        <v/>
      </c>
      <c r="AF165" s="22">
        <f>IF($A165="","",IF(OR($AB165="",$Z165=""),"",ROUND(($AB165-$Z165)*1440,0)))</f>
        <v/>
      </c>
      <c r="AG165" s="22">
        <f>IF($A165="","",IF(OR($AB165="",$AC165=""),"",ROUND(($AC165-$AB165)*1440,0)))</f>
        <v/>
      </c>
      <c r="AH165" s="46">
        <f>IF($A165="","",IF(OR($V165="",$W165=""),"",$W165-$V165))</f>
        <v/>
      </c>
      <c r="AI165" s="24">
        <f>IF($A165="","",IF(OR($L165="Cancelled",$L165="Completed"),"",IF(AND($L165="Confirmed",OR($M165="",$N165="")),"CONFIRMATION INCOMPLETE",IF(AND($Z165&lt;&gt;"",$Z165&lt;Dashboard!$B$2,$L165&lt;&gt;"Confirmed"),"OVERDUE / UNFILLED",IF(AND($Z165&lt;&gt;"",$Z165&gt;=Dashboard!$B$2,$Z165&lt;=Dashboard!$B$2+2,$L165&lt;&gt;"Confirmed"),"DUE WITHIN 48 HOURS","")))))</f>
        <v/>
      </c>
      <c r="AJ165" s="24">
        <f>IF($A165="","",IF(COUNTIF($A$2:$A$501,$A165)&gt;1,"Duplicate request ID",IF(OR($B165="",$C165="",$D165="",$E165="",$F165="",$G165="",$H165="",$I165="",$J165="",$K165="",$L165=""),"Missing required information",IF(AND($Y165&lt;&gt;"",$Z165&lt;&gt;"",$Z165&lt;$Y165),"Invalid date or time sequence",IF(OR(AND($O165&lt;&gt;"",$P165=""),AND($O165="",$P165&lt;&gt;"")),"Confirmation date or time incomplete",IF(AND($AA165&lt;&gt;"",$Z165&lt;&gt;"",$AA165&gt;$Z165),"Confirmation after appointment",IF(AND(OR($L165="Confirmed",$L165="Completed"),OR($M165="",$N165="")),"Confirmed record missing assignment",IF(AND($L165="Completed",OR($Q165="",$R165="",$S165="",$T165="")),"Completed record missing service times",IF(AND($AB165&lt;&gt;"",$AC165&lt;&gt;"",$AC165&lt;$AB165),"Service end before service start",IF(AND($L165="Cancelled",$U165=""),"Cancelled record missing cancellation source",IF(OR(AND($V165&lt;&gt;"",$V165&lt;0),AND($W165&lt;&gt;"",$W165&lt;0)),"Negative cost",""))))))))))</f>
        <v/>
      </c>
    </row>
    <row r="166">
      <c r="A166" s="15" t="n"/>
      <c r="B166" s="15" t="n"/>
      <c r="C166" s="15" t="n"/>
      <c r="D166" s="42" t="n"/>
      <c r="E166" s="17" t="n"/>
      <c r="F166" s="42" t="n"/>
      <c r="G166" s="17" t="n"/>
      <c r="H166" s="15" t="n"/>
      <c r="I166" s="15" t="n"/>
      <c r="J166" s="15" t="n"/>
      <c r="K166" s="15" t="n"/>
      <c r="L166" s="15" t="n"/>
      <c r="M166" s="15" t="n"/>
      <c r="N166" s="15" t="n"/>
      <c r="O166" s="42" t="n"/>
      <c r="P166" s="17" t="n"/>
      <c r="Q166" s="42" t="n"/>
      <c r="R166" s="17" t="n"/>
      <c r="S166" s="42" t="n"/>
      <c r="T166" s="17" t="n"/>
      <c r="U166" s="15" t="n"/>
      <c r="V166" s="43" t="n"/>
      <c r="W166" s="43" t="n"/>
      <c r="X166" s="19" t="n"/>
      <c r="Y166" s="44">
        <f>IF($A166="","",IF(OR($D166="",$E166=""),"",$D166+$E166))</f>
        <v/>
      </c>
      <c r="Z166" s="44">
        <f>IF($A166="","",IF(OR($F166="",$G166=""),"",$F166+$G166))</f>
        <v/>
      </c>
      <c r="AA166" s="44">
        <f>IF($A166="","",IF(OR($O166="",$P166=""),"",$O166+$P166))</f>
        <v/>
      </c>
      <c r="AB166" s="44">
        <f>IF($A166="","",IF(OR($Q166="",$R166=""),"",$Q166+$R166))</f>
        <v/>
      </c>
      <c r="AC166" s="44">
        <f>IF($A166="","",IF(OR($S166="",$T166=""),"",$S166+$T166))</f>
        <v/>
      </c>
      <c r="AD166" s="45">
        <f>IF($A166="","",IF(OR($Y166="",$Z166=""),"",ROUND(($Z166-$Y166)*24,1)))</f>
        <v/>
      </c>
      <c r="AE166" s="45">
        <f>IF($A166="","",IF(OR($AA166="",$Z166=""),"",ROUND(($Z166-$AA166)*24,1)))</f>
        <v/>
      </c>
      <c r="AF166" s="22">
        <f>IF($A166="","",IF(OR($AB166="",$Z166=""),"",ROUND(($AB166-$Z166)*1440,0)))</f>
        <v/>
      </c>
      <c r="AG166" s="22">
        <f>IF($A166="","",IF(OR($AB166="",$AC166=""),"",ROUND(($AC166-$AB166)*1440,0)))</f>
        <v/>
      </c>
      <c r="AH166" s="46">
        <f>IF($A166="","",IF(OR($V166="",$W166=""),"",$W166-$V166))</f>
        <v/>
      </c>
      <c r="AI166" s="24">
        <f>IF($A166="","",IF(OR($L166="Cancelled",$L166="Completed"),"",IF(AND($L166="Confirmed",OR($M166="",$N166="")),"CONFIRMATION INCOMPLETE",IF(AND($Z166&lt;&gt;"",$Z166&lt;Dashboard!$B$2,$L166&lt;&gt;"Confirmed"),"OVERDUE / UNFILLED",IF(AND($Z166&lt;&gt;"",$Z166&gt;=Dashboard!$B$2,$Z166&lt;=Dashboard!$B$2+2,$L166&lt;&gt;"Confirmed"),"DUE WITHIN 48 HOURS","")))))</f>
        <v/>
      </c>
      <c r="AJ166" s="24">
        <f>IF($A166="","",IF(COUNTIF($A$2:$A$501,$A166)&gt;1,"Duplicate request ID",IF(OR($B166="",$C166="",$D166="",$E166="",$F166="",$G166="",$H166="",$I166="",$J166="",$K166="",$L166=""),"Missing required information",IF(AND($Y166&lt;&gt;"",$Z166&lt;&gt;"",$Z166&lt;$Y166),"Invalid date or time sequence",IF(OR(AND($O166&lt;&gt;"",$P166=""),AND($O166="",$P166&lt;&gt;"")),"Confirmation date or time incomplete",IF(AND($AA166&lt;&gt;"",$Z166&lt;&gt;"",$AA166&gt;$Z166),"Confirmation after appointment",IF(AND(OR($L166="Confirmed",$L166="Completed"),OR($M166="",$N166="")),"Confirmed record missing assignment",IF(AND($L166="Completed",OR($Q166="",$R166="",$S166="",$T166="")),"Completed record missing service times",IF(AND($AB166&lt;&gt;"",$AC166&lt;&gt;"",$AC166&lt;$AB166),"Service end before service start",IF(AND($L166="Cancelled",$U166=""),"Cancelled record missing cancellation source",IF(OR(AND($V166&lt;&gt;"",$V166&lt;0),AND($W166&lt;&gt;"",$W166&lt;0)),"Negative cost",""))))))))))</f>
        <v/>
      </c>
    </row>
    <row r="167">
      <c r="A167" s="25" t="n"/>
      <c r="B167" s="25" t="n"/>
      <c r="C167" s="25" t="n"/>
      <c r="D167" s="47" t="n"/>
      <c r="E167" s="27" t="n"/>
      <c r="F167" s="47" t="n"/>
      <c r="G167" s="27" t="n"/>
      <c r="H167" s="25" t="n"/>
      <c r="I167" s="25" t="n"/>
      <c r="J167" s="25" t="n"/>
      <c r="K167" s="25" t="n"/>
      <c r="L167" s="25" t="n"/>
      <c r="M167" s="25" t="n"/>
      <c r="N167" s="25" t="n"/>
      <c r="O167" s="47" t="n"/>
      <c r="P167" s="27" t="n"/>
      <c r="Q167" s="47" t="n"/>
      <c r="R167" s="27" t="n"/>
      <c r="S167" s="47" t="n"/>
      <c r="T167" s="27" t="n"/>
      <c r="U167" s="25" t="n"/>
      <c r="V167" s="48" t="n"/>
      <c r="W167" s="48" t="n"/>
      <c r="X167" s="29" t="n"/>
      <c r="Y167" s="44">
        <f>IF($A167="","",IF(OR($D167="",$E167=""),"",$D167+$E167))</f>
        <v/>
      </c>
      <c r="Z167" s="44">
        <f>IF($A167="","",IF(OR($F167="",$G167=""),"",$F167+$G167))</f>
        <v/>
      </c>
      <c r="AA167" s="44">
        <f>IF($A167="","",IF(OR($O167="",$P167=""),"",$O167+$P167))</f>
        <v/>
      </c>
      <c r="AB167" s="44">
        <f>IF($A167="","",IF(OR($Q167="",$R167=""),"",$Q167+$R167))</f>
        <v/>
      </c>
      <c r="AC167" s="44">
        <f>IF($A167="","",IF(OR($S167="",$T167=""),"",$S167+$T167))</f>
        <v/>
      </c>
      <c r="AD167" s="45">
        <f>IF($A167="","",IF(OR($Y167="",$Z167=""),"",ROUND(($Z167-$Y167)*24,1)))</f>
        <v/>
      </c>
      <c r="AE167" s="45">
        <f>IF($A167="","",IF(OR($AA167="",$Z167=""),"",ROUND(($Z167-$AA167)*24,1)))</f>
        <v/>
      </c>
      <c r="AF167" s="22">
        <f>IF($A167="","",IF(OR($AB167="",$Z167=""),"",ROUND(($AB167-$Z167)*1440,0)))</f>
        <v/>
      </c>
      <c r="AG167" s="22">
        <f>IF($A167="","",IF(OR($AB167="",$AC167=""),"",ROUND(($AC167-$AB167)*1440,0)))</f>
        <v/>
      </c>
      <c r="AH167" s="46">
        <f>IF($A167="","",IF(OR($V167="",$W167=""),"",$W167-$V167))</f>
        <v/>
      </c>
      <c r="AI167" s="24">
        <f>IF($A167="","",IF(OR($L167="Cancelled",$L167="Completed"),"",IF(AND($L167="Confirmed",OR($M167="",$N167="")),"CONFIRMATION INCOMPLETE",IF(AND($Z167&lt;&gt;"",$Z167&lt;Dashboard!$B$2,$L167&lt;&gt;"Confirmed"),"OVERDUE / UNFILLED",IF(AND($Z167&lt;&gt;"",$Z167&gt;=Dashboard!$B$2,$Z167&lt;=Dashboard!$B$2+2,$L167&lt;&gt;"Confirmed"),"DUE WITHIN 48 HOURS","")))))</f>
        <v/>
      </c>
      <c r="AJ167" s="24">
        <f>IF($A167="","",IF(COUNTIF($A$2:$A$501,$A167)&gt;1,"Duplicate request ID",IF(OR($B167="",$C167="",$D167="",$E167="",$F167="",$G167="",$H167="",$I167="",$J167="",$K167="",$L167=""),"Missing required information",IF(AND($Y167&lt;&gt;"",$Z167&lt;&gt;"",$Z167&lt;$Y167),"Invalid date or time sequence",IF(OR(AND($O167&lt;&gt;"",$P167=""),AND($O167="",$P167&lt;&gt;"")),"Confirmation date or time incomplete",IF(AND($AA167&lt;&gt;"",$Z167&lt;&gt;"",$AA167&gt;$Z167),"Confirmation after appointment",IF(AND(OR($L167="Confirmed",$L167="Completed"),OR($M167="",$N167="")),"Confirmed record missing assignment",IF(AND($L167="Completed",OR($Q167="",$R167="",$S167="",$T167="")),"Completed record missing service times",IF(AND($AB167&lt;&gt;"",$AC167&lt;&gt;"",$AC167&lt;$AB167),"Service end before service start",IF(AND($L167="Cancelled",$U167=""),"Cancelled record missing cancellation source",IF(OR(AND($V167&lt;&gt;"",$V167&lt;0),AND($W167&lt;&gt;"",$W167&lt;0)),"Negative cost",""))))))))))</f>
        <v/>
      </c>
    </row>
    <row r="168">
      <c r="A168" s="15" t="n"/>
      <c r="B168" s="15" t="n"/>
      <c r="C168" s="15" t="n"/>
      <c r="D168" s="42" t="n"/>
      <c r="E168" s="17" t="n"/>
      <c r="F168" s="42" t="n"/>
      <c r="G168" s="17" t="n"/>
      <c r="H168" s="15" t="n"/>
      <c r="I168" s="15" t="n"/>
      <c r="J168" s="15" t="n"/>
      <c r="K168" s="15" t="n"/>
      <c r="L168" s="15" t="n"/>
      <c r="M168" s="15" t="n"/>
      <c r="N168" s="15" t="n"/>
      <c r="O168" s="42" t="n"/>
      <c r="P168" s="17" t="n"/>
      <c r="Q168" s="42" t="n"/>
      <c r="R168" s="17" t="n"/>
      <c r="S168" s="42" t="n"/>
      <c r="T168" s="17" t="n"/>
      <c r="U168" s="15" t="n"/>
      <c r="V168" s="43" t="n"/>
      <c r="W168" s="43" t="n"/>
      <c r="X168" s="19" t="n"/>
      <c r="Y168" s="44">
        <f>IF($A168="","",IF(OR($D168="",$E168=""),"",$D168+$E168))</f>
        <v/>
      </c>
      <c r="Z168" s="44">
        <f>IF($A168="","",IF(OR($F168="",$G168=""),"",$F168+$G168))</f>
        <v/>
      </c>
      <c r="AA168" s="44">
        <f>IF($A168="","",IF(OR($O168="",$P168=""),"",$O168+$P168))</f>
        <v/>
      </c>
      <c r="AB168" s="44">
        <f>IF($A168="","",IF(OR($Q168="",$R168=""),"",$Q168+$R168))</f>
        <v/>
      </c>
      <c r="AC168" s="44">
        <f>IF($A168="","",IF(OR($S168="",$T168=""),"",$S168+$T168))</f>
        <v/>
      </c>
      <c r="AD168" s="45">
        <f>IF($A168="","",IF(OR($Y168="",$Z168=""),"",ROUND(($Z168-$Y168)*24,1)))</f>
        <v/>
      </c>
      <c r="AE168" s="45">
        <f>IF($A168="","",IF(OR($AA168="",$Z168=""),"",ROUND(($Z168-$AA168)*24,1)))</f>
        <v/>
      </c>
      <c r="AF168" s="22">
        <f>IF($A168="","",IF(OR($AB168="",$Z168=""),"",ROUND(($AB168-$Z168)*1440,0)))</f>
        <v/>
      </c>
      <c r="AG168" s="22">
        <f>IF($A168="","",IF(OR($AB168="",$AC168=""),"",ROUND(($AC168-$AB168)*1440,0)))</f>
        <v/>
      </c>
      <c r="AH168" s="46">
        <f>IF($A168="","",IF(OR($V168="",$W168=""),"",$W168-$V168))</f>
        <v/>
      </c>
      <c r="AI168" s="24">
        <f>IF($A168="","",IF(OR($L168="Cancelled",$L168="Completed"),"",IF(AND($L168="Confirmed",OR($M168="",$N168="")),"CONFIRMATION INCOMPLETE",IF(AND($Z168&lt;&gt;"",$Z168&lt;Dashboard!$B$2,$L168&lt;&gt;"Confirmed"),"OVERDUE / UNFILLED",IF(AND($Z168&lt;&gt;"",$Z168&gt;=Dashboard!$B$2,$Z168&lt;=Dashboard!$B$2+2,$L168&lt;&gt;"Confirmed"),"DUE WITHIN 48 HOURS","")))))</f>
        <v/>
      </c>
      <c r="AJ168" s="24">
        <f>IF($A168="","",IF(COUNTIF($A$2:$A$501,$A168)&gt;1,"Duplicate request ID",IF(OR($B168="",$C168="",$D168="",$E168="",$F168="",$G168="",$H168="",$I168="",$J168="",$K168="",$L168=""),"Missing required information",IF(AND($Y168&lt;&gt;"",$Z168&lt;&gt;"",$Z168&lt;$Y168),"Invalid date or time sequence",IF(OR(AND($O168&lt;&gt;"",$P168=""),AND($O168="",$P168&lt;&gt;"")),"Confirmation date or time incomplete",IF(AND($AA168&lt;&gt;"",$Z168&lt;&gt;"",$AA168&gt;$Z168),"Confirmation after appointment",IF(AND(OR($L168="Confirmed",$L168="Completed"),OR($M168="",$N168="")),"Confirmed record missing assignment",IF(AND($L168="Completed",OR($Q168="",$R168="",$S168="",$T168="")),"Completed record missing service times",IF(AND($AB168&lt;&gt;"",$AC168&lt;&gt;"",$AC168&lt;$AB168),"Service end before service start",IF(AND($L168="Cancelled",$U168=""),"Cancelled record missing cancellation source",IF(OR(AND($V168&lt;&gt;"",$V168&lt;0),AND($W168&lt;&gt;"",$W168&lt;0)),"Negative cost",""))))))))))</f>
        <v/>
      </c>
    </row>
    <row r="169">
      <c r="A169" s="25" t="n"/>
      <c r="B169" s="25" t="n"/>
      <c r="C169" s="25" t="n"/>
      <c r="D169" s="47" t="n"/>
      <c r="E169" s="27" t="n"/>
      <c r="F169" s="47" t="n"/>
      <c r="G169" s="27" t="n"/>
      <c r="H169" s="25" t="n"/>
      <c r="I169" s="25" t="n"/>
      <c r="J169" s="25" t="n"/>
      <c r="K169" s="25" t="n"/>
      <c r="L169" s="25" t="n"/>
      <c r="M169" s="25" t="n"/>
      <c r="N169" s="25" t="n"/>
      <c r="O169" s="47" t="n"/>
      <c r="P169" s="27" t="n"/>
      <c r="Q169" s="47" t="n"/>
      <c r="R169" s="27" t="n"/>
      <c r="S169" s="47" t="n"/>
      <c r="T169" s="27" t="n"/>
      <c r="U169" s="25" t="n"/>
      <c r="V169" s="48" t="n"/>
      <c r="W169" s="48" t="n"/>
      <c r="X169" s="29" t="n"/>
      <c r="Y169" s="44">
        <f>IF($A169="","",IF(OR($D169="",$E169=""),"",$D169+$E169))</f>
        <v/>
      </c>
      <c r="Z169" s="44">
        <f>IF($A169="","",IF(OR($F169="",$G169=""),"",$F169+$G169))</f>
        <v/>
      </c>
      <c r="AA169" s="44">
        <f>IF($A169="","",IF(OR($O169="",$P169=""),"",$O169+$P169))</f>
        <v/>
      </c>
      <c r="AB169" s="44">
        <f>IF($A169="","",IF(OR($Q169="",$R169=""),"",$Q169+$R169))</f>
        <v/>
      </c>
      <c r="AC169" s="44">
        <f>IF($A169="","",IF(OR($S169="",$T169=""),"",$S169+$T169))</f>
        <v/>
      </c>
      <c r="AD169" s="45">
        <f>IF($A169="","",IF(OR($Y169="",$Z169=""),"",ROUND(($Z169-$Y169)*24,1)))</f>
        <v/>
      </c>
      <c r="AE169" s="45">
        <f>IF($A169="","",IF(OR($AA169="",$Z169=""),"",ROUND(($Z169-$AA169)*24,1)))</f>
        <v/>
      </c>
      <c r="AF169" s="22">
        <f>IF($A169="","",IF(OR($AB169="",$Z169=""),"",ROUND(($AB169-$Z169)*1440,0)))</f>
        <v/>
      </c>
      <c r="AG169" s="22">
        <f>IF($A169="","",IF(OR($AB169="",$AC169=""),"",ROUND(($AC169-$AB169)*1440,0)))</f>
        <v/>
      </c>
      <c r="AH169" s="46">
        <f>IF($A169="","",IF(OR($V169="",$W169=""),"",$W169-$V169))</f>
        <v/>
      </c>
      <c r="AI169" s="24">
        <f>IF($A169="","",IF(OR($L169="Cancelled",$L169="Completed"),"",IF(AND($L169="Confirmed",OR($M169="",$N169="")),"CONFIRMATION INCOMPLETE",IF(AND($Z169&lt;&gt;"",$Z169&lt;Dashboard!$B$2,$L169&lt;&gt;"Confirmed"),"OVERDUE / UNFILLED",IF(AND($Z169&lt;&gt;"",$Z169&gt;=Dashboard!$B$2,$Z169&lt;=Dashboard!$B$2+2,$L169&lt;&gt;"Confirmed"),"DUE WITHIN 48 HOURS","")))))</f>
        <v/>
      </c>
      <c r="AJ169" s="24">
        <f>IF($A169="","",IF(COUNTIF($A$2:$A$501,$A169)&gt;1,"Duplicate request ID",IF(OR($B169="",$C169="",$D169="",$E169="",$F169="",$G169="",$H169="",$I169="",$J169="",$K169="",$L169=""),"Missing required information",IF(AND($Y169&lt;&gt;"",$Z169&lt;&gt;"",$Z169&lt;$Y169),"Invalid date or time sequence",IF(OR(AND($O169&lt;&gt;"",$P169=""),AND($O169="",$P169&lt;&gt;"")),"Confirmation date or time incomplete",IF(AND($AA169&lt;&gt;"",$Z169&lt;&gt;"",$AA169&gt;$Z169),"Confirmation after appointment",IF(AND(OR($L169="Confirmed",$L169="Completed"),OR($M169="",$N169="")),"Confirmed record missing assignment",IF(AND($L169="Completed",OR($Q169="",$R169="",$S169="",$T169="")),"Completed record missing service times",IF(AND($AB169&lt;&gt;"",$AC169&lt;&gt;"",$AC169&lt;$AB169),"Service end before service start",IF(AND($L169="Cancelled",$U169=""),"Cancelled record missing cancellation source",IF(OR(AND($V169&lt;&gt;"",$V169&lt;0),AND($W169&lt;&gt;"",$W169&lt;0)),"Negative cost",""))))))))))</f>
        <v/>
      </c>
    </row>
    <row r="170">
      <c r="A170" s="15" t="n"/>
      <c r="B170" s="15" t="n"/>
      <c r="C170" s="15" t="n"/>
      <c r="D170" s="42" t="n"/>
      <c r="E170" s="17" t="n"/>
      <c r="F170" s="42" t="n"/>
      <c r="G170" s="17" t="n"/>
      <c r="H170" s="15" t="n"/>
      <c r="I170" s="15" t="n"/>
      <c r="J170" s="15" t="n"/>
      <c r="K170" s="15" t="n"/>
      <c r="L170" s="15" t="n"/>
      <c r="M170" s="15" t="n"/>
      <c r="N170" s="15" t="n"/>
      <c r="O170" s="42" t="n"/>
      <c r="P170" s="17" t="n"/>
      <c r="Q170" s="42" t="n"/>
      <c r="R170" s="17" t="n"/>
      <c r="S170" s="42" t="n"/>
      <c r="T170" s="17" t="n"/>
      <c r="U170" s="15" t="n"/>
      <c r="V170" s="43" t="n"/>
      <c r="W170" s="43" t="n"/>
      <c r="X170" s="19" t="n"/>
      <c r="Y170" s="44">
        <f>IF($A170="","",IF(OR($D170="",$E170=""),"",$D170+$E170))</f>
        <v/>
      </c>
      <c r="Z170" s="44">
        <f>IF($A170="","",IF(OR($F170="",$G170=""),"",$F170+$G170))</f>
        <v/>
      </c>
      <c r="AA170" s="44">
        <f>IF($A170="","",IF(OR($O170="",$P170=""),"",$O170+$P170))</f>
        <v/>
      </c>
      <c r="AB170" s="44">
        <f>IF($A170="","",IF(OR($Q170="",$R170=""),"",$Q170+$R170))</f>
        <v/>
      </c>
      <c r="AC170" s="44">
        <f>IF($A170="","",IF(OR($S170="",$T170=""),"",$S170+$T170))</f>
        <v/>
      </c>
      <c r="AD170" s="45">
        <f>IF($A170="","",IF(OR($Y170="",$Z170=""),"",ROUND(($Z170-$Y170)*24,1)))</f>
        <v/>
      </c>
      <c r="AE170" s="45">
        <f>IF($A170="","",IF(OR($AA170="",$Z170=""),"",ROUND(($Z170-$AA170)*24,1)))</f>
        <v/>
      </c>
      <c r="AF170" s="22">
        <f>IF($A170="","",IF(OR($AB170="",$Z170=""),"",ROUND(($AB170-$Z170)*1440,0)))</f>
        <v/>
      </c>
      <c r="AG170" s="22">
        <f>IF($A170="","",IF(OR($AB170="",$AC170=""),"",ROUND(($AC170-$AB170)*1440,0)))</f>
        <v/>
      </c>
      <c r="AH170" s="46">
        <f>IF($A170="","",IF(OR($V170="",$W170=""),"",$W170-$V170))</f>
        <v/>
      </c>
      <c r="AI170" s="24">
        <f>IF($A170="","",IF(OR($L170="Cancelled",$L170="Completed"),"",IF(AND($L170="Confirmed",OR($M170="",$N170="")),"CONFIRMATION INCOMPLETE",IF(AND($Z170&lt;&gt;"",$Z170&lt;Dashboard!$B$2,$L170&lt;&gt;"Confirmed"),"OVERDUE / UNFILLED",IF(AND($Z170&lt;&gt;"",$Z170&gt;=Dashboard!$B$2,$Z170&lt;=Dashboard!$B$2+2,$L170&lt;&gt;"Confirmed"),"DUE WITHIN 48 HOURS","")))))</f>
        <v/>
      </c>
      <c r="AJ170" s="24">
        <f>IF($A170="","",IF(COUNTIF($A$2:$A$501,$A170)&gt;1,"Duplicate request ID",IF(OR($B170="",$C170="",$D170="",$E170="",$F170="",$G170="",$H170="",$I170="",$J170="",$K170="",$L170=""),"Missing required information",IF(AND($Y170&lt;&gt;"",$Z170&lt;&gt;"",$Z170&lt;$Y170),"Invalid date or time sequence",IF(OR(AND($O170&lt;&gt;"",$P170=""),AND($O170="",$P170&lt;&gt;"")),"Confirmation date or time incomplete",IF(AND($AA170&lt;&gt;"",$Z170&lt;&gt;"",$AA170&gt;$Z170),"Confirmation after appointment",IF(AND(OR($L170="Confirmed",$L170="Completed"),OR($M170="",$N170="")),"Confirmed record missing assignment",IF(AND($L170="Completed",OR($Q170="",$R170="",$S170="",$T170="")),"Completed record missing service times",IF(AND($AB170&lt;&gt;"",$AC170&lt;&gt;"",$AC170&lt;$AB170),"Service end before service start",IF(AND($L170="Cancelled",$U170=""),"Cancelled record missing cancellation source",IF(OR(AND($V170&lt;&gt;"",$V170&lt;0),AND($W170&lt;&gt;"",$W170&lt;0)),"Negative cost",""))))))))))</f>
        <v/>
      </c>
    </row>
    <row r="171">
      <c r="A171" s="25" t="n"/>
      <c r="B171" s="25" t="n"/>
      <c r="C171" s="25" t="n"/>
      <c r="D171" s="47" t="n"/>
      <c r="E171" s="27" t="n"/>
      <c r="F171" s="47" t="n"/>
      <c r="G171" s="27" t="n"/>
      <c r="H171" s="25" t="n"/>
      <c r="I171" s="25" t="n"/>
      <c r="J171" s="25" t="n"/>
      <c r="K171" s="25" t="n"/>
      <c r="L171" s="25" t="n"/>
      <c r="M171" s="25" t="n"/>
      <c r="N171" s="25" t="n"/>
      <c r="O171" s="47" t="n"/>
      <c r="P171" s="27" t="n"/>
      <c r="Q171" s="47" t="n"/>
      <c r="R171" s="27" t="n"/>
      <c r="S171" s="47" t="n"/>
      <c r="T171" s="27" t="n"/>
      <c r="U171" s="25" t="n"/>
      <c r="V171" s="48" t="n"/>
      <c r="W171" s="48" t="n"/>
      <c r="X171" s="29" t="n"/>
      <c r="Y171" s="44">
        <f>IF($A171="","",IF(OR($D171="",$E171=""),"",$D171+$E171))</f>
        <v/>
      </c>
      <c r="Z171" s="44">
        <f>IF($A171="","",IF(OR($F171="",$G171=""),"",$F171+$G171))</f>
        <v/>
      </c>
      <c r="AA171" s="44">
        <f>IF($A171="","",IF(OR($O171="",$P171=""),"",$O171+$P171))</f>
        <v/>
      </c>
      <c r="AB171" s="44">
        <f>IF($A171="","",IF(OR($Q171="",$R171=""),"",$Q171+$R171))</f>
        <v/>
      </c>
      <c r="AC171" s="44">
        <f>IF($A171="","",IF(OR($S171="",$T171=""),"",$S171+$T171))</f>
        <v/>
      </c>
      <c r="AD171" s="45">
        <f>IF($A171="","",IF(OR($Y171="",$Z171=""),"",ROUND(($Z171-$Y171)*24,1)))</f>
        <v/>
      </c>
      <c r="AE171" s="45">
        <f>IF($A171="","",IF(OR($AA171="",$Z171=""),"",ROUND(($Z171-$AA171)*24,1)))</f>
        <v/>
      </c>
      <c r="AF171" s="22">
        <f>IF($A171="","",IF(OR($AB171="",$Z171=""),"",ROUND(($AB171-$Z171)*1440,0)))</f>
        <v/>
      </c>
      <c r="AG171" s="22">
        <f>IF($A171="","",IF(OR($AB171="",$AC171=""),"",ROUND(($AC171-$AB171)*1440,0)))</f>
        <v/>
      </c>
      <c r="AH171" s="46">
        <f>IF($A171="","",IF(OR($V171="",$W171=""),"",$W171-$V171))</f>
        <v/>
      </c>
      <c r="AI171" s="24">
        <f>IF($A171="","",IF(OR($L171="Cancelled",$L171="Completed"),"",IF(AND($L171="Confirmed",OR($M171="",$N171="")),"CONFIRMATION INCOMPLETE",IF(AND($Z171&lt;&gt;"",$Z171&lt;Dashboard!$B$2,$L171&lt;&gt;"Confirmed"),"OVERDUE / UNFILLED",IF(AND($Z171&lt;&gt;"",$Z171&gt;=Dashboard!$B$2,$Z171&lt;=Dashboard!$B$2+2,$L171&lt;&gt;"Confirmed"),"DUE WITHIN 48 HOURS","")))))</f>
        <v/>
      </c>
      <c r="AJ171" s="24">
        <f>IF($A171="","",IF(COUNTIF($A$2:$A$501,$A171)&gt;1,"Duplicate request ID",IF(OR($B171="",$C171="",$D171="",$E171="",$F171="",$G171="",$H171="",$I171="",$J171="",$K171="",$L171=""),"Missing required information",IF(AND($Y171&lt;&gt;"",$Z171&lt;&gt;"",$Z171&lt;$Y171),"Invalid date or time sequence",IF(OR(AND($O171&lt;&gt;"",$P171=""),AND($O171="",$P171&lt;&gt;"")),"Confirmation date or time incomplete",IF(AND($AA171&lt;&gt;"",$Z171&lt;&gt;"",$AA171&gt;$Z171),"Confirmation after appointment",IF(AND(OR($L171="Confirmed",$L171="Completed"),OR($M171="",$N171="")),"Confirmed record missing assignment",IF(AND($L171="Completed",OR($Q171="",$R171="",$S171="",$T171="")),"Completed record missing service times",IF(AND($AB171&lt;&gt;"",$AC171&lt;&gt;"",$AC171&lt;$AB171),"Service end before service start",IF(AND($L171="Cancelled",$U171=""),"Cancelled record missing cancellation source",IF(OR(AND($V171&lt;&gt;"",$V171&lt;0),AND($W171&lt;&gt;"",$W171&lt;0)),"Negative cost",""))))))))))</f>
        <v/>
      </c>
    </row>
    <row r="172">
      <c r="A172" s="15" t="n"/>
      <c r="B172" s="15" t="n"/>
      <c r="C172" s="15" t="n"/>
      <c r="D172" s="42" t="n"/>
      <c r="E172" s="17" t="n"/>
      <c r="F172" s="42" t="n"/>
      <c r="G172" s="17" t="n"/>
      <c r="H172" s="15" t="n"/>
      <c r="I172" s="15" t="n"/>
      <c r="J172" s="15" t="n"/>
      <c r="K172" s="15" t="n"/>
      <c r="L172" s="15" t="n"/>
      <c r="M172" s="15" t="n"/>
      <c r="N172" s="15" t="n"/>
      <c r="O172" s="42" t="n"/>
      <c r="P172" s="17" t="n"/>
      <c r="Q172" s="42" t="n"/>
      <c r="R172" s="17" t="n"/>
      <c r="S172" s="42" t="n"/>
      <c r="T172" s="17" t="n"/>
      <c r="U172" s="15" t="n"/>
      <c r="V172" s="43" t="n"/>
      <c r="W172" s="43" t="n"/>
      <c r="X172" s="19" t="n"/>
      <c r="Y172" s="44">
        <f>IF($A172="","",IF(OR($D172="",$E172=""),"",$D172+$E172))</f>
        <v/>
      </c>
      <c r="Z172" s="44">
        <f>IF($A172="","",IF(OR($F172="",$G172=""),"",$F172+$G172))</f>
        <v/>
      </c>
      <c r="AA172" s="44">
        <f>IF($A172="","",IF(OR($O172="",$P172=""),"",$O172+$P172))</f>
        <v/>
      </c>
      <c r="AB172" s="44">
        <f>IF($A172="","",IF(OR($Q172="",$R172=""),"",$Q172+$R172))</f>
        <v/>
      </c>
      <c r="AC172" s="44">
        <f>IF($A172="","",IF(OR($S172="",$T172=""),"",$S172+$T172))</f>
        <v/>
      </c>
      <c r="AD172" s="45">
        <f>IF($A172="","",IF(OR($Y172="",$Z172=""),"",ROUND(($Z172-$Y172)*24,1)))</f>
        <v/>
      </c>
      <c r="AE172" s="45">
        <f>IF($A172="","",IF(OR($AA172="",$Z172=""),"",ROUND(($Z172-$AA172)*24,1)))</f>
        <v/>
      </c>
      <c r="AF172" s="22">
        <f>IF($A172="","",IF(OR($AB172="",$Z172=""),"",ROUND(($AB172-$Z172)*1440,0)))</f>
        <v/>
      </c>
      <c r="AG172" s="22">
        <f>IF($A172="","",IF(OR($AB172="",$AC172=""),"",ROUND(($AC172-$AB172)*1440,0)))</f>
        <v/>
      </c>
      <c r="AH172" s="46">
        <f>IF($A172="","",IF(OR($V172="",$W172=""),"",$W172-$V172))</f>
        <v/>
      </c>
      <c r="AI172" s="24">
        <f>IF($A172="","",IF(OR($L172="Cancelled",$L172="Completed"),"",IF(AND($L172="Confirmed",OR($M172="",$N172="")),"CONFIRMATION INCOMPLETE",IF(AND($Z172&lt;&gt;"",$Z172&lt;Dashboard!$B$2,$L172&lt;&gt;"Confirmed"),"OVERDUE / UNFILLED",IF(AND($Z172&lt;&gt;"",$Z172&gt;=Dashboard!$B$2,$Z172&lt;=Dashboard!$B$2+2,$L172&lt;&gt;"Confirmed"),"DUE WITHIN 48 HOURS","")))))</f>
        <v/>
      </c>
      <c r="AJ172" s="24">
        <f>IF($A172="","",IF(COUNTIF($A$2:$A$501,$A172)&gt;1,"Duplicate request ID",IF(OR($B172="",$C172="",$D172="",$E172="",$F172="",$G172="",$H172="",$I172="",$J172="",$K172="",$L172=""),"Missing required information",IF(AND($Y172&lt;&gt;"",$Z172&lt;&gt;"",$Z172&lt;$Y172),"Invalid date or time sequence",IF(OR(AND($O172&lt;&gt;"",$P172=""),AND($O172="",$P172&lt;&gt;"")),"Confirmation date or time incomplete",IF(AND($AA172&lt;&gt;"",$Z172&lt;&gt;"",$AA172&gt;$Z172),"Confirmation after appointment",IF(AND(OR($L172="Confirmed",$L172="Completed"),OR($M172="",$N172="")),"Confirmed record missing assignment",IF(AND($L172="Completed",OR($Q172="",$R172="",$S172="",$T172="")),"Completed record missing service times",IF(AND($AB172&lt;&gt;"",$AC172&lt;&gt;"",$AC172&lt;$AB172),"Service end before service start",IF(AND($L172="Cancelled",$U172=""),"Cancelled record missing cancellation source",IF(OR(AND($V172&lt;&gt;"",$V172&lt;0),AND($W172&lt;&gt;"",$W172&lt;0)),"Negative cost",""))))))))))</f>
        <v/>
      </c>
    </row>
    <row r="173">
      <c r="A173" s="25" t="n"/>
      <c r="B173" s="25" t="n"/>
      <c r="C173" s="25" t="n"/>
      <c r="D173" s="47" t="n"/>
      <c r="E173" s="27" t="n"/>
      <c r="F173" s="47" t="n"/>
      <c r="G173" s="27" t="n"/>
      <c r="H173" s="25" t="n"/>
      <c r="I173" s="25" t="n"/>
      <c r="J173" s="25" t="n"/>
      <c r="K173" s="25" t="n"/>
      <c r="L173" s="25" t="n"/>
      <c r="M173" s="25" t="n"/>
      <c r="N173" s="25" t="n"/>
      <c r="O173" s="47" t="n"/>
      <c r="P173" s="27" t="n"/>
      <c r="Q173" s="47" t="n"/>
      <c r="R173" s="27" t="n"/>
      <c r="S173" s="47" t="n"/>
      <c r="T173" s="27" t="n"/>
      <c r="U173" s="25" t="n"/>
      <c r="V173" s="48" t="n"/>
      <c r="W173" s="48" t="n"/>
      <c r="X173" s="29" t="n"/>
      <c r="Y173" s="44">
        <f>IF($A173="","",IF(OR($D173="",$E173=""),"",$D173+$E173))</f>
        <v/>
      </c>
      <c r="Z173" s="44">
        <f>IF($A173="","",IF(OR($F173="",$G173=""),"",$F173+$G173))</f>
        <v/>
      </c>
      <c r="AA173" s="44">
        <f>IF($A173="","",IF(OR($O173="",$P173=""),"",$O173+$P173))</f>
        <v/>
      </c>
      <c r="AB173" s="44">
        <f>IF($A173="","",IF(OR($Q173="",$R173=""),"",$Q173+$R173))</f>
        <v/>
      </c>
      <c r="AC173" s="44">
        <f>IF($A173="","",IF(OR($S173="",$T173=""),"",$S173+$T173))</f>
        <v/>
      </c>
      <c r="AD173" s="45">
        <f>IF($A173="","",IF(OR($Y173="",$Z173=""),"",ROUND(($Z173-$Y173)*24,1)))</f>
        <v/>
      </c>
      <c r="AE173" s="45">
        <f>IF($A173="","",IF(OR($AA173="",$Z173=""),"",ROUND(($Z173-$AA173)*24,1)))</f>
        <v/>
      </c>
      <c r="AF173" s="22">
        <f>IF($A173="","",IF(OR($AB173="",$Z173=""),"",ROUND(($AB173-$Z173)*1440,0)))</f>
        <v/>
      </c>
      <c r="AG173" s="22">
        <f>IF($A173="","",IF(OR($AB173="",$AC173=""),"",ROUND(($AC173-$AB173)*1440,0)))</f>
        <v/>
      </c>
      <c r="AH173" s="46">
        <f>IF($A173="","",IF(OR($V173="",$W173=""),"",$W173-$V173))</f>
        <v/>
      </c>
      <c r="AI173" s="24">
        <f>IF($A173="","",IF(OR($L173="Cancelled",$L173="Completed"),"",IF(AND($L173="Confirmed",OR($M173="",$N173="")),"CONFIRMATION INCOMPLETE",IF(AND($Z173&lt;&gt;"",$Z173&lt;Dashboard!$B$2,$L173&lt;&gt;"Confirmed"),"OVERDUE / UNFILLED",IF(AND($Z173&lt;&gt;"",$Z173&gt;=Dashboard!$B$2,$Z173&lt;=Dashboard!$B$2+2,$L173&lt;&gt;"Confirmed"),"DUE WITHIN 48 HOURS","")))))</f>
        <v/>
      </c>
      <c r="AJ173" s="24">
        <f>IF($A173="","",IF(COUNTIF($A$2:$A$501,$A173)&gt;1,"Duplicate request ID",IF(OR($B173="",$C173="",$D173="",$E173="",$F173="",$G173="",$H173="",$I173="",$J173="",$K173="",$L173=""),"Missing required information",IF(AND($Y173&lt;&gt;"",$Z173&lt;&gt;"",$Z173&lt;$Y173),"Invalid date or time sequence",IF(OR(AND($O173&lt;&gt;"",$P173=""),AND($O173="",$P173&lt;&gt;"")),"Confirmation date or time incomplete",IF(AND($AA173&lt;&gt;"",$Z173&lt;&gt;"",$AA173&gt;$Z173),"Confirmation after appointment",IF(AND(OR($L173="Confirmed",$L173="Completed"),OR($M173="",$N173="")),"Confirmed record missing assignment",IF(AND($L173="Completed",OR($Q173="",$R173="",$S173="",$T173="")),"Completed record missing service times",IF(AND($AB173&lt;&gt;"",$AC173&lt;&gt;"",$AC173&lt;$AB173),"Service end before service start",IF(AND($L173="Cancelled",$U173=""),"Cancelled record missing cancellation source",IF(OR(AND($V173&lt;&gt;"",$V173&lt;0),AND($W173&lt;&gt;"",$W173&lt;0)),"Negative cost",""))))))))))</f>
        <v/>
      </c>
    </row>
    <row r="174">
      <c r="A174" s="15" t="n"/>
      <c r="B174" s="15" t="n"/>
      <c r="C174" s="15" t="n"/>
      <c r="D174" s="42" t="n"/>
      <c r="E174" s="17" t="n"/>
      <c r="F174" s="42" t="n"/>
      <c r="G174" s="17" t="n"/>
      <c r="H174" s="15" t="n"/>
      <c r="I174" s="15" t="n"/>
      <c r="J174" s="15" t="n"/>
      <c r="K174" s="15" t="n"/>
      <c r="L174" s="15" t="n"/>
      <c r="M174" s="15" t="n"/>
      <c r="N174" s="15" t="n"/>
      <c r="O174" s="42" t="n"/>
      <c r="P174" s="17" t="n"/>
      <c r="Q174" s="42" t="n"/>
      <c r="R174" s="17" t="n"/>
      <c r="S174" s="42" t="n"/>
      <c r="T174" s="17" t="n"/>
      <c r="U174" s="15" t="n"/>
      <c r="V174" s="43" t="n"/>
      <c r="W174" s="43" t="n"/>
      <c r="X174" s="19" t="n"/>
      <c r="Y174" s="44">
        <f>IF($A174="","",IF(OR($D174="",$E174=""),"",$D174+$E174))</f>
        <v/>
      </c>
      <c r="Z174" s="44">
        <f>IF($A174="","",IF(OR($F174="",$G174=""),"",$F174+$G174))</f>
        <v/>
      </c>
      <c r="AA174" s="44">
        <f>IF($A174="","",IF(OR($O174="",$P174=""),"",$O174+$P174))</f>
        <v/>
      </c>
      <c r="AB174" s="44">
        <f>IF($A174="","",IF(OR($Q174="",$R174=""),"",$Q174+$R174))</f>
        <v/>
      </c>
      <c r="AC174" s="44">
        <f>IF($A174="","",IF(OR($S174="",$T174=""),"",$S174+$T174))</f>
        <v/>
      </c>
      <c r="AD174" s="45">
        <f>IF($A174="","",IF(OR($Y174="",$Z174=""),"",ROUND(($Z174-$Y174)*24,1)))</f>
        <v/>
      </c>
      <c r="AE174" s="45">
        <f>IF($A174="","",IF(OR($AA174="",$Z174=""),"",ROUND(($Z174-$AA174)*24,1)))</f>
        <v/>
      </c>
      <c r="AF174" s="22">
        <f>IF($A174="","",IF(OR($AB174="",$Z174=""),"",ROUND(($AB174-$Z174)*1440,0)))</f>
        <v/>
      </c>
      <c r="AG174" s="22">
        <f>IF($A174="","",IF(OR($AB174="",$AC174=""),"",ROUND(($AC174-$AB174)*1440,0)))</f>
        <v/>
      </c>
      <c r="AH174" s="46">
        <f>IF($A174="","",IF(OR($V174="",$W174=""),"",$W174-$V174))</f>
        <v/>
      </c>
      <c r="AI174" s="24">
        <f>IF($A174="","",IF(OR($L174="Cancelled",$L174="Completed"),"",IF(AND($L174="Confirmed",OR($M174="",$N174="")),"CONFIRMATION INCOMPLETE",IF(AND($Z174&lt;&gt;"",$Z174&lt;Dashboard!$B$2,$L174&lt;&gt;"Confirmed"),"OVERDUE / UNFILLED",IF(AND($Z174&lt;&gt;"",$Z174&gt;=Dashboard!$B$2,$Z174&lt;=Dashboard!$B$2+2,$L174&lt;&gt;"Confirmed"),"DUE WITHIN 48 HOURS","")))))</f>
        <v/>
      </c>
      <c r="AJ174" s="24">
        <f>IF($A174="","",IF(COUNTIF($A$2:$A$501,$A174)&gt;1,"Duplicate request ID",IF(OR($B174="",$C174="",$D174="",$E174="",$F174="",$G174="",$H174="",$I174="",$J174="",$K174="",$L174=""),"Missing required information",IF(AND($Y174&lt;&gt;"",$Z174&lt;&gt;"",$Z174&lt;$Y174),"Invalid date or time sequence",IF(OR(AND($O174&lt;&gt;"",$P174=""),AND($O174="",$P174&lt;&gt;"")),"Confirmation date or time incomplete",IF(AND($AA174&lt;&gt;"",$Z174&lt;&gt;"",$AA174&gt;$Z174),"Confirmation after appointment",IF(AND(OR($L174="Confirmed",$L174="Completed"),OR($M174="",$N174="")),"Confirmed record missing assignment",IF(AND($L174="Completed",OR($Q174="",$R174="",$S174="",$T174="")),"Completed record missing service times",IF(AND($AB174&lt;&gt;"",$AC174&lt;&gt;"",$AC174&lt;$AB174),"Service end before service start",IF(AND($L174="Cancelled",$U174=""),"Cancelled record missing cancellation source",IF(OR(AND($V174&lt;&gt;"",$V174&lt;0),AND($W174&lt;&gt;"",$W174&lt;0)),"Negative cost",""))))))))))</f>
        <v/>
      </c>
    </row>
    <row r="175">
      <c r="A175" s="25" t="n"/>
      <c r="B175" s="25" t="n"/>
      <c r="C175" s="25" t="n"/>
      <c r="D175" s="47" t="n"/>
      <c r="E175" s="27" t="n"/>
      <c r="F175" s="47" t="n"/>
      <c r="G175" s="27" t="n"/>
      <c r="H175" s="25" t="n"/>
      <c r="I175" s="25" t="n"/>
      <c r="J175" s="25" t="n"/>
      <c r="K175" s="25" t="n"/>
      <c r="L175" s="25" t="n"/>
      <c r="M175" s="25" t="n"/>
      <c r="N175" s="25" t="n"/>
      <c r="O175" s="47" t="n"/>
      <c r="P175" s="27" t="n"/>
      <c r="Q175" s="47" t="n"/>
      <c r="R175" s="27" t="n"/>
      <c r="S175" s="47" t="n"/>
      <c r="T175" s="27" t="n"/>
      <c r="U175" s="25" t="n"/>
      <c r="V175" s="48" t="n"/>
      <c r="W175" s="48" t="n"/>
      <c r="X175" s="29" t="n"/>
      <c r="Y175" s="44">
        <f>IF($A175="","",IF(OR($D175="",$E175=""),"",$D175+$E175))</f>
        <v/>
      </c>
      <c r="Z175" s="44">
        <f>IF($A175="","",IF(OR($F175="",$G175=""),"",$F175+$G175))</f>
        <v/>
      </c>
      <c r="AA175" s="44">
        <f>IF($A175="","",IF(OR($O175="",$P175=""),"",$O175+$P175))</f>
        <v/>
      </c>
      <c r="AB175" s="44">
        <f>IF($A175="","",IF(OR($Q175="",$R175=""),"",$Q175+$R175))</f>
        <v/>
      </c>
      <c r="AC175" s="44">
        <f>IF($A175="","",IF(OR($S175="",$T175=""),"",$S175+$T175))</f>
        <v/>
      </c>
      <c r="AD175" s="45">
        <f>IF($A175="","",IF(OR($Y175="",$Z175=""),"",ROUND(($Z175-$Y175)*24,1)))</f>
        <v/>
      </c>
      <c r="AE175" s="45">
        <f>IF($A175="","",IF(OR($AA175="",$Z175=""),"",ROUND(($Z175-$AA175)*24,1)))</f>
        <v/>
      </c>
      <c r="AF175" s="22">
        <f>IF($A175="","",IF(OR($AB175="",$Z175=""),"",ROUND(($AB175-$Z175)*1440,0)))</f>
        <v/>
      </c>
      <c r="AG175" s="22">
        <f>IF($A175="","",IF(OR($AB175="",$AC175=""),"",ROUND(($AC175-$AB175)*1440,0)))</f>
        <v/>
      </c>
      <c r="AH175" s="46">
        <f>IF($A175="","",IF(OR($V175="",$W175=""),"",$W175-$V175))</f>
        <v/>
      </c>
      <c r="AI175" s="24">
        <f>IF($A175="","",IF(OR($L175="Cancelled",$L175="Completed"),"",IF(AND($L175="Confirmed",OR($M175="",$N175="")),"CONFIRMATION INCOMPLETE",IF(AND($Z175&lt;&gt;"",$Z175&lt;Dashboard!$B$2,$L175&lt;&gt;"Confirmed"),"OVERDUE / UNFILLED",IF(AND($Z175&lt;&gt;"",$Z175&gt;=Dashboard!$B$2,$Z175&lt;=Dashboard!$B$2+2,$L175&lt;&gt;"Confirmed"),"DUE WITHIN 48 HOURS","")))))</f>
        <v/>
      </c>
      <c r="AJ175" s="24">
        <f>IF($A175="","",IF(COUNTIF($A$2:$A$501,$A175)&gt;1,"Duplicate request ID",IF(OR($B175="",$C175="",$D175="",$E175="",$F175="",$G175="",$H175="",$I175="",$J175="",$K175="",$L175=""),"Missing required information",IF(AND($Y175&lt;&gt;"",$Z175&lt;&gt;"",$Z175&lt;$Y175),"Invalid date or time sequence",IF(OR(AND($O175&lt;&gt;"",$P175=""),AND($O175="",$P175&lt;&gt;"")),"Confirmation date or time incomplete",IF(AND($AA175&lt;&gt;"",$Z175&lt;&gt;"",$AA175&gt;$Z175),"Confirmation after appointment",IF(AND(OR($L175="Confirmed",$L175="Completed"),OR($M175="",$N175="")),"Confirmed record missing assignment",IF(AND($L175="Completed",OR($Q175="",$R175="",$S175="",$T175="")),"Completed record missing service times",IF(AND($AB175&lt;&gt;"",$AC175&lt;&gt;"",$AC175&lt;$AB175),"Service end before service start",IF(AND($L175="Cancelled",$U175=""),"Cancelled record missing cancellation source",IF(OR(AND($V175&lt;&gt;"",$V175&lt;0),AND($W175&lt;&gt;"",$W175&lt;0)),"Negative cost",""))))))))))</f>
        <v/>
      </c>
    </row>
    <row r="176">
      <c r="A176" s="15" t="n"/>
      <c r="B176" s="15" t="n"/>
      <c r="C176" s="15" t="n"/>
      <c r="D176" s="42" t="n"/>
      <c r="E176" s="17" t="n"/>
      <c r="F176" s="42" t="n"/>
      <c r="G176" s="17" t="n"/>
      <c r="H176" s="15" t="n"/>
      <c r="I176" s="15" t="n"/>
      <c r="J176" s="15" t="n"/>
      <c r="K176" s="15" t="n"/>
      <c r="L176" s="15" t="n"/>
      <c r="M176" s="15" t="n"/>
      <c r="N176" s="15" t="n"/>
      <c r="O176" s="42" t="n"/>
      <c r="P176" s="17" t="n"/>
      <c r="Q176" s="42" t="n"/>
      <c r="R176" s="17" t="n"/>
      <c r="S176" s="42" t="n"/>
      <c r="T176" s="17" t="n"/>
      <c r="U176" s="15" t="n"/>
      <c r="V176" s="43" t="n"/>
      <c r="W176" s="43" t="n"/>
      <c r="X176" s="19" t="n"/>
      <c r="Y176" s="44">
        <f>IF($A176="","",IF(OR($D176="",$E176=""),"",$D176+$E176))</f>
        <v/>
      </c>
      <c r="Z176" s="44">
        <f>IF($A176="","",IF(OR($F176="",$G176=""),"",$F176+$G176))</f>
        <v/>
      </c>
      <c r="AA176" s="44">
        <f>IF($A176="","",IF(OR($O176="",$P176=""),"",$O176+$P176))</f>
        <v/>
      </c>
      <c r="AB176" s="44">
        <f>IF($A176="","",IF(OR($Q176="",$R176=""),"",$Q176+$R176))</f>
        <v/>
      </c>
      <c r="AC176" s="44">
        <f>IF($A176="","",IF(OR($S176="",$T176=""),"",$S176+$T176))</f>
        <v/>
      </c>
      <c r="AD176" s="45">
        <f>IF($A176="","",IF(OR($Y176="",$Z176=""),"",ROUND(($Z176-$Y176)*24,1)))</f>
        <v/>
      </c>
      <c r="AE176" s="45">
        <f>IF($A176="","",IF(OR($AA176="",$Z176=""),"",ROUND(($Z176-$AA176)*24,1)))</f>
        <v/>
      </c>
      <c r="AF176" s="22">
        <f>IF($A176="","",IF(OR($AB176="",$Z176=""),"",ROUND(($AB176-$Z176)*1440,0)))</f>
        <v/>
      </c>
      <c r="AG176" s="22">
        <f>IF($A176="","",IF(OR($AB176="",$AC176=""),"",ROUND(($AC176-$AB176)*1440,0)))</f>
        <v/>
      </c>
      <c r="AH176" s="46">
        <f>IF($A176="","",IF(OR($V176="",$W176=""),"",$W176-$V176))</f>
        <v/>
      </c>
      <c r="AI176" s="24">
        <f>IF($A176="","",IF(OR($L176="Cancelled",$L176="Completed"),"",IF(AND($L176="Confirmed",OR($M176="",$N176="")),"CONFIRMATION INCOMPLETE",IF(AND($Z176&lt;&gt;"",$Z176&lt;Dashboard!$B$2,$L176&lt;&gt;"Confirmed"),"OVERDUE / UNFILLED",IF(AND($Z176&lt;&gt;"",$Z176&gt;=Dashboard!$B$2,$Z176&lt;=Dashboard!$B$2+2,$L176&lt;&gt;"Confirmed"),"DUE WITHIN 48 HOURS","")))))</f>
        <v/>
      </c>
      <c r="AJ176" s="24">
        <f>IF($A176="","",IF(COUNTIF($A$2:$A$501,$A176)&gt;1,"Duplicate request ID",IF(OR($B176="",$C176="",$D176="",$E176="",$F176="",$G176="",$H176="",$I176="",$J176="",$K176="",$L176=""),"Missing required information",IF(AND($Y176&lt;&gt;"",$Z176&lt;&gt;"",$Z176&lt;$Y176),"Invalid date or time sequence",IF(OR(AND($O176&lt;&gt;"",$P176=""),AND($O176="",$P176&lt;&gt;"")),"Confirmation date or time incomplete",IF(AND($AA176&lt;&gt;"",$Z176&lt;&gt;"",$AA176&gt;$Z176),"Confirmation after appointment",IF(AND(OR($L176="Confirmed",$L176="Completed"),OR($M176="",$N176="")),"Confirmed record missing assignment",IF(AND($L176="Completed",OR($Q176="",$R176="",$S176="",$T176="")),"Completed record missing service times",IF(AND($AB176&lt;&gt;"",$AC176&lt;&gt;"",$AC176&lt;$AB176),"Service end before service start",IF(AND($L176="Cancelled",$U176=""),"Cancelled record missing cancellation source",IF(OR(AND($V176&lt;&gt;"",$V176&lt;0),AND($W176&lt;&gt;"",$W176&lt;0)),"Negative cost",""))))))))))</f>
        <v/>
      </c>
    </row>
    <row r="177">
      <c r="A177" s="25" t="n"/>
      <c r="B177" s="25" t="n"/>
      <c r="C177" s="25" t="n"/>
      <c r="D177" s="47" t="n"/>
      <c r="E177" s="27" t="n"/>
      <c r="F177" s="47" t="n"/>
      <c r="G177" s="27" t="n"/>
      <c r="H177" s="25" t="n"/>
      <c r="I177" s="25" t="n"/>
      <c r="J177" s="25" t="n"/>
      <c r="K177" s="25" t="n"/>
      <c r="L177" s="25" t="n"/>
      <c r="M177" s="25" t="n"/>
      <c r="N177" s="25" t="n"/>
      <c r="O177" s="47" t="n"/>
      <c r="P177" s="27" t="n"/>
      <c r="Q177" s="47" t="n"/>
      <c r="R177" s="27" t="n"/>
      <c r="S177" s="47" t="n"/>
      <c r="T177" s="27" t="n"/>
      <c r="U177" s="25" t="n"/>
      <c r="V177" s="48" t="n"/>
      <c r="W177" s="48" t="n"/>
      <c r="X177" s="29" t="n"/>
      <c r="Y177" s="44">
        <f>IF($A177="","",IF(OR($D177="",$E177=""),"",$D177+$E177))</f>
        <v/>
      </c>
      <c r="Z177" s="44">
        <f>IF($A177="","",IF(OR($F177="",$G177=""),"",$F177+$G177))</f>
        <v/>
      </c>
      <c r="AA177" s="44">
        <f>IF($A177="","",IF(OR($O177="",$P177=""),"",$O177+$P177))</f>
        <v/>
      </c>
      <c r="AB177" s="44">
        <f>IF($A177="","",IF(OR($Q177="",$R177=""),"",$Q177+$R177))</f>
        <v/>
      </c>
      <c r="AC177" s="44">
        <f>IF($A177="","",IF(OR($S177="",$T177=""),"",$S177+$T177))</f>
        <v/>
      </c>
      <c r="AD177" s="45">
        <f>IF($A177="","",IF(OR($Y177="",$Z177=""),"",ROUND(($Z177-$Y177)*24,1)))</f>
        <v/>
      </c>
      <c r="AE177" s="45">
        <f>IF($A177="","",IF(OR($AA177="",$Z177=""),"",ROUND(($Z177-$AA177)*24,1)))</f>
        <v/>
      </c>
      <c r="AF177" s="22">
        <f>IF($A177="","",IF(OR($AB177="",$Z177=""),"",ROUND(($AB177-$Z177)*1440,0)))</f>
        <v/>
      </c>
      <c r="AG177" s="22">
        <f>IF($A177="","",IF(OR($AB177="",$AC177=""),"",ROUND(($AC177-$AB177)*1440,0)))</f>
        <v/>
      </c>
      <c r="AH177" s="46">
        <f>IF($A177="","",IF(OR($V177="",$W177=""),"",$W177-$V177))</f>
        <v/>
      </c>
      <c r="AI177" s="24">
        <f>IF($A177="","",IF(OR($L177="Cancelled",$L177="Completed"),"",IF(AND($L177="Confirmed",OR($M177="",$N177="")),"CONFIRMATION INCOMPLETE",IF(AND($Z177&lt;&gt;"",$Z177&lt;Dashboard!$B$2,$L177&lt;&gt;"Confirmed"),"OVERDUE / UNFILLED",IF(AND($Z177&lt;&gt;"",$Z177&gt;=Dashboard!$B$2,$Z177&lt;=Dashboard!$B$2+2,$L177&lt;&gt;"Confirmed"),"DUE WITHIN 48 HOURS","")))))</f>
        <v/>
      </c>
      <c r="AJ177" s="24">
        <f>IF($A177="","",IF(COUNTIF($A$2:$A$501,$A177)&gt;1,"Duplicate request ID",IF(OR($B177="",$C177="",$D177="",$E177="",$F177="",$G177="",$H177="",$I177="",$J177="",$K177="",$L177=""),"Missing required information",IF(AND($Y177&lt;&gt;"",$Z177&lt;&gt;"",$Z177&lt;$Y177),"Invalid date or time sequence",IF(OR(AND($O177&lt;&gt;"",$P177=""),AND($O177="",$P177&lt;&gt;"")),"Confirmation date or time incomplete",IF(AND($AA177&lt;&gt;"",$Z177&lt;&gt;"",$AA177&gt;$Z177),"Confirmation after appointment",IF(AND(OR($L177="Confirmed",$L177="Completed"),OR($M177="",$N177="")),"Confirmed record missing assignment",IF(AND($L177="Completed",OR($Q177="",$R177="",$S177="",$T177="")),"Completed record missing service times",IF(AND($AB177&lt;&gt;"",$AC177&lt;&gt;"",$AC177&lt;$AB177),"Service end before service start",IF(AND($L177="Cancelled",$U177=""),"Cancelled record missing cancellation source",IF(OR(AND($V177&lt;&gt;"",$V177&lt;0),AND($W177&lt;&gt;"",$W177&lt;0)),"Negative cost",""))))))))))</f>
        <v/>
      </c>
    </row>
    <row r="178">
      <c r="A178" s="15" t="n"/>
      <c r="B178" s="15" t="n"/>
      <c r="C178" s="15" t="n"/>
      <c r="D178" s="42" t="n"/>
      <c r="E178" s="17" t="n"/>
      <c r="F178" s="42" t="n"/>
      <c r="G178" s="17" t="n"/>
      <c r="H178" s="15" t="n"/>
      <c r="I178" s="15" t="n"/>
      <c r="J178" s="15" t="n"/>
      <c r="K178" s="15" t="n"/>
      <c r="L178" s="15" t="n"/>
      <c r="M178" s="15" t="n"/>
      <c r="N178" s="15" t="n"/>
      <c r="O178" s="42" t="n"/>
      <c r="P178" s="17" t="n"/>
      <c r="Q178" s="42" t="n"/>
      <c r="R178" s="17" t="n"/>
      <c r="S178" s="42" t="n"/>
      <c r="T178" s="17" t="n"/>
      <c r="U178" s="15" t="n"/>
      <c r="V178" s="43" t="n"/>
      <c r="W178" s="43" t="n"/>
      <c r="X178" s="19" t="n"/>
      <c r="Y178" s="44">
        <f>IF($A178="","",IF(OR($D178="",$E178=""),"",$D178+$E178))</f>
        <v/>
      </c>
      <c r="Z178" s="44">
        <f>IF($A178="","",IF(OR($F178="",$G178=""),"",$F178+$G178))</f>
        <v/>
      </c>
      <c r="AA178" s="44">
        <f>IF($A178="","",IF(OR($O178="",$P178=""),"",$O178+$P178))</f>
        <v/>
      </c>
      <c r="AB178" s="44">
        <f>IF($A178="","",IF(OR($Q178="",$R178=""),"",$Q178+$R178))</f>
        <v/>
      </c>
      <c r="AC178" s="44">
        <f>IF($A178="","",IF(OR($S178="",$T178=""),"",$S178+$T178))</f>
        <v/>
      </c>
      <c r="AD178" s="45">
        <f>IF($A178="","",IF(OR($Y178="",$Z178=""),"",ROUND(($Z178-$Y178)*24,1)))</f>
        <v/>
      </c>
      <c r="AE178" s="45">
        <f>IF($A178="","",IF(OR($AA178="",$Z178=""),"",ROUND(($Z178-$AA178)*24,1)))</f>
        <v/>
      </c>
      <c r="AF178" s="22">
        <f>IF($A178="","",IF(OR($AB178="",$Z178=""),"",ROUND(($AB178-$Z178)*1440,0)))</f>
        <v/>
      </c>
      <c r="AG178" s="22">
        <f>IF($A178="","",IF(OR($AB178="",$AC178=""),"",ROUND(($AC178-$AB178)*1440,0)))</f>
        <v/>
      </c>
      <c r="AH178" s="46">
        <f>IF($A178="","",IF(OR($V178="",$W178=""),"",$W178-$V178))</f>
        <v/>
      </c>
      <c r="AI178" s="24">
        <f>IF($A178="","",IF(OR($L178="Cancelled",$L178="Completed"),"",IF(AND($L178="Confirmed",OR($M178="",$N178="")),"CONFIRMATION INCOMPLETE",IF(AND($Z178&lt;&gt;"",$Z178&lt;Dashboard!$B$2,$L178&lt;&gt;"Confirmed"),"OVERDUE / UNFILLED",IF(AND($Z178&lt;&gt;"",$Z178&gt;=Dashboard!$B$2,$Z178&lt;=Dashboard!$B$2+2,$L178&lt;&gt;"Confirmed"),"DUE WITHIN 48 HOURS","")))))</f>
        <v/>
      </c>
      <c r="AJ178" s="24">
        <f>IF($A178="","",IF(COUNTIF($A$2:$A$501,$A178)&gt;1,"Duplicate request ID",IF(OR($B178="",$C178="",$D178="",$E178="",$F178="",$G178="",$H178="",$I178="",$J178="",$K178="",$L178=""),"Missing required information",IF(AND($Y178&lt;&gt;"",$Z178&lt;&gt;"",$Z178&lt;$Y178),"Invalid date or time sequence",IF(OR(AND($O178&lt;&gt;"",$P178=""),AND($O178="",$P178&lt;&gt;"")),"Confirmation date or time incomplete",IF(AND($AA178&lt;&gt;"",$Z178&lt;&gt;"",$AA178&gt;$Z178),"Confirmation after appointment",IF(AND(OR($L178="Confirmed",$L178="Completed"),OR($M178="",$N178="")),"Confirmed record missing assignment",IF(AND($L178="Completed",OR($Q178="",$R178="",$S178="",$T178="")),"Completed record missing service times",IF(AND($AB178&lt;&gt;"",$AC178&lt;&gt;"",$AC178&lt;$AB178),"Service end before service start",IF(AND($L178="Cancelled",$U178=""),"Cancelled record missing cancellation source",IF(OR(AND($V178&lt;&gt;"",$V178&lt;0),AND($W178&lt;&gt;"",$W178&lt;0)),"Negative cost",""))))))))))</f>
        <v/>
      </c>
    </row>
    <row r="179">
      <c r="A179" s="25" t="n"/>
      <c r="B179" s="25" t="n"/>
      <c r="C179" s="25" t="n"/>
      <c r="D179" s="47" t="n"/>
      <c r="E179" s="27" t="n"/>
      <c r="F179" s="47" t="n"/>
      <c r="G179" s="27" t="n"/>
      <c r="H179" s="25" t="n"/>
      <c r="I179" s="25" t="n"/>
      <c r="J179" s="25" t="n"/>
      <c r="K179" s="25" t="n"/>
      <c r="L179" s="25" t="n"/>
      <c r="M179" s="25" t="n"/>
      <c r="N179" s="25" t="n"/>
      <c r="O179" s="47" t="n"/>
      <c r="P179" s="27" t="n"/>
      <c r="Q179" s="47" t="n"/>
      <c r="R179" s="27" t="n"/>
      <c r="S179" s="47" t="n"/>
      <c r="T179" s="27" t="n"/>
      <c r="U179" s="25" t="n"/>
      <c r="V179" s="48" t="n"/>
      <c r="W179" s="48" t="n"/>
      <c r="X179" s="29" t="n"/>
      <c r="Y179" s="44">
        <f>IF($A179="","",IF(OR($D179="",$E179=""),"",$D179+$E179))</f>
        <v/>
      </c>
      <c r="Z179" s="44">
        <f>IF($A179="","",IF(OR($F179="",$G179=""),"",$F179+$G179))</f>
        <v/>
      </c>
      <c r="AA179" s="44">
        <f>IF($A179="","",IF(OR($O179="",$P179=""),"",$O179+$P179))</f>
        <v/>
      </c>
      <c r="AB179" s="44">
        <f>IF($A179="","",IF(OR($Q179="",$R179=""),"",$Q179+$R179))</f>
        <v/>
      </c>
      <c r="AC179" s="44">
        <f>IF($A179="","",IF(OR($S179="",$T179=""),"",$S179+$T179))</f>
        <v/>
      </c>
      <c r="AD179" s="45">
        <f>IF($A179="","",IF(OR($Y179="",$Z179=""),"",ROUND(($Z179-$Y179)*24,1)))</f>
        <v/>
      </c>
      <c r="AE179" s="45">
        <f>IF($A179="","",IF(OR($AA179="",$Z179=""),"",ROUND(($Z179-$AA179)*24,1)))</f>
        <v/>
      </c>
      <c r="AF179" s="22">
        <f>IF($A179="","",IF(OR($AB179="",$Z179=""),"",ROUND(($AB179-$Z179)*1440,0)))</f>
        <v/>
      </c>
      <c r="AG179" s="22">
        <f>IF($A179="","",IF(OR($AB179="",$AC179=""),"",ROUND(($AC179-$AB179)*1440,0)))</f>
        <v/>
      </c>
      <c r="AH179" s="46">
        <f>IF($A179="","",IF(OR($V179="",$W179=""),"",$W179-$V179))</f>
        <v/>
      </c>
      <c r="AI179" s="24">
        <f>IF($A179="","",IF(OR($L179="Cancelled",$L179="Completed"),"",IF(AND($L179="Confirmed",OR($M179="",$N179="")),"CONFIRMATION INCOMPLETE",IF(AND($Z179&lt;&gt;"",$Z179&lt;Dashboard!$B$2,$L179&lt;&gt;"Confirmed"),"OVERDUE / UNFILLED",IF(AND($Z179&lt;&gt;"",$Z179&gt;=Dashboard!$B$2,$Z179&lt;=Dashboard!$B$2+2,$L179&lt;&gt;"Confirmed"),"DUE WITHIN 48 HOURS","")))))</f>
        <v/>
      </c>
      <c r="AJ179" s="24">
        <f>IF($A179="","",IF(COUNTIF($A$2:$A$501,$A179)&gt;1,"Duplicate request ID",IF(OR($B179="",$C179="",$D179="",$E179="",$F179="",$G179="",$H179="",$I179="",$J179="",$K179="",$L179=""),"Missing required information",IF(AND($Y179&lt;&gt;"",$Z179&lt;&gt;"",$Z179&lt;$Y179),"Invalid date or time sequence",IF(OR(AND($O179&lt;&gt;"",$P179=""),AND($O179="",$P179&lt;&gt;"")),"Confirmation date or time incomplete",IF(AND($AA179&lt;&gt;"",$Z179&lt;&gt;"",$AA179&gt;$Z179),"Confirmation after appointment",IF(AND(OR($L179="Confirmed",$L179="Completed"),OR($M179="",$N179="")),"Confirmed record missing assignment",IF(AND($L179="Completed",OR($Q179="",$R179="",$S179="",$T179="")),"Completed record missing service times",IF(AND($AB179&lt;&gt;"",$AC179&lt;&gt;"",$AC179&lt;$AB179),"Service end before service start",IF(AND($L179="Cancelled",$U179=""),"Cancelled record missing cancellation source",IF(OR(AND($V179&lt;&gt;"",$V179&lt;0),AND($W179&lt;&gt;"",$W179&lt;0)),"Negative cost",""))))))))))</f>
        <v/>
      </c>
    </row>
    <row r="180">
      <c r="A180" s="15" t="n"/>
      <c r="B180" s="15" t="n"/>
      <c r="C180" s="15" t="n"/>
      <c r="D180" s="42" t="n"/>
      <c r="E180" s="17" t="n"/>
      <c r="F180" s="42" t="n"/>
      <c r="G180" s="17" t="n"/>
      <c r="H180" s="15" t="n"/>
      <c r="I180" s="15" t="n"/>
      <c r="J180" s="15" t="n"/>
      <c r="K180" s="15" t="n"/>
      <c r="L180" s="15" t="n"/>
      <c r="M180" s="15" t="n"/>
      <c r="N180" s="15" t="n"/>
      <c r="O180" s="42" t="n"/>
      <c r="P180" s="17" t="n"/>
      <c r="Q180" s="42" t="n"/>
      <c r="R180" s="17" t="n"/>
      <c r="S180" s="42" t="n"/>
      <c r="T180" s="17" t="n"/>
      <c r="U180" s="15" t="n"/>
      <c r="V180" s="43" t="n"/>
      <c r="W180" s="43" t="n"/>
      <c r="X180" s="19" t="n"/>
      <c r="Y180" s="44">
        <f>IF($A180="","",IF(OR($D180="",$E180=""),"",$D180+$E180))</f>
        <v/>
      </c>
      <c r="Z180" s="44">
        <f>IF($A180="","",IF(OR($F180="",$G180=""),"",$F180+$G180))</f>
        <v/>
      </c>
      <c r="AA180" s="44">
        <f>IF($A180="","",IF(OR($O180="",$P180=""),"",$O180+$P180))</f>
        <v/>
      </c>
      <c r="AB180" s="44">
        <f>IF($A180="","",IF(OR($Q180="",$R180=""),"",$Q180+$R180))</f>
        <v/>
      </c>
      <c r="AC180" s="44">
        <f>IF($A180="","",IF(OR($S180="",$T180=""),"",$S180+$T180))</f>
        <v/>
      </c>
      <c r="AD180" s="45">
        <f>IF($A180="","",IF(OR($Y180="",$Z180=""),"",ROUND(($Z180-$Y180)*24,1)))</f>
        <v/>
      </c>
      <c r="AE180" s="45">
        <f>IF($A180="","",IF(OR($AA180="",$Z180=""),"",ROUND(($Z180-$AA180)*24,1)))</f>
        <v/>
      </c>
      <c r="AF180" s="22">
        <f>IF($A180="","",IF(OR($AB180="",$Z180=""),"",ROUND(($AB180-$Z180)*1440,0)))</f>
        <v/>
      </c>
      <c r="AG180" s="22">
        <f>IF($A180="","",IF(OR($AB180="",$AC180=""),"",ROUND(($AC180-$AB180)*1440,0)))</f>
        <v/>
      </c>
      <c r="AH180" s="46">
        <f>IF($A180="","",IF(OR($V180="",$W180=""),"",$W180-$V180))</f>
        <v/>
      </c>
      <c r="AI180" s="24">
        <f>IF($A180="","",IF(OR($L180="Cancelled",$L180="Completed"),"",IF(AND($L180="Confirmed",OR($M180="",$N180="")),"CONFIRMATION INCOMPLETE",IF(AND($Z180&lt;&gt;"",$Z180&lt;Dashboard!$B$2,$L180&lt;&gt;"Confirmed"),"OVERDUE / UNFILLED",IF(AND($Z180&lt;&gt;"",$Z180&gt;=Dashboard!$B$2,$Z180&lt;=Dashboard!$B$2+2,$L180&lt;&gt;"Confirmed"),"DUE WITHIN 48 HOURS","")))))</f>
        <v/>
      </c>
      <c r="AJ180" s="24">
        <f>IF($A180="","",IF(COUNTIF($A$2:$A$501,$A180)&gt;1,"Duplicate request ID",IF(OR($B180="",$C180="",$D180="",$E180="",$F180="",$G180="",$H180="",$I180="",$J180="",$K180="",$L180=""),"Missing required information",IF(AND($Y180&lt;&gt;"",$Z180&lt;&gt;"",$Z180&lt;$Y180),"Invalid date or time sequence",IF(OR(AND($O180&lt;&gt;"",$P180=""),AND($O180="",$P180&lt;&gt;"")),"Confirmation date or time incomplete",IF(AND($AA180&lt;&gt;"",$Z180&lt;&gt;"",$AA180&gt;$Z180),"Confirmation after appointment",IF(AND(OR($L180="Confirmed",$L180="Completed"),OR($M180="",$N180="")),"Confirmed record missing assignment",IF(AND($L180="Completed",OR($Q180="",$R180="",$S180="",$T180="")),"Completed record missing service times",IF(AND($AB180&lt;&gt;"",$AC180&lt;&gt;"",$AC180&lt;$AB180),"Service end before service start",IF(AND($L180="Cancelled",$U180=""),"Cancelled record missing cancellation source",IF(OR(AND($V180&lt;&gt;"",$V180&lt;0),AND($W180&lt;&gt;"",$W180&lt;0)),"Negative cost",""))))))))))</f>
        <v/>
      </c>
    </row>
    <row r="181">
      <c r="A181" s="25" t="n"/>
      <c r="B181" s="25" t="n"/>
      <c r="C181" s="25" t="n"/>
      <c r="D181" s="47" t="n"/>
      <c r="E181" s="27" t="n"/>
      <c r="F181" s="47" t="n"/>
      <c r="G181" s="27" t="n"/>
      <c r="H181" s="25" t="n"/>
      <c r="I181" s="25" t="n"/>
      <c r="J181" s="25" t="n"/>
      <c r="K181" s="25" t="n"/>
      <c r="L181" s="25" t="n"/>
      <c r="M181" s="25" t="n"/>
      <c r="N181" s="25" t="n"/>
      <c r="O181" s="47" t="n"/>
      <c r="P181" s="27" t="n"/>
      <c r="Q181" s="47" t="n"/>
      <c r="R181" s="27" t="n"/>
      <c r="S181" s="47" t="n"/>
      <c r="T181" s="27" t="n"/>
      <c r="U181" s="25" t="n"/>
      <c r="V181" s="48" t="n"/>
      <c r="W181" s="48" t="n"/>
      <c r="X181" s="29" t="n"/>
      <c r="Y181" s="44">
        <f>IF($A181="","",IF(OR($D181="",$E181=""),"",$D181+$E181))</f>
        <v/>
      </c>
      <c r="Z181" s="44">
        <f>IF($A181="","",IF(OR($F181="",$G181=""),"",$F181+$G181))</f>
        <v/>
      </c>
      <c r="AA181" s="44">
        <f>IF($A181="","",IF(OR($O181="",$P181=""),"",$O181+$P181))</f>
        <v/>
      </c>
      <c r="AB181" s="44">
        <f>IF($A181="","",IF(OR($Q181="",$R181=""),"",$Q181+$R181))</f>
        <v/>
      </c>
      <c r="AC181" s="44">
        <f>IF($A181="","",IF(OR($S181="",$T181=""),"",$S181+$T181))</f>
        <v/>
      </c>
      <c r="AD181" s="45">
        <f>IF($A181="","",IF(OR($Y181="",$Z181=""),"",ROUND(($Z181-$Y181)*24,1)))</f>
        <v/>
      </c>
      <c r="AE181" s="45">
        <f>IF($A181="","",IF(OR($AA181="",$Z181=""),"",ROUND(($Z181-$AA181)*24,1)))</f>
        <v/>
      </c>
      <c r="AF181" s="22">
        <f>IF($A181="","",IF(OR($AB181="",$Z181=""),"",ROUND(($AB181-$Z181)*1440,0)))</f>
        <v/>
      </c>
      <c r="AG181" s="22">
        <f>IF($A181="","",IF(OR($AB181="",$AC181=""),"",ROUND(($AC181-$AB181)*1440,0)))</f>
        <v/>
      </c>
      <c r="AH181" s="46">
        <f>IF($A181="","",IF(OR($V181="",$W181=""),"",$W181-$V181))</f>
        <v/>
      </c>
      <c r="AI181" s="24">
        <f>IF($A181="","",IF(OR($L181="Cancelled",$L181="Completed"),"",IF(AND($L181="Confirmed",OR($M181="",$N181="")),"CONFIRMATION INCOMPLETE",IF(AND($Z181&lt;&gt;"",$Z181&lt;Dashboard!$B$2,$L181&lt;&gt;"Confirmed"),"OVERDUE / UNFILLED",IF(AND($Z181&lt;&gt;"",$Z181&gt;=Dashboard!$B$2,$Z181&lt;=Dashboard!$B$2+2,$L181&lt;&gt;"Confirmed"),"DUE WITHIN 48 HOURS","")))))</f>
        <v/>
      </c>
      <c r="AJ181" s="24">
        <f>IF($A181="","",IF(COUNTIF($A$2:$A$501,$A181)&gt;1,"Duplicate request ID",IF(OR($B181="",$C181="",$D181="",$E181="",$F181="",$G181="",$H181="",$I181="",$J181="",$K181="",$L181=""),"Missing required information",IF(AND($Y181&lt;&gt;"",$Z181&lt;&gt;"",$Z181&lt;$Y181),"Invalid date or time sequence",IF(OR(AND($O181&lt;&gt;"",$P181=""),AND($O181="",$P181&lt;&gt;"")),"Confirmation date or time incomplete",IF(AND($AA181&lt;&gt;"",$Z181&lt;&gt;"",$AA181&gt;$Z181),"Confirmation after appointment",IF(AND(OR($L181="Confirmed",$L181="Completed"),OR($M181="",$N181="")),"Confirmed record missing assignment",IF(AND($L181="Completed",OR($Q181="",$R181="",$S181="",$T181="")),"Completed record missing service times",IF(AND($AB181&lt;&gt;"",$AC181&lt;&gt;"",$AC181&lt;$AB181),"Service end before service start",IF(AND($L181="Cancelled",$U181=""),"Cancelled record missing cancellation source",IF(OR(AND($V181&lt;&gt;"",$V181&lt;0),AND($W181&lt;&gt;"",$W181&lt;0)),"Negative cost",""))))))))))</f>
        <v/>
      </c>
    </row>
    <row r="182">
      <c r="A182" s="15" t="n"/>
      <c r="B182" s="15" t="n"/>
      <c r="C182" s="15" t="n"/>
      <c r="D182" s="42" t="n"/>
      <c r="E182" s="17" t="n"/>
      <c r="F182" s="42" t="n"/>
      <c r="G182" s="17" t="n"/>
      <c r="H182" s="15" t="n"/>
      <c r="I182" s="15" t="n"/>
      <c r="J182" s="15" t="n"/>
      <c r="K182" s="15" t="n"/>
      <c r="L182" s="15" t="n"/>
      <c r="M182" s="15" t="n"/>
      <c r="N182" s="15" t="n"/>
      <c r="O182" s="42" t="n"/>
      <c r="P182" s="17" t="n"/>
      <c r="Q182" s="42" t="n"/>
      <c r="R182" s="17" t="n"/>
      <c r="S182" s="42" t="n"/>
      <c r="T182" s="17" t="n"/>
      <c r="U182" s="15" t="n"/>
      <c r="V182" s="43" t="n"/>
      <c r="W182" s="43" t="n"/>
      <c r="X182" s="19" t="n"/>
      <c r="Y182" s="44">
        <f>IF($A182="","",IF(OR($D182="",$E182=""),"",$D182+$E182))</f>
        <v/>
      </c>
      <c r="Z182" s="44">
        <f>IF($A182="","",IF(OR($F182="",$G182=""),"",$F182+$G182))</f>
        <v/>
      </c>
      <c r="AA182" s="44">
        <f>IF($A182="","",IF(OR($O182="",$P182=""),"",$O182+$P182))</f>
        <v/>
      </c>
      <c r="AB182" s="44">
        <f>IF($A182="","",IF(OR($Q182="",$R182=""),"",$Q182+$R182))</f>
        <v/>
      </c>
      <c r="AC182" s="44">
        <f>IF($A182="","",IF(OR($S182="",$T182=""),"",$S182+$T182))</f>
        <v/>
      </c>
      <c r="AD182" s="45">
        <f>IF($A182="","",IF(OR($Y182="",$Z182=""),"",ROUND(($Z182-$Y182)*24,1)))</f>
        <v/>
      </c>
      <c r="AE182" s="45">
        <f>IF($A182="","",IF(OR($AA182="",$Z182=""),"",ROUND(($Z182-$AA182)*24,1)))</f>
        <v/>
      </c>
      <c r="AF182" s="22">
        <f>IF($A182="","",IF(OR($AB182="",$Z182=""),"",ROUND(($AB182-$Z182)*1440,0)))</f>
        <v/>
      </c>
      <c r="AG182" s="22">
        <f>IF($A182="","",IF(OR($AB182="",$AC182=""),"",ROUND(($AC182-$AB182)*1440,0)))</f>
        <v/>
      </c>
      <c r="AH182" s="46">
        <f>IF($A182="","",IF(OR($V182="",$W182=""),"",$W182-$V182))</f>
        <v/>
      </c>
      <c r="AI182" s="24">
        <f>IF($A182="","",IF(OR($L182="Cancelled",$L182="Completed"),"",IF(AND($L182="Confirmed",OR($M182="",$N182="")),"CONFIRMATION INCOMPLETE",IF(AND($Z182&lt;&gt;"",$Z182&lt;Dashboard!$B$2,$L182&lt;&gt;"Confirmed"),"OVERDUE / UNFILLED",IF(AND($Z182&lt;&gt;"",$Z182&gt;=Dashboard!$B$2,$Z182&lt;=Dashboard!$B$2+2,$L182&lt;&gt;"Confirmed"),"DUE WITHIN 48 HOURS","")))))</f>
        <v/>
      </c>
      <c r="AJ182" s="24">
        <f>IF($A182="","",IF(COUNTIF($A$2:$A$501,$A182)&gt;1,"Duplicate request ID",IF(OR($B182="",$C182="",$D182="",$E182="",$F182="",$G182="",$H182="",$I182="",$J182="",$K182="",$L182=""),"Missing required information",IF(AND($Y182&lt;&gt;"",$Z182&lt;&gt;"",$Z182&lt;$Y182),"Invalid date or time sequence",IF(OR(AND($O182&lt;&gt;"",$P182=""),AND($O182="",$P182&lt;&gt;"")),"Confirmation date or time incomplete",IF(AND($AA182&lt;&gt;"",$Z182&lt;&gt;"",$AA182&gt;$Z182),"Confirmation after appointment",IF(AND(OR($L182="Confirmed",$L182="Completed"),OR($M182="",$N182="")),"Confirmed record missing assignment",IF(AND($L182="Completed",OR($Q182="",$R182="",$S182="",$T182="")),"Completed record missing service times",IF(AND($AB182&lt;&gt;"",$AC182&lt;&gt;"",$AC182&lt;$AB182),"Service end before service start",IF(AND($L182="Cancelled",$U182=""),"Cancelled record missing cancellation source",IF(OR(AND($V182&lt;&gt;"",$V182&lt;0),AND($W182&lt;&gt;"",$W182&lt;0)),"Negative cost",""))))))))))</f>
        <v/>
      </c>
    </row>
    <row r="183">
      <c r="A183" s="25" t="n"/>
      <c r="B183" s="25" t="n"/>
      <c r="C183" s="25" t="n"/>
      <c r="D183" s="47" t="n"/>
      <c r="E183" s="27" t="n"/>
      <c r="F183" s="47" t="n"/>
      <c r="G183" s="27" t="n"/>
      <c r="H183" s="25" t="n"/>
      <c r="I183" s="25" t="n"/>
      <c r="J183" s="25" t="n"/>
      <c r="K183" s="25" t="n"/>
      <c r="L183" s="25" t="n"/>
      <c r="M183" s="25" t="n"/>
      <c r="N183" s="25" t="n"/>
      <c r="O183" s="47" t="n"/>
      <c r="P183" s="27" t="n"/>
      <c r="Q183" s="47" t="n"/>
      <c r="R183" s="27" t="n"/>
      <c r="S183" s="47" t="n"/>
      <c r="T183" s="27" t="n"/>
      <c r="U183" s="25" t="n"/>
      <c r="V183" s="48" t="n"/>
      <c r="W183" s="48" t="n"/>
      <c r="X183" s="29" t="n"/>
      <c r="Y183" s="44">
        <f>IF($A183="","",IF(OR($D183="",$E183=""),"",$D183+$E183))</f>
        <v/>
      </c>
      <c r="Z183" s="44">
        <f>IF($A183="","",IF(OR($F183="",$G183=""),"",$F183+$G183))</f>
        <v/>
      </c>
      <c r="AA183" s="44">
        <f>IF($A183="","",IF(OR($O183="",$P183=""),"",$O183+$P183))</f>
        <v/>
      </c>
      <c r="AB183" s="44">
        <f>IF($A183="","",IF(OR($Q183="",$R183=""),"",$Q183+$R183))</f>
        <v/>
      </c>
      <c r="AC183" s="44">
        <f>IF($A183="","",IF(OR($S183="",$T183=""),"",$S183+$T183))</f>
        <v/>
      </c>
      <c r="AD183" s="45">
        <f>IF($A183="","",IF(OR($Y183="",$Z183=""),"",ROUND(($Z183-$Y183)*24,1)))</f>
        <v/>
      </c>
      <c r="AE183" s="45">
        <f>IF($A183="","",IF(OR($AA183="",$Z183=""),"",ROUND(($Z183-$AA183)*24,1)))</f>
        <v/>
      </c>
      <c r="AF183" s="22">
        <f>IF($A183="","",IF(OR($AB183="",$Z183=""),"",ROUND(($AB183-$Z183)*1440,0)))</f>
        <v/>
      </c>
      <c r="AG183" s="22">
        <f>IF($A183="","",IF(OR($AB183="",$AC183=""),"",ROUND(($AC183-$AB183)*1440,0)))</f>
        <v/>
      </c>
      <c r="AH183" s="46">
        <f>IF($A183="","",IF(OR($V183="",$W183=""),"",$W183-$V183))</f>
        <v/>
      </c>
      <c r="AI183" s="24">
        <f>IF($A183="","",IF(OR($L183="Cancelled",$L183="Completed"),"",IF(AND($L183="Confirmed",OR($M183="",$N183="")),"CONFIRMATION INCOMPLETE",IF(AND($Z183&lt;&gt;"",$Z183&lt;Dashboard!$B$2,$L183&lt;&gt;"Confirmed"),"OVERDUE / UNFILLED",IF(AND($Z183&lt;&gt;"",$Z183&gt;=Dashboard!$B$2,$Z183&lt;=Dashboard!$B$2+2,$L183&lt;&gt;"Confirmed"),"DUE WITHIN 48 HOURS","")))))</f>
        <v/>
      </c>
      <c r="AJ183" s="24">
        <f>IF($A183="","",IF(COUNTIF($A$2:$A$501,$A183)&gt;1,"Duplicate request ID",IF(OR($B183="",$C183="",$D183="",$E183="",$F183="",$G183="",$H183="",$I183="",$J183="",$K183="",$L183=""),"Missing required information",IF(AND($Y183&lt;&gt;"",$Z183&lt;&gt;"",$Z183&lt;$Y183),"Invalid date or time sequence",IF(OR(AND($O183&lt;&gt;"",$P183=""),AND($O183="",$P183&lt;&gt;"")),"Confirmation date or time incomplete",IF(AND($AA183&lt;&gt;"",$Z183&lt;&gt;"",$AA183&gt;$Z183),"Confirmation after appointment",IF(AND(OR($L183="Confirmed",$L183="Completed"),OR($M183="",$N183="")),"Confirmed record missing assignment",IF(AND($L183="Completed",OR($Q183="",$R183="",$S183="",$T183="")),"Completed record missing service times",IF(AND($AB183&lt;&gt;"",$AC183&lt;&gt;"",$AC183&lt;$AB183),"Service end before service start",IF(AND($L183="Cancelled",$U183=""),"Cancelled record missing cancellation source",IF(OR(AND($V183&lt;&gt;"",$V183&lt;0),AND($W183&lt;&gt;"",$W183&lt;0)),"Negative cost",""))))))))))</f>
        <v/>
      </c>
    </row>
    <row r="184">
      <c r="A184" s="15" t="n"/>
      <c r="B184" s="15" t="n"/>
      <c r="C184" s="15" t="n"/>
      <c r="D184" s="42" t="n"/>
      <c r="E184" s="17" t="n"/>
      <c r="F184" s="42" t="n"/>
      <c r="G184" s="17" t="n"/>
      <c r="H184" s="15" t="n"/>
      <c r="I184" s="15" t="n"/>
      <c r="J184" s="15" t="n"/>
      <c r="K184" s="15" t="n"/>
      <c r="L184" s="15" t="n"/>
      <c r="M184" s="15" t="n"/>
      <c r="N184" s="15" t="n"/>
      <c r="O184" s="42" t="n"/>
      <c r="P184" s="17" t="n"/>
      <c r="Q184" s="42" t="n"/>
      <c r="R184" s="17" t="n"/>
      <c r="S184" s="42" t="n"/>
      <c r="T184" s="17" t="n"/>
      <c r="U184" s="15" t="n"/>
      <c r="V184" s="43" t="n"/>
      <c r="W184" s="43" t="n"/>
      <c r="X184" s="19" t="n"/>
      <c r="Y184" s="44">
        <f>IF($A184="","",IF(OR($D184="",$E184=""),"",$D184+$E184))</f>
        <v/>
      </c>
      <c r="Z184" s="44">
        <f>IF($A184="","",IF(OR($F184="",$G184=""),"",$F184+$G184))</f>
        <v/>
      </c>
      <c r="AA184" s="44">
        <f>IF($A184="","",IF(OR($O184="",$P184=""),"",$O184+$P184))</f>
        <v/>
      </c>
      <c r="AB184" s="44">
        <f>IF($A184="","",IF(OR($Q184="",$R184=""),"",$Q184+$R184))</f>
        <v/>
      </c>
      <c r="AC184" s="44">
        <f>IF($A184="","",IF(OR($S184="",$T184=""),"",$S184+$T184))</f>
        <v/>
      </c>
      <c r="AD184" s="45">
        <f>IF($A184="","",IF(OR($Y184="",$Z184=""),"",ROUND(($Z184-$Y184)*24,1)))</f>
        <v/>
      </c>
      <c r="AE184" s="45">
        <f>IF($A184="","",IF(OR($AA184="",$Z184=""),"",ROUND(($Z184-$AA184)*24,1)))</f>
        <v/>
      </c>
      <c r="AF184" s="22">
        <f>IF($A184="","",IF(OR($AB184="",$Z184=""),"",ROUND(($AB184-$Z184)*1440,0)))</f>
        <v/>
      </c>
      <c r="AG184" s="22">
        <f>IF($A184="","",IF(OR($AB184="",$AC184=""),"",ROUND(($AC184-$AB184)*1440,0)))</f>
        <v/>
      </c>
      <c r="AH184" s="46">
        <f>IF($A184="","",IF(OR($V184="",$W184=""),"",$W184-$V184))</f>
        <v/>
      </c>
      <c r="AI184" s="24">
        <f>IF($A184="","",IF(OR($L184="Cancelled",$L184="Completed"),"",IF(AND($L184="Confirmed",OR($M184="",$N184="")),"CONFIRMATION INCOMPLETE",IF(AND($Z184&lt;&gt;"",$Z184&lt;Dashboard!$B$2,$L184&lt;&gt;"Confirmed"),"OVERDUE / UNFILLED",IF(AND($Z184&lt;&gt;"",$Z184&gt;=Dashboard!$B$2,$Z184&lt;=Dashboard!$B$2+2,$L184&lt;&gt;"Confirmed"),"DUE WITHIN 48 HOURS","")))))</f>
        <v/>
      </c>
      <c r="AJ184" s="24">
        <f>IF($A184="","",IF(COUNTIF($A$2:$A$501,$A184)&gt;1,"Duplicate request ID",IF(OR($B184="",$C184="",$D184="",$E184="",$F184="",$G184="",$H184="",$I184="",$J184="",$K184="",$L184=""),"Missing required information",IF(AND($Y184&lt;&gt;"",$Z184&lt;&gt;"",$Z184&lt;$Y184),"Invalid date or time sequence",IF(OR(AND($O184&lt;&gt;"",$P184=""),AND($O184="",$P184&lt;&gt;"")),"Confirmation date or time incomplete",IF(AND($AA184&lt;&gt;"",$Z184&lt;&gt;"",$AA184&gt;$Z184),"Confirmation after appointment",IF(AND(OR($L184="Confirmed",$L184="Completed"),OR($M184="",$N184="")),"Confirmed record missing assignment",IF(AND($L184="Completed",OR($Q184="",$R184="",$S184="",$T184="")),"Completed record missing service times",IF(AND($AB184&lt;&gt;"",$AC184&lt;&gt;"",$AC184&lt;$AB184),"Service end before service start",IF(AND($L184="Cancelled",$U184=""),"Cancelled record missing cancellation source",IF(OR(AND($V184&lt;&gt;"",$V184&lt;0),AND($W184&lt;&gt;"",$W184&lt;0)),"Negative cost",""))))))))))</f>
        <v/>
      </c>
    </row>
    <row r="185">
      <c r="A185" s="25" t="n"/>
      <c r="B185" s="25" t="n"/>
      <c r="C185" s="25" t="n"/>
      <c r="D185" s="47" t="n"/>
      <c r="E185" s="27" t="n"/>
      <c r="F185" s="47" t="n"/>
      <c r="G185" s="27" t="n"/>
      <c r="H185" s="25" t="n"/>
      <c r="I185" s="25" t="n"/>
      <c r="J185" s="25" t="n"/>
      <c r="K185" s="25" t="n"/>
      <c r="L185" s="25" t="n"/>
      <c r="M185" s="25" t="n"/>
      <c r="N185" s="25" t="n"/>
      <c r="O185" s="47" t="n"/>
      <c r="P185" s="27" t="n"/>
      <c r="Q185" s="47" t="n"/>
      <c r="R185" s="27" t="n"/>
      <c r="S185" s="47" t="n"/>
      <c r="T185" s="27" t="n"/>
      <c r="U185" s="25" t="n"/>
      <c r="V185" s="48" t="n"/>
      <c r="W185" s="48" t="n"/>
      <c r="X185" s="29" t="n"/>
      <c r="Y185" s="44">
        <f>IF($A185="","",IF(OR($D185="",$E185=""),"",$D185+$E185))</f>
        <v/>
      </c>
      <c r="Z185" s="44">
        <f>IF($A185="","",IF(OR($F185="",$G185=""),"",$F185+$G185))</f>
        <v/>
      </c>
      <c r="AA185" s="44">
        <f>IF($A185="","",IF(OR($O185="",$P185=""),"",$O185+$P185))</f>
        <v/>
      </c>
      <c r="AB185" s="44">
        <f>IF($A185="","",IF(OR($Q185="",$R185=""),"",$Q185+$R185))</f>
        <v/>
      </c>
      <c r="AC185" s="44">
        <f>IF($A185="","",IF(OR($S185="",$T185=""),"",$S185+$T185))</f>
        <v/>
      </c>
      <c r="AD185" s="45">
        <f>IF($A185="","",IF(OR($Y185="",$Z185=""),"",ROUND(($Z185-$Y185)*24,1)))</f>
        <v/>
      </c>
      <c r="AE185" s="45">
        <f>IF($A185="","",IF(OR($AA185="",$Z185=""),"",ROUND(($Z185-$AA185)*24,1)))</f>
        <v/>
      </c>
      <c r="AF185" s="22">
        <f>IF($A185="","",IF(OR($AB185="",$Z185=""),"",ROUND(($AB185-$Z185)*1440,0)))</f>
        <v/>
      </c>
      <c r="AG185" s="22">
        <f>IF($A185="","",IF(OR($AB185="",$AC185=""),"",ROUND(($AC185-$AB185)*1440,0)))</f>
        <v/>
      </c>
      <c r="AH185" s="46">
        <f>IF($A185="","",IF(OR($V185="",$W185=""),"",$W185-$V185))</f>
        <v/>
      </c>
      <c r="AI185" s="24">
        <f>IF($A185="","",IF(OR($L185="Cancelled",$L185="Completed"),"",IF(AND($L185="Confirmed",OR($M185="",$N185="")),"CONFIRMATION INCOMPLETE",IF(AND($Z185&lt;&gt;"",$Z185&lt;Dashboard!$B$2,$L185&lt;&gt;"Confirmed"),"OVERDUE / UNFILLED",IF(AND($Z185&lt;&gt;"",$Z185&gt;=Dashboard!$B$2,$Z185&lt;=Dashboard!$B$2+2,$L185&lt;&gt;"Confirmed"),"DUE WITHIN 48 HOURS","")))))</f>
        <v/>
      </c>
      <c r="AJ185" s="24">
        <f>IF($A185="","",IF(COUNTIF($A$2:$A$501,$A185)&gt;1,"Duplicate request ID",IF(OR($B185="",$C185="",$D185="",$E185="",$F185="",$G185="",$H185="",$I185="",$J185="",$K185="",$L185=""),"Missing required information",IF(AND($Y185&lt;&gt;"",$Z185&lt;&gt;"",$Z185&lt;$Y185),"Invalid date or time sequence",IF(OR(AND($O185&lt;&gt;"",$P185=""),AND($O185="",$P185&lt;&gt;"")),"Confirmation date or time incomplete",IF(AND($AA185&lt;&gt;"",$Z185&lt;&gt;"",$AA185&gt;$Z185),"Confirmation after appointment",IF(AND(OR($L185="Confirmed",$L185="Completed"),OR($M185="",$N185="")),"Confirmed record missing assignment",IF(AND($L185="Completed",OR($Q185="",$R185="",$S185="",$T185="")),"Completed record missing service times",IF(AND($AB185&lt;&gt;"",$AC185&lt;&gt;"",$AC185&lt;$AB185),"Service end before service start",IF(AND($L185="Cancelled",$U185=""),"Cancelled record missing cancellation source",IF(OR(AND($V185&lt;&gt;"",$V185&lt;0),AND($W185&lt;&gt;"",$W185&lt;0)),"Negative cost",""))))))))))</f>
        <v/>
      </c>
    </row>
    <row r="186">
      <c r="A186" s="15" t="n"/>
      <c r="B186" s="15" t="n"/>
      <c r="C186" s="15" t="n"/>
      <c r="D186" s="42" t="n"/>
      <c r="E186" s="17" t="n"/>
      <c r="F186" s="42" t="n"/>
      <c r="G186" s="17" t="n"/>
      <c r="H186" s="15" t="n"/>
      <c r="I186" s="15" t="n"/>
      <c r="J186" s="15" t="n"/>
      <c r="K186" s="15" t="n"/>
      <c r="L186" s="15" t="n"/>
      <c r="M186" s="15" t="n"/>
      <c r="N186" s="15" t="n"/>
      <c r="O186" s="42" t="n"/>
      <c r="P186" s="17" t="n"/>
      <c r="Q186" s="42" t="n"/>
      <c r="R186" s="17" t="n"/>
      <c r="S186" s="42" t="n"/>
      <c r="T186" s="17" t="n"/>
      <c r="U186" s="15" t="n"/>
      <c r="V186" s="43" t="n"/>
      <c r="W186" s="43" t="n"/>
      <c r="X186" s="19" t="n"/>
      <c r="Y186" s="44">
        <f>IF($A186="","",IF(OR($D186="",$E186=""),"",$D186+$E186))</f>
        <v/>
      </c>
      <c r="Z186" s="44">
        <f>IF($A186="","",IF(OR($F186="",$G186=""),"",$F186+$G186))</f>
        <v/>
      </c>
      <c r="AA186" s="44">
        <f>IF($A186="","",IF(OR($O186="",$P186=""),"",$O186+$P186))</f>
        <v/>
      </c>
      <c r="AB186" s="44">
        <f>IF($A186="","",IF(OR($Q186="",$R186=""),"",$Q186+$R186))</f>
        <v/>
      </c>
      <c r="AC186" s="44">
        <f>IF($A186="","",IF(OR($S186="",$T186=""),"",$S186+$T186))</f>
        <v/>
      </c>
      <c r="AD186" s="45">
        <f>IF($A186="","",IF(OR($Y186="",$Z186=""),"",ROUND(($Z186-$Y186)*24,1)))</f>
        <v/>
      </c>
      <c r="AE186" s="45">
        <f>IF($A186="","",IF(OR($AA186="",$Z186=""),"",ROUND(($Z186-$AA186)*24,1)))</f>
        <v/>
      </c>
      <c r="AF186" s="22">
        <f>IF($A186="","",IF(OR($AB186="",$Z186=""),"",ROUND(($AB186-$Z186)*1440,0)))</f>
        <v/>
      </c>
      <c r="AG186" s="22">
        <f>IF($A186="","",IF(OR($AB186="",$AC186=""),"",ROUND(($AC186-$AB186)*1440,0)))</f>
        <v/>
      </c>
      <c r="AH186" s="46">
        <f>IF($A186="","",IF(OR($V186="",$W186=""),"",$W186-$V186))</f>
        <v/>
      </c>
      <c r="AI186" s="24">
        <f>IF($A186="","",IF(OR($L186="Cancelled",$L186="Completed"),"",IF(AND($L186="Confirmed",OR($M186="",$N186="")),"CONFIRMATION INCOMPLETE",IF(AND($Z186&lt;&gt;"",$Z186&lt;Dashboard!$B$2,$L186&lt;&gt;"Confirmed"),"OVERDUE / UNFILLED",IF(AND($Z186&lt;&gt;"",$Z186&gt;=Dashboard!$B$2,$Z186&lt;=Dashboard!$B$2+2,$L186&lt;&gt;"Confirmed"),"DUE WITHIN 48 HOURS","")))))</f>
        <v/>
      </c>
      <c r="AJ186" s="24">
        <f>IF($A186="","",IF(COUNTIF($A$2:$A$501,$A186)&gt;1,"Duplicate request ID",IF(OR($B186="",$C186="",$D186="",$E186="",$F186="",$G186="",$H186="",$I186="",$J186="",$K186="",$L186=""),"Missing required information",IF(AND($Y186&lt;&gt;"",$Z186&lt;&gt;"",$Z186&lt;$Y186),"Invalid date or time sequence",IF(OR(AND($O186&lt;&gt;"",$P186=""),AND($O186="",$P186&lt;&gt;"")),"Confirmation date or time incomplete",IF(AND($AA186&lt;&gt;"",$Z186&lt;&gt;"",$AA186&gt;$Z186),"Confirmation after appointment",IF(AND(OR($L186="Confirmed",$L186="Completed"),OR($M186="",$N186="")),"Confirmed record missing assignment",IF(AND($L186="Completed",OR($Q186="",$R186="",$S186="",$T186="")),"Completed record missing service times",IF(AND($AB186&lt;&gt;"",$AC186&lt;&gt;"",$AC186&lt;$AB186),"Service end before service start",IF(AND($L186="Cancelled",$U186=""),"Cancelled record missing cancellation source",IF(OR(AND($V186&lt;&gt;"",$V186&lt;0),AND($W186&lt;&gt;"",$W186&lt;0)),"Negative cost",""))))))))))</f>
        <v/>
      </c>
    </row>
    <row r="187">
      <c r="A187" s="25" t="n"/>
      <c r="B187" s="25" t="n"/>
      <c r="C187" s="25" t="n"/>
      <c r="D187" s="47" t="n"/>
      <c r="E187" s="27" t="n"/>
      <c r="F187" s="47" t="n"/>
      <c r="G187" s="27" t="n"/>
      <c r="H187" s="25" t="n"/>
      <c r="I187" s="25" t="n"/>
      <c r="J187" s="25" t="n"/>
      <c r="K187" s="25" t="n"/>
      <c r="L187" s="25" t="n"/>
      <c r="M187" s="25" t="n"/>
      <c r="N187" s="25" t="n"/>
      <c r="O187" s="47" t="n"/>
      <c r="P187" s="27" t="n"/>
      <c r="Q187" s="47" t="n"/>
      <c r="R187" s="27" t="n"/>
      <c r="S187" s="47" t="n"/>
      <c r="T187" s="27" t="n"/>
      <c r="U187" s="25" t="n"/>
      <c r="V187" s="48" t="n"/>
      <c r="W187" s="48" t="n"/>
      <c r="X187" s="29" t="n"/>
      <c r="Y187" s="44">
        <f>IF($A187="","",IF(OR($D187="",$E187=""),"",$D187+$E187))</f>
        <v/>
      </c>
      <c r="Z187" s="44">
        <f>IF($A187="","",IF(OR($F187="",$G187=""),"",$F187+$G187))</f>
        <v/>
      </c>
      <c r="AA187" s="44">
        <f>IF($A187="","",IF(OR($O187="",$P187=""),"",$O187+$P187))</f>
        <v/>
      </c>
      <c r="AB187" s="44">
        <f>IF($A187="","",IF(OR($Q187="",$R187=""),"",$Q187+$R187))</f>
        <v/>
      </c>
      <c r="AC187" s="44">
        <f>IF($A187="","",IF(OR($S187="",$T187=""),"",$S187+$T187))</f>
        <v/>
      </c>
      <c r="AD187" s="45">
        <f>IF($A187="","",IF(OR($Y187="",$Z187=""),"",ROUND(($Z187-$Y187)*24,1)))</f>
        <v/>
      </c>
      <c r="AE187" s="45">
        <f>IF($A187="","",IF(OR($AA187="",$Z187=""),"",ROUND(($Z187-$AA187)*24,1)))</f>
        <v/>
      </c>
      <c r="AF187" s="22">
        <f>IF($A187="","",IF(OR($AB187="",$Z187=""),"",ROUND(($AB187-$Z187)*1440,0)))</f>
        <v/>
      </c>
      <c r="AG187" s="22">
        <f>IF($A187="","",IF(OR($AB187="",$AC187=""),"",ROUND(($AC187-$AB187)*1440,0)))</f>
        <v/>
      </c>
      <c r="AH187" s="46">
        <f>IF($A187="","",IF(OR($V187="",$W187=""),"",$W187-$V187))</f>
        <v/>
      </c>
      <c r="AI187" s="24">
        <f>IF($A187="","",IF(OR($L187="Cancelled",$L187="Completed"),"",IF(AND($L187="Confirmed",OR($M187="",$N187="")),"CONFIRMATION INCOMPLETE",IF(AND($Z187&lt;&gt;"",$Z187&lt;Dashboard!$B$2,$L187&lt;&gt;"Confirmed"),"OVERDUE / UNFILLED",IF(AND($Z187&lt;&gt;"",$Z187&gt;=Dashboard!$B$2,$Z187&lt;=Dashboard!$B$2+2,$L187&lt;&gt;"Confirmed"),"DUE WITHIN 48 HOURS","")))))</f>
        <v/>
      </c>
      <c r="AJ187" s="24">
        <f>IF($A187="","",IF(COUNTIF($A$2:$A$501,$A187)&gt;1,"Duplicate request ID",IF(OR($B187="",$C187="",$D187="",$E187="",$F187="",$G187="",$H187="",$I187="",$J187="",$K187="",$L187=""),"Missing required information",IF(AND($Y187&lt;&gt;"",$Z187&lt;&gt;"",$Z187&lt;$Y187),"Invalid date or time sequence",IF(OR(AND($O187&lt;&gt;"",$P187=""),AND($O187="",$P187&lt;&gt;"")),"Confirmation date or time incomplete",IF(AND($AA187&lt;&gt;"",$Z187&lt;&gt;"",$AA187&gt;$Z187),"Confirmation after appointment",IF(AND(OR($L187="Confirmed",$L187="Completed"),OR($M187="",$N187="")),"Confirmed record missing assignment",IF(AND($L187="Completed",OR($Q187="",$R187="",$S187="",$T187="")),"Completed record missing service times",IF(AND($AB187&lt;&gt;"",$AC187&lt;&gt;"",$AC187&lt;$AB187),"Service end before service start",IF(AND($L187="Cancelled",$U187=""),"Cancelled record missing cancellation source",IF(OR(AND($V187&lt;&gt;"",$V187&lt;0),AND($W187&lt;&gt;"",$W187&lt;0)),"Negative cost",""))))))))))</f>
        <v/>
      </c>
    </row>
    <row r="188">
      <c r="A188" s="15" t="n"/>
      <c r="B188" s="15" t="n"/>
      <c r="C188" s="15" t="n"/>
      <c r="D188" s="42" t="n"/>
      <c r="E188" s="17" t="n"/>
      <c r="F188" s="42" t="n"/>
      <c r="G188" s="17" t="n"/>
      <c r="H188" s="15" t="n"/>
      <c r="I188" s="15" t="n"/>
      <c r="J188" s="15" t="n"/>
      <c r="K188" s="15" t="n"/>
      <c r="L188" s="15" t="n"/>
      <c r="M188" s="15" t="n"/>
      <c r="N188" s="15" t="n"/>
      <c r="O188" s="42" t="n"/>
      <c r="P188" s="17" t="n"/>
      <c r="Q188" s="42" t="n"/>
      <c r="R188" s="17" t="n"/>
      <c r="S188" s="42" t="n"/>
      <c r="T188" s="17" t="n"/>
      <c r="U188" s="15" t="n"/>
      <c r="V188" s="43" t="n"/>
      <c r="W188" s="43" t="n"/>
      <c r="X188" s="19" t="n"/>
      <c r="Y188" s="44">
        <f>IF($A188="","",IF(OR($D188="",$E188=""),"",$D188+$E188))</f>
        <v/>
      </c>
      <c r="Z188" s="44">
        <f>IF($A188="","",IF(OR($F188="",$G188=""),"",$F188+$G188))</f>
        <v/>
      </c>
      <c r="AA188" s="44">
        <f>IF($A188="","",IF(OR($O188="",$P188=""),"",$O188+$P188))</f>
        <v/>
      </c>
      <c r="AB188" s="44">
        <f>IF($A188="","",IF(OR($Q188="",$R188=""),"",$Q188+$R188))</f>
        <v/>
      </c>
      <c r="AC188" s="44">
        <f>IF($A188="","",IF(OR($S188="",$T188=""),"",$S188+$T188))</f>
        <v/>
      </c>
      <c r="AD188" s="45">
        <f>IF($A188="","",IF(OR($Y188="",$Z188=""),"",ROUND(($Z188-$Y188)*24,1)))</f>
        <v/>
      </c>
      <c r="AE188" s="45">
        <f>IF($A188="","",IF(OR($AA188="",$Z188=""),"",ROUND(($Z188-$AA188)*24,1)))</f>
        <v/>
      </c>
      <c r="AF188" s="22">
        <f>IF($A188="","",IF(OR($AB188="",$Z188=""),"",ROUND(($AB188-$Z188)*1440,0)))</f>
        <v/>
      </c>
      <c r="AG188" s="22">
        <f>IF($A188="","",IF(OR($AB188="",$AC188=""),"",ROUND(($AC188-$AB188)*1440,0)))</f>
        <v/>
      </c>
      <c r="AH188" s="46">
        <f>IF($A188="","",IF(OR($V188="",$W188=""),"",$W188-$V188))</f>
        <v/>
      </c>
      <c r="AI188" s="24">
        <f>IF($A188="","",IF(OR($L188="Cancelled",$L188="Completed"),"",IF(AND($L188="Confirmed",OR($M188="",$N188="")),"CONFIRMATION INCOMPLETE",IF(AND($Z188&lt;&gt;"",$Z188&lt;Dashboard!$B$2,$L188&lt;&gt;"Confirmed"),"OVERDUE / UNFILLED",IF(AND($Z188&lt;&gt;"",$Z188&gt;=Dashboard!$B$2,$Z188&lt;=Dashboard!$B$2+2,$L188&lt;&gt;"Confirmed"),"DUE WITHIN 48 HOURS","")))))</f>
        <v/>
      </c>
      <c r="AJ188" s="24">
        <f>IF($A188="","",IF(COUNTIF($A$2:$A$501,$A188)&gt;1,"Duplicate request ID",IF(OR($B188="",$C188="",$D188="",$E188="",$F188="",$G188="",$H188="",$I188="",$J188="",$K188="",$L188=""),"Missing required information",IF(AND($Y188&lt;&gt;"",$Z188&lt;&gt;"",$Z188&lt;$Y188),"Invalid date or time sequence",IF(OR(AND($O188&lt;&gt;"",$P188=""),AND($O188="",$P188&lt;&gt;"")),"Confirmation date or time incomplete",IF(AND($AA188&lt;&gt;"",$Z188&lt;&gt;"",$AA188&gt;$Z188),"Confirmation after appointment",IF(AND(OR($L188="Confirmed",$L188="Completed"),OR($M188="",$N188="")),"Confirmed record missing assignment",IF(AND($L188="Completed",OR($Q188="",$R188="",$S188="",$T188="")),"Completed record missing service times",IF(AND($AB188&lt;&gt;"",$AC188&lt;&gt;"",$AC188&lt;$AB188),"Service end before service start",IF(AND($L188="Cancelled",$U188=""),"Cancelled record missing cancellation source",IF(OR(AND($V188&lt;&gt;"",$V188&lt;0),AND($W188&lt;&gt;"",$W188&lt;0)),"Negative cost",""))))))))))</f>
        <v/>
      </c>
    </row>
    <row r="189">
      <c r="A189" s="25" t="n"/>
      <c r="B189" s="25" t="n"/>
      <c r="C189" s="25" t="n"/>
      <c r="D189" s="47" t="n"/>
      <c r="E189" s="27" t="n"/>
      <c r="F189" s="47" t="n"/>
      <c r="G189" s="27" t="n"/>
      <c r="H189" s="25" t="n"/>
      <c r="I189" s="25" t="n"/>
      <c r="J189" s="25" t="n"/>
      <c r="K189" s="25" t="n"/>
      <c r="L189" s="25" t="n"/>
      <c r="M189" s="25" t="n"/>
      <c r="N189" s="25" t="n"/>
      <c r="O189" s="47" t="n"/>
      <c r="P189" s="27" t="n"/>
      <c r="Q189" s="47" t="n"/>
      <c r="R189" s="27" t="n"/>
      <c r="S189" s="47" t="n"/>
      <c r="T189" s="27" t="n"/>
      <c r="U189" s="25" t="n"/>
      <c r="V189" s="48" t="n"/>
      <c r="W189" s="48" t="n"/>
      <c r="X189" s="29" t="n"/>
      <c r="Y189" s="44">
        <f>IF($A189="","",IF(OR($D189="",$E189=""),"",$D189+$E189))</f>
        <v/>
      </c>
      <c r="Z189" s="44">
        <f>IF($A189="","",IF(OR($F189="",$G189=""),"",$F189+$G189))</f>
        <v/>
      </c>
      <c r="AA189" s="44">
        <f>IF($A189="","",IF(OR($O189="",$P189=""),"",$O189+$P189))</f>
        <v/>
      </c>
      <c r="AB189" s="44">
        <f>IF($A189="","",IF(OR($Q189="",$R189=""),"",$Q189+$R189))</f>
        <v/>
      </c>
      <c r="AC189" s="44">
        <f>IF($A189="","",IF(OR($S189="",$T189=""),"",$S189+$T189))</f>
        <v/>
      </c>
      <c r="AD189" s="45">
        <f>IF($A189="","",IF(OR($Y189="",$Z189=""),"",ROUND(($Z189-$Y189)*24,1)))</f>
        <v/>
      </c>
      <c r="AE189" s="45">
        <f>IF($A189="","",IF(OR($AA189="",$Z189=""),"",ROUND(($Z189-$AA189)*24,1)))</f>
        <v/>
      </c>
      <c r="AF189" s="22">
        <f>IF($A189="","",IF(OR($AB189="",$Z189=""),"",ROUND(($AB189-$Z189)*1440,0)))</f>
        <v/>
      </c>
      <c r="AG189" s="22">
        <f>IF($A189="","",IF(OR($AB189="",$AC189=""),"",ROUND(($AC189-$AB189)*1440,0)))</f>
        <v/>
      </c>
      <c r="AH189" s="46">
        <f>IF($A189="","",IF(OR($V189="",$W189=""),"",$W189-$V189))</f>
        <v/>
      </c>
      <c r="AI189" s="24">
        <f>IF($A189="","",IF(OR($L189="Cancelled",$L189="Completed"),"",IF(AND($L189="Confirmed",OR($M189="",$N189="")),"CONFIRMATION INCOMPLETE",IF(AND($Z189&lt;&gt;"",$Z189&lt;Dashboard!$B$2,$L189&lt;&gt;"Confirmed"),"OVERDUE / UNFILLED",IF(AND($Z189&lt;&gt;"",$Z189&gt;=Dashboard!$B$2,$Z189&lt;=Dashboard!$B$2+2,$L189&lt;&gt;"Confirmed"),"DUE WITHIN 48 HOURS","")))))</f>
        <v/>
      </c>
      <c r="AJ189" s="24">
        <f>IF($A189="","",IF(COUNTIF($A$2:$A$501,$A189)&gt;1,"Duplicate request ID",IF(OR($B189="",$C189="",$D189="",$E189="",$F189="",$G189="",$H189="",$I189="",$J189="",$K189="",$L189=""),"Missing required information",IF(AND($Y189&lt;&gt;"",$Z189&lt;&gt;"",$Z189&lt;$Y189),"Invalid date or time sequence",IF(OR(AND($O189&lt;&gt;"",$P189=""),AND($O189="",$P189&lt;&gt;"")),"Confirmation date or time incomplete",IF(AND($AA189&lt;&gt;"",$Z189&lt;&gt;"",$AA189&gt;$Z189),"Confirmation after appointment",IF(AND(OR($L189="Confirmed",$L189="Completed"),OR($M189="",$N189="")),"Confirmed record missing assignment",IF(AND($L189="Completed",OR($Q189="",$R189="",$S189="",$T189="")),"Completed record missing service times",IF(AND($AB189&lt;&gt;"",$AC189&lt;&gt;"",$AC189&lt;$AB189),"Service end before service start",IF(AND($L189="Cancelled",$U189=""),"Cancelled record missing cancellation source",IF(OR(AND($V189&lt;&gt;"",$V189&lt;0),AND($W189&lt;&gt;"",$W189&lt;0)),"Negative cost",""))))))))))</f>
        <v/>
      </c>
    </row>
    <row r="190">
      <c r="A190" s="15" t="n"/>
      <c r="B190" s="15" t="n"/>
      <c r="C190" s="15" t="n"/>
      <c r="D190" s="42" t="n"/>
      <c r="E190" s="17" t="n"/>
      <c r="F190" s="42" t="n"/>
      <c r="G190" s="17" t="n"/>
      <c r="H190" s="15" t="n"/>
      <c r="I190" s="15" t="n"/>
      <c r="J190" s="15" t="n"/>
      <c r="K190" s="15" t="n"/>
      <c r="L190" s="15" t="n"/>
      <c r="M190" s="15" t="n"/>
      <c r="N190" s="15" t="n"/>
      <c r="O190" s="42" t="n"/>
      <c r="P190" s="17" t="n"/>
      <c r="Q190" s="42" t="n"/>
      <c r="R190" s="17" t="n"/>
      <c r="S190" s="42" t="n"/>
      <c r="T190" s="17" t="n"/>
      <c r="U190" s="15" t="n"/>
      <c r="V190" s="43" t="n"/>
      <c r="W190" s="43" t="n"/>
      <c r="X190" s="19" t="n"/>
      <c r="Y190" s="44">
        <f>IF($A190="","",IF(OR($D190="",$E190=""),"",$D190+$E190))</f>
        <v/>
      </c>
      <c r="Z190" s="44">
        <f>IF($A190="","",IF(OR($F190="",$G190=""),"",$F190+$G190))</f>
        <v/>
      </c>
      <c r="AA190" s="44">
        <f>IF($A190="","",IF(OR($O190="",$P190=""),"",$O190+$P190))</f>
        <v/>
      </c>
      <c r="AB190" s="44">
        <f>IF($A190="","",IF(OR($Q190="",$R190=""),"",$Q190+$R190))</f>
        <v/>
      </c>
      <c r="AC190" s="44">
        <f>IF($A190="","",IF(OR($S190="",$T190=""),"",$S190+$T190))</f>
        <v/>
      </c>
      <c r="AD190" s="45">
        <f>IF($A190="","",IF(OR($Y190="",$Z190=""),"",ROUND(($Z190-$Y190)*24,1)))</f>
        <v/>
      </c>
      <c r="AE190" s="45">
        <f>IF($A190="","",IF(OR($AA190="",$Z190=""),"",ROUND(($Z190-$AA190)*24,1)))</f>
        <v/>
      </c>
      <c r="AF190" s="22">
        <f>IF($A190="","",IF(OR($AB190="",$Z190=""),"",ROUND(($AB190-$Z190)*1440,0)))</f>
        <v/>
      </c>
      <c r="AG190" s="22">
        <f>IF($A190="","",IF(OR($AB190="",$AC190=""),"",ROUND(($AC190-$AB190)*1440,0)))</f>
        <v/>
      </c>
      <c r="AH190" s="46">
        <f>IF($A190="","",IF(OR($V190="",$W190=""),"",$W190-$V190))</f>
        <v/>
      </c>
      <c r="AI190" s="24">
        <f>IF($A190="","",IF(OR($L190="Cancelled",$L190="Completed"),"",IF(AND($L190="Confirmed",OR($M190="",$N190="")),"CONFIRMATION INCOMPLETE",IF(AND($Z190&lt;&gt;"",$Z190&lt;Dashboard!$B$2,$L190&lt;&gt;"Confirmed"),"OVERDUE / UNFILLED",IF(AND($Z190&lt;&gt;"",$Z190&gt;=Dashboard!$B$2,$Z190&lt;=Dashboard!$B$2+2,$L190&lt;&gt;"Confirmed"),"DUE WITHIN 48 HOURS","")))))</f>
        <v/>
      </c>
      <c r="AJ190" s="24">
        <f>IF($A190="","",IF(COUNTIF($A$2:$A$501,$A190)&gt;1,"Duplicate request ID",IF(OR($B190="",$C190="",$D190="",$E190="",$F190="",$G190="",$H190="",$I190="",$J190="",$K190="",$L190=""),"Missing required information",IF(AND($Y190&lt;&gt;"",$Z190&lt;&gt;"",$Z190&lt;$Y190),"Invalid date or time sequence",IF(OR(AND($O190&lt;&gt;"",$P190=""),AND($O190="",$P190&lt;&gt;"")),"Confirmation date or time incomplete",IF(AND($AA190&lt;&gt;"",$Z190&lt;&gt;"",$AA190&gt;$Z190),"Confirmation after appointment",IF(AND(OR($L190="Confirmed",$L190="Completed"),OR($M190="",$N190="")),"Confirmed record missing assignment",IF(AND($L190="Completed",OR($Q190="",$R190="",$S190="",$T190="")),"Completed record missing service times",IF(AND($AB190&lt;&gt;"",$AC190&lt;&gt;"",$AC190&lt;$AB190),"Service end before service start",IF(AND($L190="Cancelled",$U190=""),"Cancelled record missing cancellation source",IF(OR(AND($V190&lt;&gt;"",$V190&lt;0),AND($W190&lt;&gt;"",$W190&lt;0)),"Negative cost",""))))))))))</f>
        <v/>
      </c>
    </row>
    <row r="191">
      <c r="A191" s="25" t="n"/>
      <c r="B191" s="25" t="n"/>
      <c r="C191" s="25" t="n"/>
      <c r="D191" s="47" t="n"/>
      <c r="E191" s="27" t="n"/>
      <c r="F191" s="47" t="n"/>
      <c r="G191" s="27" t="n"/>
      <c r="H191" s="25" t="n"/>
      <c r="I191" s="25" t="n"/>
      <c r="J191" s="25" t="n"/>
      <c r="K191" s="25" t="n"/>
      <c r="L191" s="25" t="n"/>
      <c r="M191" s="25" t="n"/>
      <c r="N191" s="25" t="n"/>
      <c r="O191" s="47" t="n"/>
      <c r="P191" s="27" t="n"/>
      <c r="Q191" s="47" t="n"/>
      <c r="R191" s="27" t="n"/>
      <c r="S191" s="47" t="n"/>
      <c r="T191" s="27" t="n"/>
      <c r="U191" s="25" t="n"/>
      <c r="V191" s="48" t="n"/>
      <c r="W191" s="48" t="n"/>
      <c r="X191" s="29" t="n"/>
      <c r="Y191" s="44">
        <f>IF($A191="","",IF(OR($D191="",$E191=""),"",$D191+$E191))</f>
        <v/>
      </c>
      <c r="Z191" s="44">
        <f>IF($A191="","",IF(OR($F191="",$G191=""),"",$F191+$G191))</f>
        <v/>
      </c>
      <c r="AA191" s="44">
        <f>IF($A191="","",IF(OR($O191="",$P191=""),"",$O191+$P191))</f>
        <v/>
      </c>
      <c r="AB191" s="44">
        <f>IF($A191="","",IF(OR($Q191="",$R191=""),"",$Q191+$R191))</f>
        <v/>
      </c>
      <c r="AC191" s="44">
        <f>IF($A191="","",IF(OR($S191="",$T191=""),"",$S191+$T191))</f>
        <v/>
      </c>
      <c r="AD191" s="45">
        <f>IF($A191="","",IF(OR($Y191="",$Z191=""),"",ROUND(($Z191-$Y191)*24,1)))</f>
        <v/>
      </c>
      <c r="AE191" s="45">
        <f>IF($A191="","",IF(OR($AA191="",$Z191=""),"",ROUND(($Z191-$AA191)*24,1)))</f>
        <v/>
      </c>
      <c r="AF191" s="22">
        <f>IF($A191="","",IF(OR($AB191="",$Z191=""),"",ROUND(($AB191-$Z191)*1440,0)))</f>
        <v/>
      </c>
      <c r="AG191" s="22">
        <f>IF($A191="","",IF(OR($AB191="",$AC191=""),"",ROUND(($AC191-$AB191)*1440,0)))</f>
        <v/>
      </c>
      <c r="AH191" s="46">
        <f>IF($A191="","",IF(OR($V191="",$W191=""),"",$W191-$V191))</f>
        <v/>
      </c>
      <c r="AI191" s="24">
        <f>IF($A191="","",IF(OR($L191="Cancelled",$L191="Completed"),"",IF(AND($L191="Confirmed",OR($M191="",$N191="")),"CONFIRMATION INCOMPLETE",IF(AND($Z191&lt;&gt;"",$Z191&lt;Dashboard!$B$2,$L191&lt;&gt;"Confirmed"),"OVERDUE / UNFILLED",IF(AND($Z191&lt;&gt;"",$Z191&gt;=Dashboard!$B$2,$Z191&lt;=Dashboard!$B$2+2,$L191&lt;&gt;"Confirmed"),"DUE WITHIN 48 HOURS","")))))</f>
        <v/>
      </c>
      <c r="AJ191" s="24">
        <f>IF($A191="","",IF(COUNTIF($A$2:$A$501,$A191)&gt;1,"Duplicate request ID",IF(OR($B191="",$C191="",$D191="",$E191="",$F191="",$G191="",$H191="",$I191="",$J191="",$K191="",$L191=""),"Missing required information",IF(AND($Y191&lt;&gt;"",$Z191&lt;&gt;"",$Z191&lt;$Y191),"Invalid date or time sequence",IF(OR(AND($O191&lt;&gt;"",$P191=""),AND($O191="",$P191&lt;&gt;"")),"Confirmation date or time incomplete",IF(AND($AA191&lt;&gt;"",$Z191&lt;&gt;"",$AA191&gt;$Z191),"Confirmation after appointment",IF(AND(OR($L191="Confirmed",$L191="Completed"),OR($M191="",$N191="")),"Confirmed record missing assignment",IF(AND($L191="Completed",OR($Q191="",$R191="",$S191="",$T191="")),"Completed record missing service times",IF(AND($AB191&lt;&gt;"",$AC191&lt;&gt;"",$AC191&lt;$AB191),"Service end before service start",IF(AND($L191="Cancelled",$U191=""),"Cancelled record missing cancellation source",IF(OR(AND($V191&lt;&gt;"",$V191&lt;0),AND($W191&lt;&gt;"",$W191&lt;0)),"Negative cost",""))))))))))</f>
        <v/>
      </c>
    </row>
    <row r="192">
      <c r="A192" s="15" t="n"/>
      <c r="B192" s="15" t="n"/>
      <c r="C192" s="15" t="n"/>
      <c r="D192" s="42" t="n"/>
      <c r="E192" s="17" t="n"/>
      <c r="F192" s="42" t="n"/>
      <c r="G192" s="17" t="n"/>
      <c r="H192" s="15" t="n"/>
      <c r="I192" s="15" t="n"/>
      <c r="J192" s="15" t="n"/>
      <c r="K192" s="15" t="n"/>
      <c r="L192" s="15" t="n"/>
      <c r="M192" s="15" t="n"/>
      <c r="N192" s="15" t="n"/>
      <c r="O192" s="42" t="n"/>
      <c r="P192" s="17" t="n"/>
      <c r="Q192" s="42" t="n"/>
      <c r="R192" s="17" t="n"/>
      <c r="S192" s="42" t="n"/>
      <c r="T192" s="17" t="n"/>
      <c r="U192" s="15" t="n"/>
      <c r="V192" s="43" t="n"/>
      <c r="W192" s="43" t="n"/>
      <c r="X192" s="19" t="n"/>
      <c r="Y192" s="44">
        <f>IF($A192="","",IF(OR($D192="",$E192=""),"",$D192+$E192))</f>
        <v/>
      </c>
      <c r="Z192" s="44">
        <f>IF($A192="","",IF(OR($F192="",$G192=""),"",$F192+$G192))</f>
        <v/>
      </c>
      <c r="AA192" s="44">
        <f>IF($A192="","",IF(OR($O192="",$P192=""),"",$O192+$P192))</f>
        <v/>
      </c>
      <c r="AB192" s="44">
        <f>IF($A192="","",IF(OR($Q192="",$R192=""),"",$Q192+$R192))</f>
        <v/>
      </c>
      <c r="AC192" s="44">
        <f>IF($A192="","",IF(OR($S192="",$T192=""),"",$S192+$T192))</f>
        <v/>
      </c>
      <c r="AD192" s="45">
        <f>IF($A192="","",IF(OR($Y192="",$Z192=""),"",ROUND(($Z192-$Y192)*24,1)))</f>
        <v/>
      </c>
      <c r="AE192" s="45">
        <f>IF($A192="","",IF(OR($AA192="",$Z192=""),"",ROUND(($Z192-$AA192)*24,1)))</f>
        <v/>
      </c>
      <c r="AF192" s="22">
        <f>IF($A192="","",IF(OR($AB192="",$Z192=""),"",ROUND(($AB192-$Z192)*1440,0)))</f>
        <v/>
      </c>
      <c r="AG192" s="22">
        <f>IF($A192="","",IF(OR($AB192="",$AC192=""),"",ROUND(($AC192-$AB192)*1440,0)))</f>
        <v/>
      </c>
      <c r="AH192" s="46">
        <f>IF($A192="","",IF(OR($V192="",$W192=""),"",$W192-$V192))</f>
        <v/>
      </c>
      <c r="AI192" s="24">
        <f>IF($A192="","",IF(OR($L192="Cancelled",$L192="Completed"),"",IF(AND($L192="Confirmed",OR($M192="",$N192="")),"CONFIRMATION INCOMPLETE",IF(AND($Z192&lt;&gt;"",$Z192&lt;Dashboard!$B$2,$L192&lt;&gt;"Confirmed"),"OVERDUE / UNFILLED",IF(AND($Z192&lt;&gt;"",$Z192&gt;=Dashboard!$B$2,$Z192&lt;=Dashboard!$B$2+2,$L192&lt;&gt;"Confirmed"),"DUE WITHIN 48 HOURS","")))))</f>
        <v/>
      </c>
      <c r="AJ192" s="24">
        <f>IF($A192="","",IF(COUNTIF($A$2:$A$501,$A192)&gt;1,"Duplicate request ID",IF(OR($B192="",$C192="",$D192="",$E192="",$F192="",$G192="",$H192="",$I192="",$J192="",$K192="",$L192=""),"Missing required information",IF(AND($Y192&lt;&gt;"",$Z192&lt;&gt;"",$Z192&lt;$Y192),"Invalid date or time sequence",IF(OR(AND($O192&lt;&gt;"",$P192=""),AND($O192="",$P192&lt;&gt;"")),"Confirmation date or time incomplete",IF(AND($AA192&lt;&gt;"",$Z192&lt;&gt;"",$AA192&gt;$Z192),"Confirmation after appointment",IF(AND(OR($L192="Confirmed",$L192="Completed"),OR($M192="",$N192="")),"Confirmed record missing assignment",IF(AND($L192="Completed",OR($Q192="",$R192="",$S192="",$T192="")),"Completed record missing service times",IF(AND($AB192&lt;&gt;"",$AC192&lt;&gt;"",$AC192&lt;$AB192),"Service end before service start",IF(AND($L192="Cancelled",$U192=""),"Cancelled record missing cancellation source",IF(OR(AND($V192&lt;&gt;"",$V192&lt;0),AND($W192&lt;&gt;"",$W192&lt;0)),"Negative cost",""))))))))))</f>
        <v/>
      </c>
    </row>
    <row r="193">
      <c r="A193" s="25" t="n"/>
      <c r="B193" s="25" t="n"/>
      <c r="C193" s="25" t="n"/>
      <c r="D193" s="47" t="n"/>
      <c r="E193" s="27" t="n"/>
      <c r="F193" s="47" t="n"/>
      <c r="G193" s="27" t="n"/>
      <c r="H193" s="25" t="n"/>
      <c r="I193" s="25" t="n"/>
      <c r="J193" s="25" t="n"/>
      <c r="K193" s="25" t="n"/>
      <c r="L193" s="25" t="n"/>
      <c r="M193" s="25" t="n"/>
      <c r="N193" s="25" t="n"/>
      <c r="O193" s="47" t="n"/>
      <c r="P193" s="27" t="n"/>
      <c r="Q193" s="47" t="n"/>
      <c r="R193" s="27" t="n"/>
      <c r="S193" s="47" t="n"/>
      <c r="T193" s="27" t="n"/>
      <c r="U193" s="25" t="n"/>
      <c r="V193" s="48" t="n"/>
      <c r="W193" s="48" t="n"/>
      <c r="X193" s="29" t="n"/>
      <c r="Y193" s="44">
        <f>IF($A193="","",IF(OR($D193="",$E193=""),"",$D193+$E193))</f>
        <v/>
      </c>
      <c r="Z193" s="44">
        <f>IF($A193="","",IF(OR($F193="",$G193=""),"",$F193+$G193))</f>
        <v/>
      </c>
      <c r="AA193" s="44">
        <f>IF($A193="","",IF(OR($O193="",$P193=""),"",$O193+$P193))</f>
        <v/>
      </c>
      <c r="AB193" s="44">
        <f>IF($A193="","",IF(OR($Q193="",$R193=""),"",$Q193+$R193))</f>
        <v/>
      </c>
      <c r="AC193" s="44">
        <f>IF($A193="","",IF(OR($S193="",$T193=""),"",$S193+$T193))</f>
        <v/>
      </c>
      <c r="AD193" s="45">
        <f>IF($A193="","",IF(OR($Y193="",$Z193=""),"",ROUND(($Z193-$Y193)*24,1)))</f>
        <v/>
      </c>
      <c r="AE193" s="45">
        <f>IF($A193="","",IF(OR($AA193="",$Z193=""),"",ROUND(($Z193-$AA193)*24,1)))</f>
        <v/>
      </c>
      <c r="AF193" s="22">
        <f>IF($A193="","",IF(OR($AB193="",$Z193=""),"",ROUND(($AB193-$Z193)*1440,0)))</f>
        <v/>
      </c>
      <c r="AG193" s="22">
        <f>IF($A193="","",IF(OR($AB193="",$AC193=""),"",ROUND(($AC193-$AB193)*1440,0)))</f>
        <v/>
      </c>
      <c r="AH193" s="46">
        <f>IF($A193="","",IF(OR($V193="",$W193=""),"",$W193-$V193))</f>
        <v/>
      </c>
      <c r="AI193" s="24">
        <f>IF($A193="","",IF(OR($L193="Cancelled",$L193="Completed"),"",IF(AND($L193="Confirmed",OR($M193="",$N193="")),"CONFIRMATION INCOMPLETE",IF(AND($Z193&lt;&gt;"",$Z193&lt;Dashboard!$B$2,$L193&lt;&gt;"Confirmed"),"OVERDUE / UNFILLED",IF(AND($Z193&lt;&gt;"",$Z193&gt;=Dashboard!$B$2,$Z193&lt;=Dashboard!$B$2+2,$L193&lt;&gt;"Confirmed"),"DUE WITHIN 48 HOURS","")))))</f>
        <v/>
      </c>
      <c r="AJ193" s="24">
        <f>IF($A193="","",IF(COUNTIF($A$2:$A$501,$A193)&gt;1,"Duplicate request ID",IF(OR($B193="",$C193="",$D193="",$E193="",$F193="",$G193="",$H193="",$I193="",$J193="",$K193="",$L193=""),"Missing required information",IF(AND($Y193&lt;&gt;"",$Z193&lt;&gt;"",$Z193&lt;$Y193),"Invalid date or time sequence",IF(OR(AND($O193&lt;&gt;"",$P193=""),AND($O193="",$P193&lt;&gt;"")),"Confirmation date or time incomplete",IF(AND($AA193&lt;&gt;"",$Z193&lt;&gt;"",$AA193&gt;$Z193),"Confirmation after appointment",IF(AND(OR($L193="Confirmed",$L193="Completed"),OR($M193="",$N193="")),"Confirmed record missing assignment",IF(AND($L193="Completed",OR($Q193="",$R193="",$S193="",$T193="")),"Completed record missing service times",IF(AND($AB193&lt;&gt;"",$AC193&lt;&gt;"",$AC193&lt;$AB193),"Service end before service start",IF(AND($L193="Cancelled",$U193=""),"Cancelled record missing cancellation source",IF(OR(AND($V193&lt;&gt;"",$V193&lt;0),AND($W193&lt;&gt;"",$W193&lt;0)),"Negative cost",""))))))))))</f>
        <v/>
      </c>
    </row>
    <row r="194">
      <c r="A194" s="15" t="n"/>
      <c r="B194" s="15" t="n"/>
      <c r="C194" s="15" t="n"/>
      <c r="D194" s="42" t="n"/>
      <c r="E194" s="17" t="n"/>
      <c r="F194" s="42" t="n"/>
      <c r="G194" s="17" t="n"/>
      <c r="H194" s="15" t="n"/>
      <c r="I194" s="15" t="n"/>
      <c r="J194" s="15" t="n"/>
      <c r="K194" s="15" t="n"/>
      <c r="L194" s="15" t="n"/>
      <c r="M194" s="15" t="n"/>
      <c r="N194" s="15" t="n"/>
      <c r="O194" s="42" t="n"/>
      <c r="P194" s="17" t="n"/>
      <c r="Q194" s="42" t="n"/>
      <c r="R194" s="17" t="n"/>
      <c r="S194" s="42" t="n"/>
      <c r="T194" s="17" t="n"/>
      <c r="U194" s="15" t="n"/>
      <c r="V194" s="43" t="n"/>
      <c r="W194" s="43" t="n"/>
      <c r="X194" s="19" t="n"/>
      <c r="Y194" s="44">
        <f>IF($A194="","",IF(OR($D194="",$E194=""),"",$D194+$E194))</f>
        <v/>
      </c>
      <c r="Z194" s="44">
        <f>IF($A194="","",IF(OR($F194="",$G194=""),"",$F194+$G194))</f>
        <v/>
      </c>
      <c r="AA194" s="44">
        <f>IF($A194="","",IF(OR($O194="",$P194=""),"",$O194+$P194))</f>
        <v/>
      </c>
      <c r="AB194" s="44">
        <f>IF($A194="","",IF(OR($Q194="",$R194=""),"",$Q194+$R194))</f>
        <v/>
      </c>
      <c r="AC194" s="44">
        <f>IF($A194="","",IF(OR($S194="",$T194=""),"",$S194+$T194))</f>
        <v/>
      </c>
      <c r="AD194" s="45">
        <f>IF($A194="","",IF(OR($Y194="",$Z194=""),"",ROUND(($Z194-$Y194)*24,1)))</f>
        <v/>
      </c>
      <c r="AE194" s="45">
        <f>IF($A194="","",IF(OR($AA194="",$Z194=""),"",ROUND(($Z194-$AA194)*24,1)))</f>
        <v/>
      </c>
      <c r="AF194" s="22">
        <f>IF($A194="","",IF(OR($AB194="",$Z194=""),"",ROUND(($AB194-$Z194)*1440,0)))</f>
        <v/>
      </c>
      <c r="AG194" s="22">
        <f>IF($A194="","",IF(OR($AB194="",$AC194=""),"",ROUND(($AC194-$AB194)*1440,0)))</f>
        <v/>
      </c>
      <c r="AH194" s="46">
        <f>IF($A194="","",IF(OR($V194="",$W194=""),"",$W194-$V194))</f>
        <v/>
      </c>
      <c r="AI194" s="24">
        <f>IF($A194="","",IF(OR($L194="Cancelled",$L194="Completed"),"",IF(AND($L194="Confirmed",OR($M194="",$N194="")),"CONFIRMATION INCOMPLETE",IF(AND($Z194&lt;&gt;"",$Z194&lt;Dashboard!$B$2,$L194&lt;&gt;"Confirmed"),"OVERDUE / UNFILLED",IF(AND($Z194&lt;&gt;"",$Z194&gt;=Dashboard!$B$2,$Z194&lt;=Dashboard!$B$2+2,$L194&lt;&gt;"Confirmed"),"DUE WITHIN 48 HOURS","")))))</f>
        <v/>
      </c>
      <c r="AJ194" s="24">
        <f>IF($A194="","",IF(COUNTIF($A$2:$A$501,$A194)&gt;1,"Duplicate request ID",IF(OR($B194="",$C194="",$D194="",$E194="",$F194="",$G194="",$H194="",$I194="",$J194="",$K194="",$L194=""),"Missing required information",IF(AND($Y194&lt;&gt;"",$Z194&lt;&gt;"",$Z194&lt;$Y194),"Invalid date or time sequence",IF(OR(AND($O194&lt;&gt;"",$P194=""),AND($O194="",$P194&lt;&gt;"")),"Confirmation date or time incomplete",IF(AND($AA194&lt;&gt;"",$Z194&lt;&gt;"",$AA194&gt;$Z194),"Confirmation after appointment",IF(AND(OR($L194="Confirmed",$L194="Completed"),OR($M194="",$N194="")),"Confirmed record missing assignment",IF(AND($L194="Completed",OR($Q194="",$R194="",$S194="",$T194="")),"Completed record missing service times",IF(AND($AB194&lt;&gt;"",$AC194&lt;&gt;"",$AC194&lt;$AB194),"Service end before service start",IF(AND($L194="Cancelled",$U194=""),"Cancelled record missing cancellation source",IF(OR(AND($V194&lt;&gt;"",$V194&lt;0),AND($W194&lt;&gt;"",$W194&lt;0)),"Negative cost",""))))))))))</f>
        <v/>
      </c>
    </row>
    <row r="195">
      <c r="A195" s="25" t="n"/>
      <c r="B195" s="25" t="n"/>
      <c r="C195" s="25" t="n"/>
      <c r="D195" s="47" t="n"/>
      <c r="E195" s="27" t="n"/>
      <c r="F195" s="47" t="n"/>
      <c r="G195" s="27" t="n"/>
      <c r="H195" s="25" t="n"/>
      <c r="I195" s="25" t="n"/>
      <c r="J195" s="25" t="n"/>
      <c r="K195" s="25" t="n"/>
      <c r="L195" s="25" t="n"/>
      <c r="M195" s="25" t="n"/>
      <c r="N195" s="25" t="n"/>
      <c r="O195" s="47" t="n"/>
      <c r="P195" s="27" t="n"/>
      <c r="Q195" s="47" t="n"/>
      <c r="R195" s="27" t="n"/>
      <c r="S195" s="47" t="n"/>
      <c r="T195" s="27" t="n"/>
      <c r="U195" s="25" t="n"/>
      <c r="V195" s="48" t="n"/>
      <c r="W195" s="48" t="n"/>
      <c r="X195" s="29" t="n"/>
      <c r="Y195" s="44">
        <f>IF($A195="","",IF(OR($D195="",$E195=""),"",$D195+$E195))</f>
        <v/>
      </c>
      <c r="Z195" s="44">
        <f>IF($A195="","",IF(OR($F195="",$G195=""),"",$F195+$G195))</f>
        <v/>
      </c>
      <c r="AA195" s="44">
        <f>IF($A195="","",IF(OR($O195="",$P195=""),"",$O195+$P195))</f>
        <v/>
      </c>
      <c r="AB195" s="44">
        <f>IF($A195="","",IF(OR($Q195="",$R195=""),"",$Q195+$R195))</f>
        <v/>
      </c>
      <c r="AC195" s="44">
        <f>IF($A195="","",IF(OR($S195="",$T195=""),"",$S195+$T195))</f>
        <v/>
      </c>
      <c r="AD195" s="45">
        <f>IF($A195="","",IF(OR($Y195="",$Z195=""),"",ROUND(($Z195-$Y195)*24,1)))</f>
        <v/>
      </c>
      <c r="AE195" s="45">
        <f>IF($A195="","",IF(OR($AA195="",$Z195=""),"",ROUND(($Z195-$AA195)*24,1)))</f>
        <v/>
      </c>
      <c r="AF195" s="22">
        <f>IF($A195="","",IF(OR($AB195="",$Z195=""),"",ROUND(($AB195-$Z195)*1440,0)))</f>
        <v/>
      </c>
      <c r="AG195" s="22">
        <f>IF($A195="","",IF(OR($AB195="",$AC195=""),"",ROUND(($AC195-$AB195)*1440,0)))</f>
        <v/>
      </c>
      <c r="AH195" s="46">
        <f>IF($A195="","",IF(OR($V195="",$W195=""),"",$W195-$V195))</f>
        <v/>
      </c>
      <c r="AI195" s="24">
        <f>IF($A195="","",IF(OR($L195="Cancelled",$L195="Completed"),"",IF(AND($L195="Confirmed",OR($M195="",$N195="")),"CONFIRMATION INCOMPLETE",IF(AND($Z195&lt;&gt;"",$Z195&lt;Dashboard!$B$2,$L195&lt;&gt;"Confirmed"),"OVERDUE / UNFILLED",IF(AND($Z195&lt;&gt;"",$Z195&gt;=Dashboard!$B$2,$Z195&lt;=Dashboard!$B$2+2,$L195&lt;&gt;"Confirmed"),"DUE WITHIN 48 HOURS","")))))</f>
        <v/>
      </c>
      <c r="AJ195" s="24">
        <f>IF($A195="","",IF(COUNTIF($A$2:$A$501,$A195)&gt;1,"Duplicate request ID",IF(OR($B195="",$C195="",$D195="",$E195="",$F195="",$G195="",$H195="",$I195="",$J195="",$K195="",$L195=""),"Missing required information",IF(AND($Y195&lt;&gt;"",$Z195&lt;&gt;"",$Z195&lt;$Y195),"Invalid date or time sequence",IF(OR(AND($O195&lt;&gt;"",$P195=""),AND($O195="",$P195&lt;&gt;"")),"Confirmation date or time incomplete",IF(AND($AA195&lt;&gt;"",$Z195&lt;&gt;"",$AA195&gt;$Z195),"Confirmation after appointment",IF(AND(OR($L195="Confirmed",$L195="Completed"),OR($M195="",$N195="")),"Confirmed record missing assignment",IF(AND($L195="Completed",OR($Q195="",$R195="",$S195="",$T195="")),"Completed record missing service times",IF(AND($AB195&lt;&gt;"",$AC195&lt;&gt;"",$AC195&lt;$AB195),"Service end before service start",IF(AND($L195="Cancelled",$U195=""),"Cancelled record missing cancellation source",IF(OR(AND($V195&lt;&gt;"",$V195&lt;0),AND($W195&lt;&gt;"",$W195&lt;0)),"Negative cost",""))))))))))</f>
        <v/>
      </c>
    </row>
    <row r="196">
      <c r="A196" s="15" t="n"/>
      <c r="B196" s="15" t="n"/>
      <c r="C196" s="15" t="n"/>
      <c r="D196" s="42" t="n"/>
      <c r="E196" s="17" t="n"/>
      <c r="F196" s="42" t="n"/>
      <c r="G196" s="17" t="n"/>
      <c r="H196" s="15" t="n"/>
      <c r="I196" s="15" t="n"/>
      <c r="J196" s="15" t="n"/>
      <c r="K196" s="15" t="n"/>
      <c r="L196" s="15" t="n"/>
      <c r="M196" s="15" t="n"/>
      <c r="N196" s="15" t="n"/>
      <c r="O196" s="42" t="n"/>
      <c r="P196" s="17" t="n"/>
      <c r="Q196" s="42" t="n"/>
      <c r="R196" s="17" t="n"/>
      <c r="S196" s="42" t="n"/>
      <c r="T196" s="17" t="n"/>
      <c r="U196" s="15" t="n"/>
      <c r="V196" s="43" t="n"/>
      <c r="W196" s="43" t="n"/>
      <c r="X196" s="19" t="n"/>
      <c r="Y196" s="44">
        <f>IF($A196="","",IF(OR($D196="",$E196=""),"",$D196+$E196))</f>
        <v/>
      </c>
      <c r="Z196" s="44">
        <f>IF($A196="","",IF(OR($F196="",$G196=""),"",$F196+$G196))</f>
        <v/>
      </c>
      <c r="AA196" s="44">
        <f>IF($A196="","",IF(OR($O196="",$P196=""),"",$O196+$P196))</f>
        <v/>
      </c>
      <c r="AB196" s="44">
        <f>IF($A196="","",IF(OR($Q196="",$R196=""),"",$Q196+$R196))</f>
        <v/>
      </c>
      <c r="AC196" s="44">
        <f>IF($A196="","",IF(OR($S196="",$T196=""),"",$S196+$T196))</f>
        <v/>
      </c>
      <c r="AD196" s="45">
        <f>IF($A196="","",IF(OR($Y196="",$Z196=""),"",ROUND(($Z196-$Y196)*24,1)))</f>
        <v/>
      </c>
      <c r="AE196" s="45">
        <f>IF($A196="","",IF(OR($AA196="",$Z196=""),"",ROUND(($Z196-$AA196)*24,1)))</f>
        <v/>
      </c>
      <c r="AF196" s="22">
        <f>IF($A196="","",IF(OR($AB196="",$Z196=""),"",ROUND(($AB196-$Z196)*1440,0)))</f>
        <v/>
      </c>
      <c r="AG196" s="22">
        <f>IF($A196="","",IF(OR($AB196="",$AC196=""),"",ROUND(($AC196-$AB196)*1440,0)))</f>
        <v/>
      </c>
      <c r="AH196" s="46">
        <f>IF($A196="","",IF(OR($V196="",$W196=""),"",$W196-$V196))</f>
        <v/>
      </c>
      <c r="AI196" s="24">
        <f>IF($A196="","",IF(OR($L196="Cancelled",$L196="Completed"),"",IF(AND($L196="Confirmed",OR($M196="",$N196="")),"CONFIRMATION INCOMPLETE",IF(AND($Z196&lt;&gt;"",$Z196&lt;Dashboard!$B$2,$L196&lt;&gt;"Confirmed"),"OVERDUE / UNFILLED",IF(AND($Z196&lt;&gt;"",$Z196&gt;=Dashboard!$B$2,$Z196&lt;=Dashboard!$B$2+2,$L196&lt;&gt;"Confirmed"),"DUE WITHIN 48 HOURS","")))))</f>
        <v/>
      </c>
      <c r="AJ196" s="24">
        <f>IF($A196="","",IF(COUNTIF($A$2:$A$501,$A196)&gt;1,"Duplicate request ID",IF(OR($B196="",$C196="",$D196="",$E196="",$F196="",$G196="",$H196="",$I196="",$J196="",$K196="",$L196=""),"Missing required information",IF(AND($Y196&lt;&gt;"",$Z196&lt;&gt;"",$Z196&lt;$Y196),"Invalid date or time sequence",IF(OR(AND($O196&lt;&gt;"",$P196=""),AND($O196="",$P196&lt;&gt;"")),"Confirmation date or time incomplete",IF(AND($AA196&lt;&gt;"",$Z196&lt;&gt;"",$AA196&gt;$Z196),"Confirmation after appointment",IF(AND(OR($L196="Confirmed",$L196="Completed"),OR($M196="",$N196="")),"Confirmed record missing assignment",IF(AND($L196="Completed",OR($Q196="",$R196="",$S196="",$T196="")),"Completed record missing service times",IF(AND($AB196&lt;&gt;"",$AC196&lt;&gt;"",$AC196&lt;$AB196),"Service end before service start",IF(AND($L196="Cancelled",$U196=""),"Cancelled record missing cancellation source",IF(OR(AND($V196&lt;&gt;"",$V196&lt;0),AND($W196&lt;&gt;"",$W196&lt;0)),"Negative cost",""))))))))))</f>
        <v/>
      </c>
    </row>
    <row r="197">
      <c r="A197" s="25" t="n"/>
      <c r="B197" s="25" t="n"/>
      <c r="C197" s="25" t="n"/>
      <c r="D197" s="47" t="n"/>
      <c r="E197" s="27" t="n"/>
      <c r="F197" s="47" t="n"/>
      <c r="G197" s="27" t="n"/>
      <c r="H197" s="25" t="n"/>
      <c r="I197" s="25" t="n"/>
      <c r="J197" s="25" t="n"/>
      <c r="K197" s="25" t="n"/>
      <c r="L197" s="25" t="n"/>
      <c r="M197" s="25" t="n"/>
      <c r="N197" s="25" t="n"/>
      <c r="O197" s="47" t="n"/>
      <c r="P197" s="27" t="n"/>
      <c r="Q197" s="47" t="n"/>
      <c r="R197" s="27" t="n"/>
      <c r="S197" s="47" t="n"/>
      <c r="T197" s="27" t="n"/>
      <c r="U197" s="25" t="n"/>
      <c r="V197" s="48" t="n"/>
      <c r="W197" s="48" t="n"/>
      <c r="X197" s="29" t="n"/>
      <c r="Y197" s="44">
        <f>IF($A197="","",IF(OR($D197="",$E197=""),"",$D197+$E197))</f>
        <v/>
      </c>
      <c r="Z197" s="44">
        <f>IF($A197="","",IF(OR($F197="",$G197=""),"",$F197+$G197))</f>
        <v/>
      </c>
      <c r="AA197" s="44">
        <f>IF($A197="","",IF(OR($O197="",$P197=""),"",$O197+$P197))</f>
        <v/>
      </c>
      <c r="AB197" s="44">
        <f>IF($A197="","",IF(OR($Q197="",$R197=""),"",$Q197+$R197))</f>
        <v/>
      </c>
      <c r="AC197" s="44">
        <f>IF($A197="","",IF(OR($S197="",$T197=""),"",$S197+$T197))</f>
        <v/>
      </c>
      <c r="AD197" s="45">
        <f>IF($A197="","",IF(OR($Y197="",$Z197=""),"",ROUND(($Z197-$Y197)*24,1)))</f>
        <v/>
      </c>
      <c r="AE197" s="45">
        <f>IF($A197="","",IF(OR($AA197="",$Z197=""),"",ROUND(($Z197-$AA197)*24,1)))</f>
        <v/>
      </c>
      <c r="AF197" s="22">
        <f>IF($A197="","",IF(OR($AB197="",$Z197=""),"",ROUND(($AB197-$Z197)*1440,0)))</f>
        <v/>
      </c>
      <c r="AG197" s="22">
        <f>IF($A197="","",IF(OR($AB197="",$AC197=""),"",ROUND(($AC197-$AB197)*1440,0)))</f>
        <v/>
      </c>
      <c r="AH197" s="46">
        <f>IF($A197="","",IF(OR($V197="",$W197=""),"",$W197-$V197))</f>
        <v/>
      </c>
      <c r="AI197" s="24">
        <f>IF($A197="","",IF(OR($L197="Cancelled",$L197="Completed"),"",IF(AND($L197="Confirmed",OR($M197="",$N197="")),"CONFIRMATION INCOMPLETE",IF(AND($Z197&lt;&gt;"",$Z197&lt;Dashboard!$B$2,$L197&lt;&gt;"Confirmed"),"OVERDUE / UNFILLED",IF(AND($Z197&lt;&gt;"",$Z197&gt;=Dashboard!$B$2,$Z197&lt;=Dashboard!$B$2+2,$L197&lt;&gt;"Confirmed"),"DUE WITHIN 48 HOURS","")))))</f>
        <v/>
      </c>
      <c r="AJ197" s="24">
        <f>IF($A197="","",IF(COUNTIF($A$2:$A$501,$A197)&gt;1,"Duplicate request ID",IF(OR($B197="",$C197="",$D197="",$E197="",$F197="",$G197="",$H197="",$I197="",$J197="",$K197="",$L197=""),"Missing required information",IF(AND($Y197&lt;&gt;"",$Z197&lt;&gt;"",$Z197&lt;$Y197),"Invalid date or time sequence",IF(OR(AND($O197&lt;&gt;"",$P197=""),AND($O197="",$P197&lt;&gt;"")),"Confirmation date or time incomplete",IF(AND($AA197&lt;&gt;"",$Z197&lt;&gt;"",$AA197&gt;$Z197),"Confirmation after appointment",IF(AND(OR($L197="Confirmed",$L197="Completed"),OR($M197="",$N197="")),"Confirmed record missing assignment",IF(AND($L197="Completed",OR($Q197="",$R197="",$S197="",$T197="")),"Completed record missing service times",IF(AND($AB197&lt;&gt;"",$AC197&lt;&gt;"",$AC197&lt;$AB197),"Service end before service start",IF(AND($L197="Cancelled",$U197=""),"Cancelled record missing cancellation source",IF(OR(AND($V197&lt;&gt;"",$V197&lt;0),AND($W197&lt;&gt;"",$W197&lt;0)),"Negative cost",""))))))))))</f>
        <v/>
      </c>
    </row>
    <row r="198">
      <c r="A198" s="15" t="n"/>
      <c r="B198" s="15" t="n"/>
      <c r="C198" s="15" t="n"/>
      <c r="D198" s="42" t="n"/>
      <c r="E198" s="17" t="n"/>
      <c r="F198" s="42" t="n"/>
      <c r="G198" s="17" t="n"/>
      <c r="H198" s="15" t="n"/>
      <c r="I198" s="15" t="n"/>
      <c r="J198" s="15" t="n"/>
      <c r="K198" s="15" t="n"/>
      <c r="L198" s="15" t="n"/>
      <c r="M198" s="15" t="n"/>
      <c r="N198" s="15" t="n"/>
      <c r="O198" s="42" t="n"/>
      <c r="P198" s="17" t="n"/>
      <c r="Q198" s="42" t="n"/>
      <c r="R198" s="17" t="n"/>
      <c r="S198" s="42" t="n"/>
      <c r="T198" s="17" t="n"/>
      <c r="U198" s="15" t="n"/>
      <c r="V198" s="43" t="n"/>
      <c r="W198" s="43" t="n"/>
      <c r="X198" s="19" t="n"/>
      <c r="Y198" s="44">
        <f>IF($A198="","",IF(OR($D198="",$E198=""),"",$D198+$E198))</f>
        <v/>
      </c>
      <c r="Z198" s="44">
        <f>IF($A198="","",IF(OR($F198="",$G198=""),"",$F198+$G198))</f>
        <v/>
      </c>
      <c r="AA198" s="44">
        <f>IF($A198="","",IF(OR($O198="",$P198=""),"",$O198+$P198))</f>
        <v/>
      </c>
      <c r="AB198" s="44">
        <f>IF($A198="","",IF(OR($Q198="",$R198=""),"",$Q198+$R198))</f>
        <v/>
      </c>
      <c r="AC198" s="44">
        <f>IF($A198="","",IF(OR($S198="",$T198=""),"",$S198+$T198))</f>
        <v/>
      </c>
      <c r="AD198" s="45">
        <f>IF($A198="","",IF(OR($Y198="",$Z198=""),"",ROUND(($Z198-$Y198)*24,1)))</f>
        <v/>
      </c>
      <c r="AE198" s="45">
        <f>IF($A198="","",IF(OR($AA198="",$Z198=""),"",ROUND(($Z198-$AA198)*24,1)))</f>
        <v/>
      </c>
      <c r="AF198" s="22">
        <f>IF($A198="","",IF(OR($AB198="",$Z198=""),"",ROUND(($AB198-$Z198)*1440,0)))</f>
        <v/>
      </c>
      <c r="AG198" s="22">
        <f>IF($A198="","",IF(OR($AB198="",$AC198=""),"",ROUND(($AC198-$AB198)*1440,0)))</f>
        <v/>
      </c>
      <c r="AH198" s="46">
        <f>IF($A198="","",IF(OR($V198="",$W198=""),"",$W198-$V198))</f>
        <v/>
      </c>
      <c r="AI198" s="24">
        <f>IF($A198="","",IF(OR($L198="Cancelled",$L198="Completed"),"",IF(AND($L198="Confirmed",OR($M198="",$N198="")),"CONFIRMATION INCOMPLETE",IF(AND($Z198&lt;&gt;"",$Z198&lt;Dashboard!$B$2,$L198&lt;&gt;"Confirmed"),"OVERDUE / UNFILLED",IF(AND($Z198&lt;&gt;"",$Z198&gt;=Dashboard!$B$2,$Z198&lt;=Dashboard!$B$2+2,$L198&lt;&gt;"Confirmed"),"DUE WITHIN 48 HOURS","")))))</f>
        <v/>
      </c>
      <c r="AJ198" s="24">
        <f>IF($A198="","",IF(COUNTIF($A$2:$A$501,$A198)&gt;1,"Duplicate request ID",IF(OR($B198="",$C198="",$D198="",$E198="",$F198="",$G198="",$H198="",$I198="",$J198="",$K198="",$L198=""),"Missing required information",IF(AND($Y198&lt;&gt;"",$Z198&lt;&gt;"",$Z198&lt;$Y198),"Invalid date or time sequence",IF(OR(AND($O198&lt;&gt;"",$P198=""),AND($O198="",$P198&lt;&gt;"")),"Confirmation date or time incomplete",IF(AND($AA198&lt;&gt;"",$Z198&lt;&gt;"",$AA198&gt;$Z198),"Confirmation after appointment",IF(AND(OR($L198="Confirmed",$L198="Completed"),OR($M198="",$N198="")),"Confirmed record missing assignment",IF(AND($L198="Completed",OR($Q198="",$R198="",$S198="",$T198="")),"Completed record missing service times",IF(AND($AB198&lt;&gt;"",$AC198&lt;&gt;"",$AC198&lt;$AB198),"Service end before service start",IF(AND($L198="Cancelled",$U198=""),"Cancelled record missing cancellation source",IF(OR(AND($V198&lt;&gt;"",$V198&lt;0),AND($W198&lt;&gt;"",$W198&lt;0)),"Negative cost",""))))))))))</f>
        <v/>
      </c>
    </row>
    <row r="199">
      <c r="A199" s="25" t="n"/>
      <c r="B199" s="25" t="n"/>
      <c r="C199" s="25" t="n"/>
      <c r="D199" s="47" t="n"/>
      <c r="E199" s="27" t="n"/>
      <c r="F199" s="47" t="n"/>
      <c r="G199" s="27" t="n"/>
      <c r="H199" s="25" t="n"/>
      <c r="I199" s="25" t="n"/>
      <c r="J199" s="25" t="n"/>
      <c r="K199" s="25" t="n"/>
      <c r="L199" s="25" t="n"/>
      <c r="M199" s="25" t="n"/>
      <c r="N199" s="25" t="n"/>
      <c r="O199" s="47" t="n"/>
      <c r="P199" s="27" t="n"/>
      <c r="Q199" s="47" t="n"/>
      <c r="R199" s="27" t="n"/>
      <c r="S199" s="47" t="n"/>
      <c r="T199" s="27" t="n"/>
      <c r="U199" s="25" t="n"/>
      <c r="V199" s="48" t="n"/>
      <c r="W199" s="48" t="n"/>
      <c r="X199" s="29" t="n"/>
      <c r="Y199" s="44">
        <f>IF($A199="","",IF(OR($D199="",$E199=""),"",$D199+$E199))</f>
        <v/>
      </c>
      <c r="Z199" s="44">
        <f>IF($A199="","",IF(OR($F199="",$G199=""),"",$F199+$G199))</f>
        <v/>
      </c>
      <c r="AA199" s="44">
        <f>IF($A199="","",IF(OR($O199="",$P199=""),"",$O199+$P199))</f>
        <v/>
      </c>
      <c r="AB199" s="44">
        <f>IF($A199="","",IF(OR($Q199="",$R199=""),"",$Q199+$R199))</f>
        <v/>
      </c>
      <c r="AC199" s="44">
        <f>IF($A199="","",IF(OR($S199="",$T199=""),"",$S199+$T199))</f>
        <v/>
      </c>
      <c r="AD199" s="45">
        <f>IF($A199="","",IF(OR($Y199="",$Z199=""),"",ROUND(($Z199-$Y199)*24,1)))</f>
        <v/>
      </c>
      <c r="AE199" s="45">
        <f>IF($A199="","",IF(OR($AA199="",$Z199=""),"",ROUND(($Z199-$AA199)*24,1)))</f>
        <v/>
      </c>
      <c r="AF199" s="22">
        <f>IF($A199="","",IF(OR($AB199="",$Z199=""),"",ROUND(($AB199-$Z199)*1440,0)))</f>
        <v/>
      </c>
      <c r="AG199" s="22">
        <f>IF($A199="","",IF(OR($AB199="",$AC199=""),"",ROUND(($AC199-$AB199)*1440,0)))</f>
        <v/>
      </c>
      <c r="AH199" s="46">
        <f>IF($A199="","",IF(OR($V199="",$W199=""),"",$W199-$V199))</f>
        <v/>
      </c>
      <c r="AI199" s="24">
        <f>IF($A199="","",IF(OR($L199="Cancelled",$L199="Completed"),"",IF(AND($L199="Confirmed",OR($M199="",$N199="")),"CONFIRMATION INCOMPLETE",IF(AND($Z199&lt;&gt;"",$Z199&lt;Dashboard!$B$2,$L199&lt;&gt;"Confirmed"),"OVERDUE / UNFILLED",IF(AND($Z199&lt;&gt;"",$Z199&gt;=Dashboard!$B$2,$Z199&lt;=Dashboard!$B$2+2,$L199&lt;&gt;"Confirmed"),"DUE WITHIN 48 HOURS","")))))</f>
        <v/>
      </c>
      <c r="AJ199" s="24">
        <f>IF($A199="","",IF(COUNTIF($A$2:$A$501,$A199)&gt;1,"Duplicate request ID",IF(OR($B199="",$C199="",$D199="",$E199="",$F199="",$G199="",$H199="",$I199="",$J199="",$K199="",$L199=""),"Missing required information",IF(AND($Y199&lt;&gt;"",$Z199&lt;&gt;"",$Z199&lt;$Y199),"Invalid date or time sequence",IF(OR(AND($O199&lt;&gt;"",$P199=""),AND($O199="",$P199&lt;&gt;"")),"Confirmation date or time incomplete",IF(AND($AA199&lt;&gt;"",$Z199&lt;&gt;"",$AA199&gt;$Z199),"Confirmation after appointment",IF(AND(OR($L199="Confirmed",$L199="Completed"),OR($M199="",$N199="")),"Confirmed record missing assignment",IF(AND($L199="Completed",OR($Q199="",$R199="",$S199="",$T199="")),"Completed record missing service times",IF(AND($AB199&lt;&gt;"",$AC199&lt;&gt;"",$AC199&lt;$AB199),"Service end before service start",IF(AND($L199="Cancelled",$U199=""),"Cancelled record missing cancellation source",IF(OR(AND($V199&lt;&gt;"",$V199&lt;0),AND($W199&lt;&gt;"",$W199&lt;0)),"Negative cost",""))))))))))</f>
        <v/>
      </c>
    </row>
    <row r="200">
      <c r="A200" s="15" t="n"/>
      <c r="B200" s="15" t="n"/>
      <c r="C200" s="15" t="n"/>
      <c r="D200" s="42" t="n"/>
      <c r="E200" s="17" t="n"/>
      <c r="F200" s="42" t="n"/>
      <c r="G200" s="17" t="n"/>
      <c r="H200" s="15" t="n"/>
      <c r="I200" s="15" t="n"/>
      <c r="J200" s="15" t="n"/>
      <c r="K200" s="15" t="n"/>
      <c r="L200" s="15" t="n"/>
      <c r="M200" s="15" t="n"/>
      <c r="N200" s="15" t="n"/>
      <c r="O200" s="42" t="n"/>
      <c r="P200" s="17" t="n"/>
      <c r="Q200" s="42" t="n"/>
      <c r="R200" s="17" t="n"/>
      <c r="S200" s="42" t="n"/>
      <c r="T200" s="17" t="n"/>
      <c r="U200" s="15" t="n"/>
      <c r="V200" s="43" t="n"/>
      <c r="W200" s="43" t="n"/>
      <c r="X200" s="19" t="n"/>
      <c r="Y200" s="44">
        <f>IF($A200="","",IF(OR($D200="",$E200=""),"",$D200+$E200))</f>
        <v/>
      </c>
      <c r="Z200" s="44">
        <f>IF($A200="","",IF(OR($F200="",$G200=""),"",$F200+$G200))</f>
        <v/>
      </c>
      <c r="AA200" s="44">
        <f>IF($A200="","",IF(OR($O200="",$P200=""),"",$O200+$P200))</f>
        <v/>
      </c>
      <c r="AB200" s="44">
        <f>IF($A200="","",IF(OR($Q200="",$R200=""),"",$Q200+$R200))</f>
        <v/>
      </c>
      <c r="AC200" s="44">
        <f>IF($A200="","",IF(OR($S200="",$T200=""),"",$S200+$T200))</f>
        <v/>
      </c>
      <c r="AD200" s="45">
        <f>IF($A200="","",IF(OR($Y200="",$Z200=""),"",ROUND(($Z200-$Y200)*24,1)))</f>
        <v/>
      </c>
      <c r="AE200" s="45">
        <f>IF($A200="","",IF(OR($AA200="",$Z200=""),"",ROUND(($Z200-$AA200)*24,1)))</f>
        <v/>
      </c>
      <c r="AF200" s="22">
        <f>IF($A200="","",IF(OR($AB200="",$Z200=""),"",ROUND(($AB200-$Z200)*1440,0)))</f>
        <v/>
      </c>
      <c r="AG200" s="22">
        <f>IF($A200="","",IF(OR($AB200="",$AC200=""),"",ROUND(($AC200-$AB200)*1440,0)))</f>
        <v/>
      </c>
      <c r="AH200" s="46">
        <f>IF($A200="","",IF(OR($V200="",$W200=""),"",$W200-$V200))</f>
        <v/>
      </c>
      <c r="AI200" s="24">
        <f>IF($A200="","",IF(OR($L200="Cancelled",$L200="Completed"),"",IF(AND($L200="Confirmed",OR($M200="",$N200="")),"CONFIRMATION INCOMPLETE",IF(AND($Z200&lt;&gt;"",$Z200&lt;Dashboard!$B$2,$L200&lt;&gt;"Confirmed"),"OVERDUE / UNFILLED",IF(AND($Z200&lt;&gt;"",$Z200&gt;=Dashboard!$B$2,$Z200&lt;=Dashboard!$B$2+2,$L200&lt;&gt;"Confirmed"),"DUE WITHIN 48 HOURS","")))))</f>
        <v/>
      </c>
      <c r="AJ200" s="24">
        <f>IF($A200="","",IF(COUNTIF($A$2:$A$501,$A200)&gt;1,"Duplicate request ID",IF(OR($B200="",$C200="",$D200="",$E200="",$F200="",$G200="",$H200="",$I200="",$J200="",$K200="",$L200=""),"Missing required information",IF(AND($Y200&lt;&gt;"",$Z200&lt;&gt;"",$Z200&lt;$Y200),"Invalid date or time sequence",IF(OR(AND($O200&lt;&gt;"",$P200=""),AND($O200="",$P200&lt;&gt;"")),"Confirmation date or time incomplete",IF(AND($AA200&lt;&gt;"",$Z200&lt;&gt;"",$AA200&gt;$Z200),"Confirmation after appointment",IF(AND(OR($L200="Confirmed",$L200="Completed"),OR($M200="",$N200="")),"Confirmed record missing assignment",IF(AND($L200="Completed",OR($Q200="",$R200="",$S200="",$T200="")),"Completed record missing service times",IF(AND($AB200&lt;&gt;"",$AC200&lt;&gt;"",$AC200&lt;$AB200),"Service end before service start",IF(AND($L200="Cancelled",$U200=""),"Cancelled record missing cancellation source",IF(OR(AND($V200&lt;&gt;"",$V200&lt;0),AND($W200&lt;&gt;"",$W200&lt;0)),"Negative cost",""))))))))))</f>
        <v/>
      </c>
    </row>
    <row r="201">
      <c r="A201" s="25" t="n"/>
      <c r="B201" s="25" t="n"/>
      <c r="C201" s="25" t="n"/>
      <c r="D201" s="47" t="n"/>
      <c r="E201" s="27" t="n"/>
      <c r="F201" s="47" t="n"/>
      <c r="G201" s="27" t="n"/>
      <c r="H201" s="25" t="n"/>
      <c r="I201" s="25" t="n"/>
      <c r="J201" s="25" t="n"/>
      <c r="K201" s="25" t="n"/>
      <c r="L201" s="25" t="n"/>
      <c r="M201" s="25" t="n"/>
      <c r="N201" s="25" t="n"/>
      <c r="O201" s="47" t="n"/>
      <c r="P201" s="27" t="n"/>
      <c r="Q201" s="47" t="n"/>
      <c r="R201" s="27" t="n"/>
      <c r="S201" s="47" t="n"/>
      <c r="T201" s="27" t="n"/>
      <c r="U201" s="25" t="n"/>
      <c r="V201" s="48" t="n"/>
      <c r="W201" s="48" t="n"/>
      <c r="X201" s="29" t="n"/>
      <c r="Y201" s="44">
        <f>IF($A201="","",IF(OR($D201="",$E201=""),"",$D201+$E201))</f>
        <v/>
      </c>
      <c r="Z201" s="44">
        <f>IF($A201="","",IF(OR($F201="",$G201=""),"",$F201+$G201))</f>
        <v/>
      </c>
      <c r="AA201" s="44">
        <f>IF($A201="","",IF(OR($O201="",$P201=""),"",$O201+$P201))</f>
        <v/>
      </c>
      <c r="AB201" s="44">
        <f>IF($A201="","",IF(OR($Q201="",$R201=""),"",$Q201+$R201))</f>
        <v/>
      </c>
      <c r="AC201" s="44">
        <f>IF($A201="","",IF(OR($S201="",$T201=""),"",$S201+$T201))</f>
        <v/>
      </c>
      <c r="AD201" s="45">
        <f>IF($A201="","",IF(OR($Y201="",$Z201=""),"",ROUND(($Z201-$Y201)*24,1)))</f>
        <v/>
      </c>
      <c r="AE201" s="45">
        <f>IF($A201="","",IF(OR($AA201="",$Z201=""),"",ROUND(($Z201-$AA201)*24,1)))</f>
        <v/>
      </c>
      <c r="AF201" s="22">
        <f>IF($A201="","",IF(OR($AB201="",$Z201=""),"",ROUND(($AB201-$Z201)*1440,0)))</f>
        <v/>
      </c>
      <c r="AG201" s="22">
        <f>IF($A201="","",IF(OR($AB201="",$AC201=""),"",ROUND(($AC201-$AB201)*1440,0)))</f>
        <v/>
      </c>
      <c r="AH201" s="46">
        <f>IF($A201="","",IF(OR($V201="",$W201=""),"",$W201-$V201))</f>
        <v/>
      </c>
      <c r="AI201" s="24">
        <f>IF($A201="","",IF(OR($L201="Cancelled",$L201="Completed"),"",IF(AND($L201="Confirmed",OR($M201="",$N201="")),"CONFIRMATION INCOMPLETE",IF(AND($Z201&lt;&gt;"",$Z201&lt;Dashboard!$B$2,$L201&lt;&gt;"Confirmed"),"OVERDUE / UNFILLED",IF(AND($Z201&lt;&gt;"",$Z201&gt;=Dashboard!$B$2,$Z201&lt;=Dashboard!$B$2+2,$L201&lt;&gt;"Confirmed"),"DUE WITHIN 48 HOURS","")))))</f>
        <v/>
      </c>
      <c r="AJ201" s="24">
        <f>IF($A201="","",IF(COUNTIF($A$2:$A$501,$A201)&gt;1,"Duplicate request ID",IF(OR($B201="",$C201="",$D201="",$E201="",$F201="",$G201="",$H201="",$I201="",$J201="",$K201="",$L201=""),"Missing required information",IF(AND($Y201&lt;&gt;"",$Z201&lt;&gt;"",$Z201&lt;$Y201),"Invalid date or time sequence",IF(OR(AND($O201&lt;&gt;"",$P201=""),AND($O201="",$P201&lt;&gt;"")),"Confirmation date or time incomplete",IF(AND($AA201&lt;&gt;"",$Z201&lt;&gt;"",$AA201&gt;$Z201),"Confirmation after appointment",IF(AND(OR($L201="Confirmed",$L201="Completed"),OR($M201="",$N201="")),"Confirmed record missing assignment",IF(AND($L201="Completed",OR($Q201="",$R201="",$S201="",$T201="")),"Completed record missing service times",IF(AND($AB201&lt;&gt;"",$AC201&lt;&gt;"",$AC201&lt;$AB201),"Service end before service start",IF(AND($L201="Cancelled",$U201=""),"Cancelled record missing cancellation source",IF(OR(AND($V201&lt;&gt;"",$V201&lt;0),AND($W201&lt;&gt;"",$W201&lt;0)),"Negative cost",""))))))))))</f>
        <v/>
      </c>
    </row>
    <row r="202">
      <c r="A202" s="15" t="n"/>
      <c r="B202" s="15" t="n"/>
      <c r="C202" s="15" t="n"/>
      <c r="D202" s="42" t="n"/>
      <c r="E202" s="17" t="n"/>
      <c r="F202" s="42" t="n"/>
      <c r="G202" s="17" t="n"/>
      <c r="H202" s="15" t="n"/>
      <c r="I202" s="15" t="n"/>
      <c r="J202" s="15" t="n"/>
      <c r="K202" s="15" t="n"/>
      <c r="L202" s="15" t="n"/>
      <c r="M202" s="15" t="n"/>
      <c r="N202" s="15" t="n"/>
      <c r="O202" s="42" t="n"/>
      <c r="P202" s="17" t="n"/>
      <c r="Q202" s="42" t="n"/>
      <c r="R202" s="17" t="n"/>
      <c r="S202" s="42" t="n"/>
      <c r="T202" s="17" t="n"/>
      <c r="U202" s="15" t="n"/>
      <c r="V202" s="43" t="n"/>
      <c r="W202" s="43" t="n"/>
      <c r="X202" s="19" t="n"/>
      <c r="Y202" s="44">
        <f>IF($A202="","",IF(OR($D202="",$E202=""),"",$D202+$E202))</f>
        <v/>
      </c>
      <c r="Z202" s="44">
        <f>IF($A202="","",IF(OR($F202="",$G202=""),"",$F202+$G202))</f>
        <v/>
      </c>
      <c r="AA202" s="44">
        <f>IF($A202="","",IF(OR($O202="",$P202=""),"",$O202+$P202))</f>
        <v/>
      </c>
      <c r="AB202" s="44">
        <f>IF($A202="","",IF(OR($Q202="",$R202=""),"",$Q202+$R202))</f>
        <v/>
      </c>
      <c r="AC202" s="44">
        <f>IF($A202="","",IF(OR($S202="",$T202=""),"",$S202+$T202))</f>
        <v/>
      </c>
      <c r="AD202" s="45">
        <f>IF($A202="","",IF(OR($Y202="",$Z202=""),"",ROUND(($Z202-$Y202)*24,1)))</f>
        <v/>
      </c>
      <c r="AE202" s="45">
        <f>IF($A202="","",IF(OR($AA202="",$Z202=""),"",ROUND(($Z202-$AA202)*24,1)))</f>
        <v/>
      </c>
      <c r="AF202" s="22">
        <f>IF($A202="","",IF(OR($AB202="",$Z202=""),"",ROUND(($AB202-$Z202)*1440,0)))</f>
        <v/>
      </c>
      <c r="AG202" s="22">
        <f>IF($A202="","",IF(OR($AB202="",$AC202=""),"",ROUND(($AC202-$AB202)*1440,0)))</f>
        <v/>
      </c>
      <c r="AH202" s="46">
        <f>IF($A202="","",IF(OR($V202="",$W202=""),"",$W202-$V202))</f>
        <v/>
      </c>
      <c r="AI202" s="24">
        <f>IF($A202="","",IF(OR($L202="Cancelled",$L202="Completed"),"",IF(AND($L202="Confirmed",OR($M202="",$N202="")),"CONFIRMATION INCOMPLETE",IF(AND($Z202&lt;&gt;"",$Z202&lt;Dashboard!$B$2,$L202&lt;&gt;"Confirmed"),"OVERDUE / UNFILLED",IF(AND($Z202&lt;&gt;"",$Z202&gt;=Dashboard!$B$2,$Z202&lt;=Dashboard!$B$2+2,$L202&lt;&gt;"Confirmed"),"DUE WITHIN 48 HOURS","")))))</f>
        <v/>
      </c>
      <c r="AJ202" s="24">
        <f>IF($A202="","",IF(COUNTIF($A$2:$A$501,$A202)&gt;1,"Duplicate request ID",IF(OR($B202="",$C202="",$D202="",$E202="",$F202="",$G202="",$H202="",$I202="",$J202="",$K202="",$L202=""),"Missing required information",IF(AND($Y202&lt;&gt;"",$Z202&lt;&gt;"",$Z202&lt;$Y202),"Invalid date or time sequence",IF(OR(AND($O202&lt;&gt;"",$P202=""),AND($O202="",$P202&lt;&gt;"")),"Confirmation date or time incomplete",IF(AND($AA202&lt;&gt;"",$Z202&lt;&gt;"",$AA202&gt;$Z202),"Confirmation after appointment",IF(AND(OR($L202="Confirmed",$L202="Completed"),OR($M202="",$N202="")),"Confirmed record missing assignment",IF(AND($L202="Completed",OR($Q202="",$R202="",$S202="",$T202="")),"Completed record missing service times",IF(AND($AB202&lt;&gt;"",$AC202&lt;&gt;"",$AC202&lt;$AB202),"Service end before service start",IF(AND($L202="Cancelled",$U202=""),"Cancelled record missing cancellation source",IF(OR(AND($V202&lt;&gt;"",$V202&lt;0),AND($W202&lt;&gt;"",$W202&lt;0)),"Negative cost",""))))))))))</f>
        <v/>
      </c>
    </row>
    <row r="203">
      <c r="A203" s="25" t="n"/>
      <c r="B203" s="25" t="n"/>
      <c r="C203" s="25" t="n"/>
      <c r="D203" s="47" t="n"/>
      <c r="E203" s="27" t="n"/>
      <c r="F203" s="47" t="n"/>
      <c r="G203" s="27" t="n"/>
      <c r="H203" s="25" t="n"/>
      <c r="I203" s="25" t="n"/>
      <c r="J203" s="25" t="n"/>
      <c r="K203" s="25" t="n"/>
      <c r="L203" s="25" t="n"/>
      <c r="M203" s="25" t="n"/>
      <c r="N203" s="25" t="n"/>
      <c r="O203" s="47" t="n"/>
      <c r="P203" s="27" t="n"/>
      <c r="Q203" s="47" t="n"/>
      <c r="R203" s="27" t="n"/>
      <c r="S203" s="47" t="n"/>
      <c r="T203" s="27" t="n"/>
      <c r="U203" s="25" t="n"/>
      <c r="V203" s="48" t="n"/>
      <c r="W203" s="48" t="n"/>
      <c r="X203" s="29" t="n"/>
      <c r="Y203" s="44">
        <f>IF($A203="","",IF(OR($D203="",$E203=""),"",$D203+$E203))</f>
        <v/>
      </c>
      <c r="Z203" s="44">
        <f>IF($A203="","",IF(OR($F203="",$G203=""),"",$F203+$G203))</f>
        <v/>
      </c>
      <c r="AA203" s="44">
        <f>IF($A203="","",IF(OR($O203="",$P203=""),"",$O203+$P203))</f>
        <v/>
      </c>
      <c r="AB203" s="44">
        <f>IF($A203="","",IF(OR($Q203="",$R203=""),"",$Q203+$R203))</f>
        <v/>
      </c>
      <c r="AC203" s="44">
        <f>IF($A203="","",IF(OR($S203="",$T203=""),"",$S203+$T203))</f>
        <v/>
      </c>
      <c r="AD203" s="45">
        <f>IF($A203="","",IF(OR($Y203="",$Z203=""),"",ROUND(($Z203-$Y203)*24,1)))</f>
        <v/>
      </c>
      <c r="AE203" s="45">
        <f>IF($A203="","",IF(OR($AA203="",$Z203=""),"",ROUND(($Z203-$AA203)*24,1)))</f>
        <v/>
      </c>
      <c r="AF203" s="22">
        <f>IF($A203="","",IF(OR($AB203="",$Z203=""),"",ROUND(($AB203-$Z203)*1440,0)))</f>
        <v/>
      </c>
      <c r="AG203" s="22">
        <f>IF($A203="","",IF(OR($AB203="",$AC203=""),"",ROUND(($AC203-$AB203)*1440,0)))</f>
        <v/>
      </c>
      <c r="AH203" s="46">
        <f>IF($A203="","",IF(OR($V203="",$W203=""),"",$W203-$V203))</f>
        <v/>
      </c>
      <c r="AI203" s="24">
        <f>IF($A203="","",IF(OR($L203="Cancelled",$L203="Completed"),"",IF(AND($L203="Confirmed",OR($M203="",$N203="")),"CONFIRMATION INCOMPLETE",IF(AND($Z203&lt;&gt;"",$Z203&lt;Dashboard!$B$2,$L203&lt;&gt;"Confirmed"),"OVERDUE / UNFILLED",IF(AND($Z203&lt;&gt;"",$Z203&gt;=Dashboard!$B$2,$Z203&lt;=Dashboard!$B$2+2,$L203&lt;&gt;"Confirmed"),"DUE WITHIN 48 HOURS","")))))</f>
        <v/>
      </c>
      <c r="AJ203" s="24">
        <f>IF($A203="","",IF(COUNTIF($A$2:$A$501,$A203)&gt;1,"Duplicate request ID",IF(OR($B203="",$C203="",$D203="",$E203="",$F203="",$G203="",$H203="",$I203="",$J203="",$K203="",$L203=""),"Missing required information",IF(AND($Y203&lt;&gt;"",$Z203&lt;&gt;"",$Z203&lt;$Y203),"Invalid date or time sequence",IF(OR(AND($O203&lt;&gt;"",$P203=""),AND($O203="",$P203&lt;&gt;"")),"Confirmation date or time incomplete",IF(AND($AA203&lt;&gt;"",$Z203&lt;&gt;"",$AA203&gt;$Z203),"Confirmation after appointment",IF(AND(OR($L203="Confirmed",$L203="Completed"),OR($M203="",$N203="")),"Confirmed record missing assignment",IF(AND($L203="Completed",OR($Q203="",$R203="",$S203="",$T203="")),"Completed record missing service times",IF(AND($AB203&lt;&gt;"",$AC203&lt;&gt;"",$AC203&lt;$AB203),"Service end before service start",IF(AND($L203="Cancelled",$U203=""),"Cancelled record missing cancellation source",IF(OR(AND($V203&lt;&gt;"",$V203&lt;0),AND($W203&lt;&gt;"",$W203&lt;0)),"Negative cost",""))))))))))</f>
        <v/>
      </c>
    </row>
    <row r="204">
      <c r="A204" s="15" t="n"/>
      <c r="B204" s="15" t="n"/>
      <c r="C204" s="15" t="n"/>
      <c r="D204" s="42" t="n"/>
      <c r="E204" s="17" t="n"/>
      <c r="F204" s="42" t="n"/>
      <c r="G204" s="17" t="n"/>
      <c r="H204" s="15" t="n"/>
      <c r="I204" s="15" t="n"/>
      <c r="J204" s="15" t="n"/>
      <c r="K204" s="15" t="n"/>
      <c r="L204" s="15" t="n"/>
      <c r="M204" s="15" t="n"/>
      <c r="N204" s="15" t="n"/>
      <c r="O204" s="42" t="n"/>
      <c r="P204" s="17" t="n"/>
      <c r="Q204" s="42" t="n"/>
      <c r="R204" s="17" t="n"/>
      <c r="S204" s="42" t="n"/>
      <c r="T204" s="17" t="n"/>
      <c r="U204" s="15" t="n"/>
      <c r="V204" s="43" t="n"/>
      <c r="W204" s="43" t="n"/>
      <c r="X204" s="19" t="n"/>
      <c r="Y204" s="44">
        <f>IF($A204="","",IF(OR($D204="",$E204=""),"",$D204+$E204))</f>
        <v/>
      </c>
      <c r="Z204" s="44">
        <f>IF($A204="","",IF(OR($F204="",$G204=""),"",$F204+$G204))</f>
        <v/>
      </c>
      <c r="AA204" s="44">
        <f>IF($A204="","",IF(OR($O204="",$P204=""),"",$O204+$P204))</f>
        <v/>
      </c>
      <c r="AB204" s="44">
        <f>IF($A204="","",IF(OR($Q204="",$R204=""),"",$Q204+$R204))</f>
        <v/>
      </c>
      <c r="AC204" s="44">
        <f>IF($A204="","",IF(OR($S204="",$T204=""),"",$S204+$T204))</f>
        <v/>
      </c>
      <c r="AD204" s="45">
        <f>IF($A204="","",IF(OR($Y204="",$Z204=""),"",ROUND(($Z204-$Y204)*24,1)))</f>
        <v/>
      </c>
      <c r="AE204" s="45">
        <f>IF($A204="","",IF(OR($AA204="",$Z204=""),"",ROUND(($Z204-$AA204)*24,1)))</f>
        <v/>
      </c>
      <c r="AF204" s="22">
        <f>IF($A204="","",IF(OR($AB204="",$Z204=""),"",ROUND(($AB204-$Z204)*1440,0)))</f>
        <v/>
      </c>
      <c r="AG204" s="22">
        <f>IF($A204="","",IF(OR($AB204="",$AC204=""),"",ROUND(($AC204-$AB204)*1440,0)))</f>
        <v/>
      </c>
      <c r="AH204" s="46">
        <f>IF($A204="","",IF(OR($V204="",$W204=""),"",$W204-$V204))</f>
        <v/>
      </c>
      <c r="AI204" s="24">
        <f>IF($A204="","",IF(OR($L204="Cancelled",$L204="Completed"),"",IF(AND($L204="Confirmed",OR($M204="",$N204="")),"CONFIRMATION INCOMPLETE",IF(AND($Z204&lt;&gt;"",$Z204&lt;Dashboard!$B$2,$L204&lt;&gt;"Confirmed"),"OVERDUE / UNFILLED",IF(AND($Z204&lt;&gt;"",$Z204&gt;=Dashboard!$B$2,$Z204&lt;=Dashboard!$B$2+2,$L204&lt;&gt;"Confirmed"),"DUE WITHIN 48 HOURS","")))))</f>
        <v/>
      </c>
      <c r="AJ204" s="24">
        <f>IF($A204="","",IF(COUNTIF($A$2:$A$501,$A204)&gt;1,"Duplicate request ID",IF(OR($B204="",$C204="",$D204="",$E204="",$F204="",$G204="",$H204="",$I204="",$J204="",$K204="",$L204=""),"Missing required information",IF(AND($Y204&lt;&gt;"",$Z204&lt;&gt;"",$Z204&lt;$Y204),"Invalid date or time sequence",IF(OR(AND($O204&lt;&gt;"",$P204=""),AND($O204="",$P204&lt;&gt;"")),"Confirmation date or time incomplete",IF(AND($AA204&lt;&gt;"",$Z204&lt;&gt;"",$AA204&gt;$Z204),"Confirmation after appointment",IF(AND(OR($L204="Confirmed",$L204="Completed"),OR($M204="",$N204="")),"Confirmed record missing assignment",IF(AND($L204="Completed",OR($Q204="",$R204="",$S204="",$T204="")),"Completed record missing service times",IF(AND($AB204&lt;&gt;"",$AC204&lt;&gt;"",$AC204&lt;$AB204),"Service end before service start",IF(AND($L204="Cancelled",$U204=""),"Cancelled record missing cancellation source",IF(OR(AND($V204&lt;&gt;"",$V204&lt;0),AND($W204&lt;&gt;"",$W204&lt;0)),"Negative cost",""))))))))))</f>
        <v/>
      </c>
    </row>
    <row r="205">
      <c r="A205" s="25" t="n"/>
      <c r="B205" s="25" t="n"/>
      <c r="C205" s="25" t="n"/>
      <c r="D205" s="47" t="n"/>
      <c r="E205" s="27" t="n"/>
      <c r="F205" s="47" t="n"/>
      <c r="G205" s="27" t="n"/>
      <c r="H205" s="25" t="n"/>
      <c r="I205" s="25" t="n"/>
      <c r="J205" s="25" t="n"/>
      <c r="K205" s="25" t="n"/>
      <c r="L205" s="25" t="n"/>
      <c r="M205" s="25" t="n"/>
      <c r="N205" s="25" t="n"/>
      <c r="O205" s="47" t="n"/>
      <c r="P205" s="27" t="n"/>
      <c r="Q205" s="47" t="n"/>
      <c r="R205" s="27" t="n"/>
      <c r="S205" s="47" t="n"/>
      <c r="T205" s="27" t="n"/>
      <c r="U205" s="25" t="n"/>
      <c r="V205" s="48" t="n"/>
      <c r="W205" s="48" t="n"/>
      <c r="X205" s="29" t="n"/>
      <c r="Y205" s="44">
        <f>IF($A205="","",IF(OR($D205="",$E205=""),"",$D205+$E205))</f>
        <v/>
      </c>
      <c r="Z205" s="44">
        <f>IF($A205="","",IF(OR($F205="",$G205=""),"",$F205+$G205))</f>
        <v/>
      </c>
      <c r="AA205" s="44">
        <f>IF($A205="","",IF(OR($O205="",$P205=""),"",$O205+$P205))</f>
        <v/>
      </c>
      <c r="AB205" s="44">
        <f>IF($A205="","",IF(OR($Q205="",$R205=""),"",$Q205+$R205))</f>
        <v/>
      </c>
      <c r="AC205" s="44">
        <f>IF($A205="","",IF(OR($S205="",$T205=""),"",$S205+$T205))</f>
        <v/>
      </c>
      <c r="AD205" s="45">
        <f>IF($A205="","",IF(OR($Y205="",$Z205=""),"",ROUND(($Z205-$Y205)*24,1)))</f>
        <v/>
      </c>
      <c r="AE205" s="45">
        <f>IF($A205="","",IF(OR($AA205="",$Z205=""),"",ROUND(($Z205-$AA205)*24,1)))</f>
        <v/>
      </c>
      <c r="AF205" s="22">
        <f>IF($A205="","",IF(OR($AB205="",$Z205=""),"",ROUND(($AB205-$Z205)*1440,0)))</f>
        <v/>
      </c>
      <c r="AG205" s="22">
        <f>IF($A205="","",IF(OR($AB205="",$AC205=""),"",ROUND(($AC205-$AB205)*1440,0)))</f>
        <v/>
      </c>
      <c r="AH205" s="46">
        <f>IF($A205="","",IF(OR($V205="",$W205=""),"",$W205-$V205))</f>
        <v/>
      </c>
      <c r="AI205" s="24">
        <f>IF($A205="","",IF(OR($L205="Cancelled",$L205="Completed"),"",IF(AND($L205="Confirmed",OR($M205="",$N205="")),"CONFIRMATION INCOMPLETE",IF(AND($Z205&lt;&gt;"",$Z205&lt;Dashboard!$B$2,$L205&lt;&gt;"Confirmed"),"OVERDUE / UNFILLED",IF(AND($Z205&lt;&gt;"",$Z205&gt;=Dashboard!$B$2,$Z205&lt;=Dashboard!$B$2+2,$L205&lt;&gt;"Confirmed"),"DUE WITHIN 48 HOURS","")))))</f>
        <v/>
      </c>
      <c r="AJ205" s="24">
        <f>IF($A205="","",IF(COUNTIF($A$2:$A$501,$A205)&gt;1,"Duplicate request ID",IF(OR($B205="",$C205="",$D205="",$E205="",$F205="",$G205="",$H205="",$I205="",$J205="",$K205="",$L205=""),"Missing required information",IF(AND($Y205&lt;&gt;"",$Z205&lt;&gt;"",$Z205&lt;$Y205),"Invalid date or time sequence",IF(OR(AND($O205&lt;&gt;"",$P205=""),AND($O205="",$P205&lt;&gt;"")),"Confirmation date or time incomplete",IF(AND($AA205&lt;&gt;"",$Z205&lt;&gt;"",$AA205&gt;$Z205),"Confirmation after appointment",IF(AND(OR($L205="Confirmed",$L205="Completed"),OR($M205="",$N205="")),"Confirmed record missing assignment",IF(AND($L205="Completed",OR($Q205="",$R205="",$S205="",$T205="")),"Completed record missing service times",IF(AND($AB205&lt;&gt;"",$AC205&lt;&gt;"",$AC205&lt;$AB205),"Service end before service start",IF(AND($L205="Cancelled",$U205=""),"Cancelled record missing cancellation source",IF(OR(AND($V205&lt;&gt;"",$V205&lt;0),AND($W205&lt;&gt;"",$W205&lt;0)),"Negative cost",""))))))))))</f>
        <v/>
      </c>
    </row>
    <row r="206">
      <c r="A206" s="15" t="n"/>
      <c r="B206" s="15" t="n"/>
      <c r="C206" s="15" t="n"/>
      <c r="D206" s="42" t="n"/>
      <c r="E206" s="17" t="n"/>
      <c r="F206" s="42" t="n"/>
      <c r="G206" s="17" t="n"/>
      <c r="H206" s="15" t="n"/>
      <c r="I206" s="15" t="n"/>
      <c r="J206" s="15" t="n"/>
      <c r="K206" s="15" t="n"/>
      <c r="L206" s="15" t="n"/>
      <c r="M206" s="15" t="n"/>
      <c r="N206" s="15" t="n"/>
      <c r="O206" s="42" t="n"/>
      <c r="P206" s="17" t="n"/>
      <c r="Q206" s="42" t="n"/>
      <c r="R206" s="17" t="n"/>
      <c r="S206" s="42" t="n"/>
      <c r="T206" s="17" t="n"/>
      <c r="U206" s="15" t="n"/>
      <c r="V206" s="43" t="n"/>
      <c r="W206" s="43" t="n"/>
      <c r="X206" s="19" t="n"/>
      <c r="Y206" s="44">
        <f>IF($A206="","",IF(OR($D206="",$E206=""),"",$D206+$E206))</f>
        <v/>
      </c>
      <c r="Z206" s="44">
        <f>IF($A206="","",IF(OR($F206="",$G206=""),"",$F206+$G206))</f>
        <v/>
      </c>
      <c r="AA206" s="44">
        <f>IF($A206="","",IF(OR($O206="",$P206=""),"",$O206+$P206))</f>
        <v/>
      </c>
      <c r="AB206" s="44">
        <f>IF($A206="","",IF(OR($Q206="",$R206=""),"",$Q206+$R206))</f>
        <v/>
      </c>
      <c r="AC206" s="44">
        <f>IF($A206="","",IF(OR($S206="",$T206=""),"",$S206+$T206))</f>
        <v/>
      </c>
      <c r="AD206" s="45">
        <f>IF($A206="","",IF(OR($Y206="",$Z206=""),"",ROUND(($Z206-$Y206)*24,1)))</f>
        <v/>
      </c>
      <c r="AE206" s="45">
        <f>IF($A206="","",IF(OR($AA206="",$Z206=""),"",ROUND(($Z206-$AA206)*24,1)))</f>
        <v/>
      </c>
      <c r="AF206" s="22">
        <f>IF($A206="","",IF(OR($AB206="",$Z206=""),"",ROUND(($AB206-$Z206)*1440,0)))</f>
        <v/>
      </c>
      <c r="AG206" s="22">
        <f>IF($A206="","",IF(OR($AB206="",$AC206=""),"",ROUND(($AC206-$AB206)*1440,0)))</f>
        <v/>
      </c>
      <c r="AH206" s="46">
        <f>IF($A206="","",IF(OR($V206="",$W206=""),"",$W206-$V206))</f>
        <v/>
      </c>
      <c r="AI206" s="24">
        <f>IF($A206="","",IF(OR($L206="Cancelled",$L206="Completed"),"",IF(AND($L206="Confirmed",OR($M206="",$N206="")),"CONFIRMATION INCOMPLETE",IF(AND($Z206&lt;&gt;"",$Z206&lt;Dashboard!$B$2,$L206&lt;&gt;"Confirmed"),"OVERDUE / UNFILLED",IF(AND($Z206&lt;&gt;"",$Z206&gt;=Dashboard!$B$2,$Z206&lt;=Dashboard!$B$2+2,$L206&lt;&gt;"Confirmed"),"DUE WITHIN 48 HOURS","")))))</f>
        <v/>
      </c>
      <c r="AJ206" s="24">
        <f>IF($A206="","",IF(COUNTIF($A$2:$A$501,$A206)&gt;1,"Duplicate request ID",IF(OR($B206="",$C206="",$D206="",$E206="",$F206="",$G206="",$H206="",$I206="",$J206="",$K206="",$L206=""),"Missing required information",IF(AND($Y206&lt;&gt;"",$Z206&lt;&gt;"",$Z206&lt;$Y206),"Invalid date or time sequence",IF(OR(AND($O206&lt;&gt;"",$P206=""),AND($O206="",$P206&lt;&gt;"")),"Confirmation date or time incomplete",IF(AND($AA206&lt;&gt;"",$Z206&lt;&gt;"",$AA206&gt;$Z206),"Confirmation after appointment",IF(AND(OR($L206="Confirmed",$L206="Completed"),OR($M206="",$N206="")),"Confirmed record missing assignment",IF(AND($L206="Completed",OR($Q206="",$R206="",$S206="",$T206="")),"Completed record missing service times",IF(AND($AB206&lt;&gt;"",$AC206&lt;&gt;"",$AC206&lt;$AB206),"Service end before service start",IF(AND($L206="Cancelled",$U206=""),"Cancelled record missing cancellation source",IF(OR(AND($V206&lt;&gt;"",$V206&lt;0),AND($W206&lt;&gt;"",$W206&lt;0)),"Negative cost",""))))))))))</f>
        <v/>
      </c>
    </row>
    <row r="207">
      <c r="A207" s="25" t="n"/>
      <c r="B207" s="25" t="n"/>
      <c r="C207" s="25" t="n"/>
      <c r="D207" s="47" t="n"/>
      <c r="E207" s="27" t="n"/>
      <c r="F207" s="47" t="n"/>
      <c r="G207" s="27" t="n"/>
      <c r="H207" s="25" t="n"/>
      <c r="I207" s="25" t="n"/>
      <c r="J207" s="25" t="n"/>
      <c r="K207" s="25" t="n"/>
      <c r="L207" s="25" t="n"/>
      <c r="M207" s="25" t="n"/>
      <c r="N207" s="25" t="n"/>
      <c r="O207" s="47" t="n"/>
      <c r="P207" s="27" t="n"/>
      <c r="Q207" s="47" t="n"/>
      <c r="R207" s="27" t="n"/>
      <c r="S207" s="47" t="n"/>
      <c r="T207" s="27" t="n"/>
      <c r="U207" s="25" t="n"/>
      <c r="V207" s="48" t="n"/>
      <c r="W207" s="48" t="n"/>
      <c r="X207" s="29" t="n"/>
      <c r="Y207" s="44">
        <f>IF($A207="","",IF(OR($D207="",$E207=""),"",$D207+$E207))</f>
        <v/>
      </c>
      <c r="Z207" s="44">
        <f>IF($A207="","",IF(OR($F207="",$G207=""),"",$F207+$G207))</f>
        <v/>
      </c>
      <c r="AA207" s="44">
        <f>IF($A207="","",IF(OR($O207="",$P207=""),"",$O207+$P207))</f>
        <v/>
      </c>
      <c r="AB207" s="44">
        <f>IF($A207="","",IF(OR($Q207="",$R207=""),"",$Q207+$R207))</f>
        <v/>
      </c>
      <c r="AC207" s="44">
        <f>IF($A207="","",IF(OR($S207="",$T207=""),"",$S207+$T207))</f>
        <v/>
      </c>
      <c r="AD207" s="45">
        <f>IF($A207="","",IF(OR($Y207="",$Z207=""),"",ROUND(($Z207-$Y207)*24,1)))</f>
        <v/>
      </c>
      <c r="AE207" s="45">
        <f>IF($A207="","",IF(OR($AA207="",$Z207=""),"",ROUND(($Z207-$AA207)*24,1)))</f>
        <v/>
      </c>
      <c r="AF207" s="22">
        <f>IF($A207="","",IF(OR($AB207="",$Z207=""),"",ROUND(($AB207-$Z207)*1440,0)))</f>
        <v/>
      </c>
      <c r="AG207" s="22">
        <f>IF($A207="","",IF(OR($AB207="",$AC207=""),"",ROUND(($AC207-$AB207)*1440,0)))</f>
        <v/>
      </c>
      <c r="AH207" s="46">
        <f>IF($A207="","",IF(OR($V207="",$W207=""),"",$W207-$V207))</f>
        <v/>
      </c>
      <c r="AI207" s="24">
        <f>IF($A207="","",IF(OR($L207="Cancelled",$L207="Completed"),"",IF(AND($L207="Confirmed",OR($M207="",$N207="")),"CONFIRMATION INCOMPLETE",IF(AND($Z207&lt;&gt;"",$Z207&lt;Dashboard!$B$2,$L207&lt;&gt;"Confirmed"),"OVERDUE / UNFILLED",IF(AND($Z207&lt;&gt;"",$Z207&gt;=Dashboard!$B$2,$Z207&lt;=Dashboard!$B$2+2,$L207&lt;&gt;"Confirmed"),"DUE WITHIN 48 HOURS","")))))</f>
        <v/>
      </c>
      <c r="AJ207" s="24">
        <f>IF($A207="","",IF(COUNTIF($A$2:$A$501,$A207)&gt;1,"Duplicate request ID",IF(OR($B207="",$C207="",$D207="",$E207="",$F207="",$G207="",$H207="",$I207="",$J207="",$K207="",$L207=""),"Missing required information",IF(AND($Y207&lt;&gt;"",$Z207&lt;&gt;"",$Z207&lt;$Y207),"Invalid date or time sequence",IF(OR(AND($O207&lt;&gt;"",$P207=""),AND($O207="",$P207&lt;&gt;"")),"Confirmation date or time incomplete",IF(AND($AA207&lt;&gt;"",$Z207&lt;&gt;"",$AA207&gt;$Z207),"Confirmation after appointment",IF(AND(OR($L207="Confirmed",$L207="Completed"),OR($M207="",$N207="")),"Confirmed record missing assignment",IF(AND($L207="Completed",OR($Q207="",$R207="",$S207="",$T207="")),"Completed record missing service times",IF(AND($AB207&lt;&gt;"",$AC207&lt;&gt;"",$AC207&lt;$AB207),"Service end before service start",IF(AND($L207="Cancelled",$U207=""),"Cancelled record missing cancellation source",IF(OR(AND($V207&lt;&gt;"",$V207&lt;0),AND($W207&lt;&gt;"",$W207&lt;0)),"Negative cost",""))))))))))</f>
        <v/>
      </c>
    </row>
    <row r="208">
      <c r="A208" s="15" t="n"/>
      <c r="B208" s="15" t="n"/>
      <c r="C208" s="15" t="n"/>
      <c r="D208" s="42" t="n"/>
      <c r="E208" s="17" t="n"/>
      <c r="F208" s="42" t="n"/>
      <c r="G208" s="17" t="n"/>
      <c r="H208" s="15" t="n"/>
      <c r="I208" s="15" t="n"/>
      <c r="J208" s="15" t="n"/>
      <c r="K208" s="15" t="n"/>
      <c r="L208" s="15" t="n"/>
      <c r="M208" s="15" t="n"/>
      <c r="N208" s="15" t="n"/>
      <c r="O208" s="42" t="n"/>
      <c r="P208" s="17" t="n"/>
      <c r="Q208" s="42" t="n"/>
      <c r="R208" s="17" t="n"/>
      <c r="S208" s="42" t="n"/>
      <c r="T208" s="17" t="n"/>
      <c r="U208" s="15" t="n"/>
      <c r="V208" s="43" t="n"/>
      <c r="W208" s="43" t="n"/>
      <c r="X208" s="19" t="n"/>
      <c r="Y208" s="44">
        <f>IF($A208="","",IF(OR($D208="",$E208=""),"",$D208+$E208))</f>
        <v/>
      </c>
      <c r="Z208" s="44">
        <f>IF($A208="","",IF(OR($F208="",$G208=""),"",$F208+$G208))</f>
        <v/>
      </c>
      <c r="AA208" s="44">
        <f>IF($A208="","",IF(OR($O208="",$P208=""),"",$O208+$P208))</f>
        <v/>
      </c>
      <c r="AB208" s="44">
        <f>IF($A208="","",IF(OR($Q208="",$R208=""),"",$Q208+$R208))</f>
        <v/>
      </c>
      <c r="AC208" s="44">
        <f>IF($A208="","",IF(OR($S208="",$T208=""),"",$S208+$T208))</f>
        <v/>
      </c>
      <c r="AD208" s="45">
        <f>IF($A208="","",IF(OR($Y208="",$Z208=""),"",ROUND(($Z208-$Y208)*24,1)))</f>
        <v/>
      </c>
      <c r="AE208" s="45">
        <f>IF($A208="","",IF(OR($AA208="",$Z208=""),"",ROUND(($Z208-$AA208)*24,1)))</f>
        <v/>
      </c>
      <c r="AF208" s="22">
        <f>IF($A208="","",IF(OR($AB208="",$Z208=""),"",ROUND(($AB208-$Z208)*1440,0)))</f>
        <v/>
      </c>
      <c r="AG208" s="22">
        <f>IF($A208="","",IF(OR($AB208="",$AC208=""),"",ROUND(($AC208-$AB208)*1440,0)))</f>
        <v/>
      </c>
      <c r="AH208" s="46">
        <f>IF($A208="","",IF(OR($V208="",$W208=""),"",$W208-$V208))</f>
        <v/>
      </c>
      <c r="AI208" s="24">
        <f>IF($A208="","",IF(OR($L208="Cancelled",$L208="Completed"),"",IF(AND($L208="Confirmed",OR($M208="",$N208="")),"CONFIRMATION INCOMPLETE",IF(AND($Z208&lt;&gt;"",$Z208&lt;Dashboard!$B$2,$L208&lt;&gt;"Confirmed"),"OVERDUE / UNFILLED",IF(AND($Z208&lt;&gt;"",$Z208&gt;=Dashboard!$B$2,$Z208&lt;=Dashboard!$B$2+2,$L208&lt;&gt;"Confirmed"),"DUE WITHIN 48 HOURS","")))))</f>
        <v/>
      </c>
      <c r="AJ208" s="24">
        <f>IF($A208="","",IF(COUNTIF($A$2:$A$501,$A208)&gt;1,"Duplicate request ID",IF(OR($B208="",$C208="",$D208="",$E208="",$F208="",$G208="",$H208="",$I208="",$J208="",$K208="",$L208=""),"Missing required information",IF(AND($Y208&lt;&gt;"",$Z208&lt;&gt;"",$Z208&lt;$Y208),"Invalid date or time sequence",IF(OR(AND($O208&lt;&gt;"",$P208=""),AND($O208="",$P208&lt;&gt;"")),"Confirmation date or time incomplete",IF(AND($AA208&lt;&gt;"",$Z208&lt;&gt;"",$AA208&gt;$Z208),"Confirmation after appointment",IF(AND(OR($L208="Confirmed",$L208="Completed"),OR($M208="",$N208="")),"Confirmed record missing assignment",IF(AND($L208="Completed",OR($Q208="",$R208="",$S208="",$T208="")),"Completed record missing service times",IF(AND($AB208&lt;&gt;"",$AC208&lt;&gt;"",$AC208&lt;$AB208),"Service end before service start",IF(AND($L208="Cancelled",$U208=""),"Cancelled record missing cancellation source",IF(OR(AND($V208&lt;&gt;"",$V208&lt;0),AND($W208&lt;&gt;"",$W208&lt;0)),"Negative cost",""))))))))))</f>
        <v/>
      </c>
    </row>
    <row r="209">
      <c r="A209" s="25" t="n"/>
      <c r="B209" s="25" t="n"/>
      <c r="C209" s="25" t="n"/>
      <c r="D209" s="47" t="n"/>
      <c r="E209" s="27" t="n"/>
      <c r="F209" s="47" t="n"/>
      <c r="G209" s="27" t="n"/>
      <c r="H209" s="25" t="n"/>
      <c r="I209" s="25" t="n"/>
      <c r="J209" s="25" t="n"/>
      <c r="K209" s="25" t="n"/>
      <c r="L209" s="25" t="n"/>
      <c r="M209" s="25" t="n"/>
      <c r="N209" s="25" t="n"/>
      <c r="O209" s="47" t="n"/>
      <c r="P209" s="27" t="n"/>
      <c r="Q209" s="47" t="n"/>
      <c r="R209" s="27" t="n"/>
      <c r="S209" s="47" t="n"/>
      <c r="T209" s="27" t="n"/>
      <c r="U209" s="25" t="n"/>
      <c r="V209" s="48" t="n"/>
      <c r="W209" s="48" t="n"/>
      <c r="X209" s="29" t="n"/>
      <c r="Y209" s="44">
        <f>IF($A209="","",IF(OR($D209="",$E209=""),"",$D209+$E209))</f>
        <v/>
      </c>
      <c r="Z209" s="44">
        <f>IF($A209="","",IF(OR($F209="",$G209=""),"",$F209+$G209))</f>
        <v/>
      </c>
      <c r="AA209" s="44">
        <f>IF($A209="","",IF(OR($O209="",$P209=""),"",$O209+$P209))</f>
        <v/>
      </c>
      <c r="AB209" s="44">
        <f>IF($A209="","",IF(OR($Q209="",$R209=""),"",$Q209+$R209))</f>
        <v/>
      </c>
      <c r="AC209" s="44">
        <f>IF($A209="","",IF(OR($S209="",$T209=""),"",$S209+$T209))</f>
        <v/>
      </c>
      <c r="AD209" s="45">
        <f>IF($A209="","",IF(OR($Y209="",$Z209=""),"",ROUND(($Z209-$Y209)*24,1)))</f>
        <v/>
      </c>
      <c r="AE209" s="45">
        <f>IF($A209="","",IF(OR($AA209="",$Z209=""),"",ROUND(($Z209-$AA209)*24,1)))</f>
        <v/>
      </c>
      <c r="AF209" s="22">
        <f>IF($A209="","",IF(OR($AB209="",$Z209=""),"",ROUND(($AB209-$Z209)*1440,0)))</f>
        <v/>
      </c>
      <c r="AG209" s="22">
        <f>IF($A209="","",IF(OR($AB209="",$AC209=""),"",ROUND(($AC209-$AB209)*1440,0)))</f>
        <v/>
      </c>
      <c r="AH209" s="46">
        <f>IF($A209="","",IF(OR($V209="",$W209=""),"",$W209-$V209))</f>
        <v/>
      </c>
      <c r="AI209" s="24">
        <f>IF($A209="","",IF(OR($L209="Cancelled",$L209="Completed"),"",IF(AND($L209="Confirmed",OR($M209="",$N209="")),"CONFIRMATION INCOMPLETE",IF(AND($Z209&lt;&gt;"",$Z209&lt;Dashboard!$B$2,$L209&lt;&gt;"Confirmed"),"OVERDUE / UNFILLED",IF(AND($Z209&lt;&gt;"",$Z209&gt;=Dashboard!$B$2,$Z209&lt;=Dashboard!$B$2+2,$L209&lt;&gt;"Confirmed"),"DUE WITHIN 48 HOURS","")))))</f>
        <v/>
      </c>
      <c r="AJ209" s="24">
        <f>IF($A209="","",IF(COUNTIF($A$2:$A$501,$A209)&gt;1,"Duplicate request ID",IF(OR($B209="",$C209="",$D209="",$E209="",$F209="",$G209="",$H209="",$I209="",$J209="",$K209="",$L209=""),"Missing required information",IF(AND($Y209&lt;&gt;"",$Z209&lt;&gt;"",$Z209&lt;$Y209),"Invalid date or time sequence",IF(OR(AND($O209&lt;&gt;"",$P209=""),AND($O209="",$P209&lt;&gt;"")),"Confirmation date or time incomplete",IF(AND($AA209&lt;&gt;"",$Z209&lt;&gt;"",$AA209&gt;$Z209),"Confirmation after appointment",IF(AND(OR($L209="Confirmed",$L209="Completed"),OR($M209="",$N209="")),"Confirmed record missing assignment",IF(AND($L209="Completed",OR($Q209="",$R209="",$S209="",$T209="")),"Completed record missing service times",IF(AND($AB209&lt;&gt;"",$AC209&lt;&gt;"",$AC209&lt;$AB209),"Service end before service start",IF(AND($L209="Cancelled",$U209=""),"Cancelled record missing cancellation source",IF(OR(AND($V209&lt;&gt;"",$V209&lt;0),AND($W209&lt;&gt;"",$W209&lt;0)),"Negative cost",""))))))))))</f>
        <v/>
      </c>
    </row>
    <row r="210">
      <c r="A210" s="15" t="n"/>
      <c r="B210" s="15" t="n"/>
      <c r="C210" s="15" t="n"/>
      <c r="D210" s="42" t="n"/>
      <c r="E210" s="17" t="n"/>
      <c r="F210" s="42" t="n"/>
      <c r="G210" s="17" t="n"/>
      <c r="H210" s="15" t="n"/>
      <c r="I210" s="15" t="n"/>
      <c r="J210" s="15" t="n"/>
      <c r="K210" s="15" t="n"/>
      <c r="L210" s="15" t="n"/>
      <c r="M210" s="15" t="n"/>
      <c r="N210" s="15" t="n"/>
      <c r="O210" s="42" t="n"/>
      <c r="P210" s="17" t="n"/>
      <c r="Q210" s="42" t="n"/>
      <c r="R210" s="17" t="n"/>
      <c r="S210" s="42" t="n"/>
      <c r="T210" s="17" t="n"/>
      <c r="U210" s="15" t="n"/>
      <c r="V210" s="43" t="n"/>
      <c r="W210" s="43" t="n"/>
      <c r="X210" s="19" t="n"/>
      <c r="Y210" s="44">
        <f>IF($A210="","",IF(OR($D210="",$E210=""),"",$D210+$E210))</f>
        <v/>
      </c>
      <c r="Z210" s="44">
        <f>IF($A210="","",IF(OR($F210="",$G210=""),"",$F210+$G210))</f>
        <v/>
      </c>
      <c r="AA210" s="44">
        <f>IF($A210="","",IF(OR($O210="",$P210=""),"",$O210+$P210))</f>
        <v/>
      </c>
      <c r="AB210" s="44">
        <f>IF($A210="","",IF(OR($Q210="",$R210=""),"",$Q210+$R210))</f>
        <v/>
      </c>
      <c r="AC210" s="44">
        <f>IF($A210="","",IF(OR($S210="",$T210=""),"",$S210+$T210))</f>
        <v/>
      </c>
      <c r="AD210" s="45">
        <f>IF($A210="","",IF(OR($Y210="",$Z210=""),"",ROUND(($Z210-$Y210)*24,1)))</f>
        <v/>
      </c>
      <c r="AE210" s="45">
        <f>IF($A210="","",IF(OR($AA210="",$Z210=""),"",ROUND(($Z210-$AA210)*24,1)))</f>
        <v/>
      </c>
      <c r="AF210" s="22">
        <f>IF($A210="","",IF(OR($AB210="",$Z210=""),"",ROUND(($AB210-$Z210)*1440,0)))</f>
        <v/>
      </c>
      <c r="AG210" s="22">
        <f>IF($A210="","",IF(OR($AB210="",$AC210=""),"",ROUND(($AC210-$AB210)*1440,0)))</f>
        <v/>
      </c>
      <c r="AH210" s="46">
        <f>IF($A210="","",IF(OR($V210="",$W210=""),"",$W210-$V210))</f>
        <v/>
      </c>
      <c r="AI210" s="24">
        <f>IF($A210="","",IF(OR($L210="Cancelled",$L210="Completed"),"",IF(AND($L210="Confirmed",OR($M210="",$N210="")),"CONFIRMATION INCOMPLETE",IF(AND($Z210&lt;&gt;"",$Z210&lt;Dashboard!$B$2,$L210&lt;&gt;"Confirmed"),"OVERDUE / UNFILLED",IF(AND($Z210&lt;&gt;"",$Z210&gt;=Dashboard!$B$2,$Z210&lt;=Dashboard!$B$2+2,$L210&lt;&gt;"Confirmed"),"DUE WITHIN 48 HOURS","")))))</f>
        <v/>
      </c>
      <c r="AJ210" s="24">
        <f>IF($A210="","",IF(COUNTIF($A$2:$A$501,$A210)&gt;1,"Duplicate request ID",IF(OR($B210="",$C210="",$D210="",$E210="",$F210="",$G210="",$H210="",$I210="",$J210="",$K210="",$L210=""),"Missing required information",IF(AND($Y210&lt;&gt;"",$Z210&lt;&gt;"",$Z210&lt;$Y210),"Invalid date or time sequence",IF(OR(AND($O210&lt;&gt;"",$P210=""),AND($O210="",$P210&lt;&gt;"")),"Confirmation date or time incomplete",IF(AND($AA210&lt;&gt;"",$Z210&lt;&gt;"",$AA210&gt;$Z210),"Confirmation after appointment",IF(AND(OR($L210="Confirmed",$L210="Completed"),OR($M210="",$N210="")),"Confirmed record missing assignment",IF(AND($L210="Completed",OR($Q210="",$R210="",$S210="",$T210="")),"Completed record missing service times",IF(AND($AB210&lt;&gt;"",$AC210&lt;&gt;"",$AC210&lt;$AB210),"Service end before service start",IF(AND($L210="Cancelled",$U210=""),"Cancelled record missing cancellation source",IF(OR(AND($V210&lt;&gt;"",$V210&lt;0),AND($W210&lt;&gt;"",$W210&lt;0)),"Negative cost",""))))))))))</f>
        <v/>
      </c>
    </row>
    <row r="211">
      <c r="A211" s="25" t="n"/>
      <c r="B211" s="25" t="n"/>
      <c r="C211" s="25" t="n"/>
      <c r="D211" s="47" t="n"/>
      <c r="E211" s="27" t="n"/>
      <c r="F211" s="47" t="n"/>
      <c r="G211" s="27" t="n"/>
      <c r="H211" s="25" t="n"/>
      <c r="I211" s="25" t="n"/>
      <c r="J211" s="25" t="n"/>
      <c r="K211" s="25" t="n"/>
      <c r="L211" s="25" t="n"/>
      <c r="M211" s="25" t="n"/>
      <c r="N211" s="25" t="n"/>
      <c r="O211" s="47" t="n"/>
      <c r="P211" s="27" t="n"/>
      <c r="Q211" s="47" t="n"/>
      <c r="R211" s="27" t="n"/>
      <c r="S211" s="47" t="n"/>
      <c r="T211" s="27" t="n"/>
      <c r="U211" s="25" t="n"/>
      <c r="V211" s="48" t="n"/>
      <c r="W211" s="48" t="n"/>
      <c r="X211" s="29" t="n"/>
      <c r="Y211" s="44">
        <f>IF($A211="","",IF(OR($D211="",$E211=""),"",$D211+$E211))</f>
        <v/>
      </c>
      <c r="Z211" s="44">
        <f>IF($A211="","",IF(OR($F211="",$G211=""),"",$F211+$G211))</f>
        <v/>
      </c>
      <c r="AA211" s="44">
        <f>IF($A211="","",IF(OR($O211="",$P211=""),"",$O211+$P211))</f>
        <v/>
      </c>
      <c r="AB211" s="44">
        <f>IF($A211="","",IF(OR($Q211="",$R211=""),"",$Q211+$R211))</f>
        <v/>
      </c>
      <c r="AC211" s="44">
        <f>IF($A211="","",IF(OR($S211="",$T211=""),"",$S211+$T211))</f>
        <v/>
      </c>
      <c r="AD211" s="45">
        <f>IF($A211="","",IF(OR($Y211="",$Z211=""),"",ROUND(($Z211-$Y211)*24,1)))</f>
        <v/>
      </c>
      <c r="AE211" s="45">
        <f>IF($A211="","",IF(OR($AA211="",$Z211=""),"",ROUND(($Z211-$AA211)*24,1)))</f>
        <v/>
      </c>
      <c r="AF211" s="22">
        <f>IF($A211="","",IF(OR($AB211="",$Z211=""),"",ROUND(($AB211-$Z211)*1440,0)))</f>
        <v/>
      </c>
      <c r="AG211" s="22">
        <f>IF($A211="","",IF(OR($AB211="",$AC211=""),"",ROUND(($AC211-$AB211)*1440,0)))</f>
        <v/>
      </c>
      <c r="AH211" s="46">
        <f>IF($A211="","",IF(OR($V211="",$W211=""),"",$W211-$V211))</f>
        <v/>
      </c>
      <c r="AI211" s="24">
        <f>IF($A211="","",IF(OR($L211="Cancelled",$L211="Completed"),"",IF(AND($L211="Confirmed",OR($M211="",$N211="")),"CONFIRMATION INCOMPLETE",IF(AND($Z211&lt;&gt;"",$Z211&lt;Dashboard!$B$2,$L211&lt;&gt;"Confirmed"),"OVERDUE / UNFILLED",IF(AND($Z211&lt;&gt;"",$Z211&gt;=Dashboard!$B$2,$Z211&lt;=Dashboard!$B$2+2,$L211&lt;&gt;"Confirmed"),"DUE WITHIN 48 HOURS","")))))</f>
        <v/>
      </c>
      <c r="AJ211" s="24">
        <f>IF($A211="","",IF(COUNTIF($A$2:$A$501,$A211)&gt;1,"Duplicate request ID",IF(OR($B211="",$C211="",$D211="",$E211="",$F211="",$G211="",$H211="",$I211="",$J211="",$K211="",$L211=""),"Missing required information",IF(AND($Y211&lt;&gt;"",$Z211&lt;&gt;"",$Z211&lt;$Y211),"Invalid date or time sequence",IF(OR(AND($O211&lt;&gt;"",$P211=""),AND($O211="",$P211&lt;&gt;"")),"Confirmation date or time incomplete",IF(AND($AA211&lt;&gt;"",$Z211&lt;&gt;"",$AA211&gt;$Z211),"Confirmation after appointment",IF(AND(OR($L211="Confirmed",$L211="Completed"),OR($M211="",$N211="")),"Confirmed record missing assignment",IF(AND($L211="Completed",OR($Q211="",$R211="",$S211="",$T211="")),"Completed record missing service times",IF(AND($AB211&lt;&gt;"",$AC211&lt;&gt;"",$AC211&lt;$AB211),"Service end before service start",IF(AND($L211="Cancelled",$U211=""),"Cancelled record missing cancellation source",IF(OR(AND($V211&lt;&gt;"",$V211&lt;0),AND($W211&lt;&gt;"",$W211&lt;0)),"Negative cost",""))))))))))</f>
        <v/>
      </c>
    </row>
    <row r="212">
      <c r="A212" s="15" t="n"/>
      <c r="B212" s="15" t="n"/>
      <c r="C212" s="15" t="n"/>
      <c r="D212" s="42" t="n"/>
      <c r="E212" s="17" t="n"/>
      <c r="F212" s="42" t="n"/>
      <c r="G212" s="17" t="n"/>
      <c r="H212" s="15" t="n"/>
      <c r="I212" s="15" t="n"/>
      <c r="J212" s="15" t="n"/>
      <c r="K212" s="15" t="n"/>
      <c r="L212" s="15" t="n"/>
      <c r="M212" s="15" t="n"/>
      <c r="N212" s="15" t="n"/>
      <c r="O212" s="42" t="n"/>
      <c r="P212" s="17" t="n"/>
      <c r="Q212" s="42" t="n"/>
      <c r="R212" s="17" t="n"/>
      <c r="S212" s="42" t="n"/>
      <c r="T212" s="17" t="n"/>
      <c r="U212" s="15" t="n"/>
      <c r="V212" s="43" t="n"/>
      <c r="W212" s="43" t="n"/>
      <c r="X212" s="19" t="n"/>
      <c r="Y212" s="44">
        <f>IF($A212="","",IF(OR($D212="",$E212=""),"",$D212+$E212))</f>
        <v/>
      </c>
      <c r="Z212" s="44">
        <f>IF($A212="","",IF(OR($F212="",$G212=""),"",$F212+$G212))</f>
        <v/>
      </c>
      <c r="AA212" s="44">
        <f>IF($A212="","",IF(OR($O212="",$P212=""),"",$O212+$P212))</f>
        <v/>
      </c>
      <c r="AB212" s="44">
        <f>IF($A212="","",IF(OR($Q212="",$R212=""),"",$Q212+$R212))</f>
        <v/>
      </c>
      <c r="AC212" s="44">
        <f>IF($A212="","",IF(OR($S212="",$T212=""),"",$S212+$T212))</f>
        <v/>
      </c>
      <c r="AD212" s="45">
        <f>IF($A212="","",IF(OR($Y212="",$Z212=""),"",ROUND(($Z212-$Y212)*24,1)))</f>
        <v/>
      </c>
      <c r="AE212" s="45">
        <f>IF($A212="","",IF(OR($AA212="",$Z212=""),"",ROUND(($Z212-$AA212)*24,1)))</f>
        <v/>
      </c>
      <c r="AF212" s="22">
        <f>IF($A212="","",IF(OR($AB212="",$Z212=""),"",ROUND(($AB212-$Z212)*1440,0)))</f>
        <v/>
      </c>
      <c r="AG212" s="22">
        <f>IF($A212="","",IF(OR($AB212="",$AC212=""),"",ROUND(($AC212-$AB212)*1440,0)))</f>
        <v/>
      </c>
      <c r="AH212" s="46">
        <f>IF($A212="","",IF(OR($V212="",$W212=""),"",$W212-$V212))</f>
        <v/>
      </c>
      <c r="AI212" s="24">
        <f>IF($A212="","",IF(OR($L212="Cancelled",$L212="Completed"),"",IF(AND($L212="Confirmed",OR($M212="",$N212="")),"CONFIRMATION INCOMPLETE",IF(AND($Z212&lt;&gt;"",$Z212&lt;Dashboard!$B$2,$L212&lt;&gt;"Confirmed"),"OVERDUE / UNFILLED",IF(AND($Z212&lt;&gt;"",$Z212&gt;=Dashboard!$B$2,$Z212&lt;=Dashboard!$B$2+2,$L212&lt;&gt;"Confirmed"),"DUE WITHIN 48 HOURS","")))))</f>
        <v/>
      </c>
      <c r="AJ212" s="24">
        <f>IF($A212="","",IF(COUNTIF($A$2:$A$501,$A212)&gt;1,"Duplicate request ID",IF(OR($B212="",$C212="",$D212="",$E212="",$F212="",$G212="",$H212="",$I212="",$J212="",$K212="",$L212=""),"Missing required information",IF(AND($Y212&lt;&gt;"",$Z212&lt;&gt;"",$Z212&lt;$Y212),"Invalid date or time sequence",IF(OR(AND($O212&lt;&gt;"",$P212=""),AND($O212="",$P212&lt;&gt;"")),"Confirmation date or time incomplete",IF(AND($AA212&lt;&gt;"",$Z212&lt;&gt;"",$AA212&gt;$Z212),"Confirmation after appointment",IF(AND(OR($L212="Confirmed",$L212="Completed"),OR($M212="",$N212="")),"Confirmed record missing assignment",IF(AND($L212="Completed",OR($Q212="",$R212="",$S212="",$T212="")),"Completed record missing service times",IF(AND($AB212&lt;&gt;"",$AC212&lt;&gt;"",$AC212&lt;$AB212),"Service end before service start",IF(AND($L212="Cancelled",$U212=""),"Cancelled record missing cancellation source",IF(OR(AND($V212&lt;&gt;"",$V212&lt;0),AND($W212&lt;&gt;"",$W212&lt;0)),"Negative cost",""))))))))))</f>
        <v/>
      </c>
    </row>
    <row r="213">
      <c r="A213" s="25" t="n"/>
      <c r="B213" s="25" t="n"/>
      <c r="C213" s="25" t="n"/>
      <c r="D213" s="47" t="n"/>
      <c r="E213" s="27" t="n"/>
      <c r="F213" s="47" t="n"/>
      <c r="G213" s="27" t="n"/>
      <c r="H213" s="25" t="n"/>
      <c r="I213" s="25" t="n"/>
      <c r="J213" s="25" t="n"/>
      <c r="K213" s="25" t="n"/>
      <c r="L213" s="25" t="n"/>
      <c r="M213" s="25" t="n"/>
      <c r="N213" s="25" t="n"/>
      <c r="O213" s="47" t="n"/>
      <c r="P213" s="27" t="n"/>
      <c r="Q213" s="47" t="n"/>
      <c r="R213" s="27" t="n"/>
      <c r="S213" s="47" t="n"/>
      <c r="T213" s="27" t="n"/>
      <c r="U213" s="25" t="n"/>
      <c r="V213" s="48" t="n"/>
      <c r="W213" s="48" t="n"/>
      <c r="X213" s="29" t="n"/>
      <c r="Y213" s="44">
        <f>IF($A213="","",IF(OR($D213="",$E213=""),"",$D213+$E213))</f>
        <v/>
      </c>
      <c r="Z213" s="44">
        <f>IF($A213="","",IF(OR($F213="",$G213=""),"",$F213+$G213))</f>
        <v/>
      </c>
      <c r="AA213" s="44">
        <f>IF($A213="","",IF(OR($O213="",$P213=""),"",$O213+$P213))</f>
        <v/>
      </c>
      <c r="AB213" s="44">
        <f>IF($A213="","",IF(OR($Q213="",$R213=""),"",$Q213+$R213))</f>
        <v/>
      </c>
      <c r="AC213" s="44">
        <f>IF($A213="","",IF(OR($S213="",$T213=""),"",$S213+$T213))</f>
        <v/>
      </c>
      <c r="AD213" s="45">
        <f>IF($A213="","",IF(OR($Y213="",$Z213=""),"",ROUND(($Z213-$Y213)*24,1)))</f>
        <v/>
      </c>
      <c r="AE213" s="45">
        <f>IF($A213="","",IF(OR($AA213="",$Z213=""),"",ROUND(($Z213-$AA213)*24,1)))</f>
        <v/>
      </c>
      <c r="AF213" s="22">
        <f>IF($A213="","",IF(OR($AB213="",$Z213=""),"",ROUND(($AB213-$Z213)*1440,0)))</f>
        <v/>
      </c>
      <c r="AG213" s="22">
        <f>IF($A213="","",IF(OR($AB213="",$AC213=""),"",ROUND(($AC213-$AB213)*1440,0)))</f>
        <v/>
      </c>
      <c r="AH213" s="46">
        <f>IF($A213="","",IF(OR($V213="",$W213=""),"",$W213-$V213))</f>
        <v/>
      </c>
      <c r="AI213" s="24">
        <f>IF($A213="","",IF(OR($L213="Cancelled",$L213="Completed"),"",IF(AND($L213="Confirmed",OR($M213="",$N213="")),"CONFIRMATION INCOMPLETE",IF(AND($Z213&lt;&gt;"",$Z213&lt;Dashboard!$B$2,$L213&lt;&gt;"Confirmed"),"OVERDUE / UNFILLED",IF(AND($Z213&lt;&gt;"",$Z213&gt;=Dashboard!$B$2,$Z213&lt;=Dashboard!$B$2+2,$L213&lt;&gt;"Confirmed"),"DUE WITHIN 48 HOURS","")))))</f>
        <v/>
      </c>
      <c r="AJ213" s="24">
        <f>IF($A213="","",IF(COUNTIF($A$2:$A$501,$A213)&gt;1,"Duplicate request ID",IF(OR($B213="",$C213="",$D213="",$E213="",$F213="",$G213="",$H213="",$I213="",$J213="",$K213="",$L213=""),"Missing required information",IF(AND($Y213&lt;&gt;"",$Z213&lt;&gt;"",$Z213&lt;$Y213),"Invalid date or time sequence",IF(OR(AND($O213&lt;&gt;"",$P213=""),AND($O213="",$P213&lt;&gt;"")),"Confirmation date or time incomplete",IF(AND($AA213&lt;&gt;"",$Z213&lt;&gt;"",$AA213&gt;$Z213),"Confirmation after appointment",IF(AND(OR($L213="Confirmed",$L213="Completed"),OR($M213="",$N213="")),"Confirmed record missing assignment",IF(AND($L213="Completed",OR($Q213="",$R213="",$S213="",$T213="")),"Completed record missing service times",IF(AND($AB213&lt;&gt;"",$AC213&lt;&gt;"",$AC213&lt;$AB213),"Service end before service start",IF(AND($L213="Cancelled",$U213=""),"Cancelled record missing cancellation source",IF(OR(AND($V213&lt;&gt;"",$V213&lt;0),AND($W213&lt;&gt;"",$W213&lt;0)),"Negative cost",""))))))))))</f>
        <v/>
      </c>
    </row>
    <row r="214">
      <c r="A214" s="15" t="n"/>
      <c r="B214" s="15" t="n"/>
      <c r="C214" s="15" t="n"/>
      <c r="D214" s="42" t="n"/>
      <c r="E214" s="17" t="n"/>
      <c r="F214" s="42" t="n"/>
      <c r="G214" s="17" t="n"/>
      <c r="H214" s="15" t="n"/>
      <c r="I214" s="15" t="n"/>
      <c r="J214" s="15" t="n"/>
      <c r="K214" s="15" t="n"/>
      <c r="L214" s="15" t="n"/>
      <c r="M214" s="15" t="n"/>
      <c r="N214" s="15" t="n"/>
      <c r="O214" s="42" t="n"/>
      <c r="P214" s="17" t="n"/>
      <c r="Q214" s="42" t="n"/>
      <c r="R214" s="17" t="n"/>
      <c r="S214" s="42" t="n"/>
      <c r="T214" s="17" t="n"/>
      <c r="U214" s="15" t="n"/>
      <c r="V214" s="43" t="n"/>
      <c r="W214" s="43" t="n"/>
      <c r="X214" s="19" t="n"/>
      <c r="Y214" s="44">
        <f>IF($A214="","",IF(OR($D214="",$E214=""),"",$D214+$E214))</f>
        <v/>
      </c>
      <c r="Z214" s="44">
        <f>IF($A214="","",IF(OR($F214="",$G214=""),"",$F214+$G214))</f>
        <v/>
      </c>
      <c r="AA214" s="44">
        <f>IF($A214="","",IF(OR($O214="",$P214=""),"",$O214+$P214))</f>
        <v/>
      </c>
      <c r="AB214" s="44">
        <f>IF($A214="","",IF(OR($Q214="",$R214=""),"",$Q214+$R214))</f>
        <v/>
      </c>
      <c r="AC214" s="44">
        <f>IF($A214="","",IF(OR($S214="",$T214=""),"",$S214+$T214))</f>
        <v/>
      </c>
      <c r="AD214" s="45">
        <f>IF($A214="","",IF(OR($Y214="",$Z214=""),"",ROUND(($Z214-$Y214)*24,1)))</f>
        <v/>
      </c>
      <c r="AE214" s="45">
        <f>IF($A214="","",IF(OR($AA214="",$Z214=""),"",ROUND(($Z214-$AA214)*24,1)))</f>
        <v/>
      </c>
      <c r="AF214" s="22">
        <f>IF($A214="","",IF(OR($AB214="",$Z214=""),"",ROUND(($AB214-$Z214)*1440,0)))</f>
        <v/>
      </c>
      <c r="AG214" s="22">
        <f>IF($A214="","",IF(OR($AB214="",$AC214=""),"",ROUND(($AC214-$AB214)*1440,0)))</f>
        <v/>
      </c>
      <c r="AH214" s="46">
        <f>IF($A214="","",IF(OR($V214="",$W214=""),"",$W214-$V214))</f>
        <v/>
      </c>
      <c r="AI214" s="24">
        <f>IF($A214="","",IF(OR($L214="Cancelled",$L214="Completed"),"",IF(AND($L214="Confirmed",OR($M214="",$N214="")),"CONFIRMATION INCOMPLETE",IF(AND($Z214&lt;&gt;"",$Z214&lt;Dashboard!$B$2,$L214&lt;&gt;"Confirmed"),"OVERDUE / UNFILLED",IF(AND($Z214&lt;&gt;"",$Z214&gt;=Dashboard!$B$2,$Z214&lt;=Dashboard!$B$2+2,$L214&lt;&gt;"Confirmed"),"DUE WITHIN 48 HOURS","")))))</f>
        <v/>
      </c>
      <c r="AJ214" s="24">
        <f>IF($A214="","",IF(COUNTIF($A$2:$A$501,$A214)&gt;1,"Duplicate request ID",IF(OR($B214="",$C214="",$D214="",$E214="",$F214="",$G214="",$H214="",$I214="",$J214="",$K214="",$L214=""),"Missing required information",IF(AND($Y214&lt;&gt;"",$Z214&lt;&gt;"",$Z214&lt;$Y214),"Invalid date or time sequence",IF(OR(AND($O214&lt;&gt;"",$P214=""),AND($O214="",$P214&lt;&gt;"")),"Confirmation date or time incomplete",IF(AND($AA214&lt;&gt;"",$Z214&lt;&gt;"",$AA214&gt;$Z214),"Confirmation after appointment",IF(AND(OR($L214="Confirmed",$L214="Completed"),OR($M214="",$N214="")),"Confirmed record missing assignment",IF(AND($L214="Completed",OR($Q214="",$R214="",$S214="",$T214="")),"Completed record missing service times",IF(AND($AB214&lt;&gt;"",$AC214&lt;&gt;"",$AC214&lt;$AB214),"Service end before service start",IF(AND($L214="Cancelled",$U214=""),"Cancelled record missing cancellation source",IF(OR(AND($V214&lt;&gt;"",$V214&lt;0),AND($W214&lt;&gt;"",$W214&lt;0)),"Negative cost",""))))))))))</f>
        <v/>
      </c>
    </row>
    <row r="215">
      <c r="A215" s="25" t="n"/>
      <c r="B215" s="25" t="n"/>
      <c r="C215" s="25" t="n"/>
      <c r="D215" s="47" t="n"/>
      <c r="E215" s="27" t="n"/>
      <c r="F215" s="47" t="n"/>
      <c r="G215" s="27" t="n"/>
      <c r="H215" s="25" t="n"/>
      <c r="I215" s="25" t="n"/>
      <c r="J215" s="25" t="n"/>
      <c r="K215" s="25" t="n"/>
      <c r="L215" s="25" t="n"/>
      <c r="M215" s="25" t="n"/>
      <c r="N215" s="25" t="n"/>
      <c r="O215" s="47" t="n"/>
      <c r="P215" s="27" t="n"/>
      <c r="Q215" s="47" t="n"/>
      <c r="R215" s="27" t="n"/>
      <c r="S215" s="47" t="n"/>
      <c r="T215" s="27" t="n"/>
      <c r="U215" s="25" t="n"/>
      <c r="V215" s="48" t="n"/>
      <c r="W215" s="48" t="n"/>
      <c r="X215" s="29" t="n"/>
      <c r="Y215" s="44">
        <f>IF($A215="","",IF(OR($D215="",$E215=""),"",$D215+$E215))</f>
        <v/>
      </c>
      <c r="Z215" s="44">
        <f>IF($A215="","",IF(OR($F215="",$G215=""),"",$F215+$G215))</f>
        <v/>
      </c>
      <c r="AA215" s="44">
        <f>IF($A215="","",IF(OR($O215="",$P215=""),"",$O215+$P215))</f>
        <v/>
      </c>
      <c r="AB215" s="44">
        <f>IF($A215="","",IF(OR($Q215="",$R215=""),"",$Q215+$R215))</f>
        <v/>
      </c>
      <c r="AC215" s="44">
        <f>IF($A215="","",IF(OR($S215="",$T215=""),"",$S215+$T215))</f>
        <v/>
      </c>
      <c r="AD215" s="45">
        <f>IF($A215="","",IF(OR($Y215="",$Z215=""),"",ROUND(($Z215-$Y215)*24,1)))</f>
        <v/>
      </c>
      <c r="AE215" s="45">
        <f>IF($A215="","",IF(OR($AA215="",$Z215=""),"",ROUND(($Z215-$AA215)*24,1)))</f>
        <v/>
      </c>
      <c r="AF215" s="22">
        <f>IF($A215="","",IF(OR($AB215="",$Z215=""),"",ROUND(($AB215-$Z215)*1440,0)))</f>
        <v/>
      </c>
      <c r="AG215" s="22">
        <f>IF($A215="","",IF(OR($AB215="",$AC215=""),"",ROUND(($AC215-$AB215)*1440,0)))</f>
        <v/>
      </c>
      <c r="AH215" s="46">
        <f>IF($A215="","",IF(OR($V215="",$W215=""),"",$W215-$V215))</f>
        <v/>
      </c>
      <c r="AI215" s="24">
        <f>IF($A215="","",IF(OR($L215="Cancelled",$L215="Completed"),"",IF(AND($L215="Confirmed",OR($M215="",$N215="")),"CONFIRMATION INCOMPLETE",IF(AND($Z215&lt;&gt;"",$Z215&lt;Dashboard!$B$2,$L215&lt;&gt;"Confirmed"),"OVERDUE / UNFILLED",IF(AND($Z215&lt;&gt;"",$Z215&gt;=Dashboard!$B$2,$Z215&lt;=Dashboard!$B$2+2,$L215&lt;&gt;"Confirmed"),"DUE WITHIN 48 HOURS","")))))</f>
        <v/>
      </c>
      <c r="AJ215" s="24">
        <f>IF($A215="","",IF(COUNTIF($A$2:$A$501,$A215)&gt;1,"Duplicate request ID",IF(OR($B215="",$C215="",$D215="",$E215="",$F215="",$G215="",$H215="",$I215="",$J215="",$K215="",$L215=""),"Missing required information",IF(AND($Y215&lt;&gt;"",$Z215&lt;&gt;"",$Z215&lt;$Y215),"Invalid date or time sequence",IF(OR(AND($O215&lt;&gt;"",$P215=""),AND($O215="",$P215&lt;&gt;"")),"Confirmation date or time incomplete",IF(AND($AA215&lt;&gt;"",$Z215&lt;&gt;"",$AA215&gt;$Z215),"Confirmation after appointment",IF(AND(OR($L215="Confirmed",$L215="Completed"),OR($M215="",$N215="")),"Confirmed record missing assignment",IF(AND($L215="Completed",OR($Q215="",$R215="",$S215="",$T215="")),"Completed record missing service times",IF(AND($AB215&lt;&gt;"",$AC215&lt;&gt;"",$AC215&lt;$AB215),"Service end before service start",IF(AND($L215="Cancelled",$U215=""),"Cancelled record missing cancellation source",IF(OR(AND($V215&lt;&gt;"",$V215&lt;0),AND($W215&lt;&gt;"",$W215&lt;0)),"Negative cost",""))))))))))</f>
        <v/>
      </c>
    </row>
    <row r="216">
      <c r="A216" s="15" t="n"/>
      <c r="B216" s="15" t="n"/>
      <c r="C216" s="15" t="n"/>
      <c r="D216" s="42" t="n"/>
      <c r="E216" s="17" t="n"/>
      <c r="F216" s="42" t="n"/>
      <c r="G216" s="17" t="n"/>
      <c r="H216" s="15" t="n"/>
      <c r="I216" s="15" t="n"/>
      <c r="J216" s="15" t="n"/>
      <c r="K216" s="15" t="n"/>
      <c r="L216" s="15" t="n"/>
      <c r="M216" s="15" t="n"/>
      <c r="N216" s="15" t="n"/>
      <c r="O216" s="42" t="n"/>
      <c r="P216" s="17" t="n"/>
      <c r="Q216" s="42" t="n"/>
      <c r="R216" s="17" t="n"/>
      <c r="S216" s="42" t="n"/>
      <c r="T216" s="17" t="n"/>
      <c r="U216" s="15" t="n"/>
      <c r="V216" s="43" t="n"/>
      <c r="W216" s="43" t="n"/>
      <c r="X216" s="19" t="n"/>
      <c r="Y216" s="44">
        <f>IF($A216="","",IF(OR($D216="",$E216=""),"",$D216+$E216))</f>
        <v/>
      </c>
      <c r="Z216" s="44">
        <f>IF($A216="","",IF(OR($F216="",$G216=""),"",$F216+$G216))</f>
        <v/>
      </c>
      <c r="AA216" s="44">
        <f>IF($A216="","",IF(OR($O216="",$P216=""),"",$O216+$P216))</f>
        <v/>
      </c>
      <c r="AB216" s="44">
        <f>IF($A216="","",IF(OR($Q216="",$R216=""),"",$Q216+$R216))</f>
        <v/>
      </c>
      <c r="AC216" s="44">
        <f>IF($A216="","",IF(OR($S216="",$T216=""),"",$S216+$T216))</f>
        <v/>
      </c>
      <c r="AD216" s="45">
        <f>IF($A216="","",IF(OR($Y216="",$Z216=""),"",ROUND(($Z216-$Y216)*24,1)))</f>
        <v/>
      </c>
      <c r="AE216" s="45">
        <f>IF($A216="","",IF(OR($AA216="",$Z216=""),"",ROUND(($Z216-$AA216)*24,1)))</f>
        <v/>
      </c>
      <c r="AF216" s="22">
        <f>IF($A216="","",IF(OR($AB216="",$Z216=""),"",ROUND(($AB216-$Z216)*1440,0)))</f>
        <v/>
      </c>
      <c r="AG216" s="22">
        <f>IF($A216="","",IF(OR($AB216="",$AC216=""),"",ROUND(($AC216-$AB216)*1440,0)))</f>
        <v/>
      </c>
      <c r="AH216" s="46">
        <f>IF($A216="","",IF(OR($V216="",$W216=""),"",$W216-$V216))</f>
        <v/>
      </c>
      <c r="AI216" s="24">
        <f>IF($A216="","",IF(OR($L216="Cancelled",$L216="Completed"),"",IF(AND($L216="Confirmed",OR($M216="",$N216="")),"CONFIRMATION INCOMPLETE",IF(AND($Z216&lt;&gt;"",$Z216&lt;Dashboard!$B$2,$L216&lt;&gt;"Confirmed"),"OVERDUE / UNFILLED",IF(AND($Z216&lt;&gt;"",$Z216&gt;=Dashboard!$B$2,$Z216&lt;=Dashboard!$B$2+2,$L216&lt;&gt;"Confirmed"),"DUE WITHIN 48 HOURS","")))))</f>
        <v/>
      </c>
      <c r="AJ216" s="24">
        <f>IF($A216="","",IF(COUNTIF($A$2:$A$501,$A216)&gt;1,"Duplicate request ID",IF(OR($B216="",$C216="",$D216="",$E216="",$F216="",$G216="",$H216="",$I216="",$J216="",$K216="",$L216=""),"Missing required information",IF(AND($Y216&lt;&gt;"",$Z216&lt;&gt;"",$Z216&lt;$Y216),"Invalid date or time sequence",IF(OR(AND($O216&lt;&gt;"",$P216=""),AND($O216="",$P216&lt;&gt;"")),"Confirmation date or time incomplete",IF(AND($AA216&lt;&gt;"",$Z216&lt;&gt;"",$AA216&gt;$Z216),"Confirmation after appointment",IF(AND(OR($L216="Confirmed",$L216="Completed"),OR($M216="",$N216="")),"Confirmed record missing assignment",IF(AND($L216="Completed",OR($Q216="",$R216="",$S216="",$T216="")),"Completed record missing service times",IF(AND($AB216&lt;&gt;"",$AC216&lt;&gt;"",$AC216&lt;$AB216),"Service end before service start",IF(AND($L216="Cancelled",$U216=""),"Cancelled record missing cancellation source",IF(OR(AND($V216&lt;&gt;"",$V216&lt;0),AND($W216&lt;&gt;"",$W216&lt;0)),"Negative cost",""))))))))))</f>
        <v/>
      </c>
    </row>
    <row r="217">
      <c r="A217" s="25" t="n"/>
      <c r="B217" s="25" t="n"/>
      <c r="C217" s="25" t="n"/>
      <c r="D217" s="47" t="n"/>
      <c r="E217" s="27" t="n"/>
      <c r="F217" s="47" t="n"/>
      <c r="G217" s="27" t="n"/>
      <c r="H217" s="25" t="n"/>
      <c r="I217" s="25" t="n"/>
      <c r="J217" s="25" t="n"/>
      <c r="K217" s="25" t="n"/>
      <c r="L217" s="25" t="n"/>
      <c r="M217" s="25" t="n"/>
      <c r="N217" s="25" t="n"/>
      <c r="O217" s="47" t="n"/>
      <c r="P217" s="27" t="n"/>
      <c r="Q217" s="47" t="n"/>
      <c r="R217" s="27" t="n"/>
      <c r="S217" s="47" t="n"/>
      <c r="T217" s="27" t="n"/>
      <c r="U217" s="25" t="n"/>
      <c r="V217" s="48" t="n"/>
      <c r="W217" s="48" t="n"/>
      <c r="X217" s="29" t="n"/>
      <c r="Y217" s="44">
        <f>IF($A217="","",IF(OR($D217="",$E217=""),"",$D217+$E217))</f>
        <v/>
      </c>
      <c r="Z217" s="44">
        <f>IF($A217="","",IF(OR($F217="",$G217=""),"",$F217+$G217))</f>
        <v/>
      </c>
      <c r="AA217" s="44">
        <f>IF($A217="","",IF(OR($O217="",$P217=""),"",$O217+$P217))</f>
        <v/>
      </c>
      <c r="AB217" s="44">
        <f>IF($A217="","",IF(OR($Q217="",$R217=""),"",$Q217+$R217))</f>
        <v/>
      </c>
      <c r="AC217" s="44">
        <f>IF($A217="","",IF(OR($S217="",$T217=""),"",$S217+$T217))</f>
        <v/>
      </c>
      <c r="AD217" s="45">
        <f>IF($A217="","",IF(OR($Y217="",$Z217=""),"",ROUND(($Z217-$Y217)*24,1)))</f>
        <v/>
      </c>
      <c r="AE217" s="45">
        <f>IF($A217="","",IF(OR($AA217="",$Z217=""),"",ROUND(($Z217-$AA217)*24,1)))</f>
        <v/>
      </c>
      <c r="AF217" s="22">
        <f>IF($A217="","",IF(OR($AB217="",$Z217=""),"",ROUND(($AB217-$Z217)*1440,0)))</f>
        <v/>
      </c>
      <c r="AG217" s="22">
        <f>IF($A217="","",IF(OR($AB217="",$AC217=""),"",ROUND(($AC217-$AB217)*1440,0)))</f>
        <v/>
      </c>
      <c r="AH217" s="46">
        <f>IF($A217="","",IF(OR($V217="",$W217=""),"",$W217-$V217))</f>
        <v/>
      </c>
      <c r="AI217" s="24">
        <f>IF($A217="","",IF(OR($L217="Cancelled",$L217="Completed"),"",IF(AND($L217="Confirmed",OR($M217="",$N217="")),"CONFIRMATION INCOMPLETE",IF(AND($Z217&lt;&gt;"",$Z217&lt;Dashboard!$B$2,$L217&lt;&gt;"Confirmed"),"OVERDUE / UNFILLED",IF(AND($Z217&lt;&gt;"",$Z217&gt;=Dashboard!$B$2,$Z217&lt;=Dashboard!$B$2+2,$L217&lt;&gt;"Confirmed"),"DUE WITHIN 48 HOURS","")))))</f>
        <v/>
      </c>
      <c r="AJ217" s="24">
        <f>IF($A217="","",IF(COUNTIF($A$2:$A$501,$A217)&gt;1,"Duplicate request ID",IF(OR($B217="",$C217="",$D217="",$E217="",$F217="",$G217="",$H217="",$I217="",$J217="",$K217="",$L217=""),"Missing required information",IF(AND($Y217&lt;&gt;"",$Z217&lt;&gt;"",$Z217&lt;$Y217),"Invalid date or time sequence",IF(OR(AND($O217&lt;&gt;"",$P217=""),AND($O217="",$P217&lt;&gt;"")),"Confirmation date or time incomplete",IF(AND($AA217&lt;&gt;"",$Z217&lt;&gt;"",$AA217&gt;$Z217),"Confirmation after appointment",IF(AND(OR($L217="Confirmed",$L217="Completed"),OR($M217="",$N217="")),"Confirmed record missing assignment",IF(AND($L217="Completed",OR($Q217="",$R217="",$S217="",$T217="")),"Completed record missing service times",IF(AND($AB217&lt;&gt;"",$AC217&lt;&gt;"",$AC217&lt;$AB217),"Service end before service start",IF(AND($L217="Cancelled",$U217=""),"Cancelled record missing cancellation source",IF(OR(AND($V217&lt;&gt;"",$V217&lt;0),AND($W217&lt;&gt;"",$W217&lt;0)),"Negative cost",""))))))))))</f>
        <v/>
      </c>
    </row>
    <row r="218">
      <c r="A218" s="15" t="n"/>
      <c r="B218" s="15" t="n"/>
      <c r="C218" s="15" t="n"/>
      <c r="D218" s="42" t="n"/>
      <c r="E218" s="17" t="n"/>
      <c r="F218" s="42" t="n"/>
      <c r="G218" s="17" t="n"/>
      <c r="H218" s="15" t="n"/>
      <c r="I218" s="15" t="n"/>
      <c r="J218" s="15" t="n"/>
      <c r="K218" s="15" t="n"/>
      <c r="L218" s="15" t="n"/>
      <c r="M218" s="15" t="n"/>
      <c r="N218" s="15" t="n"/>
      <c r="O218" s="42" t="n"/>
      <c r="P218" s="17" t="n"/>
      <c r="Q218" s="42" t="n"/>
      <c r="R218" s="17" t="n"/>
      <c r="S218" s="42" t="n"/>
      <c r="T218" s="17" t="n"/>
      <c r="U218" s="15" t="n"/>
      <c r="V218" s="43" t="n"/>
      <c r="W218" s="43" t="n"/>
      <c r="X218" s="19" t="n"/>
      <c r="Y218" s="44">
        <f>IF($A218="","",IF(OR($D218="",$E218=""),"",$D218+$E218))</f>
        <v/>
      </c>
      <c r="Z218" s="44">
        <f>IF($A218="","",IF(OR($F218="",$G218=""),"",$F218+$G218))</f>
        <v/>
      </c>
      <c r="AA218" s="44">
        <f>IF($A218="","",IF(OR($O218="",$P218=""),"",$O218+$P218))</f>
        <v/>
      </c>
      <c r="AB218" s="44">
        <f>IF($A218="","",IF(OR($Q218="",$R218=""),"",$Q218+$R218))</f>
        <v/>
      </c>
      <c r="AC218" s="44">
        <f>IF($A218="","",IF(OR($S218="",$T218=""),"",$S218+$T218))</f>
        <v/>
      </c>
      <c r="AD218" s="45">
        <f>IF($A218="","",IF(OR($Y218="",$Z218=""),"",ROUND(($Z218-$Y218)*24,1)))</f>
        <v/>
      </c>
      <c r="AE218" s="45">
        <f>IF($A218="","",IF(OR($AA218="",$Z218=""),"",ROUND(($Z218-$AA218)*24,1)))</f>
        <v/>
      </c>
      <c r="AF218" s="22">
        <f>IF($A218="","",IF(OR($AB218="",$Z218=""),"",ROUND(($AB218-$Z218)*1440,0)))</f>
        <v/>
      </c>
      <c r="AG218" s="22">
        <f>IF($A218="","",IF(OR($AB218="",$AC218=""),"",ROUND(($AC218-$AB218)*1440,0)))</f>
        <v/>
      </c>
      <c r="AH218" s="46">
        <f>IF($A218="","",IF(OR($V218="",$W218=""),"",$W218-$V218))</f>
        <v/>
      </c>
      <c r="AI218" s="24">
        <f>IF($A218="","",IF(OR($L218="Cancelled",$L218="Completed"),"",IF(AND($L218="Confirmed",OR($M218="",$N218="")),"CONFIRMATION INCOMPLETE",IF(AND($Z218&lt;&gt;"",$Z218&lt;Dashboard!$B$2,$L218&lt;&gt;"Confirmed"),"OVERDUE / UNFILLED",IF(AND($Z218&lt;&gt;"",$Z218&gt;=Dashboard!$B$2,$Z218&lt;=Dashboard!$B$2+2,$L218&lt;&gt;"Confirmed"),"DUE WITHIN 48 HOURS","")))))</f>
        <v/>
      </c>
      <c r="AJ218" s="24">
        <f>IF($A218="","",IF(COUNTIF($A$2:$A$501,$A218)&gt;1,"Duplicate request ID",IF(OR($B218="",$C218="",$D218="",$E218="",$F218="",$G218="",$H218="",$I218="",$J218="",$K218="",$L218=""),"Missing required information",IF(AND($Y218&lt;&gt;"",$Z218&lt;&gt;"",$Z218&lt;$Y218),"Invalid date or time sequence",IF(OR(AND($O218&lt;&gt;"",$P218=""),AND($O218="",$P218&lt;&gt;"")),"Confirmation date or time incomplete",IF(AND($AA218&lt;&gt;"",$Z218&lt;&gt;"",$AA218&gt;$Z218),"Confirmation after appointment",IF(AND(OR($L218="Confirmed",$L218="Completed"),OR($M218="",$N218="")),"Confirmed record missing assignment",IF(AND($L218="Completed",OR($Q218="",$R218="",$S218="",$T218="")),"Completed record missing service times",IF(AND($AB218&lt;&gt;"",$AC218&lt;&gt;"",$AC218&lt;$AB218),"Service end before service start",IF(AND($L218="Cancelled",$U218=""),"Cancelled record missing cancellation source",IF(OR(AND($V218&lt;&gt;"",$V218&lt;0),AND($W218&lt;&gt;"",$W218&lt;0)),"Negative cost",""))))))))))</f>
        <v/>
      </c>
    </row>
    <row r="219">
      <c r="A219" s="25" t="n"/>
      <c r="B219" s="25" t="n"/>
      <c r="C219" s="25" t="n"/>
      <c r="D219" s="47" t="n"/>
      <c r="E219" s="27" t="n"/>
      <c r="F219" s="47" t="n"/>
      <c r="G219" s="27" t="n"/>
      <c r="H219" s="25" t="n"/>
      <c r="I219" s="25" t="n"/>
      <c r="J219" s="25" t="n"/>
      <c r="K219" s="25" t="n"/>
      <c r="L219" s="25" t="n"/>
      <c r="M219" s="25" t="n"/>
      <c r="N219" s="25" t="n"/>
      <c r="O219" s="47" t="n"/>
      <c r="P219" s="27" t="n"/>
      <c r="Q219" s="47" t="n"/>
      <c r="R219" s="27" t="n"/>
      <c r="S219" s="47" t="n"/>
      <c r="T219" s="27" t="n"/>
      <c r="U219" s="25" t="n"/>
      <c r="V219" s="48" t="n"/>
      <c r="W219" s="48" t="n"/>
      <c r="X219" s="29" t="n"/>
      <c r="Y219" s="44">
        <f>IF($A219="","",IF(OR($D219="",$E219=""),"",$D219+$E219))</f>
        <v/>
      </c>
      <c r="Z219" s="44">
        <f>IF($A219="","",IF(OR($F219="",$G219=""),"",$F219+$G219))</f>
        <v/>
      </c>
      <c r="AA219" s="44">
        <f>IF($A219="","",IF(OR($O219="",$P219=""),"",$O219+$P219))</f>
        <v/>
      </c>
      <c r="AB219" s="44">
        <f>IF($A219="","",IF(OR($Q219="",$R219=""),"",$Q219+$R219))</f>
        <v/>
      </c>
      <c r="AC219" s="44">
        <f>IF($A219="","",IF(OR($S219="",$T219=""),"",$S219+$T219))</f>
        <v/>
      </c>
      <c r="AD219" s="45">
        <f>IF($A219="","",IF(OR($Y219="",$Z219=""),"",ROUND(($Z219-$Y219)*24,1)))</f>
        <v/>
      </c>
      <c r="AE219" s="45">
        <f>IF($A219="","",IF(OR($AA219="",$Z219=""),"",ROUND(($Z219-$AA219)*24,1)))</f>
        <v/>
      </c>
      <c r="AF219" s="22">
        <f>IF($A219="","",IF(OR($AB219="",$Z219=""),"",ROUND(($AB219-$Z219)*1440,0)))</f>
        <v/>
      </c>
      <c r="AG219" s="22">
        <f>IF($A219="","",IF(OR($AB219="",$AC219=""),"",ROUND(($AC219-$AB219)*1440,0)))</f>
        <v/>
      </c>
      <c r="AH219" s="46">
        <f>IF($A219="","",IF(OR($V219="",$W219=""),"",$W219-$V219))</f>
        <v/>
      </c>
      <c r="AI219" s="24">
        <f>IF($A219="","",IF(OR($L219="Cancelled",$L219="Completed"),"",IF(AND($L219="Confirmed",OR($M219="",$N219="")),"CONFIRMATION INCOMPLETE",IF(AND($Z219&lt;&gt;"",$Z219&lt;Dashboard!$B$2,$L219&lt;&gt;"Confirmed"),"OVERDUE / UNFILLED",IF(AND($Z219&lt;&gt;"",$Z219&gt;=Dashboard!$B$2,$Z219&lt;=Dashboard!$B$2+2,$L219&lt;&gt;"Confirmed"),"DUE WITHIN 48 HOURS","")))))</f>
        <v/>
      </c>
      <c r="AJ219" s="24">
        <f>IF($A219="","",IF(COUNTIF($A$2:$A$501,$A219)&gt;1,"Duplicate request ID",IF(OR($B219="",$C219="",$D219="",$E219="",$F219="",$G219="",$H219="",$I219="",$J219="",$K219="",$L219=""),"Missing required information",IF(AND($Y219&lt;&gt;"",$Z219&lt;&gt;"",$Z219&lt;$Y219),"Invalid date or time sequence",IF(OR(AND($O219&lt;&gt;"",$P219=""),AND($O219="",$P219&lt;&gt;"")),"Confirmation date or time incomplete",IF(AND($AA219&lt;&gt;"",$Z219&lt;&gt;"",$AA219&gt;$Z219),"Confirmation after appointment",IF(AND(OR($L219="Confirmed",$L219="Completed"),OR($M219="",$N219="")),"Confirmed record missing assignment",IF(AND($L219="Completed",OR($Q219="",$R219="",$S219="",$T219="")),"Completed record missing service times",IF(AND($AB219&lt;&gt;"",$AC219&lt;&gt;"",$AC219&lt;$AB219),"Service end before service start",IF(AND($L219="Cancelled",$U219=""),"Cancelled record missing cancellation source",IF(OR(AND($V219&lt;&gt;"",$V219&lt;0),AND($W219&lt;&gt;"",$W219&lt;0)),"Negative cost",""))))))))))</f>
        <v/>
      </c>
    </row>
    <row r="220">
      <c r="A220" s="15" t="n"/>
      <c r="B220" s="15" t="n"/>
      <c r="C220" s="15" t="n"/>
      <c r="D220" s="42" t="n"/>
      <c r="E220" s="17" t="n"/>
      <c r="F220" s="42" t="n"/>
      <c r="G220" s="17" t="n"/>
      <c r="H220" s="15" t="n"/>
      <c r="I220" s="15" t="n"/>
      <c r="J220" s="15" t="n"/>
      <c r="K220" s="15" t="n"/>
      <c r="L220" s="15" t="n"/>
      <c r="M220" s="15" t="n"/>
      <c r="N220" s="15" t="n"/>
      <c r="O220" s="42" t="n"/>
      <c r="P220" s="17" t="n"/>
      <c r="Q220" s="42" t="n"/>
      <c r="R220" s="17" t="n"/>
      <c r="S220" s="42" t="n"/>
      <c r="T220" s="17" t="n"/>
      <c r="U220" s="15" t="n"/>
      <c r="V220" s="43" t="n"/>
      <c r="W220" s="43" t="n"/>
      <c r="X220" s="19" t="n"/>
      <c r="Y220" s="44">
        <f>IF($A220="","",IF(OR($D220="",$E220=""),"",$D220+$E220))</f>
        <v/>
      </c>
      <c r="Z220" s="44">
        <f>IF($A220="","",IF(OR($F220="",$G220=""),"",$F220+$G220))</f>
        <v/>
      </c>
      <c r="AA220" s="44">
        <f>IF($A220="","",IF(OR($O220="",$P220=""),"",$O220+$P220))</f>
        <v/>
      </c>
      <c r="AB220" s="44">
        <f>IF($A220="","",IF(OR($Q220="",$R220=""),"",$Q220+$R220))</f>
        <v/>
      </c>
      <c r="AC220" s="44">
        <f>IF($A220="","",IF(OR($S220="",$T220=""),"",$S220+$T220))</f>
        <v/>
      </c>
      <c r="AD220" s="45">
        <f>IF($A220="","",IF(OR($Y220="",$Z220=""),"",ROUND(($Z220-$Y220)*24,1)))</f>
        <v/>
      </c>
      <c r="AE220" s="45">
        <f>IF($A220="","",IF(OR($AA220="",$Z220=""),"",ROUND(($Z220-$AA220)*24,1)))</f>
        <v/>
      </c>
      <c r="AF220" s="22">
        <f>IF($A220="","",IF(OR($AB220="",$Z220=""),"",ROUND(($AB220-$Z220)*1440,0)))</f>
        <v/>
      </c>
      <c r="AG220" s="22">
        <f>IF($A220="","",IF(OR($AB220="",$AC220=""),"",ROUND(($AC220-$AB220)*1440,0)))</f>
        <v/>
      </c>
      <c r="AH220" s="46">
        <f>IF($A220="","",IF(OR($V220="",$W220=""),"",$W220-$V220))</f>
        <v/>
      </c>
      <c r="AI220" s="24">
        <f>IF($A220="","",IF(OR($L220="Cancelled",$L220="Completed"),"",IF(AND($L220="Confirmed",OR($M220="",$N220="")),"CONFIRMATION INCOMPLETE",IF(AND($Z220&lt;&gt;"",$Z220&lt;Dashboard!$B$2,$L220&lt;&gt;"Confirmed"),"OVERDUE / UNFILLED",IF(AND($Z220&lt;&gt;"",$Z220&gt;=Dashboard!$B$2,$Z220&lt;=Dashboard!$B$2+2,$L220&lt;&gt;"Confirmed"),"DUE WITHIN 48 HOURS","")))))</f>
        <v/>
      </c>
      <c r="AJ220" s="24">
        <f>IF($A220="","",IF(COUNTIF($A$2:$A$501,$A220)&gt;1,"Duplicate request ID",IF(OR($B220="",$C220="",$D220="",$E220="",$F220="",$G220="",$H220="",$I220="",$J220="",$K220="",$L220=""),"Missing required information",IF(AND($Y220&lt;&gt;"",$Z220&lt;&gt;"",$Z220&lt;$Y220),"Invalid date or time sequence",IF(OR(AND($O220&lt;&gt;"",$P220=""),AND($O220="",$P220&lt;&gt;"")),"Confirmation date or time incomplete",IF(AND($AA220&lt;&gt;"",$Z220&lt;&gt;"",$AA220&gt;$Z220),"Confirmation after appointment",IF(AND(OR($L220="Confirmed",$L220="Completed"),OR($M220="",$N220="")),"Confirmed record missing assignment",IF(AND($L220="Completed",OR($Q220="",$R220="",$S220="",$T220="")),"Completed record missing service times",IF(AND($AB220&lt;&gt;"",$AC220&lt;&gt;"",$AC220&lt;$AB220),"Service end before service start",IF(AND($L220="Cancelled",$U220=""),"Cancelled record missing cancellation source",IF(OR(AND($V220&lt;&gt;"",$V220&lt;0),AND($W220&lt;&gt;"",$W220&lt;0)),"Negative cost",""))))))))))</f>
        <v/>
      </c>
    </row>
    <row r="221">
      <c r="A221" s="25" t="n"/>
      <c r="B221" s="25" t="n"/>
      <c r="C221" s="25" t="n"/>
      <c r="D221" s="47" t="n"/>
      <c r="E221" s="27" t="n"/>
      <c r="F221" s="47" t="n"/>
      <c r="G221" s="27" t="n"/>
      <c r="H221" s="25" t="n"/>
      <c r="I221" s="25" t="n"/>
      <c r="J221" s="25" t="n"/>
      <c r="K221" s="25" t="n"/>
      <c r="L221" s="25" t="n"/>
      <c r="M221" s="25" t="n"/>
      <c r="N221" s="25" t="n"/>
      <c r="O221" s="47" t="n"/>
      <c r="P221" s="27" t="n"/>
      <c r="Q221" s="47" t="n"/>
      <c r="R221" s="27" t="n"/>
      <c r="S221" s="47" t="n"/>
      <c r="T221" s="27" t="n"/>
      <c r="U221" s="25" t="n"/>
      <c r="V221" s="48" t="n"/>
      <c r="W221" s="48" t="n"/>
      <c r="X221" s="29" t="n"/>
      <c r="Y221" s="44">
        <f>IF($A221="","",IF(OR($D221="",$E221=""),"",$D221+$E221))</f>
        <v/>
      </c>
      <c r="Z221" s="44">
        <f>IF($A221="","",IF(OR($F221="",$G221=""),"",$F221+$G221))</f>
        <v/>
      </c>
      <c r="AA221" s="44">
        <f>IF($A221="","",IF(OR($O221="",$P221=""),"",$O221+$P221))</f>
        <v/>
      </c>
      <c r="AB221" s="44">
        <f>IF($A221="","",IF(OR($Q221="",$R221=""),"",$Q221+$R221))</f>
        <v/>
      </c>
      <c r="AC221" s="44">
        <f>IF($A221="","",IF(OR($S221="",$T221=""),"",$S221+$T221))</f>
        <v/>
      </c>
      <c r="AD221" s="45">
        <f>IF($A221="","",IF(OR($Y221="",$Z221=""),"",ROUND(($Z221-$Y221)*24,1)))</f>
        <v/>
      </c>
      <c r="AE221" s="45">
        <f>IF($A221="","",IF(OR($AA221="",$Z221=""),"",ROUND(($Z221-$AA221)*24,1)))</f>
        <v/>
      </c>
      <c r="AF221" s="22">
        <f>IF($A221="","",IF(OR($AB221="",$Z221=""),"",ROUND(($AB221-$Z221)*1440,0)))</f>
        <v/>
      </c>
      <c r="AG221" s="22">
        <f>IF($A221="","",IF(OR($AB221="",$AC221=""),"",ROUND(($AC221-$AB221)*1440,0)))</f>
        <v/>
      </c>
      <c r="AH221" s="46">
        <f>IF($A221="","",IF(OR($V221="",$W221=""),"",$W221-$V221))</f>
        <v/>
      </c>
      <c r="AI221" s="24">
        <f>IF($A221="","",IF(OR($L221="Cancelled",$L221="Completed"),"",IF(AND($L221="Confirmed",OR($M221="",$N221="")),"CONFIRMATION INCOMPLETE",IF(AND($Z221&lt;&gt;"",$Z221&lt;Dashboard!$B$2,$L221&lt;&gt;"Confirmed"),"OVERDUE / UNFILLED",IF(AND($Z221&lt;&gt;"",$Z221&gt;=Dashboard!$B$2,$Z221&lt;=Dashboard!$B$2+2,$L221&lt;&gt;"Confirmed"),"DUE WITHIN 48 HOURS","")))))</f>
        <v/>
      </c>
      <c r="AJ221" s="24">
        <f>IF($A221="","",IF(COUNTIF($A$2:$A$501,$A221)&gt;1,"Duplicate request ID",IF(OR($B221="",$C221="",$D221="",$E221="",$F221="",$G221="",$H221="",$I221="",$J221="",$K221="",$L221=""),"Missing required information",IF(AND($Y221&lt;&gt;"",$Z221&lt;&gt;"",$Z221&lt;$Y221),"Invalid date or time sequence",IF(OR(AND($O221&lt;&gt;"",$P221=""),AND($O221="",$P221&lt;&gt;"")),"Confirmation date or time incomplete",IF(AND($AA221&lt;&gt;"",$Z221&lt;&gt;"",$AA221&gt;$Z221),"Confirmation after appointment",IF(AND(OR($L221="Confirmed",$L221="Completed"),OR($M221="",$N221="")),"Confirmed record missing assignment",IF(AND($L221="Completed",OR($Q221="",$R221="",$S221="",$T221="")),"Completed record missing service times",IF(AND($AB221&lt;&gt;"",$AC221&lt;&gt;"",$AC221&lt;$AB221),"Service end before service start",IF(AND($L221="Cancelled",$U221=""),"Cancelled record missing cancellation source",IF(OR(AND($V221&lt;&gt;"",$V221&lt;0),AND($W221&lt;&gt;"",$W221&lt;0)),"Negative cost",""))))))))))</f>
        <v/>
      </c>
    </row>
    <row r="222">
      <c r="A222" s="15" t="n"/>
      <c r="B222" s="15" t="n"/>
      <c r="C222" s="15" t="n"/>
      <c r="D222" s="42" t="n"/>
      <c r="E222" s="17" t="n"/>
      <c r="F222" s="42" t="n"/>
      <c r="G222" s="17" t="n"/>
      <c r="H222" s="15" t="n"/>
      <c r="I222" s="15" t="n"/>
      <c r="J222" s="15" t="n"/>
      <c r="K222" s="15" t="n"/>
      <c r="L222" s="15" t="n"/>
      <c r="M222" s="15" t="n"/>
      <c r="N222" s="15" t="n"/>
      <c r="O222" s="42" t="n"/>
      <c r="P222" s="17" t="n"/>
      <c r="Q222" s="42" t="n"/>
      <c r="R222" s="17" t="n"/>
      <c r="S222" s="42" t="n"/>
      <c r="T222" s="17" t="n"/>
      <c r="U222" s="15" t="n"/>
      <c r="V222" s="43" t="n"/>
      <c r="W222" s="43" t="n"/>
      <c r="X222" s="19" t="n"/>
      <c r="Y222" s="44">
        <f>IF($A222="","",IF(OR($D222="",$E222=""),"",$D222+$E222))</f>
        <v/>
      </c>
      <c r="Z222" s="44">
        <f>IF($A222="","",IF(OR($F222="",$G222=""),"",$F222+$G222))</f>
        <v/>
      </c>
      <c r="AA222" s="44">
        <f>IF($A222="","",IF(OR($O222="",$P222=""),"",$O222+$P222))</f>
        <v/>
      </c>
      <c r="AB222" s="44">
        <f>IF($A222="","",IF(OR($Q222="",$R222=""),"",$Q222+$R222))</f>
        <v/>
      </c>
      <c r="AC222" s="44">
        <f>IF($A222="","",IF(OR($S222="",$T222=""),"",$S222+$T222))</f>
        <v/>
      </c>
      <c r="AD222" s="45">
        <f>IF($A222="","",IF(OR($Y222="",$Z222=""),"",ROUND(($Z222-$Y222)*24,1)))</f>
        <v/>
      </c>
      <c r="AE222" s="45">
        <f>IF($A222="","",IF(OR($AA222="",$Z222=""),"",ROUND(($Z222-$AA222)*24,1)))</f>
        <v/>
      </c>
      <c r="AF222" s="22">
        <f>IF($A222="","",IF(OR($AB222="",$Z222=""),"",ROUND(($AB222-$Z222)*1440,0)))</f>
        <v/>
      </c>
      <c r="AG222" s="22">
        <f>IF($A222="","",IF(OR($AB222="",$AC222=""),"",ROUND(($AC222-$AB222)*1440,0)))</f>
        <v/>
      </c>
      <c r="AH222" s="46">
        <f>IF($A222="","",IF(OR($V222="",$W222=""),"",$W222-$V222))</f>
        <v/>
      </c>
      <c r="AI222" s="24">
        <f>IF($A222="","",IF(OR($L222="Cancelled",$L222="Completed"),"",IF(AND($L222="Confirmed",OR($M222="",$N222="")),"CONFIRMATION INCOMPLETE",IF(AND($Z222&lt;&gt;"",$Z222&lt;Dashboard!$B$2,$L222&lt;&gt;"Confirmed"),"OVERDUE / UNFILLED",IF(AND($Z222&lt;&gt;"",$Z222&gt;=Dashboard!$B$2,$Z222&lt;=Dashboard!$B$2+2,$L222&lt;&gt;"Confirmed"),"DUE WITHIN 48 HOURS","")))))</f>
        <v/>
      </c>
      <c r="AJ222" s="24">
        <f>IF($A222="","",IF(COUNTIF($A$2:$A$501,$A222)&gt;1,"Duplicate request ID",IF(OR($B222="",$C222="",$D222="",$E222="",$F222="",$G222="",$H222="",$I222="",$J222="",$K222="",$L222=""),"Missing required information",IF(AND($Y222&lt;&gt;"",$Z222&lt;&gt;"",$Z222&lt;$Y222),"Invalid date or time sequence",IF(OR(AND($O222&lt;&gt;"",$P222=""),AND($O222="",$P222&lt;&gt;"")),"Confirmation date or time incomplete",IF(AND($AA222&lt;&gt;"",$Z222&lt;&gt;"",$AA222&gt;$Z222),"Confirmation after appointment",IF(AND(OR($L222="Confirmed",$L222="Completed"),OR($M222="",$N222="")),"Confirmed record missing assignment",IF(AND($L222="Completed",OR($Q222="",$R222="",$S222="",$T222="")),"Completed record missing service times",IF(AND($AB222&lt;&gt;"",$AC222&lt;&gt;"",$AC222&lt;$AB222),"Service end before service start",IF(AND($L222="Cancelled",$U222=""),"Cancelled record missing cancellation source",IF(OR(AND($V222&lt;&gt;"",$V222&lt;0),AND($W222&lt;&gt;"",$W222&lt;0)),"Negative cost",""))))))))))</f>
        <v/>
      </c>
    </row>
    <row r="223">
      <c r="A223" s="25" t="n"/>
      <c r="B223" s="25" t="n"/>
      <c r="C223" s="25" t="n"/>
      <c r="D223" s="47" t="n"/>
      <c r="E223" s="27" t="n"/>
      <c r="F223" s="47" t="n"/>
      <c r="G223" s="27" t="n"/>
      <c r="H223" s="25" t="n"/>
      <c r="I223" s="25" t="n"/>
      <c r="J223" s="25" t="n"/>
      <c r="K223" s="25" t="n"/>
      <c r="L223" s="25" t="n"/>
      <c r="M223" s="25" t="n"/>
      <c r="N223" s="25" t="n"/>
      <c r="O223" s="47" t="n"/>
      <c r="P223" s="27" t="n"/>
      <c r="Q223" s="47" t="n"/>
      <c r="R223" s="27" t="n"/>
      <c r="S223" s="47" t="n"/>
      <c r="T223" s="27" t="n"/>
      <c r="U223" s="25" t="n"/>
      <c r="V223" s="48" t="n"/>
      <c r="W223" s="48" t="n"/>
      <c r="X223" s="29" t="n"/>
      <c r="Y223" s="44">
        <f>IF($A223="","",IF(OR($D223="",$E223=""),"",$D223+$E223))</f>
        <v/>
      </c>
      <c r="Z223" s="44">
        <f>IF($A223="","",IF(OR($F223="",$G223=""),"",$F223+$G223))</f>
        <v/>
      </c>
      <c r="AA223" s="44">
        <f>IF($A223="","",IF(OR($O223="",$P223=""),"",$O223+$P223))</f>
        <v/>
      </c>
      <c r="AB223" s="44">
        <f>IF($A223="","",IF(OR($Q223="",$R223=""),"",$Q223+$R223))</f>
        <v/>
      </c>
      <c r="AC223" s="44">
        <f>IF($A223="","",IF(OR($S223="",$T223=""),"",$S223+$T223))</f>
        <v/>
      </c>
      <c r="AD223" s="45">
        <f>IF($A223="","",IF(OR($Y223="",$Z223=""),"",ROUND(($Z223-$Y223)*24,1)))</f>
        <v/>
      </c>
      <c r="AE223" s="45">
        <f>IF($A223="","",IF(OR($AA223="",$Z223=""),"",ROUND(($Z223-$AA223)*24,1)))</f>
        <v/>
      </c>
      <c r="AF223" s="22">
        <f>IF($A223="","",IF(OR($AB223="",$Z223=""),"",ROUND(($AB223-$Z223)*1440,0)))</f>
        <v/>
      </c>
      <c r="AG223" s="22">
        <f>IF($A223="","",IF(OR($AB223="",$AC223=""),"",ROUND(($AC223-$AB223)*1440,0)))</f>
        <v/>
      </c>
      <c r="AH223" s="46">
        <f>IF($A223="","",IF(OR($V223="",$W223=""),"",$W223-$V223))</f>
        <v/>
      </c>
      <c r="AI223" s="24">
        <f>IF($A223="","",IF(OR($L223="Cancelled",$L223="Completed"),"",IF(AND($L223="Confirmed",OR($M223="",$N223="")),"CONFIRMATION INCOMPLETE",IF(AND($Z223&lt;&gt;"",$Z223&lt;Dashboard!$B$2,$L223&lt;&gt;"Confirmed"),"OVERDUE / UNFILLED",IF(AND($Z223&lt;&gt;"",$Z223&gt;=Dashboard!$B$2,$Z223&lt;=Dashboard!$B$2+2,$L223&lt;&gt;"Confirmed"),"DUE WITHIN 48 HOURS","")))))</f>
        <v/>
      </c>
      <c r="AJ223" s="24">
        <f>IF($A223="","",IF(COUNTIF($A$2:$A$501,$A223)&gt;1,"Duplicate request ID",IF(OR($B223="",$C223="",$D223="",$E223="",$F223="",$G223="",$H223="",$I223="",$J223="",$K223="",$L223=""),"Missing required information",IF(AND($Y223&lt;&gt;"",$Z223&lt;&gt;"",$Z223&lt;$Y223),"Invalid date or time sequence",IF(OR(AND($O223&lt;&gt;"",$P223=""),AND($O223="",$P223&lt;&gt;"")),"Confirmation date or time incomplete",IF(AND($AA223&lt;&gt;"",$Z223&lt;&gt;"",$AA223&gt;$Z223),"Confirmation after appointment",IF(AND(OR($L223="Confirmed",$L223="Completed"),OR($M223="",$N223="")),"Confirmed record missing assignment",IF(AND($L223="Completed",OR($Q223="",$R223="",$S223="",$T223="")),"Completed record missing service times",IF(AND($AB223&lt;&gt;"",$AC223&lt;&gt;"",$AC223&lt;$AB223),"Service end before service start",IF(AND($L223="Cancelled",$U223=""),"Cancelled record missing cancellation source",IF(OR(AND($V223&lt;&gt;"",$V223&lt;0),AND($W223&lt;&gt;"",$W223&lt;0)),"Negative cost",""))))))))))</f>
        <v/>
      </c>
    </row>
    <row r="224">
      <c r="A224" s="15" t="n"/>
      <c r="B224" s="15" t="n"/>
      <c r="C224" s="15" t="n"/>
      <c r="D224" s="42" t="n"/>
      <c r="E224" s="17" t="n"/>
      <c r="F224" s="42" t="n"/>
      <c r="G224" s="17" t="n"/>
      <c r="H224" s="15" t="n"/>
      <c r="I224" s="15" t="n"/>
      <c r="J224" s="15" t="n"/>
      <c r="K224" s="15" t="n"/>
      <c r="L224" s="15" t="n"/>
      <c r="M224" s="15" t="n"/>
      <c r="N224" s="15" t="n"/>
      <c r="O224" s="42" t="n"/>
      <c r="P224" s="17" t="n"/>
      <c r="Q224" s="42" t="n"/>
      <c r="R224" s="17" t="n"/>
      <c r="S224" s="42" t="n"/>
      <c r="T224" s="17" t="n"/>
      <c r="U224" s="15" t="n"/>
      <c r="V224" s="43" t="n"/>
      <c r="W224" s="43" t="n"/>
      <c r="X224" s="19" t="n"/>
      <c r="Y224" s="44">
        <f>IF($A224="","",IF(OR($D224="",$E224=""),"",$D224+$E224))</f>
        <v/>
      </c>
      <c r="Z224" s="44">
        <f>IF($A224="","",IF(OR($F224="",$G224=""),"",$F224+$G224))</f>
        <v/>
      </c>
      <c r="AA224" s="44">
        <f>IF($A224="","",IF(OR($O224="",$P224=""),"",$O224+$P224))</f>
        <v/>
      </c>
      <c r="AB224" s="44">
        <f>IF($A224="","",IF(OR($Q224="",$R224=""),"",$Q224+$R224))</f>
        <v/>
      </c>
      <c r="AC224" s="44">
        <f>IF($A224="","",IF(OR($S224="",$T224=""),"",$S224+$T224))</f>
        <v/>
      </c>
      <c r="AD224" s="45">
        <f>IF($A224="","",IF(OR($Y224="",$Z224=""),"",ROUND(($Z224-$Y224)*24,1)))</f>
        <v/>
      </c>
      <c r="AE224" s="45">
        <f>IF($A224="","",IF(OR($AA224="",$Z224=""),"",ROUND(($Z224-$AA224)*24,1)))</f>
        <v/>
      </c>
      <c r="AF224" s="22">
        <f>IF($A224="","",IF(OR($AB224="",$Z224=""),"",ROUND(($AB224-$Z224)*1440,0)))</f>
        <v/>
      </c>
      <c r="AG224" s="22">
        <f>IF($A224="","",IF(OR($AB224="",$AC224=""),"",ROUND(($AC224-$AB224)*1440,0)))</f>
        <v/>
      </c>
      <c r="AH224" s="46">
        <f>IF($A224="","",IF(OR($V224="",$W224=""),"",$W224-$V224))</f>
        <v/>
      </c>
      <c r="AI224" s="24">
        <f>IF($A224="","",IF(OR($L224="Cancelled",$L224="Completed"),"",IF(AND($L224="Confirmed",OR($M224="",$N224="")),"CONFIRMATION INCOMPLETE",IF(AND($Z224&lt;&gt;"",$Z224&lt;Dashboard!$B$2,$L224&lt;&gt;"Confirmed"),"OVERDUE / UNFILLED",IF(AND($Z224&lt;&gt;"",$Z224&gt;=Dashboard!$B$2,$Z224&lt;=Dashboard!$B$2+2,$L224&lt;&gt;"Confirmed"),"DUE WITHIN 48 HOURS","")))))</f>
        <v/>
      </c>
      <c r="AJ224" s="24">
        <f>IF($A224="","",IF(COUNTIF($A$2:$A$501,$A224)&gt;1,"Duplicate request ID",IF(OR($B224="",$C224="",$D224="",$E224="",$F224="",$G224="",$H224="",$I224="",$J224="",$K224="",$L224=""),"Missing required information",IF(AND($Y224&lt;&gt;"",$Z224&lt;&gt;"",$Z224&lt;$Y224),"Invalid date or time sequence",IF(OR(AND($O224&lt;&gt;"",$P224=""),AND($O224="",$P224&lt;&gt;"")),"Confirmation date or time incomplete",IF(AND($AA224&lt;&gt;"",$Z224&lt;&gt;"",$AA224&gt;$Z224),"Confirmation after appointment",IF(AND(OR($L224="Confirmed",$L224="Completed"),OR($M224="",$N224="")),"Confirmed record missing assignment",IF(AND($L224="Completed",OR($Q224="",$R224="",$S224="",$T224="")),"Completed record missing service times",IF(AND($AB224&lt;&gt;"",$AC224&lt;&gt;"",$AC224&lt;$AB224),"Service end before service start",IF(AND($L224="Cancelled",$U224=""),"Cancelled record missing cancellation source",IF(OR(AND($V224&lt;&gt;"",$V224&lt;0),AND($W224&lt;&gt;"",$W224&lt;0)),"Negative cost",""))))))))))</f>
        <v/>
      </c>
    </row>
    <row r="225">
      <c r="A225" s="25" t="n"/>
      <c r="B225" s="25" t="n"/>
      <c r="C225" s="25" t="n"/>
      <c r="D225" s="47" t="n"/>
      <c r="E225" s="27" t="n"/>
      <c r="F225" s="47" t="n"/>
      <c r="G225" s="27" t="n"/>
      <c r="H225" s="25" t="n"/>
      <c r="I225" s="25" t="n"/>
      <c r="J225" s="25" t="n"/>
      <c r="K225" s="25" t="n"/>
      <c r="L225" s="25" t="n"/>
      <c r="M225" s="25" t="n"/>
      <c r="N225" s="25" t="n"/>
      <c r="O225" s="47" t="n"/>
      <c r="P225" s="27" t="n"/>
      <c r="Q225" s="47" t="n"/>
      <c r="R225" s="27" t="n"/>
      <c r="S225" s="47" t="n"/>
      <c r="T225" s="27" t="n"/>
      <c r="U225" s="25" t="n"/>
      <c r="V225" s="48" t="n"/>
      <c r="W225" s="48" t="n"/>
      <c r="X225" s="29" t="n"/>
      <c r="Y225" s="44">
        <f>IF($A225="","",IF(OR($D225="",$E225=""),"",$D225+$E225))</f>
        <v/>
      </c>
      <c r="Z225" s="44">
        <f>IF($A225="","",IF(OR($F225="",$G225=""),"",$F225+$G225))</f>
        <v/>
      </c>
      <c r="AA225" s="44">
        <f>IF($A225="","",IF(OR($O225="",$P225=""),"",$O225+$P225))</f>
        <v/>
      </c>
      <c r="AB225" s="44">
        <f>IF($A225="","",IF(OR($Q225="",$R225=""),"",$Q225+$R225))</f>
        <v/>
      </c>
      <c r="AC225" s="44">
        <f>IF($A225="","",IF(OR($S225="",$T225=""),"",$S225+$T225))</f>
        <v/>
      </c>
      <c r="AD225" s="45">
        <f>IF($A225="","",IF(OR($Y225="",$Z225=""),"",ROUND(($Z225-$Y225)*24,1)))</f>
        <v/>
      </c>
      <c r="AE225" s="45">
        <f>IF($A225="","",IF(OR($AA225="",$Z225=""),"",ROUND(($Z225-$AA225)*24,1)))</f>
        <v/>
      </c>
      <c r="AF225" s="22">
        <f>IF($A225="","",IF(OR($AB225="",$Z225=""),"",ROUND(($AB225-$Z225)*1440,0)))</f>
        <v/>
      </c>
      <c r="AG225" s="22">
        <f>IF($A225="","",IF(OR($AB225="",$AC225=""),"",ROUND(($AC225-$AB225)*1440,0)))</f>
        <v/>
      </c>
      <c r="AH225" s="46">
        <f>IF($A225="","",IF(OR($V225="",$W225=""),"",$W225-$V225))</f>
        <v/>
      </c>
      <c r="AI225" s="24">
        <f>IF($A225="","",IF(OR($L225="Cancelled",$L225="Completed"),"",IF(AND($L225="Confirmed",OR($M225="",$N225="")),"CONFIRMATION INCOMPLETE",IF(AND($Z225&lt;&gt;"",$Z225&lt;Dashboard!$B$2,$L225&lt;&gt;"Confirmed"),"OVERDUE / UNFILLED",IF(AND($Z225&lt;&gt;"",$Z225&gt;=Dashboard!$B$2,$Z225&lt;=Dashboard!$B$2+2,$L225&lt;&gt;"Confirmed"),"DUE WITHIN 48 HOURS","")))))</f>
        <v/>
      </c>
      <c r="AJ225" s="24">
        <f>IF($A225="","",IF(COUNTIF($A$2:$A$501,$A225)&gt;1,"Duplicate request ID",IF(OR($B225="",$C225="",$D225="",$E225="",$F225="",$G225="",$H225="",$I225="",$J225="",$K225="",$L225=""),"Missing required information",IF(AND($Y225&lt;&gt;"",$Z225&lt;&gt;"",$Z225&lt;$Y225),"Invalid date or time sequence",IF(OR(AND($O225&lt;&gt;"",$P225=""),AND($O225="",$P225&lt;&gt;"")),"Confirmation date or time incomplete",IF(AND($AA225&lt;&gt;"",$Z225&lt;&gt;"",$AA225&gt;$Z225),"Confirmation after appointment",IF(AND(OR($L225="Confirmed",$L225="Completed"),OR($M225="",$N225="")),"Confirmed record missing assignment",IF(AND($L225="Completed",OR($Q225="",$R225="",$S225="",$T225="")),"Completed record missing service times",IF(AND($AB225&lt;&gt;"",$AC225&lt;&gt;"",$AC225&lt;$AB225),"Service end before service start",IF(AND($L225="Cancelled",$U225=""),"Cancelled record missing cancellation source",IF(OR(AND($V225&lt;&gt;"",$V225&lt;0),AND($W225&lt;&gt;"",$W225&lt;0)),"Negative cost",""))))))))))</f>
        <v/>
      </c>
    </row>
    <row r="226">
      <c r="A226" s="15" t="n"/>
      <c r="B226" s="15" t="n"/>
      <c r="C226" s="15" t="n"/>
      <c r="D226" s="42" t="n"/>
      <c r="E226" s="17" t="n"/>
      <c r="F226" s="42" t="n"/>
      <c r="G226" s="17" t="n"/>
      <c r="H226" s="15" t="n"/>
      <c r="I226" s="15" t="n"/>
      <c r="J226" s="15" t="n"/>
      <c r="K226" s="15" t="n"/>
      <c r="L226" s="15" t="n"/>
      <c r="M226" s="15" t="n"/>
      <c r="N226" s="15" t="n"/>
      <c r="O226" s="42" t="n"/>
      <c r="P226" s="17" t="n"/>
      <c r="Q226" s="42" t="n"/>
      <c r="R226" s="17" t="n"/>
      <c r="S226" s="42" t="n"/>
      <c r="T226" s="17" t="n"/>
      <c r="U226" s="15" t="n"/>
      <c r="V226" s="43" t="n"/>
      <c r="W226" s="43" t="n"/>
      <c r="X226" s="19" t="n"/>
      <c r="Y226" s="44">
        <f>IF($A226="","",IF(OR($D226="",$E226=""),"",$D226+$E226))</f>
        <v/>
      </c>
      <c r="Z226" s="44">
        <f>IF($A226="","",IF(OR($F226="",$G226=""),"",$F226+$G226))</f>
        <v/>
      </c>
      <c r="AA226" s="44">
        <f>IF($A226="","",IF(OR($O226="",$P226=""),"",$O226+$P226))</f>
        <v/>
      </c>
      <c r="AB226" s="44">
        <f>IF($A226="","",IF(OR($Q226="",$R226=""),"",$Q226+$R226))</f>
        <v/>
      </c>
      <c r="AC226" s="44">
        <f>IF($A226="","",IF(OR($S226="",$T226=""),"",$S226+$T226))</f>
        <v/>
      </c>
      <c r="AD226" s="45">
        <f>IF($A226="","",IF(OR($Y226="",$Z226=""),"",ROUND(($Z226-$Y226)*24,1)))</f>
        <v/>
      </c>
      <c r="AE226" s="45">
        <f>IF($A226="","",IF(OR($AA226="",$Z226=""),"",ROUND(($Z226-$AA226)*24,1)))</f>
        <v/>
      </c>
      <c r="AF226" s="22">
        <f>IF($A226="","",IF(OR($AB226="",$Z226=""),"",ROUND(($AB226-$Z226)*1440,0)))</f>
        <v/>
      </c>
      <c r="AG226" s="22">
        <f>IF($A226="","",IF(OR($AB226="",$AC226=""),"",ROUND(($AC226-$AB226)*1440,0)))</f>
        <v/>
      </c>
      <c r="AH226" s="46">
        <f>IF($A226="","",IF(OR($V226="",$W226=""),"",$W226-$V226))</f>
        <v/>
      </c>
      <c r="AI226" s="24">
        <f>IF($A226="","",IF(OR($L226="Cancelled",$L226="Completed"),"",IF(AND($L226="Confirmed",OR($M226="",$N226="")),"CONFIRMATION INCOMPLETE",IF(AND($Z226&lt;&gt;"",$Z226&lt;Dashboard!$B$2,$L226&lt;&gt;"Confirmed"),"OVERDUE / UNFILLED",IF(AND($Z226&lt;&gt;"",$Z226&gt;=Dashboard!$B$2,$Z226&lt;=Dashboard!$B$2+2,$L226&lt;&gt;"Confirmed"),"DUE WITHIN 48 HOURS","")))))</f>
        <v/>
      </c>
      <c r="AJ226" s="24">
        <f>IF($A226="","",IF(COUNTIF($A$2:$A$501,$A226)&gt;1,"Duplicate request ID",IF(OR($B226="",$C226="",$D226="",$E226="",$F226="",$G226="",$H226="",$I226="",$J226="",$K226="",$L226=""),"Missing required information",IF(AND($Y226&lt;&gt;"",$Z226&lt;&gt;"",$Z226&lt;$Y226),"Invalid date or time sequence",IF(OR(AND($O226&lt;&gt;"",$P226=""),AND($O226="",$P226&lt;&gt;"")),"Confirmation date or time incomplete",IF(AND($AA226&lt;&gt;"",$Z226&lt;&gt;"",$AA226&gt;$Z226),"Confirmation after appointment",IF(AND(OR($L226="Confirmed",$L226="Completed"),OR($M226="",$N226="")),"Confirmed record missing assignment",IF(AND($L226="Completed",OR($Q226="",$R226="",$S226="",$T226="")),"Completed record missing service times",IF(AND($AB226&lt;&gt;"",$AC226&lt;&gt;"",$AC226&lt;$AB226),"Service end before service start",IF(AND($L226="Cancelled",$U226=""),"Cancelled record missing cancellation source",IF(OR(AND($V226&lt;&gt;"",$V226&lt;0),AND($W226&lt;&gt;"",$W226&lt;0)),"Negative cost",""))))))))))</f>
        <v/>
      </c>
    </row>
    <row r="227">
      <c r="A227" s="25" t="n"/>
      <c r="B227" s="25" t="n"/>
      <c r="C227" s="25" t="n"/>
      <c r="D227" s="47" t="n"/>
      <c r="E227" s="27" t="n"/>
      <c r="F227" s="47" t="n"/>
      <c r="G227" s="27" t="n"/>
      <c r="H227" s="25" t="n"/>
      <c r="I227" s="25" t="n"/>
      <c r="J227" s="25" t="n"/>
      <c r="K227" s="25" t="n"/>
      <c r="L227" s="25" t="n"/>
      <c r="M227" s="25" t="n"/>
      <c r="N227" s="25" t="n"/>
      <c r="O227" s="47" t="n"/>
      <c r="P227" s="27" t="n"/>
      <c r="Q227" s="47" t="n"/>
      <c r="R227" s="27" t="n"/>
      <c r="S227" s="47" t="n"/>
      <c r="T227" s="27" t="n"/>
      <c r="U227" s="25" t="n"/>
      <c r="V227" s="48" t="n"/>
      <c r="W227" s="48" t="n"/>
      <c r="X227" s="29" t="n"/>
      <c r="Y227" s="44">
        <f>IF($A227="","",IF(OR($D227="",$E227=""),"",$D227+$E227))</f>
        <v/>
      </c>
      <c r="Z227" s="44">
        <f>IF($A227="","",IF(OR($F227="",$G227=""),"",$F227+$G227))</f>
        <v/>
      </c>
      <c r="AA227" s="44">
        <f>IF($A227="","",IF(OR($O227="",$P227=""),"",$O227+$P227))</f>
        <v/>
      </c>
      <c r="AB227" s="44">
        <f>IF($A227="","",IF(OR($Q227="",$R227=""),"",$Q227+$R227))</f>
        <v/>
      </c>
      <c r="AC227" s="44">
        <f>IF($A227="","",IF(OR($S227="",$T227=""),"",$S227+$T227))</f>
        <v/>
      </c>
      <c r="AD227" s="45">
        <f>IF($A227="","",IF(OR($Y227="",$Z227=""),"",ROUND(($Z227-$Y227)*24,1)))</f>
        <v/>
      </c>
      <c r="AE227" s="45">
        <f>IF($A227="","",IF(OR($AA227="",$Z227=""),"",ROUND(($Z227-$AA227)*24,1)))</f>
        <v/>
      </c>
      <c r="AF227" s="22">
        <f>IF($A227="","",IF(OR($AB227="",$Z227=""),"",ROUND(($AB227-$Z227)*1440,0)))</f>
        <v/>
      </c>
      <c r="AG227" s="22">
        <f>IF($A227="","",IF(OR($AB227="",$AC227=""),"",ROUND(($AC227-$AB227)*1440,0)))</f>
        <v/>
      </c>
      <c r="AH227" s="46">
        <f>IF($A227="","",IF(OR($V227="",$W227=""),"",$W227-$V227))</f>
        <v/>
      </c>
      <c r="AI227" s="24">
        <f>IF($A227="","",IF(OR($L227="Cancelled",$L227="Completed"),"",IF(AND($L227="Confirmed",OR($M227="",$N227="")),"CONFIRMATION INCOMPLETE",IF(AND($Z227&lt;&gt;"",$Z227&lt;Dashboard!$B$2,$L227&lt;&gt;"Confirmed"),"OVERDUE / UNFILLED",IF(AND($Z227&lt;&gt;"",$Z227&gt;=Dashboard!$B$2,$Z227&lt;=Dashboard!$B$2+2,$L227&lt;&gt;"Confirmed"),"DUE WITHIN 48 HOURS","")))))</f>
        <v/>
      </c>
      <c r="AJ227" s="24">
        <f>IF($A227="","",IF(COUNTIF($A$2:$A$501,$A227)&gt;1,"Duplicate request ID",IF(OR($B227="",$C227="",$D227="",$E227="",$F227="",$G227="",$H227="",$I227="",$J227="",$K227="",$L227=""),"Missing required information",IF(AND($Y227&lt;&gt;"",$Z227&lt;&gt;"",$Z227&lt;$Y227),"Invalid date or time sequence",IF(OR(AND($O227&lt;&gt;"",$P227=""),AND($O227="",$P227&lt;&gt;"")),"Confirmation date or time incomplete",IF(AND($AA227&lt;&gt;"",$Z227&lt;&gt;"",$AA227&gt;$Z227),"Confirmation after appointment",IF(AND(OR($L227="Confirmed",$L227="Completed"),OR($M227="",$N227="")),"Confirmed record missing assignment",IF(AND($L227="Completed",OR($Q227="",$R227="",$S227="",$T227="")),"Completed record missing service times",IF(AND($AB227&lt;&gt;"",$AC227&lt;&gt;"",$AC227&lt;$AB227),"Service end before service start",IF(AND($L227="Cancelled",$U227=""),"Cancelled record missing cancellation source",IF(OR(AND($V227&lt;&gt;"",$V227&lt;0),AND($W227&lt;&gt;"",$W227&lt;0)),"Negative cost",""))))))))))</f>
        <v/>
      </c>
    </row>
    <row r="228">
      <c r="A228" s="15" t="n"/>
      <c r="B228" s="15" t="n"/>
      <c r="C228" s="15" t="n"/>
      <c r="D228" s="42" t="n"/>
      <c r="E228" s="17" t="n"/>
      <c r="F228" s="42" t="n"/>
      <c r="G228" s="17" t="n"/>
      <c r="H228" s="15" t="n"/>
      <c r="I228" s="15" t="n"/>
      <c r="J228" s="15" t="n"/>
      <c r="K228" s="15" t="n"/>
      <c r="L228" s="15" t="n"/>
      <c r="M228" s="15" t="n"/>
      <c r="N228" s="15" t="n"/>
      <c r="O228" s="42" t="n"/>
      <c r="P228" s="17" t="n"/>
      <c r="Q228" s="42" t="n"/>
      <c r="R228" s="17" t="n"/>
      <c r="S228" s="42" t="n"/>
      <c r="T228" s="17" t="n"/>
      <c r="U228" s="15" t="n"/>
      <c r="V228" s="43" t="n"/>
      <c r="W228" s="43" t="n"/>
      <c r="X228" s="19" t="n"/>
      <c r="Y228" s="44">
        <f>IF($A228="","",IF(OR($D228="",$E228=""),"",$D228+$E228))</f>
        <v/>
      </c>
      <c r="Z228" s="44">
        <f>IF($A228="","",IF(OR($F228="",$G228=""),"",$F228+$G228))</f>
        <v/>
      </c>
      <c r="AA228" s="44">
        <f>IF($A228="","",IF(OR($O228="",$P228=""),"",$O228+$P228))</f>
        <v/>
      </c>
      <c r="AB228" s="44">
        <f>IF($A228="","",IF(OR($Q228="",$R228=""),"",$Q228+$R228))</f>
        <v/>
      </c>
      <c r="AC228" s="44">
        <f>IF($A228="","",IF(OR($S228="",$T228=""),"",$S228+$T228))</f>
        <v/>
      </c>
      <c r="AD228" s="45">
        <f>IF($A228="","",IF(OR($Y228="",$Z228=""),"",ROUND(($Z228-$Y228)*24,1)))</f>
        <v/>
      </c>
      <c r="AE228" s="45">
        <f>IF($A228="","",IF(OR($AA228="",$Z228=""),"",ROUND(($Z228-$AA228)*24,1)))</f>
        <v/>
      </c>
      <c r="AF228" s="22">
        <f>IF($A228="","",IF(OR($AB228="",$Z228=""),"",ROUND(($AB228-$Z228)*1440,0)))</f>
        <v/>
      </c>
      <c r="AG228" s="22">
        <f>IF($A228="","",IF(OR($AB228="",$AC228=""),"",ROUND(($AC228-$AB228)*1440,0)))</f>
        <v/>
      </c>
      <c r="AH228" s="46">
        <f>IF($A228="","",IF(OR($V228="",$W228=""),"",$W228-$V228))</f>
        <v/>
      </c>
      <c r="AI228" s="24">
        <f>IF($A228="","",IF(OR($L228="Cancelled",$L228="Completed"),"",IF(AND($L228="Confirmed",OR($M228="",$N228="")),"CONFIRMATION INCOMPLETE",IF(AND($Z228&lt;&gt;"",$Z228&lt;Dashboard!$B$2,$L228&lt;&gt;"Confirmed"),"OVERDUE / UNFILLED",IF(AND($Z228&lt;&gt;"",$Z228&gt;=Dashboard!$B$2,$Z228&lt;=Dashboard!$B$2+2,$L228&lt;&gt;"Confirmed"),"DUE WITHIN 48 HOURS","")))))</f>
        <v/>
      </c>
      <c r="AJ228" s="24">
        <f>IF($A228="","",IF(COUNTIF($A$2:$A$501,$A228)&gt;1,"Duplicate request ID",IF(OR($B228="",$C228="",$D228="",$E228="",$F228="",$G228="",$H228="",$I228="",$J228="",$K228="",$L228=""),"Missing required information",IF(AND($Y228&lt;&gt;"",$Z228&lt;&gt;"",$Z228&lt;$Y228),"Invalid date or time sequence",IF(OR(AND($O228&lt;&gt;"",$P228=""),AND($O228="",$P228&lt;&gt;"")),"Confirmation date or time incomplete",IF(AND($AA228&lt;&gt;"",$Z228&lt;&gt;"",$AA228&gt;$Z228),"Confirmation after appointment",IF(AND(OR($L228="Confirmed",$L228="Completed"),OR($M228="",$N228="")),"Confirmed record missing assignment",IF(AND($L228="Completed",OR($Q228="",$R228="",$S228="",$T228="")),"Completed record missing service times",IF(AND($AB228&lt;&gt;"",$AC228&lt;&gt;"",$AC228&lt;$AB228),"Service end before service start",IF(AND($L228="Cancelled",$U228=""),"Cancelled record missing cancellation source",IF(OR(AND($V228&lt;&gt;"",$V228&lt;0),AND($W228&lt;&gt;"",$W228&lt;0)),"Negative cost",""))))))))))</f>
        <v/>
      </c>
    </row>
    <row r="229">
      <c r="A229" s="25" t="n"/>
      <c r="B229" s="25" t="n"/>
      <c r="C229" s="25" t="n"/>
      <c r="D229" s="47" t="n"/>
      <c r="E229" s="27" t="n"/>
      <c r="F229" s="47" t="n"/>
      <c r="G229" s="27" t="n"/>
      <c r="H229" s="25" t="n"/>
      <c r="I229" s="25" t="n"/>
      <c r="J229" s="25" t="n"/>
      <c r="K229" s="25" t="n"/>
      <c r="L229" s="25" t="n"/>
      <c r="M229" s="25" t="n"/>
      <c r="N229" s="25" t="n"/>
      <c r="O229" s="47" t="n"/>
      <c r="P229" s="27" t="n"/>
      <c r="Q229" s="47" t="n"/>
      <c r="R229" s="27" t="n"/>
      <c r="S229" s="47" t="n"/>
      <c r="T229" s="27" t="n"/>
      <c r="U229" s="25" t="n"/>
      <c r="V229" s="48" t="n"/>
      <c r="W229" s="48" t="n"/>
      <c r="X229" s="29" t="n"/>
      <c r="Y229" s="44">
        <f>IF($A229="","",IF(OR($D229="",$E229=""),"",$D229+$E229))</f>
        <v/>
      </c>
      <c r="Z229" s="44">
        <f>IF($A229="","",IF(OR($F229="",$G229=""),"",$F229+$G229))</f>
        <v/>
      </c>
      <c r="AA229" s="44">
        <f>IF($A229="","",IF(OR($O229="",$P229=""),"",$O229+$P229))</f>
        <v/>
      </c>
      <c r="AB229" s="44">
        <f>IF($A229="","",IF(OR($Q229="",$R229=""),"",$Q229+$R229))</f>
        <v/>
      </c>
      <c r="AC229" s="44">
        <f>IF($A229="","",IF(OR($S229="",$T229=""),"",$S229+$T229))</f>
        <v/>
      </c>
      <c r="AD229" s="45">
        <f>IF($A229="","",IF(OR($Y229="",$Z229=""),"",ROUND(($Z229-$Y229)*24,1)))</f>
        <v/>
      </c>
      <c r="AE229" s="45">
        <f>IF($A229="","",IF(OR($AA229="",$Z229=""),"",ROUND(($Z229-$AA229)*24,1)))</f>
        <v/>
      </c>
      <c r="AF229" s="22">
        <f>IF($A229="","",IF(OR($AB229="",$Z229=""),"",ROUND(($AB229-$Z229)*1440,0)))</f>
        <v/>
      </c>
      <c r="AG229" s="22">
        <f>IF($A229="","",IF(OR($AB229="",$AC229=""),"",ROUND(($AC229-$AB229)*1440,0)))</f>
        <v/>
      </c>
      <c r="AH229" s="46">
        <f>IF($A229="","",IF(OR($V229="",$W229=""),"",$W229-$V229))</f>
        <v/>
      </c>
      <c r="AI229" s="24">
        <f>IF($A229="","",IF(OR($L229="Cancelled",$L229="Completed"),"",IF(AND($L229="Confirmed",OR($M229="",$N229="")),"CONFIRMATION INCOMPLETE",IF(AND($Z229&lt;&gt;"",$Z229&lt;Dashboard!$B$2,$L229&lt;&gt;"Confirmed"),"OVERDUE / UNFILLED",IF(AND($Z229&lt;&gt;"",$Z229&gt;=Dashboard!$B$2,$Z229&lt;=Dashboard!$B$2+2,$L229&lt;&gt;"Confirmed"),"DUE WITHIN 48 HOURS","")))))</f>
        <v/>
      </c>
      <c r="AJ229" s="24">
        <f>IF($A229="","",IF(COUNTIF($A$2:$A$501,$A229)&gt;1,"Duplicate request ID",IF(OR($B229="",$C229="",$D229="",$E229="",$F229="",$G229="",$H229="",$I229="",$J229="",$K229="",$L229=""),"Missing required information",IF(AND($Y229&lt;&gt;"",$Z229&lt;&gt;"",$Z229&lt;$Y229),"Invalid date or time sequence",IF(OR(AND($O229&lt;&gt;"",$P229=""),AND($O229="",$P229&lt;&gt;"")),"Confirmation date or time incomplete",IF(AND($AA229&lt;&gt;"",$Z229&lt;&gt;"",$AA229&gt;$Z229),"Confirmation after appointment",IF(AND(OR($L229="Confirmed",$L229="Completed"),OR($M229="",$N229="")),"Confirmed record missing assignment",IF(AND($L229="Completed",OR($Q229="",$R229="",$S229="",$T229="")),"Completed record missing service times",IF(AND($AB229&lt;&gt;"",$AC229&lt;&gt;"",$AC229&lt;$AB229),"Service end before service start",IF(AND($L229="Cancelled",$U229=""),"Cancelled record missing cancellation source",IF(OR(AND($V229&lt;&gt;"",$V229&lt;0),AND($W229&lt;&gt;"",$W229&lt;0)),"Negative cost",""))))))))))</f>
        <v/>
      </c>
    </row>
    <row r="230">
      <c r="A230" s="15" t="n"/>
      <c r="B230" s="15" t="n"/>
      <c r="C230" s="15" t="n"/>
      <c r="D230" s="42" t="n"/>
      <c r="E230" s="17" t="n"/>
      <c r="F230" s="42" t="n"/>
      <c r="G230" s="17" t="n"/>
      <c r="H230" s="15" t="n"/>
      <c r="I230" s="15" t="n"/>
      <c r="J230" s="15" t="n"/>
      <c r="K230" s="15" t="n"/>
      <c r="L230" s="15" t="n"/>
      <c r="M230" s="15" t="n"/>
      <c r="N230" s="15" t="n"/>
      <c r="O230" s="42" t="n"/>
      <c r="P230" s="17" t="n"/>
      <c r="Q230" s="42" t="n"/>
      <c r="R230" s="17" t="n"/>
      <c r="S230" s="42" t="n"/>
      <c r="T230" s="17" t="n"/>
      <c r="U230" s="15" t="n"/>
      <c r="V230" s="43" t="n"/>
      <c r="W230" s="43" t="n"/>
      <c r="X230" s="19" t="n"/>
      <c r="Y230" s="44">
        <f>IF($A230="","",IF(OR($D230="",$E230=""),"",$D230+$E230))</f>
        <v/>
      </c>
      <c r="Z230" s="44">
        <f>IF($A230="","",IF(OR($F230="",$G230=""),"",$F230+$G230))</f>
        <v/>
      </c>
      <c r="AA230" s="44">
        <f>IF($A230="","",IF(OR($O230="",$P230=""),"",$O230+$P230))</f>
        <v/>
      </c>
      <c r="AB230" s="44">
        <f>IF($A230="","",IF(OR($Q230="",$R230=""),"",$Q230+$R230))</f>
        <v/>
      </c>
      <c r="AC230" s="44">
        <f>IF($A230="","",IF(OR($S230="",$T230=""),"",$S230+$T230))</f>
        <v/>
      </c>
      <c r="AD230" s="45">
        <f>IF($A230="","",IF(OR($Y230="",$Z230=""),"",ROUND(($Z230-$Y230)*24,1)))</f>
        <v/>
      </c>
      <c r="AE230" s="45">
        <f>IF($A230="","",IF(OR($AA230="",$Z230=""),"",ROUND(($Z230-$AA230)*24,1)))</f>
        <v/>
      </c>
      <c r="AF230" s="22">
        <f>IF($A230="","",IF(OR($AB230="",$Z230=""),"",ROUND(($AB230-$Z230)*1440,0)))</f>
        <v/>
      </c>
      <c r="AG230" s="22">
        <f>IF($A230="","",IF(OR($AB230="",$AC230=""),"",ROUND(($AC230-$AB230)*1440,0)))</f>
        <v/>
      </c>
      <c r="AH230" s="46">
        <f>IF($A230="","",IF(OR($V230="",$W230=""),"",$W230-$V230))</f>
        <v/>
      </c>
      <c r="AI230" s="24">
        <f>IF($A230="","",IF(OR($L230="Cancelled",$L230="Completed"),"",IF(AND($L230="Confirmed",OR($M230="",$N230="")),"CONFIRMATION INCOMPLETE",IF(AND($Z230&lt;&gt;"",$Z230&lt;Dashboard!$B$2,$L230&lt;&gt;"Confirmed"),"OVERDUE / UNFILLED",IF(AND($Z230&lt;&gt;"",$Z230&gt;=Dashboard!$B$2,$Z230&lt;=Dashboard!$B$2+2,$L230&lt;&gt;"Confirmed"),"DUE WITHIN 48 HOURS","")))))</f>
        <v/>
      </c>
      <c r="AJ230" s="24">
        <f>IF($A230="","",IF(COUNTIF($A$2:$A$501,$A230)&gt;1,"Duplicate request ID",IF(OR($B230="",$C230="",$D230="",$E230="",$F230="",$G230="",$H230="",$I230="",$J230="",$K230="",$L230=""),"Missing required information",IF(AND($Y230&lt;&gt;"",$Z230&lt;&gt;"",$Z230&lt;$Y230),"Invalid date or time sequence",IF(OR(AND($O230&lt;&gt;"",$P230=""),AND($O230="",$P230&lt;&gt;"")),"Confirmation date or time incomplete",IF(AND($AA230&lt;&gt;"",$Z230&lt;&gt;"",$AA230&gt;$Z230),"Confirmation after appointment",IF(AND(OR($L230="Confirmed",$L230="Completed"),OR($M230="",$N230="")),"Confirmed record missing assignment",IF(AND($L230="Completed",OR($Q230="",$R230="",$S230="",$T230="")),"Completed record missing service times",IF(AND($AB230&lt;&gt;"",$AC230&lt;&gt;"",$AC230&lt;$AB230),"Service end before service start",IF(AND($L230="Cancelled",$U230=""),"Cancelled record missing cancellation source",IF(OR(AND($V230&lt;&gt;"",$V230&lt;0),AND($W230&lt;&gt;"",$W230&lt;0)),"Negative cost",""))))))))))</f>
        <v/>
      </c>
    </row>
    <row r="231">
      <c r="A231" s="25" t="n"/>
      <c r="B231" s="25" t="n"/>
      <c r="C231" s="25" t="n"/>
      <c r="D231" s="47" t="n"/>
      <c r="E231" s="27" t="n"/>
      <c r="F231" s="47" t="n"/>
      <c r="G231" s="27" t="n"/>
      <c r="H231" s="25" t="n"/>
      <c r="I231" s="25" t="n"/>
      <c r="J231" s="25" t="n"/>
      <c r="K231" s="25" t="n"/>
      <c r="L231" s="25" t="n"/>
      <c r="M231" s="25" t="n"/>
      <c r="N231" s="25" t="n"/>
      <c r="O231" s="47" t="n"/>
      <c r="P231" s="27" t="n"/>
      <c r="Q231" s="47" t="n"/>
      <c r="R231" s="27" t="n"/>
      <c r="S231" s="47" t="n"/>
      <c r="T231" s="27" t="n"/>
      <c r="U231" s="25" t="n"/>
      <c r="V231" s="48" t="n"/>
      <c r="W231" s="48" t="n"/>
      <c r="X231" s="29" t="n"/>
      <c r="Y231" s="44">
        <f>IF($A231="","",IF(OR($D231="",$E231=""),"",$D231+$E231))</f>
        <v/>
      </c>
      <c r="Z231" s="44">
        <f>IF($A231="","",IF(OR($F231="",$G231=""),"",$F231+$G231))</f>
        <v/>
      </c>
      <c r="AA231" s="44">
        <f>IF($A231="","",IF(OR($O231="",$P231=""),"",$O231+$P231))</f>
        <v/>
      </c>
      <c r="AB231" s="44">
        <f>IF($A231="","",IF(OR($Q231="",$R231=""),"",$Q231+$R231))</f>
        <v/>
      </c>
      <c r="AC231" s="44">
        <f>IF($A231="","",IF(OR($S231="",$T231=""),"",$S231+$T231))</f>
        <v/>
      </c>
      <c r="AD231" s="45">
        <f>IF($A231="","",IF(OR($Y231="",$Z231=""),"",ROUND(($Z231-$Y231)*24,1)))</f>
        <v/>
      </c>
      <c r="AE231" s="45">
        <f>IF($A231="","",IF(OR($AA231="",$Z231=""),"",ROUND(($Z231-$AA231)*24,1)))</f>
        <v/>
      </c>
      <c r="AF231" s="22">
        <f>IF($A231="","",IF(OR($AB231="",$Z231=""),"",ROUND(($AB231-$Z231)*1440,0)))</f>
        <v/>
      </c>
      <c r="AG231" s="22">
        <f>IF($A231="","",IF(OR($AB231="",$AC231=""),"",ROUND(($AC231-$AB231)*1440,0)))</f>
        <v/>
      </c>
      <c r="AH231" s="46">
        <f>IF($A231="","",IF(OR($V231="",$W231=""),"",$W231-$V231))</f>
        <v/>
      </c>
      <c r="AI231" s="24">
        <f>IF($A231="","",IF(OR($L231="Cancelled",$L231="Completed"),"",IF(AND($L231="Confirmed",OR($M231="",$N231="")),"CONFIRMATION INCOMPLETE",IF(AND($Z231&lt;&gt;"",$Z231&lt;Dashboard!$B$2,$L231&lt;&gt;"Confirmed"),"OVERDUE / UNFILLED",IF(AND($Z231&lt;&gt;"",$Z231&gt;=Dashboard!$B$2,$Z231&lt;=Dashboard!$B$2+2,$L231&lt;&gt;"Confirmed"),"DUE WITHIN 48 HOURS","")))))</f>
        <v/>
      </c>
      <c r="AJ231" s="24">
        <f>IF($A231="","",IF(COUNTIF($A$2:$A$501,$A231)&gt;1,"Duplicate request ID",IF(OR($B231="",$C231="",$D231="",$E231="",$F231="",$G231="",$H231="",$I231="",$J231="",$K231="",$L231=""),"Missing required information",IF(AND($Y231&lt;&gt;"",$Z231&lt;&gt;"",$Z231&lt;$Y231),"Invalid date or time sequence",IF(OR(AND($O231&lt;&gt;"",$P231=""),AND($O231="",$P231&lt;&gt;"")),"Confirmation date or time incomplete",IF(AND($AA231&lt;&gt;"",$Z231&lt;&gt;"",$AA231&gt;$Z231),"Confirmation after appointment",IF(AND(OR($L231="Confirmed",$L231="Completed"),OR($M231="",$N231="")),"Confirmed record missing assignment",IF(AND($L231="Completed",OR($Q231="",$R231="",$S231="",$T231="")),"Completed record missing service times",IF(AND($AB231&lt;&gt;"",$AC231&lt;&gt;"",$AC231&lt;$AB231),"Service end before service start",IF(AND($L231="Cancelled",$U231=""),"Cancelled record missing cancellation source",IF(OR(AND($V231&lt;&gt;"",$V231&lt;0),AND($W231&lt;&gt;"",$W231&lt;0)),"Negative cost",""))))))))))</f>
        <v/>
      </c>
    </row>
    <row r="232">
      <c r="A232" s="15" t="n"/>
      <c r="B232" s="15" t="n"/>
      <c r="C232" s="15" t="n"/>
      <c r="D232" s="42" t="n"/>
      <c r="E232" s="17" t="n"/>
      <c r="F232" s="42" t="n"/>
      <c r="G232" s="17" t="n"/>
      <c r="H232" s="15" t="n"/>
      <c r="I232" s="15" t="n"/>
      <c r="J232" s="15" t="n"/>
      <c r="K232" s="15" t="n"/>
      <c r="L232" s="15" t="n"/>
      <c r="M232" s="15" t="n"/>
      <c r="N232" s="15" t="n"/>
      <c r="O232" s="42" t="n"/>
      <c r="P232" s="17" t="n"/>
      <c r="Q232" s="42" t="n"/>
      <c r="R232" s="17" t="n"/>
      <c r="S232" s="42" t="n"/>
      <c r="T232" s="17" t="n"/>
      <c r="U232" s="15" t="n"/>
      <c r="V232" s="43" t="n"/>
      <c r="W232" s="43" t="n"/>
      <c r="X232" s="19" t="n"/>
      <c r="Y232" s="44">
        <f>IF($A232="","",IF(OR($D232="",$E232=""),"",$D232+$E232))</f>
        <v/>
      </c>
      <c r="Z232" s="44">
        <f>IF($A232="","",IF(OR($F232="",$G232=""),"",$F232+$G232))</f>
        <v/>
      </c>
      <c r="AA232" s="44">
        <f>IF($A232="","",IF(OR($O232="",$P232=""),"",$O232+$P232))</f>
        <v/>
      </c>
      <c r="AB232" s="44">
        <f>IF($A232="","",IF(OR($Q232="",$R232=""),"",$Q232+$R232))</f>
        <v/>
      </c>
      <c r="AC232" s="44">
        <f>IF($A232="","",IF(OR($S232="",$T232=""),"",$S232+$T232))</f>
        <v/>
      </c>
      <c r="AD232" s="45">
        <f>IF($A232="","",IF(OR($Y232="",$Z232=""),"",ROUND(($Z232-$Y232)*24,1)))</f>
        <v/>
      </c>
      <c r="AE232" s="45">
        <f>IF($A232="","",IF(OR($AA232="",$Z232=""),"",ROUND(($Z232-$AA232)*24,1)))</f>
        <v/>
      </c>
      <c r="AF232" s="22">
        <f>IF($A232="","",IF(OR($AB232="",$Z232=""),"",ROUND(($AB232-$Z232)*1440,0)))</f>
        <v/>
      </c>
      <c r="AG232" s="22">
        <f>IF($A232="","",IF(OR($AB232="",$AC232=""),"",ROUND(($AC232-$AB232)*1440,0)))</f>
        <v/>
      </c>
      <c r="AH232" s="46">
        <f>IF($A232="","",IF(OR($V232="",$W232=""),"",$W232-$V232))</f>
        <v/>
      </c>
      <c r="AI232" s="24">
        <f>IF($A232="","",IF(OR($L232="Cancelled",$L232="Completed"),"",IF(AND($L232="Confirmed",OR($M232="",$N232="")),"CONFIRMATION INCOMPLETE",IF(AND($Z232&lt;&gt;"",$Z232&lt;Dashboard!$B$2,$L232&lt;&gt;"Confirmed"),"OVERDUE / UNFILLED",IF(AND($Z232&lt;&gt;"",$Z232&gt;=Dashboard!$B$2,$Z232&lt;=Dashboard!$B$2+2,$L232&lt;&gt;"Confirmed"),"DUE WITHIN 48 HOURS","")))))</f>
        <v/>
      </c>
      <c r="AJ232" s="24">
        <f>IF($A232="","",IF(COUNTIF($A$2:$A$501,$A232)&gt;1,"Duplicate request ID",IF(OR($B232="",$C232="",$D232="",$E232="",$F232="",$G232="",$H232="",$I232="",$J232="",$K232="",$L232=""),"Missing required information",IF(AND($Y232&lt;&gt;"",$Z232&lt;&gt;"",$Z232&lt;$Y232),"Invalid date or time sequence",IF(OR(AND($O232&lt;&gt;"",$P232=""),AND($O232="",$P232&lt;&gt;"")),"Confirmation date or time incomplete",IF(AND($AA232&lt;&gt;"",$Z232&lt;&gt;"",$AA232&gt;$Z232),"Confirmation after appointment",IF(AND(OR($L232="Confirmed",$L232="Completed"),OR($M232="",$N232="")),"Confirmed record missing assignment",IF(AND($L232="Completed",OR($Q232="",$R232="",$S232="",$T232="")),"Completed record missing service times",IF(AND($AB232&lt;&gt;"",$AC232&lt;&gt;"",$AC232&lt;$AB232),"Service end before service start",IF(AND($L232="Cancelled",$U232=""),"Cancelled record missing cancellation source",IF(OR(AND($V232&lt;&gt;"",$V232&lt;0),AND($W232&lt;&gt;"",$W232&lt;0)),"Negative cost",""))))))))))</f>
        <v/>
      </c>
    </row>
    <row r="233">
      <c r="A233" s="25" t="n"/>
      <c r="B233" s="25" t="n"/>
      <c r="C233" s="25" t="n"/>
      <c r="D233" s="47" t="n"/>
      <c r="E233" s="27" t="n"/>
      <c r="F233" s="47" t="n"/>
      <c r="G233" s="27" t="n"/>
      <c r="H233" s="25" t="n"/>
      <c r="I233" s="25" t="n"/>
      <c r="J233" s="25" t="n"/>
      <c r="K233" s="25" t="n"/>
      <c r="L233" s="25" t="n"/>
      <c r="M233" s="25" t="n"/>
      <c r="N233" s="25" t="n"/>
      <c r="O233" s="47" t="n"/>
      <c r="P233" s="27" t="n"/>
      <c r="Q233" s="47" t="n"/>
      <c r="R233" s="27" t="n"/>
      <c r="S233" s="47" t="n"/>
      <c r="T233" s="27" t="n"/>
      <c r="U233" s="25" t="n"/>
      <c r="V233" s="48" t="n"/>
      <c r="W233" s="48" t="n"/>
      <c r="X233" s="29" t="n"/>
      <c r="Y233" s="44">
        <f>IF($A233="","",IF(OR($D233="",$E233=""),"",$D233+$E233))</f>
        <v/>
      </c>
      <c r="Z233" s="44">
        <f>IF($A233="","",IF(OR($F233="",$G233=""),"",$F233+$G233))</f>
        <v/>
      </c>
      <c r="AA233" s="44">
        <f>IF($A233="","",IF(OR($O233="",$P233=""),"",$O233+$P233))</f>
        <v/>
      </c>
      <c r="AB233" s="44">
        <f>IF($A233="","",IF(OR($Q233="",$R233=""),"",$Q233+$R233))</f>
        <v/>
      </c>
      <c r="AC233" s="44">
        <f>IF($A233="","",IF(OR($S233="",$T233=""),"",$S233+$T233))</f>
        <v/>
      </c>
      <c r="AD233" s="45">
        <f>IF($A233="","",IF(OR($Y233="",$Z233=""),"",ROUND(($Z233-$Y233)*24,1)))</f>
        <v/>
      </c>
      <c r="AE233" s="45">
        <f>IF($A233="","",IF(OR($AA233="",$Z233=""),"",ROUND(($Z233-$AA233)*24,1)))</f>
        <v/>
      </c>
      <c r="AF233" s="22">
        <f>IF($A233="","",IF(OR($AB233="",$Z233=""),"",ROUND(($AB233-$Z233)*1440,0)))</f>
        <v/>
      </c>
      <c r="AG233" s="22">
        <f>IF($A233="","",IF(OR($AB233="",$AC233=""),"",ROUND(($AC233-$AB233)*1440,0)))</f>
        <v/>
      </c>
      <c r="AH233" s="46">
        <f>IF($A233="","",IF(OR($V233="",$W233=""),"",$W233-$V233))</f>
        <v/>
      </c>
      <c r="AI233" s="24">
        <f>IF($A233="","",IF(OR($L233="Cancelled",$L233="Completed"),"",IF(AND($L233="Confirmed",OR($M233="",$N233="")),"CONFIRMATION INCOMPLETE",IF(AND($Z233&lt;&gt;"",$Z233&lt;Dashboard!$B$2,$L233&lt;&gt;"Confirmed"),"OVERDUE / UNFILLED",IF(AND($Z233&lt;&gt;"",$Z233&gt;=Dashboard!$B$2,$Z233&lt;=Dashboard!$B$2+2,$L233&lt;&gt;"Confirmed"),"DUE WITHIN 48 HOURS","")))))</f>
        <v/>
      </c>
      <c r="AJ233" s="24">
        <f>IF($A233="","",IF(COUNTIF($A$2:$A$501,$A233)&gt;1,"Duplicate request ID",IF(OR($B233="",$C233="",$D233="",$E233="",$F233="",$G233="",$H233="",$I233="",$J233="",$K233="",$L233=""),"Missing required information",IF(AND($Y233&lt;&gt;"",$Z233&lt;&gt;"",$Z233&lt;$Y233),"Invalid date or time sequence",IF(OR(AND($O233&lt;&gt;"",$P233=""),AND($O233="",$P233&lt;&gt;"")),"Confirmation date or time incomplete",IF(AND($AA233&lt;&gt;"",$Z233&lt;&gt;"",$AA233&gt;$Z233),"Confirmation after appointment",IF(AND(OR($L233="Confirmed",$L233="Completed"),OR($M233="",$N233="")),"Confirmed record missing assignment",IF(AND($L233="Completed",OR($Q233="",$R233="",$S233="",$T233="")),"Completed record missing service times",IF(AND($AB233&lt;&gt;"",$AC233&lt;&gt;"",$AC233&lt;$AB233),"Service end before service start",IF(AND($L233="Cancelled",$U233=""),"Cancelled record missing cancellation source",IF(OR(AND($V233&lt;&gt;"",$V233&lt;0),AND($W233&lt;&gt;"",$W233&lt;0)),"Negative cost",""))))))))))</f>
        <v/>
      </c>
    </row>
    <row r="234">
      <c r="A234" s="15" t="n"/>
      <c r="B234" s="15" t="n"/>
      <c r="C234" s="15" t="n"/>
      <c r="D234" s="42" t="n"/>
      <c r="E234" s="17" t="n"/>
      <c r="F234" s="42" t="n"/>
      <c r="G234" s="17" t="n"/>
      <c r="H234" s="15" t="n"/>
      <c r="I234" s="15" t="n"/>
      <c r="J234" s="15" t="n"/>
      <c r="K234" s="15" t="n"/>
      <c r="L234" s="15" t="n"/>
      <c r="M234" s="15" t="n"/>
      <c r="N234" s="15" t="n"/>
      <c r="O234" s="42" t="n"/>
      <c r="P234" s="17" t="n"/>
      <c r="Q234" s="42" t="n"/>
      <c r="R234" s="17" t="n"/>
      <c r="S234" s="42" t="n"/>
      <c r="T234" s="17" t="n"/>
      <c r="U234" s="15" t="n"/>
      <c r="V234" s="43" t="n"/>
      <c r="W234" s="43" t="n"/>
      <c r="X234" s="19" t="n"/>
      <c r="Y234" s="44">
        <f>IF($A234="","",IF(OR($D234="",$E234=""),"",$D234+$E234))</f>
        <v/>
      </c>
      <c r="Z234" s="44">
        <f>IF($A234="","",IF(OR($F234="",$G234=""),"",$F234+$G234))</f>
        <v/>
      </c>
      <c r="AA234" s="44">
        <f>IF($A234="","",IF(OR($O234="",$P234=""),"",$O234+$P234))</f>
        <v/>
      </c>
      <c r="AB234" s="44">
        <f>IF($A234="","",IF(OR($Q234="",$R234=""),"",$Q234+$R234))</f>
        <v/>
      </c>
      <c r="AC234" s="44">
        <f>IF($A234="","",IF(OR($S234="",$T234=""),"",$S234+$T234))</f>
        <v/>
      </c>
      <c r="AD234" s="45">
        <f>IF($A234="","",IF(OR($Y234="",$Z234=""),"",ROUND(($Z234-$Y234)*24,1)))</f>
        <v/>
      </c>
      <c r="AE234" s="45">
        <f>IF($A234="","",IF(OR($AA234="",$Z234=""),"",ROUND(($Z234-$AA234)*24,1)))</f>
        <v/>
      </c>
      <c r="AF234" s="22">
        <f>IF($A234="","",IF(OR($AB234="",$Z234=""),"",ROUND(($AB234-$Z234)*1440,0)))</f>
        <v/>
      </c>
      <c r="AG234" s="22">
        <f>IF($A234="","",IF(OR($AB234="",$AC234=""),"",ROUND(($AC234-$AB234)*1440,0)))</f>
        <v/>
      </c>
      <c r="AH234" s="46">
        <f>IF($A234="","",IF(OR($V234="",$W234=""),"",$W234-$V234))</f>
        <v/>
      </c>
      <c r="AI234" s="24">
        <f>IF($A234="","",IF(OR($L234="Cancelled",$L234="Completed"),"",IF(AND($L234="Confirmed",OR($M234="",$N234="")),"CONFIRMATION INCOMPLETE",IF(AND($Z234&lt;&gt;"",$Z234&lt;Dashboard!$B$2,$L234&lt;&gt;"Confirmed"),"OVERDUE / UNFILLED",IF(AND($Z234&lt;&gt;"",$Z234&gt;=Dashboard!$B$2,$Z234&lt;=Dashboard!$B$2+2,$L234&lt;&gt;"Confirmed"),"DUE WITHIN 48 HOURS","")))))</f>
        <v/>
      </c>
      <c r="AJ234" s="24">
        <f>IF($A234="","",IF(COUNTIF($A$2:$A$501,$A234)&gt;1,"Duplicate request ID",IF(OR($B234="",$C234="",$D234="",$E234="",$F234="",$G234="",$H234="",$I234="",$J234="",$K234="",$L234=""),"Missing required information",IF(AND($Y234&lt;&gt;"",$Z234&lt;&gt;"",$Z234&lt;$Y234),"Invalid date or time sequence",IF(OR(AND($O234&lt;&gt;"",$P234=""),AND($O234="",$P234&lt;&gt;"")),"Confirmation date or time incomplete",IF(AND($AA234&lt;&gt;"",$Z234&lt;&gt;"",$AA234&gt;$Z234),"Confirmation after appointment",IF(AND(OR($L234="Confirmed",$L234="Completed"),OR($M234="",$N234="")),"Confirmed record missing assignment",IF(AND($L234="Completed",OR($Q234="",$R234="",$S234="",$T234="")),"Completed record missing service times",IF(AND($AB234&lt;&gt;"",$AC234&lt;&gt;"",$AC234&lt;$AB234),"Service end before service start",IF(AND($L234="Cancelled",$U234=""),"Cancelled record missing cancellation source",IF(OR(AND($V234&lt;&gt;"",$V234&lt;0),AND($W234&lt;&gt;"",$W234&lt;0)),"Negative cost",""))))))))))</f>
        <v/>
      </c>
    </row>
    <row r="235">
      <c r="A235" s="25" t="n"/>
      <c r="B235" s="25" t="n"/>
      <c r="C235" s="25" t="n"/>
      <c r="D235" s="47" t="n"/>
      <c r="E235" s="27" t="n"/>
      <c r="F235" s="47" t="n"/>
      <c r="G235" s="27" t="n"/>
      <c r="H235" s="25" t="n"/>
      <c r="I235" s="25" t="n"/>
      <c r="J235" s="25" t="n"/>
      <c r="K235" s="25" t="n"/>
      <c r="L235" s="25" t="n"/>
      <c r="M235" s="25" t="n"/>
      <c r="N235" s="25" t="n"/>
      <c r="O235" s="47" t="n"/>
      <c r="P235" s="27" t="n"/>
      <c r="Q235" s="47" t="n"/>
      <c r="R235" s="27" t="n"/>
      <c r="S235" s="47" t="n"/>
      <c r="T235" s="27" t="n"/>
      <c r="U235" s="25" t="n"/>
      <c r="V235" s="48" t="n"/>
      <c r="W235" s="48" t="n"/>
      <c r="X235" s="29" t="n"/>
      <c r="Y235" s="44">
        <f>IF($A235="","",IF(OR($D235="",$E235=""),"",$D235+$E235))</f>
        <v/>
      </c>
      <c r="Z235" s="44">
        <f>IF($A235="","",IF(OR($F235="",$G235=""),"",$F235+$G235))</f>
        <v/>
      </c>
      <c r="AA235" s="44">
        <f>IF($A235="","",IF(OR($O235="",$P235=""),"",$O235+$P235))</f>
        <v/>
      </c>
      <c r="AB235" s="44">
        <f>IF($A235="","",IF(OR($Q235="",$R235=""),"",$Q235+$R235))</f>
        <v/>
      </c>
      <c r="AC235" s="44">
        <f>IF($A235="","",IF(OR($S235="",$T235=""),"",$S235+$T235))</f>
        <v/>
      </c>
      <c r="AD235" s="45">
        <f>IF($A235="","",IF(OR($Y235="",$Z235=""),"",ROUND(($Z235-$Y235)*24,1)))</f>
        <v/>
      </c>
      <c r="AE235" s="45">
        <f>IF($A235="","",IF(OR($AA235="",$Z235=""),"",ROUND(($Z235-$AA235)*24,1)))</f>
        <v/>
      </c>
      <c r="AF235" s="22">
        <f>IF($A235="","",IF(OR($AB235="",$Z235=""),"",ROUND(($AB235-$Z235)*1440,0)))</f>
        <v/>
      </c>
      <c r="AG235" s="22">
        <f>IF($A235="","",IF(OR($AB235="",$AC235=""),"",ROUND(($AC235-$AB235)*1440,0)))</f>
        <v/>
      </c>
      <c r="AH235" s="46">
        <f>IF($A235="","",IF(OR($V235="",$W235=""),"",$W235-$V235))</f>
        <v/>
      </c>
      <c r="AI235" s="24">
        <f>IF($A235="","",IF(OR($L235="Cancelled",$L235="Completed"),"",IF(AND($L235="Confirmed",OR($M235="",$N235="")),"CONFIRMATION INCOMPLETE",IF(AND($Z235&lt;&gt;"",$Z235&lt;Dashboard!$B$2,$L235&lt;&gt;"Confirmed"),"OVERDUE / UNFILLED",IF(AND($Z235&lt;&gt;"",$Z235&gt;=Dashboard!$B$2,$Z235&lt;=Dashboard!$B$2+2,$L235&lt;&gt;"Confirmed"),"DUE WITHIN 48 HOURS","")))))</f>
        <v/>
      </c>
      <c r="AJ235" s="24">
        <f>IF($A235="","",IF(COUNTIF($A$2:$A$501,$A235)&gt;1,"Duplicate request ID",IF(OR($B235="",$C235="",$D235="",$E235="",$F235="",$G235="",$H235="",$I235="",$J235="",$K235="",$L235=""),"Missing required information",IF(AND($Y235&lt;&gt;"",$Z235&lt;&gt;"",$Z235&lt;$Y235),"Invalid date or time sequence",IF(OR(AND($O235&lt;&gt;"",$P235=""),AND($O235="",$P235&lt;&gt;"")),"Confirmation date or time incomplete",IF(AND($AA235&lt;&gt;"",$Z235&lt;&gt;"",$AA235&gt;$Z235),"Confirmation after appointment",IF(AND(OR($L235="Confirmed",$L235="Completed"),OR($M235="",$N235="")),"Confirmed record missing assignment",IF(AND($L235="Completed",OR($Q235="",$R235="",$S235="",$T235="")),"Completed record missing service times",IF(AND($AB235&lt;&gt;"",$AC235&lt;&gt;"",$AC235&lt;$AB235),"Service end before service start",IF(AND($L235="Cancelled",$U235=""),"Cancelled record missing cancellation source",IF(OR(AND($V235&lt;&gt;"",$V235&lt;0),AND($W235&lt;&gt;"",$W235&lt;0)),"Negative cost",""))))))))))</f>
        <v/>
      </c>
    </row>
    <row r="236">
      <c r="A236" s="15" t="n"/>
      <c r="B236" s="15" t="n"/>
      <c r="C236" s="15" t="n"/>
      <c r="D236" s="42" t="n"/>
      <c r="E236" s="17" t="n"/>
      <c r="F236" s="42" t="n"/>
      <c r="G236" s="17" t="n"/>
      <c r="H236" s="15" t="n"/>
      <c r="I236" s="15" t="n"/>
      <c r="J236" s="15" t="n"/>
      <c r="K236" s="15" t="n"/>
      <c r="L236" s="15" t="n"/>
      <c r="M236" s="15" t="n"/>
      <c r="N236" s="15" t="n"/>
      <c r="O236" s="42" t="n"/>
      <c r="P236" s="17" t="n"/>
      <c r="Q236" s="42" t="n"/>
      <c r="R236" s="17" t="n"/>
      <c r="S236" s="42" t="n"/>
      <c r="T236" s="17" t="n"/>
      <c r="U236" s="15" t="n"/>
      <c r="V236" s="43" t="n"/>
      <c r="W236" s="43" t="n"/>
      <c r="X236" s="19" t="n"/>
      <c r="Y236" s="44">
        <f>IF($A236="","",IF(OR($D236="",$E236=""),"",$D236+$E236))</f>
        <v/>
      </c>
      <c r="Z236" s="44">
        <f>IF($A236="","",IF(OR($F236="",$G236=""),"",$F236+$G236))</f>
        <v/>
      </c>
      <c r="AA236" s="44">
        <f>IF($A236="","",IF(OR($O236="",$P236=""),"",$O236+$P236))</f>
        <v/>
      </c>
      <c r="AB236" s="44">
        <f>IF($A236="","",IF(OR($Q236="",$R236=""),"",$Q236+$R236))</f>
        <v/>
      </c>
      <c r="AC236" s="44">
        <f>IF($A236="","",IF(OR($S236="",$T236=""),"",$S236+$T236))</f>
        <v/>
      </c>
      <c r="AD236" s="45">
        <f>IF($A236="","",IF(OR($Y236="",$Z236=""),"",ROUND(($Z236-$Y236)*24,1)))</f>
        <v/>
      </c>
      <c r="AE236" s="45">
        <f>IF($A236="","",IF(OR($AA236="",$Z236=""),"",ROUND(($Z236-$AA236)*24,1)))</f>
        <v/>
      </c>
      <c r="AF236" s="22">
        <f>IF($A236="","",IF(OR($AB236="",$Z236=""),"",ROUND(($AB236-$Z236)*1440,0)))</f>
        <v/>
      </c>
      <c r="AG236" s="22">
        <f>IF($A236="","",IF(OR($AB236="",$AC236=""),"",ROUND(($AC236-$AB236)*1440,0)))</f>
        <v/>
      </c>
      <c r="AH236" s="46">
        <f>IF($A236="","",IF(OR($V236="",$W236=""),"",$W236-$V236))</f>
        <v/>
      </c>
      <c r="AI236" s="24">
        <f>IF($A236="","",IF(OR($L236="Cancelled",$L236="Completed"),"",IF(AND($L236="Confirmed",OR($M236="",$N236="")),"CONFIRMATION INCOMPLETE",IF(AND($Z236&lt;&gt;"",$Z236&lt;Dashboard!$B$2,$L236&lt;&gt;"Confirmed"),"OVERDUE / UNFILLED",IF(AND($Z236&lt;&gt;"",$Z236&gt;=Dashboard!$B$2,$Z236&lt;=Dashboard!$B$2+2,$L236&lt;&gt;"Confirmed"),"DUE WITHIN 48 HOURS","")))))</f>
        <v/>
      </c>
      <c r="AJ236" s="24">
        <f>IF($A236="","",IF(COUNTIF($A$2:$A$501,$A236)&gt;1,"Duplicate request ID",IF(OR($B236="",$C236="",$D236="",$E236="",$F236="",$G236="",$H236="",$I236="",$J236="",$K236="",$L236=""),"Missing required information",IF(AND($Y236&lt;&gt;"",$Z236&lt;&gt;"",$Z236&lt;$Y236),"Invalid date or time sequence",IF(OR(AND($O236&lt;&gt;"",$P236=""),AND($O236="",$P236&lt;&gt;"")),"Confirmation date or time incomplete",IF(AND($AA236&lt;&gt;"",$Z236&lt;&gt;"",$AA236&gt;$Z236),"Confirmation after appointment",IF(AND(OR($L236="Confirmed",$L236="Completed"),OR($M236="",$N236="")),"Confirmed record missing assignment",IF(AND($L236="Completed",OR($Q236="",$R236="",$S236="",$T236="")),"Completed record missing service times",IF(AND($AB236&lt;&gt;"",$AC236&lt;&gt;"",$AC236&lt;$AB236),"Service end before service start",IF(AND($L236="Cancelled",$U236=""),"Cancelled record missing cancellation source",IF(OR(AND($V236&lt;&gt;"",$V236&lt;0),AND($W236&lt;&gt;"",$W236&lt;0)),"Negative cost",""))))))))))</f>
        <v/>
      </c>
    </row>
    <row r="237">
      <c r="A237" s="25" t="n"/>
      <c r="B237" s="25" t="n"/>
      <c r="C237" s="25" t="n"/>
      <c r="D237" s="47" t="n"/>
      <c r="E237" s="27" t="n"/>
      <c r="F237" s="47" t="n"/>
      <c r="G237" s="27" t="n"/>
      <c r="H237" s="25" t="n"/>
      <c r="I237" s="25" t="n"/>
      <c r="J237" s="25" t="n"/>
      <c r="K237" s="25" t="n"/>
      <c r="L237" s="25" t="n"/>
      <c r="M237" s="25" t="n"/>
      <c r="N237" s="25" t="n"/>
      <c r="O237" s="47" t="n"/>
      <c r="P237" s="27" t="n"/>
      <c r="Q237" s="47" t="n"/>
      <c r="R237" s="27" t="n"/>
      <c r="S237" s="47" t="n"/>
      <c r="T237" s="27" t="n"/>
      <c r="U237" s="25" t="n"/>
      <c r="V237" s="48" t="n"/>
      <c r="W237" s="48" t="n"/>
      <c r="X237" s="29" t="n"/>
      <c r="Y237" s="44">
        <f>IF($A237="","",IF(OR($D237="",$E237=""),"",$D237+$E237))</f>
        <v/>
      </c>
      <c r="Z237" s="44">
        <f>IF($A237="","",IF(OR($F237="",$G237=""),"",$F237+$G237))</f>
        <v/>
      </c>
      <c r="AA237" s="44">
        <f>IF($A237="","",IF(OR($O237="",$P237=""),"",$O237+$P237))</f>
        <v/>
      </c>
      <c r="AB237" s="44">
        <f>IF($A237="","",IF(OR($Q237="",$R237=""),"",$Q237+$R237))</f>
        <v/>
      </c>
      <c r="AC237" s="44">
        <f>IF($A237="","",IF(OR($S237="",$T237=""),"",$S237+$T237))</f>
        <v/>
      </c>
      <c r="AD237" s="45">
        <f>IF($A237="","",IF(OR($Y237="",$Z237=""),"",ROUND(($Z237-$Y237)*24,1)))</f>
        <v/>
      </c>
      <c r="AE237" s="45">
        <f>IF($A237="","",IF(OR($AA237="",$Z237=""),"",ROUND(($Z237-$AA237)*24,1)))</f>
        <v/>
      </c>
      <c r="AF237" s="22">
        <f>IF($A237="","",IF(OR($AB237="",$Z237=""),"",ROUND(($AB237-$Z237)*1440,0)))</f>
        <v/>
      </c>
      <c r="AG237" s="22">
        <f>IF($A237="","",IF(OR($AB237="",$AC237=""),"",ROUND(($AC237-$AB237)*1440,0)))</f>
        <v/>
      </c>
      <c r="AH237" s="46">
        <f>IF($A237="","",IF(OR($V237="",$W237=""),"",$W237-$V237))</f>
        <v/>
      </c>
      <c r="AI237" s="24">
        <f>IF($A237="","",IF(OR($L237="Cancelled",$L237="Completed"),"",IF(AND($L237="Confirmed",OR($M237="",$N237="")),"CONFIRMATION INCOMPLETE",IF(AND($Z237&lt;&gt;"",$Z237&lt;Dashboard!$B$2,$L237&lt;&gt;"Confirmed"),"OVERDUE / UNFILLED",IF(AND($Z237&lt;&gt;"",$Z237&gt;=Dashboard!$B$2,$Z237&lt;=Dashboard!$B$2+2,$L237&lt;&gt;"Confirmed"),"DUE WITHIN 48 HOURS","")))))</f>
        <v/>
      </c>
      <c r="AJ237" s="24">
        <f>IF($A237="","",IF(COUNTIF($A$2:$A$501,$A237)&gt;1,"Duplicate request ID",IF(OR($B237="",$C237="",$D237="",$E237="",$F237="",$G237="",$H237="",$I237="",$J237="",$K237="",$L237=""),"Missing required information",IF(AND($Y237&lt;&gt;"",$Z237&lt;&gt;"",$Z237&lt;$Y237),"Invalid date or time sequence",IF(OR(AND($O237&lt;&gt;"",$P237=""),AND($O237="",$P237&lt;&gt;"")),"Confirmation date or time incomplete",IF(AND($AA237&lt;&gt;"",$Z237&lt;&gt;"",$AA237&gt;$Z237),"Confirmation after appointment",IF(AND(OR($L237="Confirmed",$L237="Completed"),OR($M237="",$N237="")),"Confirmed record missing assignment",IF(AND($L237="Completed",OR($Q237="",$R237="",$S237="",$T237="")),"Completed record missing service times",IF(AND($AB237&lt;&gt;"",$AC237&lt;&gt;"",$AC237&lt;$AB237),"Service end before service start",IF(AND($L237="Cancelled",$U237=""),"Cancelled record missing cancellation source",IF(OR(AND($V237&lt;&gt;"",$V237&lt;0),AND($W237&lt;&gt;"",$W237&lt;0)),"Negative cost",""))))))))))</f>
        <v/>
      </c>
    </row>
    <row r="238">
      <c r="A238" s="15" t="n"/>
      <c r="B238" s="15" t="n"/>
      <c r="C238" s="15" t="n"/>
      <c r="D238" s="42" t="n"/>
      <c r="E238" s="17" t="n"/>
      <c r="F238" s="42" t="n"/>
      <c r="G238" s="17" t="n"/>
      <c r="H238" s="15" t="n"/>
      <c r="I238" s="15" t="n"/>
      <c r="J238" s="15" t="n"/>
      <c r="K238" s="15" t="n"/>
      <c r="L238" s="15" t="n"/>
      <c r="M238" s="15" t="n"/>
      <c r="N238" s="15" t="n"/>
      <c r="O238" s="42" t="n"/>
      <c r="P238" s="17" t="n"/>
      <c r="Q238" s="42" t="n"/>
      <c r="R238" s="17" t="n"/>
      <c r="S238" s="42" t="n"/>
      <c r="T238" s="17" t="n"/>
      <c r="U238" s="15" t="n"/>
      <c r="V238" s="43" t="n"/>
      <c r="W238" s="43" t="n"/>
      <c r="X238" s="19" t="n"/>
      <c r="Y238" s="44">
        <f>IF($A238="","",IF(OR($D238="",$E238=""),"",$D238+$E238))</f>
        <v/>
      </c>
      <c r="Z238" s="44">
        <f>IF($A238="","",IF(OR($F238="",$G238=""),"",$F238+$G238))</f>
        <v/>
      </c>
      <c r="AA238" s="44">
        <f>IF($A238="","",IF(OR($O238="",$P238=""),"",$O238+$P238))</f>
        <v/>
      </c>
      <c r="AB238" s="44">
        <f>IF($A238="","",IF(OR($Q238="",$R238=""),"",$Q238+$R238))</f>
        <v/>
      </c>
      <c r="AC238" s="44">
        <f>IF($A238="","",IF(OR($S238="",$T238=""),"",$S238+$T238))</f>
        <v/>
      </c>
      <c r="AD238" s="45">
        <f>IF($A238="","",IF(OR($Y238="",$Z238=""),"",ROUND(($Z238-$Y238)*24,1)))</f>
        <v/>
      </c>
      <c r="AE238" s="45">
        <f>IF($A238="","",IF(OR($AA238="",$Z238=""),"",ROUND(($Z238-$AA238)*24,1)))</f>
        <v/>
      </c>
      <c r="AF238" s="22">
        <f>IF($A238="","",IF(OR($AB238="",$Z238=""),"",ROUND(($AB238-$Z238)*1440,0)))</f>
        <v/>
      </c>
      <c r="AG238" s="22">
        <f>IF($A238="","",IF(OR($AB238="",$AC238=""),"",ROUND(($AC238-$AB238)*1440,0)))</f>
        <v/>
      </c>
      <c r="AH238" s="46">
        <f>IF($A238="","",IF(OR($V238="",$W238=""),"",$W238-$V238))</f>
        <v/>
      </c>
      <c r="AI238" s="24">
        <f>IF($A238="","",IF(OR($L238="Cancelled",$L238="Completed"),"",IF(AND($L238="Confirmed",OR($M238="",$N238="")),"CONFIRMATION INCOMPLETE",IF(AND($Z238&lt;&gt;"",$Z238&lt;Dashboard!$B$2,$L238&lt;&gt;"Confirmed"),"OVERDUE / UNFILLED",IF(AND($Z238&lt;&gt;"",$Z238&gt;=Dashboard!$B$2,$Z238&lt;=Dashboard!$B$2+2,$L238&lt;&gt;"Confirmed"),"DUE WITHIN 48 HOURS","")))))</f>
        <v/>
      </c>
      <c r="AJ238" s="24">
        <f>IF($A238="","",IF(COUNTIF($A$2:$A$501,$A238)&gt;1,"Duplicate request ID",IF(OR($B238="",$C238="",$D238="",$E238="",$F238="",$G238="",$H238="",$I238="",$J238="",$K238="",$L238=""),"Missing required information",IF(AND($Y238&lt;&gt;"",$Z238&lt;&gt;"",$Z238&lt;$Y238),"Invalid date or time sequence",IF(OR(AND($O238&lt;&gt;"",$P238=""),AND($O238="",$P238&lt;&gt;"")),"Confirmation date or time incomplete",IF(AND($AA238&lt;&gt;"",$Z238&lt;&gt;"",$AA238&gt;$Z238),"Confirmation after appointment",IF(AND(OR($L238="Confirmed",$L238="Completed"),OR($M238="",$N238="")),"Confirmed record missing assignment",IF(AND($L238="Completed",OR($Q238="",$R238="",$S238="",$T238="")),"Completed record missing service times",IF(AND($AB238&lt;&gt;"",$AC238&lt;&gt;"",$AC238&lt;$AB238),"Service end before service start",IF(AND($L238="Cancelled",$U238=""),"Cancelled record missing cancellation source",IF(OR(AND($V238&lt;&gt;"",$V238&lt;0),AND($W238&lt;&gt;"",$W238&lt;0)),"Negative cost",""))))))))))</f>
        <v/>
      </c>
    </row>
    <row r="239">
      <c r="A239" s="25" t="n"/>
      <c r="B239" s="25" t="n"/>
      <c r="C239" s="25" t="n"/>
      <c r="D239" s="47" t="n"/>
      <c r="E239" s="27" t="n"/>
      <c r="F239" s="47" t="n"/>
      <c r="G239" s="27" t="n"/>
      <c r="H239" s="25" t="n"/>
      <c r="I239" s="25" t="n"/>
      <c r="J239" s="25" t="n"/>
      <c r="K239" s="25" t="n"/>
      <c r="L239" s="25" t="n"/>
      <c r="M239" s="25" t="n"/>
      <c r="N239" s="25" t="n"/>
      <c r="O239" s="47" t="n"/>
      <c r="P239" s="27" t="n"/>
      <c r="Q239" s="47" t="n"/>
      <c r="R239" s="27" t="n"/>
      <c r="S239" s="47" t="n"/>
      <c r="T239" s="27" t="n"/>
      <c r="U239" s="25" t="n"/>
      <c r="V239" s="48" t="n"/>
      <c r="W239" s="48" t="n"/>
      <c r="X239" s="29" t="n"/>
      <c r="Y239" s="44">
        <f>IF($A239="","",IF(OR($D239="",$E239=""),"",$D239+$E239))</f>
        <v/>
      </c>
      <c r="Z239" s="44">
        <f>IF($A239="","",IF(OR($F239="",$G239=""),"",$F239+$G239))</f>
        <v/>
      </c>
      <c r="AA239" s="44">
        <f>IF($A239="","",IF(OR($O239="",$P239=""),"",$O239+$P239))</f>
        <v/>
      </c>
      <c r="AB239" s="44">
        <f>IF($A239="","",IF(OR($Q239="",$R239=""),"",$Q239+$R239))</f>
        <v/>
      </c>
      <c r="AC239" s="44">
        <f>IF($A239="","",IF(OR($S239="",$T239=""),"",$S239+$T239))</f>
        <v/>
      </c>
      <c r="AD239" s="45">
        <f>IF($A239="","",IF(OR($Y239="",$Z239=""),"",ROUND(($Z239-$Y239)*24,1)))</f>
        <v/>
      </c>
      <c r="AE239" s="45">
        <f>IF($A239="","",IF(OR($AA239="",$Z239=""),"",ROUND(($Z239-$AA239)*24,1)))</f>
        <v/>
      </c>
      <c r="AF239" s="22">
        <f>IF($A239="","",IF(OR($AB239="",$Z239=""),"",ROUND(($AB239-$Z239)*1440,0)))</f>
        <v/>
      </c>
      <c r="AG239" s="22">
        <f>IF($A239="","",IF(OR($AB239="",$AC239=""),"",ROUND(($AC239-$AB239)*1440,0)))</f>
        <v/>
      </c>
      <c r="AH239" s="46">
        <f>IF($A239="","",IF(OR($V239="",$W239=""),"",$W239-$V239))</f>
        <v/>
      </c>
      <c r="AI239" s="24">
        <f>IF($A239="","",IF(OR($L239="Cancelled",$L239="Completed"),"",IF(AND($L239="Confirmed",OR($M239="",$N239="")),"CONFIRMATION INCOMPLETE",IF(AND($Z239&lt;&gt;"",$Z239&lt;Dashboard!$B$2,$L239&lt;&gt;"Confirmed"),"OVERDUE / UNFILLED",IF(AND($Z239&lt;&gt;"",$Z239&gt;=Dashboard!$B$2,$Z239&lt;=Dashboard!$B$2+2,$L239&lt;&gt;"Confirmed"),"DUE WITHIN 48 HOURS","")))))</f>
        <v/>
      </c>
      <c r="AJ239" s="24">
        <f>IF($A239="","",IF(COUNTIF($A$2:$A$501,$A239)&gt;1,"Duplicate request ID",IF(OR($B239="",$C239="",$D239="",$E239="",$F239="",$G239="",$H239="",$I239="",$J239="",$K239="",$L239=""),"Missing required information",IF(AND($Y239&lt;&gt;"",$Z239&lt;&gt;"",$Z239&lt;$Y239),"Invalid date or time sequence",IF(OR(AND($O239&lt;&gt;"",$P239=""),AND($O239="",$P239&lt;&gt;"")),"Confirmation date or time incomplete",IF(AND($AA239&lt;&gt;"",$Z239&lt;&gt;"",$AA239&gt;$Z239),"Confirmation after appointment",IF(AND(OR($L239="Confirmed",$L239="Completed"),OR($M239="",$N239="")),"Confirmed record missing assignment",IF(AND($L239="Completed",OR($Q239="",$R239="",$S239="",$T239="")),"Completed record missing service times",IF(AND($AB239&lt;&gt;"",$AC239&lt;&gt;"",$AC239&lt;$AB239),"Service end before service start",IF(AND($L239="Cancelled",$U239=""),"Cancelled record missing cancellation source",IF(OR(AND($V239&lt;&gt;"",$V239&lt;0),AND($W239&lt;&gt;"",$W239&lt;0)),"Negative cost",""))))))))))</f>
        <v/>
      </c>
    </row>
    <row r="240">
      <c r="A240" s="15" t="n"/>
      <c r="B240" s="15" t="n"/>
      <c r="C240" s="15" t="n"/>
      <c r="D240" s="42" t="n"/>
      <c r="E240" s="17" t="n"/>
      <c r="F240" s="42" t="n"/>
      <c r="G240" s="17" t="n"/>
      <c r="H240" s="15" t="n"/>
      <c r="I240" s="15" t="n"/>
      <c r="J240" s="15" t="n"/>
      <c r="K240" s="15" t="n"/>
      <c r="L240" s="15" t="n"/>
      <c r="M240" s="15" t="n"/>
      <c r="N240" s="15" t="n"/>
      <c r="O240" s="42" t="n"/>
      <c r="P240" s="17" t="n"/>
      <c r="Q240" s="42" t="n"/>
      <c r="R240" s="17" t="n"/>
      <c r="S240" s="42" t="n"/>
      <c r="T240" s="17" t="n"/>
      <c r="U240" s="15" t="n"/>
      <c r="V240" s="43" t="n"/>
      <c r="W240" s="43" t="n"/>
      <c r="X240" s="19" t="n"/>
      <c r="Y240" s="44">
        <f>IF($A240="","",IF(OR($D240="",$E240=""),"",$D240+$E240))</f>
        <v/>
      </c>
      <c r="Z240" s="44">
        <f>IF($A240="","",IF(OR($F240="",$G240=""),"",$F240+$G240))</f>
        <v/>
      </c>
      <c r="AA240" s="44">
        <f>IF($A240="","",IF(OR($O240="",$P240=""),"",$O240+$P240))</f>
        <v/>
      </c>
      <c r="AB240" s="44">
        <f>IF($A240="","",IF(OR($Q240="",$R240=""),"",$Q240+$R240))</f>
        <v/>
      </c>
      <c r="AC240" s="44">
        <f>IF($A240="","",IF(OR($S240="",$T240=""),"",$S240+$T240))</f>
        <v/>
      </c>
      <c r="AD240" s="45">
        <f>IF($A240="","",IF(OR($Y240="",$Z240=""),"",ROUND(($Z240-$Y240)*24,1)))</f>
        <v/>
      </c>
      <c r="AE240" s="45">
        <f>IF($A240="","",IF(OR($AA240="",$Z240=""),"",ROUND(($Z240-$AA240)*24,1)))</f>
        <v/>
      </c>
      <c r="AF240" s="22">
        <f>IF($A240="","",IF(OR($AB240="",$Z240=""),"",ROUND(($AB240-$Z240)*1440,0)))</f>
        <v/>
      </c>
      <c r="AG240" s="22">
        <f>IF($A240="","",IF(OR($AB240="",$AC240=""),"",ROUND(($AC240-$AB240)*1440,0)))</f>
        <v/>
      </c>
      <c r="AH240" s="46">
        <f>IF($A240="","",IF(OR($V240="",$W240=""),"",$W240-$V240))</f>
        <v/>
      </c>
      <c r="AI240" s="24">
        <f>IF($A240="","",IF(OR($L240="Cancelled",$L240="Completed"),"",IF(AND($L240="Confirmed",OR($M240="",$N240="")),"CONFIRMATION INCOMPLETE",IF(AND($Z240&lt;&gt;"",$Z240&lt;Dashboard!$B$2,$L240&lt;&gt;"Confirmed"),"OVERDUE / UNFILLED",IF(AND($Z240&lt;&gt;"",$Z240&gt;=Dashboard!$B$2,$Z240&lt;=Dashboard!$B$2+2,$L240&lt;&gt;"Confirmed"),"DUE WITHIN 48 HOURS","")))))</f>
        <v/>
      </c>
      <c r="AJ240" s="24">
        <f>IF($A240="","",IF(COUNTIF($A$2:$A$501,$A240)&gt;1,"Duplicate request ID",IF(OR($B240="",$C240="",$D240="",$E240="",$F240="",$G240="",$H240="",$I240="",$J240="",$K240="",$L240=""),"Missing required information",IF(AND($Y240&lt;&gt;"",$Z240&lt;&gt;"",$Z240&lt;$Y240),"Invalid date or time sequence",IF(OR(AND($O240&lt;&gt;"",$P240=""),AND($O240="",$P240&lt;&gt;"")),"Confirmation date or time incomplete",IF(AND($AA240&lt;&gt;"",$Z240&lt;&gt;"",$AA240&gt;$Z240),"Confirmation after appointment",IF(AND(OR($L240="Confirmed",$L240="Completed"),OR($M240="",$N240="")),"Confirmed record missing assignment",IF(AND($L240="Completed",OR($Q240="",$R240="",$S240="",$T240="")),"Completed record missing service times",IF(AND($AB240&lt;&gt;"",$AC240&lt;&gt;"",$AC240&lt;$AB240),"Service end before service start",IF(AND($L240="Cancelled",$U240=""),"Cancelled record missing cancellation source",IF(OR(AND($V240&lt;&gt;"",$V240&lt;0),AND($W240&lt;&gt;"",$W240&lt;0)),"Negative cost",""))))))))))</f>
        <v/>
      </c>
    </row>
    <row r="241">
      <c r="A241" s="25" t="n"/>
      <c r="B241" s="25" t="n"/>
      <c r="C241" s="25" t="n"/>
      <c r="D241" s="47" t="n"/>
      <c r="E241" s="27" t="n"/>
      <c r="F241" s="47" t="n"/>
      <c r="G241" s="27" t="n"/>
      <c r="H241" s="25" t="n"/>
      <c r="I241" s="25" t="n"/>
      <c r="J241" s="25" t="n"/>
      <c r="K241" s="25" t="n"/>
      <c r="L241" s="25" t="n"/>
      <c r="M241" s="25" t="n"/>
      <c r="N241" s="25" t="n"/>
      <c r="O241" s="47" t="n"/>
      <c r="P241" s="27" t="n"/>
      <c r="Q241" s="47" t="n"/>
      <c r="R241" s="27" t="n"/>
      <c r="S241" s="47" t="n"/>
      <c r="T241" s="27" t="n"/>
      <c r="U241" s="25" t="n"/>
      <c r="V241" s="48" t="n"/>
      <c r="W241" s="48" t="n"/>
      <c r="X241" s="29" t="n"/>
      <c r="Y241" s="44">
        <f>IF($A241="","",IF(OR($D241="",$E241=""),"",$D241+$E241))</f>
        <v/>
      </c>
      <c r="Z241" s="44">
        <f>IF($A241="","",IF(OR($F241="",$G241=""),"",$F241+$G241))</f>
        <v/>
      </c>
      <c r="AA241" s="44">
        <f>IF($A241="","",IF(OR($O241="",$P241=""),"",$O241+$P241))</f>
        <v/>
      </c>
      <c r="AB241" s="44">
        <f>IF($A241="","",IF(OR($Q241="",$R241=""),"",$Q241+$R241))</f>
        <v/>
      </c>
      <c r="AC241" s="44">
        <f>IF($A241="","",IF(OR($S241="",$T241=""),"",$S241+$T241))</f>
        <v/>
      </c>
      <c r="AD241" s="45">
        <f>IF($A241="","",IF(OR($Y241="",$Z241=""),"",ROUND(($Z241-$Y241)*24,1)))</f>
        <v/>
      </c>
      <c r="AE241" s="45">
        <f>IF($A241="","",IF(OR($AA241="",$Z241=""),"",ROUND(($Z241-$AA241)*24,1)))</f>
        <v/>
      </c>
      <c r="AF241" s="22">
        <f>IF($A241="","",IF(OR($AB241="",$Z241=""),"",ROUND(($AB241-$Z241)*1440,0)))</f>
        <v/>
      </c>
      <c r="AG241" s="22">
        <f>IF($A241="","",IF(OR($AB241="",$AC241=""),"",ROUND(($AC241-$AB241)*1440,0)))</f>
        <v/>
      </c>
      <c r="AH241" s="46">
        <f>IF($A241="","",IF(OR($V241="",$W241=""),"",$W241-$V241))</f>
        <v/>
      </c>
      <c r="AI241" s="24">
        <f>IF($A241="","",IF(OR($L241="Cancelled",$L241="Completed"),"",IF(AND($L241="Confirmed",OR($M241="",$N241="")),"CONFIRMATION INCOMPLETE",IF(AND($Z241&lt;&gt;"",$Z241&lt;Dashboard!$B$2,$L241&lt;&gt;"Confirmed"),"OVERDUE / UNFILLED",IF(AND($Z241&lt;&gt;"",$Z241&gt;=Dashboard!$B$2,$Z241&lt;=Dashboard!$B$2+2,$L241&lt;&gt;"Confirmed"),"DUE WITHIN 48 HOURS","")))))</f>
        <v/>
      </c>
      <c r="AJ241" s="24">
        <f>IF($A241="","",IF(COUNTIF($A$2:$A$501,$A241)&gt;1,"Duplicate request ID",IF(OR($B241="",$C241="",$D241="",$E241="",$F241="",$G241="",$H241="",$I241="",$J241="",$K241="",$L241=""),"Missing required information",IF(AND($Y241&lt;&gt;"",$Z241&lt;&gt;"",$Z241&lt;$Y241),"Invalid date or time sequence",IF(OR(AND($O241&lt;&gt;"",$P241=""),AND($O241="",$P241&lt;&gt;"")),"Confirmation date or time incomplete",IF(AND($AA241&lt;&gt;"",$Z241&lt;&gt;"",$AA241&gt;$Z241),"Confirmation after appointment",IF(AND(OR($L241="Confirmed",$L241="Completed"),OR($M241="",$N241="")),"Confirmed record missing assignment",IF(AND($L241="Completed",OR($Q241="",$R241="",$S241="",$T241="")),"Completed record missing service times",IF(AND($AB241&lt;&gt;"",$AC241&lt;&gt;"",$AC241&lt;$AB241),"Service end before service start",IF(AND($L241="Cancelled",$U241=""),"Cancelled record missing cancellation source",IF(OR(AND($V241&lt;&gt;"",$V241&lt;0),AND($W241&lt;&gt;"",$W241&lt;0)),"Negative cost",""))))))))))</f>
        <v/>
      </c>
    </row>
    <row r="242">
      <c r="A242" s="15" t="n"/>
      <c r="B242" s="15" t="n"/>
      <c r="C242" s="15" t="n"/>
      <c r="D242" s="42" t="n"/>
      <c r="E242" s="17" t="n"/>
      <c r="F242" s="42" t="n"/>
      <c r="G242" s="17" t="n"/>
      <c r="H242" s="15" t="n"/>
      <c r="I242" s="15" t="n"/>
      <c r="J242" s="15" t="n"/>
      <c r="K242" s="15" t="n"/>
      <c r="L242" s="15" t="n"/>
      <c r="M242" s="15" t="n"/>
      <c r="N242" s="15" t="n"/>
      <c r="O242" s="42" t="n"/>
      <c r="P242" s="17" t="n"/>
      <c r="Q242" s="42" t="n"/>
      <c r="R242" s="17" t="n"/>
      <c r="S242" s="42" t="n"/>
      <c r="T242" s="17" t="n"/>
      <c r="U242" s="15" t="n"/>
      <c r="V242" s="43" t="n"/>
      <c r="W242" s="43" t="n"/>
      <c r="X242" s="19" t="n"/>
      <c r="Y242" s="44">
        <f>IF($A242="","",IF(OR($D242="",$E242=""),"",$D242+$E242))</f>
        <v/>
      </c>
      <c r="Z242" s="44">
        <f>IF($A242="","",IF(OR($F242="",$G242=""),"",$F242+$G242))</f>
        <v/>
      </c>
      <c r="AA242" s="44">
        <f>IF($A242="","",IF(OR($O242="",$P242=""),"",$O242+$P242))</f>
        <v/>
      </c>
      <c r="AB242" s="44">
        <f>IF($A242="","",IF(OR($Q242="",$R242=""),"",$Q242+$R242))</f>
        <v/>
      </c>
      <c r="AC242" s="44">
        <f>IF($A242="","",IF(OR($S242="",$T242=""),"",$S242+$T242))</f>
        <v/>
      </c>
      <c r="AD242" s="45">
        <f>IF($A242="","",IF(OR($Y242="",$Z242=""),"",ROUND(($Z242-$Y242)*24,1)))</f>
        <v/>
      </c>
      <c r="AE242" s="45">
        <f>IF($A242="","",IF(OR($AA242="",$Z242=""),"",ROUND(($Z242-$AA242)*24,1)))</f>
        <v/>
      </c>
      <c r="AF242" s="22">
        <f>IF($A242="","",IF(OR($AB242="",$Z242=""),"",ROUND(($AB242-$Z242)*1440,0)))</f>
        <v/>
      </c>
      <c r="AG242" s="22">
        <f>IF($A242="","",IF(OR($AB242="",$AC242=""),"",ROUND(($AC242-$AB242)*1440,0)))</f>
        <v/>
      </c>
      <c r="AH242" s="46">
        <f>IF($A242="","",IF(OR($V242="",$W242=""),"",$W242-$V242))</f>
        <v/>
      </c>
      <c r="AI242" s="24">
        <f>IF($A242="","",IF(OR($L242="Cancelled",$L242="Completed"),"",IF(AND($L242="Confirmed",OR($M242="",$N242="")),"CONFIRMATION INCOMPLETE",IF(AND($Z242&lt;&gt;"",$Z242&lt;Dashboard!$B$2,$L242&lt;&gt;"Confirmed"),"OVERDUE / UNFILLED",IF(AND($Z242&lt;&gt;"",$Z242&gt;=Dashboard!$B$2,$Z242&lt;=Dashboard!$B$2+2,$L242&lt;&gt;"Confirmed"),"DUE WITHIN 48 HOURS","")))))</f>
        <v/>
      </c>
      <c r="AJ242" s="24">
        <f>IF($A242="","",IF(COUNTIF($A$2:$A$501,$A242)&gt;1,"Duplicate request ID",IF(OR($B242="",$C242="",$D242="",$E242="",$F242="",$G242="",$H242="",$I242="",$J242="",$K242="",$L242=""),"Missing required information",IF(AND($Y242&lt;&gt;"",$Z242&lt;&gt;"",$Z242&lt;$Y242),"Invalid date or time sequence",IF(OR(AND($O242&lt;&gt;"",$P242=""),AND($O242="",$P242&lt;&gt;"")),"Confirmation date or time incomplete",IF(AND($AA242&lt;&gt;"",$Z242&lt;&gt;"",$AA242&gt;$Z242),"Confirmation after appointment",IF(AND(OR($L242="Confirmed",$L242="Completed"),OR($M242="",$N242="")),"Confirmed record missing assignment",IF(AND($L242="Completed",OR($Q242="",$R242="",$S242="",$T242="")),"Completed record missing service times",IF(AND($AB242&lt;&gt;"",$AC242&lt;&gt;"",$AC242&lt;$AB242),"Service end before service start",IF(AND($L242="Cancelled",$U242=""),"Cancelled record missing cancellation source",IF(OR(AND($V242&lt;&gt;"",$V242&lt;0),AND($W242&lt;&gt;"",$W242&lt;0)),"Negative cost",""))))))))))</f>
        <v/>
      </c>
    </row>
    <row r="243">
      <c r="A243" s="25" t="n"/>
      <c r="B243" s="25" t="n"/>
      <c r="C243" s="25" t="n"/>
      <c r="D243" s="47" t="n"/>
      <c r="E243" s="27" t="n"/>
      <c r="F243" s="47" t="n"/>
      <c r="G243" s="27" t="n"/>
      <c r="H243" s="25" t="n"/>
      <c r="I243" s="25" t="n"/>
      <c r="J243" s="25" t="n"/>
      <c r="K243" s="25" t="n"/>
      <c r="L243" s="25" t="n"/>
      <c r="M243" s="25" t="n"/>
      <c r="N243" s="25" t="n"/>
      <c r="O243" s="47" t="n"/>
      <c r="P243" s="27" t="n"/>
      <c r="Q243" s="47" t="n"/>
      <c r="R243" s="27" t="n"/>
      <c r="S243" s="47" t="n"/>
      <c r="T243" s="27" t="n"/>
      <c r="U243" s="25" t="n"/>
      <c r="V243" s="48" t="n"/>
      <c r="W243" s="48" t="n"/>
      <c r="X243" s="29" t="n"/>
      <c r="Y243" s="44">
        <f>IF($A243="","",IF(OR($D243="",$E243=""),"",$D243+$E243))</f>
        <v/>
      </c>
      <c r="Z243" s="44">
        <f>IF($A243="","",IF(OR($F243="",$G243=""),"",$F243+$G243))</f>
        <v/>
      </c>
      <c r="AA243" s="44">
        <f>IF($A243="","",IF(OR($O243="",$P243=""),"",$O243+$P243))</f>
        <v/>
      </c>
      <c r="AB243" s="44">
        <f>IF($A243="","",IF(OR($Q243="",$R243=""),"",$Q243+$R243))</f>
        <v/>
      </c>
      <c r="AC243" s="44">
        <f>IF($A243="","",IF(OR($S243="",$T243=""),"",$S243+$T243))</f>
        <v/>
      </c>
      <c r="AD243" s="45">
        <f>IF($A243="","",IF(OR($Y243="",$Z243=""),"",ROUND(($Z243-$Y243)*24,1)))</f>
        <v/>
      </c>
      <c r="AE243" s="45">
        <f>IF($A243="","",IF(OR($AA243="",$Z243=""),"",ROUND(($Z243-$AA243)*24,1)))</f>
        <v/>
      </c>
      <c r="AF243" s="22">
        <f>IF($A243="","",IF(OR($AB243="",$Z243=""),"",ROUND(($AB243-$Z243)*1440,0)))</f>
        <v/>
      </c>
      <c r="AG243" s="22">
        <f>IF($A243="","",IF(OR($AB243="",$AC243=""),"",ROUND(($AC243-$AB243)*1440,0)))</f>
        <v/>
      </c>
      <c r="AH243" s="46">
        <f>IF($A243="","",IF(OR($V243="",$W243=""),"",$W243-$V243))</f>
        <v/>
      </c>
      <c r="AI243" s="24">
        <f>IF($A243="","",IF(OR($L243="Cancelled",$L243="Completed"),"",IF(AND($L243="Confirmed",OR($M243="",$N243="")),"CONFIRMATION INCOMPLETE",IF(AND($Z243&lt;&gt;"",$Z243&lt;Dashboard!$B$2,$L243&lt;&gt;"Confirmed"),"OVERDUE / UNFILLED",IF(AND($Z243&lt;&gt;"",$Z243&gt;=Dashboard!$B$2,$Z243&lt;=Dashboard!$B$2+2,$L243&lt;&gt;"Confirmed"),"DUE WITHIN 48 HOURS","")))))</f>
        <v/>
      </c>
      <c r="AJ243" s="24">
        <f>IF($A243="","",IF(COUNTIF($A$2:$A$501,$A243)&gt;1,"Duplicate request ID",IF(OR($B243="",$C243="",$D243="",$E243="",$F243="",$G243="",$H243="",$I243="",$J243="",$K243="",$L243=""),"Missing required information",IF(AND($Y243&lt;&gt;"",$Z243&lt;&gt;"",$Z243&lt;$Y243),"Invalid date or time sequence",IF(OR(AND($O243&lt;&gt;"",$P243=""),AND($O243="",$P243&lt;&gt;"")),"Confirmation date or time incomplete",IF(AND($AA243&lt;&gt;"",$Z243&lt;&gt;"",$AA243&gt;$Z243),"Confirmation after appointment",IF(AND(OR($L243="Confirmed",$L243="Completed"),OR($M243="",$N243="")),"Confirmed record missing assignment",IF(AND($L243="Completed",OR($Q243="",$R243="",$S243="",$T243="")),"Completed record missing service times",IF(AND($AB243&lt;&gt;"",$AC243&lt;&gt;"",$AC243&lt;$AB243),"Service end before service start",IF(AND($L243="Cancelled",$U243=""),"Cancelled record missing cancellation source",IF(OR(AND($V243&lt;&gt;"",$V243&lt;0),AND($W243&lt;&gt;"",$W243&lt;0)),"Negative cost",""))))))))))</f>
        <v/>
      </c>
    </row>
    <row r="244">
      <c r="A244" s="15" t="n"/>
      <c r="B244" s="15" t="n"/>
      <c r="C244" s="15" t="n"/>
      <c r="D244" s="42" t="n"/>
      <c r="E244" s="17" t="n"/>
      <c r="F244" s="42" t="n"/>
      <c r="G244" s="17" t="n"/>
      <c r="H244" s="15" t="n"/>
      <c r="I244" s="15" t="n"/>
      <c r="J244" s="15" t="n"/>
      <c r="K244" s="15" t="n"/>
      <c r="L244" s="15" t="n"/>
      <c r="M244" s="15" t="n"/>
      <c r="N244" s="15" t="n"/>
      <c r="O244" s="42" t="n"/>
      <c r="P244" s="17" t="n"/>
      <c r="Q244" s="42" t="n"/>
      <c r="R244" s="17" t="n"/>
      <c r="S244" s="42" t="n"/>
      <c r="T244" s="17" t="n"/>
      <c r="U244" s="15" t="n"/>
      <c r="V244" s="43" t="n"/>
      <c r="W244" s="43" t="n"/>
      <c r="X244" s="19" t="n"/>
      <c r="Y244" s="44">
        <f>IF($A244="","",IF(OR($D244="",$E244=""),"",$D244+$E244))</f>
        <v/>
      </c>
      <c r="Z244" s="44">
        <f>IF($A244="","",IF(OR($F244="",$G244=""),"",$F244+$G244))</f>
        <v/>
      </c>
      <c r="AA244" s="44">
        <f>IF($A244="","",IF(OR($O244="",$P244=""),"",$O244+$P244))</f>
        <v/>
      </c>
      <c r="AB244" s="44">
        <f>IF($A244="","",IF(OR($Q244="",$R244=""),"",$Q244+$R244))</f>
        <v/>
      </c>
      <c r="AC244" s="44">
        <f>IF($A244="","",IF(OR($S244="",$T244=""),"",$S244+$T244))</f>
        <v/>
      </c>
      <c r="AD244" s="45">
        <f>IF($A244="","",IF(OR($Y244="",$Z244=""),"",ROUND(($Z244-$Y244)*24,1)))</f>
        <v/>
      </c>
      <c r="AE244" s="45">
        <f>IF($A244="","",IF(OR($AA244="",$Z244=""),"",ROUND(($Z244-$AA244)*24,1)))</f>
        <v/>
      </c>
      <c r="AF244" s="22">
        <f>IF($A244="","",IF(OR($AB244="",$Z244=""),"",ROUND(($AB244-$Z244)*1440,0)))</f>
        <v/>
      </c>
      <c r="AG244" s="22">
        <f>IF($A244="","",IF(OR($AB244="",$AC244=""),"",ROUND(($AC244-$AB244)*1440,0)))</f>
        <v/>
      </c>
      <c r="AH244" s="46">
        <f>IF($A244="","",IF(OR($V244="",$W244=""),"",$W244-$V244))</f>
        <v/>
      </c>
      <c r="AI244" s="24">
        <f>IF($A244="","",IF(OR($L244="Cancelled",$L244="Completed"),"",IF(AND($L244="Confirmed",OR($M244="",$N244="")),"CONFIRMATION INCOMPLETE",IF(AND($Z244&lt;&gt;"",$Z244&lt;Dashboard!$B$2,$L244&lt;&gt;"Confirmed"),"OVERDUE / UNFILLED",IF(AND($Z244&lt;&gt;"",$Z244&gt;=Dashboard!$B$2,$Z244&lt;=Dashboard!$B$2+2,$L244&lt;&gt;"Confirmed"),"DUE WITHIN 48 HOURS","")))))</f>
        <v/>
      </c>
      <c r="AJ244" s="24">
        <f>IF($A244="","",IF(COUNTIF($A$2:$A$501,$A244)&gt;1,"Duplicate request ID",IF(OR($B244="",$C244="",$D244="",$E244="",$F244="",$G244="",$H244="",$I244="",$J244="",$K244="",$L244=""),"Missing required information",IF(AND($Y244&lt;&gt;"",$Z244&lt;&gt;"",$Z244&lt;$Y244),"Invalid date or time sequence",IF(OR(AND($O244&lt;&gt;"",$P244=""),AND($O244="",$P244&lt;&gt;"")),"Confirmation date or time incomplete",IF(AND($AA244&lt;&gt;"",$Z244&lt;&gt;"",$AA244&gt;$Z244),"Confirmation after appointment",IF(AND(OR($L244="Confirmed",$L244="Completed"),OR($M244="",$N244="")),"Confirmed record missing assignment",IF(AND($L244="Completed",OR($Q244="",$R244="",$S244="",$T244="")),"Completed record missing service times",IF(AND($AB244&lt;&gt;"",$AC244&lt;&gt;"",$AC244&lt;$AB244),"Service end before service start",IF(AND($L244="Cancelled",$U244=""),"Cancelled record missing cancellation source",IF(OR(AND($V244&lt;&gt;"",$V244&lt;0),AND($W244&lt;&gt;"",$W244&lt;0)),"Negative cost",""))))))))))</f>
        <v/>
      </c>
    </row>
    <row r="245">
      <c r="A245" s="25" t="n"/>
      <c r="B245" s="25" t="n"/>
      <c r="C245" s="25" t="n"/>
      <c r="D245" s="47" t="n"/>
      <c r="E245" s="27" t="n"/>
      <c r="F245" s="47" t="n"/>
      <c r="G245" s="27" t="n"/>
      <c r="H245" s="25" t="n"/>
      <c r="I245" s="25" t="n"/>
      <c r="J245" s="25" t="n"/>
      <c r="K245" s="25" t="n"/>
      <c r="L245" s="25" t="n"/>
      <c r="M245" s="25" t="n"/>
      <c r="N245" s="25" t="n"/>
      <c r="O245" s="47" t="n"/>
      <c r="P245" s="27" t="n"/>
      <c r="Q245" s="47" t="n"/>
      <c r="R245" s="27" t="n"/>
      <c r="S245" s="47" t="n"/>
      <c r="T245" s="27" t="n"/>
      <c r="U245" s="25" t="n"/>
      <c r="V245" s="48" t="n"/>
      <c r="W245" s="48" t="n"/>
      <c r="X245" s="29" t="n"/>
      <c r="Y245" s="44">
        <f>IF($A245="","",IF(OR($D245="",$E245=""),"",$D245+$E245))</f>
        <v/>
      </c>
      <c r="Z245" s="44">
        <f>IF($A245="","",IF(OR($F245="",$G245=""),"",$F245+$G245))</f>
        <v/>
      </c>
      <c r="AA245" s="44">
        <f>IF($A245="","",IF(OR($O245="",$P245=""),"",$O245+$P245))</f>
        <v/>
      </c>
      <c r="AB245" s="44">
        <f>IF($A245="","",IF(OR($Q245="",$R245=""),"",$Q245+$R245))</f>
        <v/>
      </c>
      <c r="AC245" s="44">
        <f>IF($A245="","",IF(OR($S245="",$T245=""),"",$S245+$T245))</f>
        <v/>
      </c>
      <c r="AD245" s="45">
        <f>IF($A245="","",IF(OR($Y245="",$Z245=""),"",ROUND(($Z245-$Y245)*24,1)))</f>
        <v/>
      </c>
      <c r="AE245" s="45">
        <f>IF($A245="","",IF(OR($AA245="",$Z245=""),"",ROUND(($Z245-$AA245)*24,1)))</f>
        <v/>
      </c>
      <c r="AF245" s="22">
        <f>IF($A245="","",IF(OR($AB245="",$Z245=""),"",ROUND(($AB245-$Z245)*1440,0)))</f>
        <v/>
      </c>
      <c r="AG245" s="22">
        <f>IF($A245="","",IF(OR($AB245="",$AC245=""),"",ROUND(($AC245-$AB245)*1440,0)))</f>
        <v/>
      </c>
      <c r="AH245" s="46">
        <f>IF($A245="","",IF(OR($V245="",$W245=""),"",$W245-$V245))</f>
        <v/>
      </c>
      <c r="AI245" s="24">
        <f>IF($A245="","",IF(OR($L245="Cancelled",$L245="Completed"),"",IF(AND($L245="Confirmed",OR($M245="",$N245="")),"CONFIRMATION INCOMPLETE",IF(AND($Z245&lt;&gt;"",$Z245&lt;Dashboard!$B$2,$L245&lt;&gt;"Confirmed"),"OVERDUE / UNFILLED",IF(AND($Z245&lt;&gt;"",$Z245&gt;=Dashboard!$B$2,$Z245&lt;=Dashboard!$B$2+2,$L245&lt;&gt;"Confirmed"),"DUE WITHIN 48 HOURS","")))))</f>
        <v/>
      </c>
      <c r="AJ245" s="24">
        <f>IF($A245="","",IF(COUNTIF($A$2:$A$501,$A245)&gt;1,"Duplicate request ID",IF(OR($B245="",$C245="",$D245="",$E245="",$F245="",$G245="",$H245="",$I245="",$J245="",$K245="",$L245=""),"Missing required information",IF(AND($Y245&lt;&gt;"",$Z245&lt;&gt;"",$Z245&lt;$Y245),"Invalid date or time sequence",IF(OR(AND($O245&lt;&gt;"",$P245=""),AND($O245="",$P245&lt;&gt;"")),"Confirmation date or time incomplete",IF(AND($AA245&lt;&gt;"",$Z245&lt;&gt;"",$AA245&gt;$Z245),"Confirmation after appointment",IF(AND(OR($L245="Confirmed",$L245="Completed"),OR($M245="",$N245="")),"Confirmed record missing assignment",IF(AND($L245="Completed",OR($Q245="",$R245="",$S245="",$T245="")),"Completed record missing service times",IF(AND($AB245&lt;&gt;"",$AC245&lt;&gt;"",$AC245&lt;$AB245),"Service end before service start",IF(AND($L245="Cancelled",$U245=""),"Cancelled record missing cancellation source",IF(OR(AND($V245&lt;&gt;"",$V245&lt;0),AND($W245&lt;&gt;"",$W245&lt;0)),"Negative cost",""))))))))))</f>
        <v/>
      </c>
    </row>
    <row r="246">
      <c r="A246" s="15" t="n"/>
      <c r="B246" s="15" t="n"/>
      <c r="C246" s="15" t="n"/>
      <c r="D246" s="42" t="n"/>
      <c r="E246" s="17" t="n"/>
      <c r="F246" s="42" t="n"/>
      <c r="G246" s="17" t="n"/>
      <c r="H246" s="15" t="n"/>
      <c r="I246" s="15" t="n"/>
      <c r="J246" s="15" t="n"/>
      <c r="K246" s="15" t="n"/>
      <c r="L246" s="15" t="n"/>
      <c r="M246" s="15" t="n"/>
      <c r="N246" s="15" t="n"/>
      <c r="O246" s="42" t="n"/>
      <c r="P246" s="17" t="n"/>
      <c r="Q246" s="42" t="n"/>
      <c r="R246" s="17" t="n"/>
      <c r="S246" s="42" t="n"/>
      <c r="T246" s="17" t="n"/>
      <c r="U246" s="15" t="n"/>
      <c r="V246" s="43" t="n"/>
      <c r="W246" s="43" t="n"/>
      <c r="X246" s="19" t="n"/>
      <c r="Y246" s="44">
        <f>IF($A246="","",IF(OR($D246="",$E246=""),"",$D246+$E246))</f>
        <v/>
      </c>
      <c r="Z246" s="44">
        <f>IF($A246="","",IF(OR($F246="",$G246=""),"",$F246+$G246))</f>
        <v/>
      </c>
      <c r="AA246" s="44">
        <f>IF($A246="","",IF(OR($O246="",$P246=""),"",$O246+$P246))</f>
        <v/>
      </c>
      <c r="AB246" s="44">
        <f>IF($A246="","",IF(OR($Q246="",$R246=""),"",$Q246+$R246))</f>
        <v/>
      </c>
      <c r="AC246" s="44">
        <f>IF($A246="","",IF(OR($S246="",$T246=""),"",$S246+$T246))</f>
        <v/>
      </c>
      <c r="AD246" s="45">
        <f>IF($A246="","",IF(OR($Y246="",$Z246=""),"",ROUND(($Z246-$Y246)*24,1)))</f>
        <v/>
      </c>
      <c r="AE246" s="45">
        <f>IF($A246="","",IF(OR($AA246="",$Z246=""),"",ROUND(($Z246-$AA246)*24,1)))</f>
        <v/>
      </c>
      <c r="AF246" s="22">
        <f>IF($A246="","",IF(OR($AB246="",$Z246=""),"",ROUND(($AB246-$Z246)*1440,0)))</f>
        <v/>
      </c>
      <c r="AG246" s="22">
        <f>IF($A246="","",IF(OR($AB246="",$AC246=""),"",ROUND(($AC246-$AB246)*1440,0)))</f>
        <v/>
      </c>
      <c r="AH246" s="46">
        <f>IF($A246="","",IF(OR($V246="",$W246=""),"",$W246-$V246))</f>
        <v/>
      </c>
      <c r="AI246" s="24">
        <f>IF($A246="","",IF(OR($L246="Cancelled",$L246="Completed"),"",IF(AND($L246="Confirmed",OR($M246="",$N246="")),"CONFIRMATION INCOMPLETE",IF(AND($Z246&lt;&gt;"",$Z246&lt;Dashboard!$B$2,$L246&lt;&gt;"Confirmed"),"OVERDUE / UNFILLED",IF(AND($Z246&lt;&gt;"",$Z246&gt;=Dashboard!$B$2,$Z246&lt;=Dashboard!$B$2+2,$L246&lt;&gt;"Confirmed"),"DUE WITHIN 48 HOURS","")))))</f>
        <v/>
      </c>
      <c r="AJ246" s="24">
        <f>IF($A246="","",IF(COUNTIF($A$2:$A$501,$A246)&gt;1,"Duplicate request ID",IF(OR($B246="",$C246="",$D246="",$E246="",$F246="",$G246="",$H246="",$I246="",$J246="",$K246="",$L246=""),"Missing required information",IF(AND($Y246&lt;&gt;"",$Z246&lt;&gt;"",$Z246&lt;$Y246),"Invalid date or time sequence",IF(OR(AND($O246&lt;&gt;"",$P246=""),AND($O246="",$P246&lt;&gt;"")),"Confirmation date or time incomplete",IF(AND($AA246&lt;&gt;"",$Z246&lt;&gt;"",$AA246&gt;$Z246),"Confirmation after appointment",IF(AND(OR($L246="Confirmed",$L246="Completed"),OR($M246="",$N246="")),"Confirmed record missing assignment",IF(AND($L246="Completed",OR($Q246="",$R246="",$S246="",$T246="")),"Completed record missing service times",IF(AND($AB246&lt;&gt;"",$AC246&lt;&gt;"",$AC246&lt;$AB246),"Service end before service start",IF(AND($L246="Cancelled",$U246=""),"Cancelled record missing cancellation source",IF(OR(AND($V246&lt;&gt;"",$V246&lt;0),AND($W246&lt;&gt;"",$W246&lt;0)),"Negative cost",""))))))))))</f>
        <v/>
      </c>
    </row>
    <row r="247">
      <c r="A247" s="25" t="n"/>
      <c r="B247" s="25" t="n"/>
      <c r="C247" s="25" t="n"/>
      <c r="D247" s="47" t="n"/>
      <c r="E247" s="27" t="n"/>
      <c r="F247" s="47" t="n"/>
      <c r="G247" s="27" t="n"/>
      <c r="H247" s="25" t="n"/>
      <c r="I247" s="25" t="n"/>
      <c r="J247" s="25" t="n"/>
      <c r="K247" s="25" t="n"/>
      <c r="L247" s="25" t="n"/>
      <c r="M247" s="25" t="n"/>
      <c r="N247" s="25" t="n"/>
      <c r="O247" s="47" t="n"/>
      <c r="P247" s="27" t="n"/>
      <c r="Q247" s="47" t="n"/>
      <c r="R247" s="27" t="n"/>
      <c r="S247" s="47" t="n"/>
      <c r="T247" s="27" t="n"/>
      <c r="U247" s="25" t="n"/>
      <c r="V247" s="48" t="n"/>
      <c r="W247" s="48" t="n"/>
      <c r="X247" s="29" t="n"/>
      <c r="Y247" s="44">
        <f>IF($A247="","",IF(OR($D247="",$E247=""),"",$D247+$E247))</f>
        <v/>
      </c>
      <c r="Z247" s="44">
        <f>IF($A247="","",IF(OR($F247="",$G247=""),"",$F247+$G247))</f>
        <v/>
      </c>
      <c r="AA247" s="44">
        <f>IF($A247="","",IF(OR($O247="",$P247=""),"",$O247+$P247))</f>
        <v/>
      </c>
      <c r="AB247" s="44">
        <f>IF($A247="","",IF(OR($Q247="",$R247=""),"",$Q247+$R247))</f>
        <v/>
      </c>
      <c r="AC247" s="44">
        <f>IF($A247="","",IF(OR($S247="",$T247=""),"",$S247+$T247))</f>
        <v/>
      </c>
      <c r="AD247" s="45">
        <f>IF($A247="","",IF(OR($Y247="",$Z247=""),"",ROUND(($Z247-$Y247)*24,1)))</f>
        <v/>
      </c>
      <c r="AE247" s="45">
        <f>IF($A247="","",IF(OR($AA247="",$Z247=""),"",ROUND(($Z247-$AA247)*24,1)))</f>
        <v/>
      </c>
      <c r="AF247" s="22">
        <f>IF($A247="","",IF(OR($AB247="",$Z247=""),"",ROUND(($AB247-$Z247)*1440,0)))</f>
        <v/>
      </c>
      <c r="AG247" s="22">
        <f>IF($A247="","",IF(OR($AB247="",$AC247=""),"",ROUND(($AC247-$AB247)*1440,0)))</f>
        <v/>
      </c>
      <c r="AH247" s="46">
        <f>IF($A247="","",IF(OR($V247="",$W247=""),"",$W247-$V247))</f>
        <v/>
      </c>
      <c r="AI247" s="24">
        <f>IF($A247="","",IF(OR($L247="Cancelled",$L247="Completed"),"",IF(AND($L247="Confirmed",OR($M247="",$N247="")),"CONFIRMATION INCOMPLETE",IF(AND($Z247&lt;&gt;"",$Z247&lt;Dashboard!$B$2,$L247&lt;&gt;"Confirmed"),"OVERDUE / UNFILLED",IF(AND($Z247&lt;&gt;"",$Z247&gt;=Dashboard!$B$2,$Z247&lt;=Dashboard!$B$2+2,$L247&lt;&gt;"Confirmed"),"DUE WITHIN 48 HOURS","")))))</f>
        <v/>
      </c>
      <c r="AJ247" s="24">
        <f>IF($A247="","",IF(COUNTIF($A$2:$A$501,$A247)&gt;1,"Duplicate request ID",IF(OR($B247="",$C247="",$D247="",$E247="",$F247="",$G247="",$H247="",$I247="",$J247="",$K247="",$L247=""),"Missing required information",IF(AND($Y247&lt;&gt;"",$Z247&lt;&gt;"",$Z247&lt;$Y247),"Invalid date or time sequence",IF(OR(AND($O247&lt;&gt;"",$P247=""),AND($O247="",$P247&lt;&gt;"")),"Confirmation date or time incomplete",IF(AND($AA247&lt;&gt;"",$Z247&lt;&gt;"",$AA247&gt;$Z247),"Confirmation after appointment",IF(AND(OR($L247="Confirmed",$L247="Completed"),OR($M247="",$N247="")),"Confirmed record missing assignment",IF(AND($L247="Completed",OR($Q247="",$R247="",$S247="",$T247="")),"Completed record missing service times",IF(AND($AB247&lt;&gt;"",$AC247&lt;&gt;"",$AC247&lt;$AB247),"Service end before service start",IF(AND($L247="Cancelled",$U247=""),"Cancelled record missing cancellation source",IF(OR(AND($V247&lt;&gt;"",$V247&lt;0),AND($W247&lt;&gt;"",$W247&lt;0)),"Negative cost",""))))))))))</f>
        <v/>
      </c>
    </row>
    <row r="248">
      <c r="A248" s="15" t="n"/>
      <c r="B248" s="15" t="n"/>
      <c r="C248" s="15" t="n"/>
      <c r="D248" s="42" t="n"/>
      <c r="E248" s="17" t="n"/>
      <c r="F248" s="42" t="n"/>
      <c r="G248" s="17" t="n"/>
      <c r="H248" s="15" t="n"/>
      <c r="I248" s="15" t="n"/>
      <c r="J248" s="15" t="n"/>
      <c r="K248" s="15" t="n"/>
      <c r="L248" s="15" t="n"/>
      <c r="M248" s="15" t="n"/>
      <c r="N248" s="15" t="n"/>
      <c r="O248" s="42" t="n"/>
      <c r="P248" s="17" t="n"/>
      <c r="Q248" s="42" t="n"/>
      <c r="R248" s="17" t="n"/>
      <c r="S248" s="42" t="n"/>
      <c r="T248" s="17" t="n"/>
      <c r="U248" s="15" t="n"/>
      <c r="V248" s="43" t="n"/>
      <c r="W248" s="43" t="n"/>
      <c r="X248" s="19" t="n"/>
      <c r="Y248" s="44">
        <f>IF($A248="","",IF(OR($D248="",$E248=""),"",$D248+$E248))</f>
        <v/>
      </c>
      <c r="Z248" s="44">
        <f>IF($A248="","",IF(OR($F248="",$G248=""),"",$F248+$G248))</f>
        <v/>
      </c>
      <c r="AA248" s="44">
        <f>IF($A248="","",IF(OR($O248="",$P248=""),"",$O248+$P248))</f>
        <v/>
      </c>
      <c r="AB248" s="44">
        <f>IF($A248="","",IF(OR($Q248="",$R248=""),"",$Q248+$R248))</f>
        <v/>
      </c>
      <c r="AC248" s="44">
        <f>IF($A248="","",IF(OR($S248="",$T248=""),"",$S248+$T248))</f>
        <v/>
      </c>
      <c r="AD248" s="45">
        <f>IF($A248="","",IF(OR($Y248="",$Z248=""),"",ROUND(($Z248-$Y248)*24,1)))</f>
        <v/>
      </c>
      <c r="AE248" s="45">
        <f>IF($A248="","",IF(OR($AA248="",$Z248=""),"",ROUND(($Z248-$AA248)*24,1)))</f>
        <v/>
      </c>
      <c r="AF248" s="22">
        <f>IF($A248="","",IF(OR($AB248="",$Z248=""),"",ROUND(($AB248-$Z248)*1440,0)))</f>
        <v/>
      </c>
      <c r="AG248" s="22">
        <f>IF($A248="","",IF(OR($AB248="",$AC248=""),"",ROUND(($AC248-$AB248)*1440,0)))</f>
        <v/>
      </c>
      <c r="AH248" s="46">
        <f>IF($A248="","",IF(OR($V248="",$W248=""),"",$W248-$V248))</f>
        <v/>
      </c>
      <c r="AI248" s="24">
        <f>IF($A248="","",IF(OR($L248="Cancelled",$L248="Completed"),"",IF(AND($L248="Confirmed",OR($M248="",$N248="")),"CONFIRMATION INCOMPLETE",IF(AND($Z248&lt;&gt;"",$Z248&lt;Dashboard!$B$2,$L248&lt;&gt;"Confirmed"),"OVERDUE / UNFILLED",IF(AND($Z248&lt;&gt;"",$Z248&gt;=Dashboard!$B$2,$Z248&lt;=Dashboard!$B$2+2,$L248&lt;&gt;"Confirmed"),"DUE WITHIN 48 HOURS","")))))</f>
        <v/>
      </c>
      <c r="AJ248" s="24">
        <f>IF($A248="","",IF(COUNTIF($A$2:$A$501,$A248)&gt;1,"Duplicate request ID",IF(OR($B248="",$C248="",$D248="",$E248="",$F248="",$G248="",$H248="",$I248="",$J248="",$K248="",$L248=""),"Missing required information",IF(AND($Y248&lt;&gt;"",$Z248&lt;&gt;"",$Z248&lt;$Y248),"Invalid date or time sequence",IF(OR(AND($O248&lt;&gt;"",$P248=""),AND($O248="",$P248&lt;&gt;"")),"Confirmation date or time incomplete",IF(AND($AA248&lt;&gt;"",$Z248&lt;&gt;"",$AA248&gt;$Z248),"Confirmation after appointment",IF(AND(OR($L248="Confirmed",$L248="Completed"),OR($M248="",$N248="")),"Confirmed record missing assignment",IF(AND($L248="Completed",OR($Q248="",$R248="",$S248="",$T248="")),"Completed record missing service times",IF(AND($AB248&lt;&gt;"",$AC248&lt;&gt;"",$AC248&lt;$AB248),"Service end before service start",IF(AND($L248="Cancelled",$U248=""),"Cancelled record missing cancellation source",IF(OR(AND($V248&lt;&gt;"",$V248&lt;0),AND($W248&lt;&gt;"",$W248&lt;0)),"Negative cost",""))))))))))</f>
        <v/>
      </c>
    </row>
    <row r="249">
      <c r="A249" s="25" t="n"/>
      <c r="B249" s="25" t="n"/>
      <c r="C249" s="25" t="n"/>
      <c r="D249" s="47" t="n"/>
      <c r="E249" s="27" t="n"/>
      <c r="F249" s="47" t="n"/>
      <c r="G249" s="27" t="n"/>
      <c r="H249" s="25" t="n"/>
      <c r="I249" s="25" t="n"/>
      <c r="J249" s="25" t="n"/>
      <c r="K249" s="25" t="n"/>
      <c r="L249" s="25" t="n"/>
      <c r="M249" s="25" t="n"/>
      <c r="N249" s="25" t="n"/>
      <c r="O249" s="47" t="n"/>
      <c r="P249" s="27" t="n"/>
      <c r="Q249" s="47" t="n"/>
      <c r="R249" s="27" t="n"/>
      <c r="S249" s="47" t="n"/>
      <c r="T249" s="27" t="n"/>
      <c r="U249" s="25" t="n"/>
      <c r="V249" s="48" t="n"/>
      <c r="W249" s="48" t="n"/>
      <c r="X249" s="29" t="n"/>
      <c r="Y249" s="44">
        <f>IF($A249="","",IF(OR($D249="",$E249=""),"",$D249+$E249))</f>
        <v/>
      </c>
      <c r="Z249" s="44">
        <f>IF($A249="","",IF(OR($F249="",$G249=""),"",$F249+$G249))</f>
        <v/>
      </c>
      <c r="AA249" s="44">
        <f>IF($A249="","",IF(OR($O249="",$P249=""),"",$O249+$P249))</f>
        <v/>
      </c>
      <c r="AB249" s="44">
        <f>IF($A249="","",IF(OR($Q249="",$R249=""),"",$Q249+$R249))</f>
        <v/>
      </c>
      <c r="AC249" s="44">
        <f>IF($A249="","",IF(OR($S249="",$T249=""),"",$S249+$T249))</f>
        <v/>
      </c>
      <c r="AD249" s="45">
        <f>IF($A249="","",IF(OR($Y249="",$Z249=""),"",ROUND(($Z249-$Y249)*24,1)))</f>
        <v/>
      </c>
      <c r="AE249" s="45">
        <f>IF($A249="","",IF(OR($AA249="",$Z249=""),"",ROUND(($Z249-$AA249)*24,1)))</f>
        <v/>
      </c>
      <c r="AF249" s="22">
        <f>IF($A249="","",IF(OR($AB249="",$Z249=""),"",ROUND(($AB249-$Z249)*1440,0)))</f>
        <v/>
      </c>
      <c r="AG249" s="22">
        <f>IF($A249="","",IF(OR($AB249="",$AC249=""),"",ROUND(($AC249-$AB249)*1440,0)))</f>
        <v/>
      </c>
      <c r="AH249" s="46">
        <f>IF($A249="","",IF(OR($V249="",$W249=""),"",$W249-$V249))</f>
        <v/>
      </c>
      <c r="AI249" s="24">
        <f>IF($A249="","",IF(OR($L249="Cancelled",$L249="Completed"),"",IF(AND($L249="Confirmed",OR($M249="",$N249="")),"CONFIRMATION INCOMPLETE",IF(AND($Z249&lt;&gt;"",$Z249&lt;Dashboard!$B$2,$L249&lt;&gt;"Confirmed"),"OVERDUE / UNFILLED",IF(AND($Z249&lt;&gt;"",$Z249&gt;=Dashboard!$B$2,$Z249&lt;=Dashboard!$B$2+2,$L249&lt;&gt;"Confirmed"),"DUE WITHIN 48 HOURS","")))))</f>
        <v/>
      </c>
      <c r="AJ249" s="24">
        <f>IF($A249="","",IF(COUNTIF($A$2:$A$501,$A249)&gt;1,"Duplicate request ID",IF(OR($B249="",$C249="",$D249="",$E249="",$F249="",$G249="",$H249="",$I249="",$J249="",$K249="",$L249=""),"Missing required information",IF(AND($Y249&lt;&gt;"",$Z249&lt;&gt;"",$Z249&lt;$Y249),"Invalid date or time sequence",IF(OR(AND($O249&lt;&gt;"",$P249=""),AND($O249="",$P249&lt;&gt;"")),"Confirmation date or time incomplete",IF(AND($AA249&lt;&gt;"",$Z249&lt;&gt;"",$AA249&gt;$Z249),"Confirmation after appointment",IF(AND(OR($L249="Confirmed",$L249="Completed"),OR($M249="",$N249="")),"Confirmed record missing assignment",IF(AND($L249="Completed",OR($Q249="",$R249="",$S249="",$T249="")),"Completed record missing service times",IF(AND($AB249&lt;&gt;"",$AC249&lt;&gt;"",$AC249&lt;$AB249),"Service end before service start",IF(AND($L249="Cancelled",$U249=""),"Cancelled record missing cancellation source",IF(OR(AND($V249&lt;&gt;"",$V249&lt;0),AND($W249&lt;&gt;"",$W249&lt;0)),"Negative cost",""))))))))))</f>
        <v/>
      </c>
    </row>
    <row r="250">
      <c r="A250" s="15" t="n"/>
      <c r="B250" s="15" t="n"/>
      <c r="C250" s="15" t="n"/>
      <c r="D250" s="42" t="n"/>
      <c r="E250" s="17" t="n"/>
      <c r="F250" s="42" t="n"/>
      <c r="G250" s="17" t="n"/>
      <c r="H250" s="15" t="n"/>
      <c r="I250" s="15" t="n"/>
      <c r="J250" s="15" t="n"/>
      <c r="K250" s="15" t="n"/>
      <c r="L250" s="15" t="n"/>
      <c r="M250" s="15" t="n"/>
      <c r="N250" s="15" t="n"/>
      <c r="O250" s="42" t="n"/>
      <c r="P250" s="17" t="n"/>
      <c r="Q250" s="42" t="n"/>
      <c r="R250" s="17" t="n"/>
      <c r="S250" s="42" t="n"/>
      <c r="T250" s="17" t="n"/>
      <c r="U250" s="15" t="n"/>
      <c r="V250" s="43" t="n"/>
      <c r="W250" s="43" t="n"/>
      <c r="X250" s="19" t="n"/>
      <c r="Y250" s="44">
        <f>IF($A250="","",IF(OR($D250="",$E250=""),"",$D250+$E250))</f>
        <v/>
      </c>
      <c r="Z250" s="44">
        <f>IF($A250="","",IF(OR($F250="",$G250=""),"",$F250+$G250))</f>
        <v/>
      </c>
      <c r="AA250" s="44">
        <f>IF($A250="","",IF(OR($O250="",$P250=""),"",$O250+$P250))</f>
        <v/>
      </c>
      <c r="AB250" s="44">
        <f>IF($A250="","",IF(OR($Q250="",$R250=""),"",$Q250+$R250))</f>
        <v/>
      </c>
      <c r="AC250" s="44">
        <f>IF($A250="","",IF(OR($S250="",$T250=""),"",$S250+$T250))</f>
        <v/>
      </c>
      <c r="AD250" s="45">
        <f>IF($A250="","",IF(OR($Y250="",$Z250=""),"",ROUND(($Z250-$Y250)*24,1)))</f>
        <v/>
      </c>
      <c r="AE250" s="45">
        <f>IF($A250="","",IF(OR($AA250="",$Z250=""),"",ROUND(($Z250-$AA250)*24,1)))</f>
        <v/>
      </c>
      <c r="AF250" s="22">
        <f>IF($A250="","",IF(OR($AB250="",$Z250=""),"",ROUND(($AB250-$Z250)*1440,0)))</f>
        <v/>
      </c>
      <c r="AG250" s="22">
        <f>IF($A250="","",IF(OR($AB250="",$AC250=""),"",ROUND(($AC250-$AB250)*1440,0)))</f>
        <v/>
      </c>
      <c r="AH250" s="46">
        <f>IF($A250="","",IF(OR($V250="",$W250=""),"",$W250-$V250))</f>
        <v/>
      </c>
      <c r="AI250" s="24">
        <f>IF($A250="","",IF(OR($L250="Cancelled",$L250="Completed"),"",IF(AND($L250="Confirmed",OR($M250="",$N250="")),"CONFIRMATION INCOMPLETE",IF(AND($Z250&lt;&gt;"",$Z250&lt;Dashboard!$B$2,$L250&lt;&gt;"Confirmed"),"OVERDUE / UNFILLED",IF(AND($Z250&lt;&gt;"",$Z250&gt;=Dashboard!$B$2,$Z250&lt;=Dashboard!$B$2+2,$L250&lt;&gt;"Confirmed"),"DUE WITHIN 48 HOURS","")))))</f>
        <v/>
      </c>
      <c r="AJ250" s="24">
        <f>IF($A250="","",IF(COUNTIF($A$2:$A$501,$A250)&gt;1,"Duplicate request ID",IF(OR($B250="",$C250="",$D250="",$E250="",$F250="",$G250="",$H250="",$I250="",$J250="",$K250="",$L250=""),"Missing required information",IF(AND($Y250&lt;&gt;"",$Z250&lt;&gt;"",$Z250&lt;$Y250),"Invalid date or time sequence",IF(OR(AND($O250&lt;&gt;"",$P250=""),AND($O250="",$P250&lt;&gt;"")),"Confirmation date or time incomplete",IF(AND($AA250&lt;&gt;"",$Z250&lt;&gt;"",$AA250&gt;$Z250),"Confirmation after appointment",IF(AND(OR($L250="Confirmed",$L250="Completed"),OR($M250="",$N250="")),"Confirmed record missing assignment",IF(AND($L250="Completed",OR($Q250="",$R250="",$S250="",$T250="")),"Completed record missing service times",IF(AND($AB250&lt;&gt;"",$AC250&lt;&gt;"",$AC250&lt;$AB250),"Service end before service start",IF(AND($L250="Cancelled",$U250=""),"Cancelled record missing cancellation source",IF(OR(AND($V250&lt;&gt;"",$V250&lt;0),AND($W250&lt;&gt;"",$W250&lt;0)),"Negative cost",""))))))))))</f>
        <v/>
      </c>
    </row>
    <row r="251">
      <c r="A251" s="25" t="n"/>
      <c r="B251" s="25" t="n"/>
      <c r="C251" s="25" t="n"/>
      <c r="D251" s="47" t="n"/>
      <c r="E251" s="27" t="n"/>
      <c r="F251" s="47" t="n"/>
      <c r="G251" s="27" t="n"/>
      <c r="H251" s="25" t="n"/>
      <c r="I251" s="25" t="n"/>
      <c r="J251" s="25" t="n"/>
      <c r="K251" s="25" t="n"/>
      <c r="L251" s="25" t="n"/>
      <c r="M251" s="25" t="n"/>
      <c r="N251" s="25" t="n"/>
      <c r="O251" s="47" t="n"/>
      <c r="P251" s="27" t="n"/>
      <c r="Q251" s="47" t="n"/>
      <c r="R251" s="27" t="n"/>
      <c r="S251" s="47" t="n"/>
      <c r="T251" s="27" t="n"/>
      <c r="U251" s="25" t="n"/>
      <c r="V251" s="48" t="n"/>
      <c r="W251" s="48" t="n"/>
      <c r="X251" s="29" t="n"/>
      <c r="Y251" s="44">
        <f>IF($A251="","",IF(OR($D251="",$E251=""),"",$D251+$E251))</f>
        <v/>
      </c>
      <c r="Z251" s="44">
        <f>IF($A251="","",IF(OR($F251="",$G251=""),"",$F251+$G251))</f>
        <v/>
      </c>
      <c r="AA251" s="44">
        <f>IF($A251="","",IF(OR($O251="",$P251=""),"",$O251+$P251))</f>
        <v/>
      </c>
      <c r="AB251" s="44">
        <f>IF($A251="","",IF(OR($Q251="",$R251=""),"",$Q251+$R251))</f>
        <v/>
      </c>
      <c r="AC251" s="44">
        <f>IF($A251="","",IF(OR($S251="",$T251=""),"",$S251+$T251))</f>
        <v/>
      </c>
      <c r="AD251" s="45">
        <f>IF($A251="","",IF(OR($Y251="",$Z251=""),"",ROUND(($Z251-$Y251)*24,1)))</f>
        <v/>
      </c>
      <c r="AE251" s="45">
        <f>IF($A251="","",IF(OR($AA251="",$Z251=""),"",ROUND(($Z251-$AA251)*24,1)))</f>
        <v/>
      </c>
      <c r="AF251" s="22">
        <f>IF($A251="","",IF(OR($AB251="",$Z251=""),"",ROUND(($AB251-$Z251)*1440,0)))</f>
        <v/>
      </c>
      <c r="AG251" s="22">
        <f>IF($A251="","",IF(OR($AB251="",$AC251=""),"",ROUND(($AC251-$AB251)*1440,0)))</f>
        <v/>
      </c>
      <c r="AH251" s="46">
        <f>IF($A251="","",IF(OR($V251="",$W251=""),"",$W251-$V251))</f>
        <v/>
      </c>
      <c r="AI251" s="24">
        <f>IF($A251="","",IF(OR($L251="Cancelled",$L251="Completed"),"",IF(AND($L251="Confirmed",OR($M251="",$N251="")),"CONFIRMATION INCOMPLETE",IF(AND($Z251&lt;&gt;"",$Z251&lt;Dashboard!$B$2,$L251&lt;&gt;"Confirmed"),"OVERDUE / UNFILLED",IF(AND($Z251&lt;&gt;"",$Z251&gt;=Dashboard!$B$2,$Z251&lt;=Dashboard!$B$2+2,$L251&lt;&gt;"Confirmed"),"DUE WITHIN 48 HOURS","")))))</f>
        <v/>
      </c>
      <c r="AJ251" s="24">
        <f>IF($A251="","",IF(COUNTIF($A$2:$A$501,$A251)&gt;1,"Duplicate request ID",IF(OR($B251="",$C251="",$D251="",$E251="",$F251="",$G251="",$H251="",$I251="",$J251="",$K251="",$L251=""),"Missing required information",IF(AND($Y251&lt;&gt;"",$Z251&lt;&gt;"",$Z251&lt;$Y251),"Invalid date or time sequence",IF(OR(AND($O251&lt;&gt;"",$P251=""),AND($O251="",$P251&lt;&gt;"")),"Confirmation date or time incomplete",IF(AND($AA251&lt;&gt;"",$Z251&lt;&gt;"",$AA251&gt;$Z251),"Confirmation after appointment",IF(AND(OR($L251="Confirmed",$L251="Completed"),OR($M251="",$N251="")),"Confirmed record missing assignment",IF(AND($L251="Completed",OR($Q251="",$R251="",$S251="",$T251="")),"Completed record missing service times",IF(AND($AB251&lt;&gt;"",$AC251&lt;&gt;"",$AC251&lt;$AB251),"Service end before service start",IF(AND($L251="Cancelled",$U251=""),"Cancelled record missing cancellation source",IF(OR(AND($V251&lt;&gt;"",$V251&lt;0),AND($W251&lt;&gt;"",$W251&lt;0)),"Negative cost",""))))))))))</f>
        <v/>
      </c>
    </row>
    <row r="252">
      <c r="A252" s="15" t="n"/>
      <c r="B252" s="15" t="n"/>
      <c r="C252" s="15" t="n"/>
      <c r="D252" s="42" t="n"/>
      <c r="E252" s="17" t="n"/>
      <c r="F252" s="42" t="n"/>
      <c r="G252" s="17" t="n"/>
      <c r="H252" s="15" t="n"/>
      <c r="I252" s="15" t="n"/>
      <c r="J252" s="15" t="n"/>
      <c r="K252" s="15" t="n"/>
      <c r="L252" s="15" t="n"/>
      <c r="M252" s="15" t="n"/>
      <c r="N252" s="15" t="n"/>
      <c r="O252" s="42" t="n"/>
      <c r="P252" s="17" t="n"/>
      <c r="Q252" s="42" t="n"/>
      <c r="R252" s="17" t="n"/>
      <c r="S252" s="42" t="n"/>
      <c r="T252" s="17" t="n"/>
      <c r="U252" s="15" t="n"/>
      <c r="V252" s="43" t="n"/>
      <c r="W252" s="43" t="n"/>
      <c r="X252" s="19" t="n"/>
      <c r="Y252" s="44">
        <f>IF($A252="","",IF(OR($D252="",$E252=""),"",$D252+$E252))</f>
        <v/>
      </c>
      <c r="Z252" s="44">
        <f>IF($A252="","",IF(OR($F252="",$G252=""),"",$F252+$G252))</f>
        <v/>
      </c>
      <c r="AA252" s="44">
        <f>IF($A252="","",IF(OR($O252="",$P252=""),"",$O252+$P252))</f>
        <v/>
      </c>
      <c r="AB252" s="44">
        <f>IF($A252="","",IF(OR($Q252="",$R252=""),"",$Q252+$R252))</f>
        <v/>
      </c>
      <c r="AC252" s="44">
        <f>IF($A252="","",IF(OR($S252="",$T252=""),"",$S252+$T252))</f>
        <v/>
      </c>
      <c r="AD252" s="45">
        <f>IF($A252="","",IF(OR($Y252="",$Z252=""),"",ROUND(($Z252-$Y252)*24,1)))</f>
        <v/>
      </c>
      <c r="AE252" s="45">
        <f>IF($A252="","",IF(OR($AA252="",$Z252=""),"",ROUND(($Z252-$AA252)*24,1)))</f>
        <v/>
      </c>
      <c r="AF252" s="22">
        <f>IF($A252="","",IF(OR($AB252="",$Z252=""),"",ROUND(($AB252-$Z252)*1440,0)))</f>
        <v/>
      </c>
      <c r="AG252" s="22">
        <f>IF($A252="","",IF(OR($AB252="",$AC252=""),"",ROUND(($AC252-$AB252)*1440,0)))</f>
        <v/>
      </c>
      <c r="AH252" s="46">
        <f>IF($A252="","",IF(OR($V252="",$W252=""),"",$W252-$V252))</f>
        <v/>
      </c>
      <c r="AI252" s="24">
        <f>IF($A252="","",IF(OR($L252="Cancelled",$L252="Completed"),"",IF(AND($L252="Confirmed",OR($M252="",$N252="")),"CONFIRMATION INCOMPLETE",IF(AND($Z252&lt;&gt;"",$Z252&lt;Dashboard!$B$2,$L252&lt;&gt;"Confirmed"),"OVERDUE / UNFILLED",IF(AND($Z252&lt;&gt;"",$Z252&gt;=Dashboard!$B$2,$Z252&lt;=Dashboard!$B$2+2,$L252&lt;&gt;"Confirmed"),"DUE WITHIN 48 HOURS","")))))</f>
        <v/>
      </c>
      <c r="AJ252" s="24">
        <f>IF($A252="","",IF(COUNTIF($A$2:$A$501,$A252)&gt;1,"Duplicate request ID",IF(OR($B252="",$C252="",$D252="",$E252="",$F252="",$G252="",$H252="",$I252="",$J252="",$K252="",$L252=""),"Missing required information",IF(AND($Y252&lt;&gt;"",$Z252&lt;&gt;"",$Z252&lt;$Y252),"Invalid date or time sequence",IF(OR(AND($O252&lt;&gt;"",$P252=""),AND($O252="",$P252&lt;&gt;"")),"Confirmation date or time incomplete",IF(AND($AA252&lt;&gt;"",$Z252&lt;&gt;"",$AA252&gt;$Z252),"Confirmation after appointment",IF(AND(OR($L252="Confirmed",$L252="Completed"),OR($M252="",$N252="")),"Confirmed record missing assignment",IF(AND($L252="Completed",OR($Q252="",$R252="",$S252="",$T252="")),"Completed record missing service times",IF(AND($AB252&lt;&gt;"",$AC252&lt;&gt;"",$AC252&lt;$AB252),"Service end before service start",IF(AND($L252="Cancelled",$U252=""),"Cancelled record missing cancellation source",IF(OR(AND($V252&lt;&gt;"",$V252&lt;0),AND($W252&lt;&gt;"",$W252&lt;0)),"Negative cost",""))))))))))</f>
        <v/>
      </c>
    </row>
    <row r="253">
      <c r="A253" s="25" t="n"/>
      <c r="B253" s="25" t="n"/>
      <c r="C253" s="25" t="n"/>
      <c r="D253" s="47" t="n"/>
      <c r="E253" s="27" t="n"/>
      <c r="F253" s="47" t="n"/>
      <c r="G253" s="27" t="n"/>
      <c r="H253" s="25" t="n"/>
      <c r="I253" s="25" t="n"/>
      <c r="J253" s="25" t="n"/>
      <c r="K253" s="25" t="n"/>
      <c r="L253" s="25" t="n"/>
      <c r="M253" s="25" t="n"/>
      <c r="N253" s="25" t="n"/>
      <c r="O253" s="47" t="n"/>
      <c r="P253" s="27" t="n"/>
      <c r="Q253" s="47" t="n"/>
      <c r="R253" s="27" t="n"/>
      <c r="S253" s="47" t="n"/>
      <c r="T253" s="27" t="n"/>
      <c r="U253" s="25" t="n"/>
      <c r="V253" s="48" t="n"/>
      <c r="W253" s="48" t="n"/>
      <c r="X253" s="29" t="n"/>
      <c r="Y253" s="44">
        <f>IF($A253="","",IF(OR($D253="",$E253=""),"",$D253+$E253))</f>
        <v/>
      </c>
      <c r="Z253" s="44">
        <f>IF($A253="","",IF(OR($F253="",$G253=""),"",$F253+$G253))</f>
        <v/>
      </c>
      <c r="AA253" s="44">
        <f>IF($A253="","",IF(OR($O253="",$P253=""),"",$O253+$P253))</f>
        <v/>
      </c>
      <c r="AB253" s="44">
        <f>IF($A253="","",IF(OR($Q253="",$R253=""),"",$Q253+$R253))</f>
        <v/>
      </c>
      <c r="AC253" s="44">
        <f>IF($A253="","",IF(OR($S253="",$T253=""),"",$S253+$T253))</f>
        <v/>
      </c>
      <c r="AD253" s="45">
        <f>IF($A253="","",IF(OR($Y253="",$Z253=""),"",ROUND(($Z253-$Y253)*24,1)))</f>
        <v/>
      </c>
      <c r="AE253" s="45">
        <f>IF($A253="","",IF(OR($AA253="",$Z253=""),"",ROUND(($Z253-$AA253)*24,1)))</f>
        <v/>
      </c>
      <c r="AF253" s="22">
        <f>IF($A253="","",IF(OR($AB253="",$Z253=""),"",ROUND(($AB253-$Z253)*1440,0)))</f>
        <v/>
      </c>
      <c r="AG253" s="22">
        <f>IF($A253="","",IF(OR($AB253="",$AC253=""),"",ROUND(($AC253-$AB253)*1440,0)))</f>
        <v/>
      </c>
      <c r="AH253" s="46">
        <f>IF($A253="","",IF(OR($V253="",$W253=""),"",$W253-$V253))</f>
        <v/>
      </c>
      <c r="AI253" s="24">
        <f>IF($A253="","",IF(OR($L253="Cancelled",$L253="Completed"),"",IF(AND($L253="Confirmed",OR($M253="",$N253="")),"CONFIRMATION INCOMPLETE",IF(AND($Z253&lt;&gt;"",$Z253&lt;Dashboard!$B$2,$L253&lt;&gt;"Confirmed"),"OVERDUE / UNFILLED",IF(AND($Z253&lt;&gt;"",$Z253&gt;=Dashboard!$B$2,$Z253&lt;=Dashboard!$B$2+2,$L253&lt;&gt;"Confirmed"),"DUE WITHIN 48 HOURS","")))))</f>
        <v/>
      </c>
      <c r="AJ253" s="24">
        <f>IF($A253="","",IF(COUNTIF($A$2:$A$501,$A253)&gt;1,"Duplicate request ID",IF(OR($B253="",$C253="",$D253="",$E253="",$F253="",$G253="",$H253="",$I253="",$J253="",$K253="",$L253=""),"Missing required information",IF(AND($Y253&lt;&gt;"",$Z253&lt;&gt;"",$Z253&lt;$Y253),"Invalid date or time sequence",IF(OR(AND($O253&lt;&gt;"",$P253=""),AND($O253="",$P253&lt;&gt;"")),"Confirmation date or time incomplete",IF(AND($AA253&lt;&gt;"",$Z253&lt;&gt;"",$AA253&gt;$Z253),"Confirmation after appointment",IF(AND(OR($L253="Confirmed",$L253="Completed"),OR($M253="",$N253="")),"Confirmed record missing assignment",IF(AND($L253="Completed",OR($Q253="",$R253="",$S253="",$T253="")),"Completed record missing service times",IF(AND($AB253&lt;&gt;"",$AC253&lt;&gt;"",$AC253&lt;$AB253),"Service end before service start",IF(AND($L253="Cancelled",$U253=""),"Cancelled record missing cancellation source",IF(OR(AND($V253&lt;&gt;"",$V253&lt;0),AND($W253&lt;&gt;"",$W253&lt;0)),"Negative cost",""))))))))))</f>
        <v/>
      </c>
    </row>
    <row r="254">
      <c r="A254" s="15" t="n"/>
      <c r="B254" s="15" t="n"/>
      <c r="C254" s="15" t="n"/>
      <c r="D254" s="42" t="n"/>
      <c r="E254" s="17" t="n"/>
      <c r="F254" s="42" t="n"/>
      <c r="G254" s="17" t="n"/>
      <c r="H254" s="15" t="n"/>
      <c r="I254" s="15" t="n"/>
      <c r="J254" s="15" t="n"/>
      <c r="K254" s="15" t="n"/>
      <c r="L254" s="15" t="n"/>
      <c r="M254" s="15" t="n"/>
      <c r="N254" s="15" t="n"/>
      <c r="O254" s="42" t="n"/>
      <c r="P254" s="17" t="n"/>
      <c r="Q254" s="42" t="n"/>
      <c r="R254" s="17" t="n"/>
      <c r="S254" s="42" t="n"/>
      <c r="T254" s="17" t="n"/>
      <c r="U254" s="15" t="n"/>
      <c r="V254" s="43" t="n"/>
      <c r="W254" s="43" t="n"/>
      <c r="X254" s="19" t="n"/>
      <c r="Y254" s="44">
        <f>IF($A254="","",IF(OR($D254="",$E254=""),"",$D254+$E254))</f>
        <v/>
      </c>
      <c r="Z254" s="44">
        <f>IF($A254="","",IF(OR($F254="",$G254=""),"",$F254+$G254))</f>
        <v/>
      </c>
      <c r="AA254" s="44">
        <f>IF($A254="","",IF(OR($O254="",$P254=""),"",$O254+$P254))</f>
        <v/>
      </c>
      <c r="AB254" s="44">
        <f>IF($A254="","",IF(OR($Q254="",$R254=""),"",$Q254+$R254))</f>
        <v/>
      </c>
      <c r="AC254" s="44">
        <f>IF($A254="","",IF(OR($S254="",$T254=""),"",$S254+$T254))</f>
        <v/>
      </c>
      <c r="AD254" s="45">
        <f>IF($A254="","",IF(OR($Y254="",$Z254=""),"",ROUND(($Z254-$Y254)*24,1)))</f>
        <v/>
      </c>
      <c r="AE254" s="45">
        <f>IF($A254="","",IF(OR($AA254="",$Z254=""),"",ROUND(($Z254-$AA254)*24,1)))</f>
        <v/>
      </c>
      <c r="AF254" s="22">
        <f>IF($A254="","",IF(OR($AB254="",$Z254=""),"",ROUND(($AB254-$Z254)*1440,0)))</f>
        <v/>
      </c>
      <c r="AG254" s="22">
        <f>IF($A254="","",IF(OR($AB254="",$AC254=""),"",ROUND(($AC254-$AB254)*1440,0)))</f>
        <v/>
      </c>
      <c r="AH254" s="46">
        <f>IF($A254="","",IF(OR($V254="",$W254=""),"",$W254-$V254))</f>
        <v/>
      </c>
      <c r="AI254" s="24">
        <f>IF($A254="","",IF(OR($L254="Cancelled",$L254="Completed"),"",IF(AND($L254="Confirmed",OR($M254="",$N254="")),"CONFIRMATION INCOMPLETE",IF(AND($Z254&lt;&gt;"",$Z254&lt;Dashboard!$B$2,$L254&lt;&gt;"Confirmed"),"OVERDUE / UNFILLED",IF(AND($Z254&lt;&gt;"",$Z254&gt;=Dashboard!$B$2,$Z254&lt;=Dashboard!$B$2+2,$L254&lt;&gt;"Confirmed"),"DUE WITHIN 48 HOURS","")))))</f>
        <v/>
      </c>
      <c r="AJ254" s="24">
        <f>IF($A254="","",IF(COUNTIF($A$2:$A$501,$A254)&gt;1,"Duplicate request ID",IF(OR($B254="",$C254="",$D254="",$E254="",$F254="",$G254="",$H254="",$I254="",$J254="",$K254="",$L254=""),"Missing required information",IF(AND($Y254&lt;&gt;"",$Z254&lt;&gt;"",$Z254&lt;$Y254),"Invalid date or time sequence",IF(OR(AND($O254&lt;&gt;"",$P254=""),AND($O254="",$P254&lt;&gt;"")),"Confirmation date or time incomplete",IF(AND($AA254&lt;&gt;"",$Z254&lt;&gt;"",$AA254&gt;$Z254),"Confirmation after appointment",IF(AND(OR($L254="Confirmed",$L254="Completed"),OR($M254="",$N254="")),"Confirmed record missing assignment",IF(AND($L254="Completed",OR($Q254="",$R254="",$S254="",$T254="")),"Completed record missing service times",IF(AND($AB254&lt;&gt;"",$AC254&lt;&gt;"",$AC254&lt;$AB254),"Service end before service start",IF(AND($L254="Cancelled",$U254=""),"Cancelled record missing cancellation source",IF(OR(AND($V254&lt;&gt;"",$V254&lt;0),AND($W254&lt;&gt;"",$W254&lt;0)),"Negative cost",""))))))))))</f>
        <v/>
      </c>
    </row>
    <row r="255">
      <c r="A255" s="25" t="n"/>
      <c r="B255" s="25" t="n"/>
      <c r="C255" s="25" t="n"/>
      <c r="D255" s="47" t="n"/>
      <c r="E255" s="27" t="n"/>
      <c r="F255" s="47" t="n"/>
      <c r="G255" s="27" t="n"/>
      <c r="H255" s="25" t="n"/>
      <c r="I255" s="25" t="n"/>
      <c r="J255" s="25" t="n"/>
      <c r="K255" s="25" t="n"/>
      <c r="L255" s="25" t="n"/>
      <c r="M255" s="25" t="n"/>
      <c r="N255" s="25" t="n"/>
      <c r="O255" s="47" t="n"/>
      <c r="P255" s="27" t="n"/>
      <c r="Q255" s="47" t="n"/>
      <c r="R255" s="27" t="n"/>
      <c r="S255" s="47" t="n"/>
      <c r="T255" s="27" t="n"/>
      <c r="U255" s="25" t="n"/>
      <c r="V255" s="48" t="n"/>
      <c r="W255" s="48" t="n"/>
      <c r="X255" s="29" t="n"/>
      <c r="Y255" s="44">
        <f>IF($A255="","",IF(OR($D255="",$E255=""),"",$D255+$E255))</f>
        <v/>
      </c>
      <c r="Z255" s="44">
        <f>IF($A255="","",IF(OR($F255="",$G255=""),"",$F255+$G255))</f>
        <v/>
      </c>
      <c r="AA255" s="44">
        <f>IF($A255="","",IF(OR($O255="",$P255=""),"",$O255+$P255))</f>
        <v/>
      </c>
      <c r="AB255" s="44">
        <f>IF($A255="","",IF(OR($Q255="",$R255=""),"",$Q255+$R255))</f>
        <v/>
      </c>
      <c r="AC255" s="44">
        <f>IF($A255="","",IF(OR($S255="",$T255=""),"",$S255+$T255))</f>
        <v/>
      </c>
      <c r="AD255" s="45">
        <f>IF($A255="","",IF(OR($Y255="",$Z255=""),"",ROUND(($Z255-$Y255)*24,1)))</f>
        <v/>
      </c>
      <c r="AE255" s="45">
        <f>IF($A255="","",IF(OR($AA255="",$Z255=""),"",ROUND(($Z255-$AA255)*24,1)))</f>
        <v/>
      </c>
      <c r="AF255" s="22">
        <f>IF($A255="","",IF(OR($AB255="",$Z255=""),"",ROUND(($AB255-$Z255)*1440,0)))</f>
        <v/>
      </c>
      <c r="AG255" s="22">
        <f>IF($A255="","",IF(OR($AB255="",$AC255=""),"",ROUND(($AC255-$AB255)*1440,0)))</f>
        <v/>
      </c>
      <c r="AH255" s="46">
        <f>IF($A255="","",IF(OR($V255="",$W255=""),"",$W255-$V255))</f>
        <v/>
      </c>
      <c r="AI255" s="24">
        <f>IF($A255="","",IF(OR($L255="Cancelled",$L255="Completed"),"",IF(AND($L255="Confirmed",OR($M255="",$N255="")),"CONFIRMATION INCOMPLETE",IF(AND($Z255&lt;&gt;"",$Z255&lt;Dashboard!$B$2,$L255&lt;&gt;"Confirmed"),"OVERDUE / UNFILLED",IF(AND($Z255&lt;&gt;"",$Z255&gt;=Dashboard!$B$2,$Z255&lt;=Dashboard!$B$2+2,$L255&lt;&gt;"Confirmed"),"DUE WITHIN 48 HOURS","")))))</f>
        <v/>
      </c>
      <c r="AJ255" s="24">
        <f>IF($A255="","",IF(COUNTIF($A$2:$A$501,$A255)&gt;1,"Duplicate request ID",IF(OR($B255="",$C255="",$D255="",$E255="",$F255="",$G255="",$H255="",$I255="",$J255="",$K255="",$L255=""),"Missing required information",IF(AND($Y255&lt;&gt;"",$Z255&lt;&gt;"",$Z255&lt;$Y255),"Invalid date or time sequence",IF(OR(AND($O255&lt;&gt;"",$P255=""),AND($O255="",$P255&lt;&gt;"")),"Confirmation date or time incomplete",IF(AND($AA255&lt;&gt;"",$Z255&lt;&gt;"",$AA255&gt;$Z255),"Confirmation after appointment",IF(AND(OR($L255="Confirmed",$L255="Completed"),OR($M255="",$N255="")),"Confirmed record missing assignment",IF(AND($L255="Completed",OR($Q255="",$R255="",$S255="",$T255="")),"Completed record missing service times",IF(AND($AB255&lt;&gt;"",$AC255&lt;&gt;"",$AC255&lt;$AB255),"Service end before service start",IF(AND($L255="Cancelled",$U255=""),"Cancelled record missing cancellation source",IF(OR(AND($V255&lt;&gt;"",$V255&lt;0),AND($W255&lt;&gt;"",$W255&lt;0)),"Negative cost",""))))))))))</f>
        <v/>
      </c>
    </row>
    <row r="256">
      <c r="A256" s="15" t="n"/>
      <c r="B256" s="15" t="n"/>
      <c r="C256" s="15" t="n"/>
      <c r="D256" s="42" t="n"/>
      <c r="E256" s="17" t="n"/>
      <c r="F256" s="42" t="n"/>
      <c r="G256" s="17" t="n"/>
      <c r="H256" s="15" t="n"/>
      <c r="I256" s="15" t="n"/>
      <c r="J256" s="15" t="n"/>
      <c r="K256" s="15" t="n"/>
      <c r="L256" s="15" t="n"/>
      <c r="M256" s="15" t="n"/>
      <c r="N256" s="15" t="n"/>
      <c r="O256" s="42" t="n"/>
      <c r="P256" s="17" t="n"/>
      <c r="Q256" s="42" t="n"/>
      <c r="R256" s="17" t="n"/>
      <c r="S256" s="42" t="n"/>
      <c r="T256" s="17" t="n"/>
      <c r="U256" s="15" t="n"/>
      <c r="V256" s="43" t="n"/>
      <c r="W256" s="43" t="n"/>
      <c r="X256" s="19" t="n"/>
      <c r="Y256" s="44">
        <f>IF($A256="","",IF(OR($D256="",$E256=""),"",$D256+$E256))</f>
        <v/>
      </c>
      <c r="Z256" s="44">
        <f>IF($A256="","",IF(OR($F256="",$G256=""),"",$F256+$G256))</f>
        <v/>
      </c>
      <c r="AA256" s="44">
        <f>IF($A256="","",IF(OR($O256="",$P256=""),"",$O256+$P256))</f>
        <v/>
      </c>
      <c r="AB256" s="44">
        <f>IF($A256="","",IF(OR($Q256="",$R256=""),"",$Q256+$R256))</f>
        <v/>
      </c>
      <c r="AC256" s="44">
        <f>IF($A256="","",IF(OR($S256="",$T256=""),"",$S256+$T256))</f>
        <v/>
      </c>
      <c r="AD256" s="45">
        <f>IF($A256="","",IF(OR($Y256="",$Z256=""),"",ROUND(($Z256-$Y256)*24,1)))</f>
        <v/>
      </c>
      <c r="AE256" s="45">
        <f>IF($A256="","",IF(OR($AA256="",$Z256=""),"",ROUND(($Z256-$AA256)*24,1)))</f>
        <v/>
      </c>
      <c r="AF256" s="22">
        <f>IF($A256="","",IF(OR($AB256="",$Z256=""),"",ROUND(($AB256-$Z256)*1440,0)))</f>
        <v/>
      </c>
      <c r="AG256" s="22">
        <f>IF($A256="","",IF(OR($AB256="",$AC256=""),"",ROUND(($AC256-$AB256)*1440,0)))</f>
        <v/>
      </c>
      <c r="AH256" s="46">
        <f>IF($A256="","",IF(OR($V256="",$W256=""),"",$W256-$V256))</f>
        <v/>
      </c>
      <c r="AI256" s="24">
        <f>IF($A256="","",IF(OR($L256="Cancelled",$L256="Completed"),"",IF(AND($L256="Confirmed",OR($M256="",$N256="")),"CONFIRMATION INCOMPLETE",IF(AND($Z256&lt;&gt;"",$Z256&lt;Dashboard!$B$2,$L256&lt;&gt;"Confirmed"),"OVERDUE / UNFILLED",IF(AND($Z256&lt;&gt;"",$Z256&gt;=Dashboard!$B$2,$Z256&lt;=Dashboard!$B$2+2,$L256&lt;&gt;"Confirmed"),"DUE WITHIN 48 HOURS","")))))</f>
        <v/>
      </c>
      <c r="AJ256" s="24">
        <f>IF($A256="","",IF(COUNTIF($A$2:$A$501,$A256)&gt;1,"Duplicate request ID",IF(OR($B256="",$C256="",$D256="",$E256="",$F256="",$G256="",$H256="",$I256="",$J256="",$K256="",$L256=""),"Missing required information",IF(AND($Y256&lt;&gt;"",$Z256&lt;&gt;"",$Z256&lt;$Y256),"Invalid date or time sequence",IF(OR(AND($O256&lt;&gt;"",$P256=""),AND($O256="",$P256&lt;&gt;"")),"Confirmation date or time incomplete",IF(AND($AA256&lt;&gt;"",$Z256&lt;&gt;"",$AA256&gt;$Z256),"Confirmation after appointment",IF(AND(OR($L256="Confirmed",$L256="Completed"),OR($M256="",$N256="")),"Confirmed record missing assignment",IF(AND($L256="Completed",OR($Q256="",$R256="",$S256="",$T256="")),"Completed record missing service times",IF(AND($AB256&lt;&gt;"",$AC256&lt;&gt;"",$AC256&lt;$AB256),"Service end before service start",IF(AND($L256="Cancelled",$U256=""),"Cancelled record missing cancellation source",IF(OR(AND($V256&lt;&gt;"",$V256&lt;0),AND($W256&lt;&gt;"",$W256&lt;0)),"Negative cost",""))))))))))</f>
        <v/>
      </c>
    </row>
    <row r="257">
      <c r="A257" s="25" t="n"/>
      <c r="B257" s="25" t="n"/>
      <c r="C257" s="25" t="n"/>
      <c r="D257" s="47" t="n"/>
      <c r="E257" s="27" t="n"/>
      <c r="F257" s="47" t="n"/>
      <c r="G257" s="27" t="n"/>
      <c r="H257" s="25" t="n"/>
      <c r="I257" s="25" t="n"/>
      <c r="J257" s="25" t="n"/>
      <c r="K257" s="25" t="n"/>
      <c r="L257" s="25" t="n"/>
      <c r="M257" s="25" t="n"/>
      <c r="N257" s="25" t="n"/>
      <c r="O257" s="47" t="n"/>
      <c r="P257" s="27" t="n"/>
      <c r="Q257" s="47" t="n"/>
      <c r="R257" s="27" t="n"/>
      <c r="S257" s="47" t="n"/>
      <c r="T257" s="27" t="n"/>
      <c r="U257" s="25" t="n"/>
      <c r="V257" s="48" t="n"/>
      <c r="W257" s="48" t="n"/>
      <c r="X257" s="29" t="n"/>
      <c r="Y257" s="44">
        <f>IF($A257="","",IF(OR($D257="",$E257=""),"",$D257+$E257))</f>
        <v/>
      </c>
      <c r="Z257" s="44">
        <f>IF($A257="","",IF(OR($F257="",$G257=""),"",$F257+$G257))</f>
        <v/>
      </c>
      <c r="AA257" s="44">
        <f>IF($A257="","",IF(OR($O257="",$P257=""),"",$O257+$P257))</f>
        <v/>
      </c>
      <c r="AB257" s="44">
        <f>IF($A257="","",IF(OR($Q257="",$R257=""),"",$Q257+$R257))</f>
        <v/>
      </c>
      <c r="AC257" s="44">
        <f>IF($A257="","",IF(OR($S257="",$T257=""),"",$S257+$T257))</f>
        <v/>
      </c>
      <c r="AD257" s="45">
        <f>IF($A257="","",IF(OR($Y257="",$Z257=""),"",ROUND(($Z257-$Y257)*24,1)))</f>
        <v/>
      </c>
      <c r="AE257" s="45">
        <f>IF($A257="","",IF(OR($AA257="",$Z257=""),"",ROUND(($Z257-$AA257)*24,1)))</f>
        <v/>
      </c>
      <c r="AF257" s="22">
        <f>IF($A257="","",IF(OR($AB257="",$Z257=""),"",ROUND(($AB257-$Z257)*1440,0)))</f>
        <v/>
      </c>
      <c r="AG257" s="22">
        <f>IF($A257="","",IF(OR($AB257="",$AC257=""),"",ROUND(($AC257-$AB257)*1440,0)))</f>
        <v/>
      </c>
      <c r="AH257" s="46">
        <f>IF($A257="","",IF(OR($V257="",$W257=""),"",$W257-$V257))</f>
        <v/>
      </c>
      <c r="AI257" s="24">
        <f>IF($A257="","",IF(OR($L257="Cancelled",$L257="Completed"),"",IF(AND($L257="Confirmed",OR($M257="",$N257="")),"CONFIRMATION INCOMPLETE",IF(AND($Z257&lt;&gt;"",$Z257&lt;Dashboard!$B$2,$L257&lt;&gt;"Confirmed"),"OVERDUE / UNFILLED",IF(AND($Z257&lt;&gt;"",$Z257&gt;=Dashboard!$B$2,$Z257&lt;=Dashboard!$B$2+2,$L257&lt;&gt;"Confirmed"),"DUE WITHIN 48 HOURS","")))))</f>
        <v/>
      </c>
      <c r="AJ257" s="24">
        <f>IF($A257="","",IF(COUNTIF($A$2:$A$501,$A257)&gt;1,"Duplicate request ID",IF(OR($B257="",$C257="",$D257="",$E257="",$F257="",$G257="",$H257="",$I257="",$J257="",$K257="",$L257=""),"Missing required information",IF(AND($Y257&lt;&gt;"",$Z257&lt;&gt;"",$Z257&lt;$Y257),"Invalid date or time sequence",IF(OR(AND($O257&lt;&gt;"",$P257=""),AND($O257="",$P257&lt;&gt;"")),"Confirmation date or time incomplete",IF(AND($AA257&lt;&gt;"",$Z257&lt;&gt;"",$AA257&gt;$Z257),"Confirmation after appointment",IF(AND(OR($L257="Confirmed",$L257="Completed"),OR($M257="",$N257="")),"Confirmed record missing assignment",IF(AND($L257="Completed",OR($Q257="",$R257="",$S257="",$T257="")),"Completed record missing service times",IF(AND($AB257&lt;&gt;"",$AC257&lt;&gt;"",$AC257&lt;$AB257),"Service end before service start",IF(AND($L257="Cancelled",$U257=""),"Cancelled record missing cancellation source",IF(OR(AND($V257&lt;&gt;"",$V257&lt;0),AND($W257&lt;&gt;"",$W257&lt;0)),"Negative cost",""))))))))))</f>
        <v/>
      </c>
    </row>
    <row r="258">
      <c r="A258" s="15" t="n"/>
      <c r="B258" s="15" t="n"/>
      <c r="C258" s="15" t="n"/>
      <c r="D258" s="42" t="n"/>
      <c r="E258" s="17" t="n"/>
      <c r="F258" s="42" t="n"/>
      <c r="G258" s="17" t="n"/>
      <c r="H258" s="15" t="n"/>
      <c r="I258" s="15" t="n"/>
      <c r="J258" s="15" t="n"/>
      <c r="K258" s="15" t="n"/>
      <c r="L258" s="15" t="n"/>
      <c r="M258" s="15" t="n"/>
      <c r="N258" s="15" t="n"/>
      <c r="O258" s="42" t="n"/>
      <c r="P258" s="17" t="n"/>
      <c r="Q258" s="42" t="n"/>
      <c r="R258" s="17" t="n"/>
      <c r="S258" s="42" t="n"/>
      <c r="T258" s="17" t="n"/>
      <c r="U258" s="15" t="n"/>
      <c r="V258" s="43" t="n"/>
      <c r="W258" s="43" t="n"/>
      <c r="X258" s="19" t="n"/>
      <c r="Y258" s="44">
        <f>IF($A258="","",IF(OR($D258="",$E258=""),"",$D258+$E258))</f>
        <v/>
      </c>
      <c r="Z258" s="44">
        <f>IF($A258="","",IF(OR($F258="",$G258=""),"",$F258+$G258))</f>
        <v/>
      </c>
      <c r="AA258" s="44">
        <f>IF($A258="","",IF(OR($O258="",$P258=""),"",$O258+$P258))</f>
        <v/>
      </c>
      <c r="AB258" s="44">
        <f>IF($A258="","",IF(OR($Q258="",$R258=""),"",$Q258+$R258))</f>
        <v/>
      </c>
      <c r="AC258" s="44">
        <f>IF($A258="","",IF(OR($S258="",$T258=""),"",$S258+$T258))</f>
        <v/>
      </c>
      <c r="AD258" s="45">
        <f>IF($A258="","",IF(OR($Y258="",$Z258=""),"",ROUND(($Z258-$Y258)*24,1)))</f>
        <v/>
      </c>
      <c r="AE258" s="45">
        <f>IF($A258="","",IF(OR($AA258="",$Z258=""),"",ROUND(($Z258-$AA258)*24,1)))</f>
        <v/>
      </c>
      <c r="AF258" s="22">
        <f>IF($A258="","",IF(OR($AB258="",$Z258=""),"",ROUND(($AB258-$Z258)*1440,0)))</f>
        <v/>
      </c>
      <c r="AG258" s="22">
        <f>IF($A258="","",IF(OR($AB258="",$AC258=""),"",ROUND(($AC258-$AB258)*1440,0)))</f>
        <v/>
      </c>
      <c r="AH258" s="46">
        <f>IF($A258="","",IF(OR($V258="",$W258=""),"",$W258-$V258))</f>
        <v/>
      </c>
      <c r="AI258" s="24">
        <f>IF($A258="","",IF(OR($L258="Cancelled",$L258="Completed"),"",IF(AND($L258="Confirmed",OR($M258="",$N258="")),"CONFIRMATION INCOMPLETE",IF(AND($Z258&lt;&gt;"",$Z258&lt;Dashboard!$B$2,$L258&lt;&gt;"Confirmed"),"OVERDUE / UNFILLED",IF(AND($Z258&lt;&gt;"",$Z258&gt;=Dashboard!$B$2,$Z258&lt;=Dashboard!$B$2+2,$L258&lt;&gt;"Confirmed"),"DUE WITHIN 48 HOURS","")))))</f>
        <v/>
      </c>
      <c r="AJ258" s="24">
        <f>IF($A258="","",IF(COUNTIF($A$2:$A$501,$A258)&gt;1,"Duplicate request ID",IF(OR($B258="",$C258="",$D258="",$E258="",$F258="",$G258="",$H258="",$I258="",$J258="",$K258="",$L258=""),"Missing required information",IF(AND($Y258&lt;&gt;"",$Z258&lt;&gt;"",$Z258&lt;$Y258),"Invalid date or time sequence",IF(OR(AND($O258&lt;&gt;"",$P258=""),AND($O258="",$P258&lt;&gt;"")),"Confirmation date or time incomplete",IF(AND($AA258&lt;&gt;"",$Z258&lt;&gt;"",$AA258&gt;$Z258),"Confirmation after appointment",IF(AND(OR($L258="Confirmed",$L258="Completed"),OR($M258="",$N258="")),"Confirmed record missing assignment",IF(AND($L258="Completed",OR($Q258="",$R258="",$S258="",$T258="")),"Completed record missing service times",IF(AND($AB258&lt;&gt;"",$AC258&lt;&gt;"",$AC258&lt;$AB258),"Service end before service start",IF(AND($L258="Cancelled",$U258=""),"Cancelled record missing cancellation source",IF(OR(AND($V258&lt;&gt;"",$V258&lt;0),AND($W258&lt;&gt;"",$W258&lt;0)),"Negative cost",""))))))))))</f>
        <v/>
      </c>
    </row>
    <row r="259">
      <c r="A259" s="25" t="n"/>
      <c r="B259" s="25" t="n"/>
      <c r="C259" s="25" t="n"/>
      <c r="D259" s="47" t="n"/>
      <c r="E259" s="27" t="n"/>
      <c r="F259" s="47" t="n"/>
      <c r="G259" s="27" t="n"/>
      <c r="H259" s="25" t="n"/>
      <c r="I259" s="25" t="n"/>
      <c r="J259" s="25" t="n"/>
      <c r="K259" s="25" t="n"/>
      <c r="L259" s="25" t="n"/>
      <c r="M259" s="25" t="n"/>
      <c r="N259" s="25" t="n"/>
      <c r="O259" s="47" t="n"/>
      <c r="P259" s="27" t="n"/>
      <c r="Q259" s="47" t="n"/>
      <c r="R259" s="27" t="n"/>
      <c r="S259" s="47" t="n"/>
      <c r="T259" s="27" t="n"/>
      <c r="U259" s="25" t="n"/>
      <c r="V259" s="48" t="n"/>
      <c r="W259" s="48" t="n"/>
      <c r="X259" s="29" t="n"/>
      <c r="Y259" s="44">
        <f>IF($A259="","",IF(OR($D259="",$E259=""),"",$D259+$E259))</f>
        <v/>
      </c>
      <c r="Z259" s="44">
        <f>IF($A259="","",IF(OR($F259="",$G259=""),"",$F259+$G259))</f>
        <v/>
      </c>
      <c r="AA259" s="44">
        <f>IF($A259="","",IF(OR($O259="",$P259=""),"",$O259+$P259))</f>
        <v/>
      </c>
      <c r="AB259" s="44">
        <f>IF($A259="","",IF(OR($Q259="",$R259=""),"",$Q259+$R259))</f>
        <v/>
      </c>
      <c r="AC259" s="44">
        <f>IF($A259="","",IF(OR($S259="",$T259=""),"",$S259+$T259))</f>
        <v/>
      </c>
      <c r="AD259" s="45">
        <f>IF($A259="","",IF(OR($Y259="",$Z259=""),"",ROUND(($Z259-$Y259)*24,1)))</f>
        <v/>
      </c>
      <c r="AE259" s="45">
        <f>IF($A259="","",IF(OR($AA259="",$Z259=""),"",ROUND(($Z259-$AA259)*24,1)))</f>
        <v/>
      </c>
      <c r="AF259" s="22">
        <f>IF($A259="","",IF(OR($AB259="",$Z259=""),"",ROUND(($AB259-$Z259)*1440,0)))</f>
        <v/>
      </c>
      <c r="AG259" s="22">
        <f>IF($A259="","",IF(OR($AB259="",$AC259=""),"",ROUND(($AC259-$AB259)*1440,0)))</f>
        <v/>
      </c>
      <c r="AH259" s="46">
        <f>IF($A259="","",IF(OR($V259="",$W259=""),"",$W259-$V259))</f>
        <v/>
      </c>
      <c r="AI259" s="24">
        <f>IF($A259="","",IF(OR($L259="Cancelled",$L259="Completed"),"",IF(AND($L259="Confirmed",OR($M259="",$N259="")),"CONFIRMATION INCOMPLETE",IF(AND($Z259&lt;&gt;"",$Z259&lt;Dashboard!$B$2,$L259&lt;&gt;"Confirmed"),"OVERDUE / UNFILLED",IF(AND($Z259&lt;&gt;"",$Z259&gt;=Dashboard!$B$2,$Z259&lt;=Dashboard!$B$2+2,$L259&lt;&gt;"Confirmed"),"DUE WITHIN 48 HOURS","")))))</f>
        <v/>
      </c>
      <c r="AJ259" s="24">
        <f>IF($A259="","",IF(COUNTIF($A$2:$A$501,$A259)&gt;1,"Duplicate request ID",IF(OR($B259="",$C259="",$D259="",$E259="",$F259="",$G259="",$H259="",$I259="",$J259="",$K259="",$L259=""),"Missing required information",IF(AND($Y259&lt;&gt;"",$Z259&lt;&gt;"",$Z259&lt;$Y259),"Invalid date or time sequence",IF(OR(AND($O259&lt;&gt;"",$P259=""),AND($O259="",$P259&lt;&gt;"")),"Confirmation date or time incomplete",IF(AND($AA259&lt;&gt;"",$Z259&lt;&gt;"",$AA259&gt;$Z259),"Confirmation after appointment",IF(AND(OR($L259="Confirmed",$L259="Completed"),OR($M259="",$N259="")),"Confirmed record missing assignment",IF(AND($L259="Completed",OR($Q259="",$R259="",$S259="",$T259="")),"Completed record missing service times",IF(AND($AB259&lt;&gt;"",$AC259&lt;&gt;"",$AC259&lt;$AB259),"Service end before service start",IF(AND($L259="Cancelled",$U259=""),"Cancelled record missing cancellation source",IF(OR(AND($V259&lt;&gt;"",$V259&lt;0),AND($W259&lt;&gt;"",$W259&lt;0)),"Negative cost",""))))))))))</f>
        <v/>
      </c>
    </row>
    <row r="260">
      <c r="A260" s="15" t="n"/>
      <c r="B260" s="15" t="n"/>
      <c r="C260" s="15" t="n"/>
      <c r="D260" s="42" t="n"/>
      <c r="E260" s="17" t="n"/>
      <c r="F260" s="42" t="n"/>
      <c r="G260" s="17" t="n"/>
      <c r="H260" s="15" t="n"/>
      <c r="I260" s="15" t="n"/>
      <c r="J260" s="15" t="n"/>
      <c r="K260" s="15" t="n"/>
      <c r="L260" s="15" t="n"/>
      <c r="M260" s="15" t="n"/>
      <c r="N260" s="15" t="n"/>
      <c r="O260" s="42" t="n"/>
      <c r="P260" s="17" t="n"/>
      <c r="Q260" s="42" t="n"/>
      <c r="R260" s="17" t="n"/>
      <c r="S260" s="42" t="n"/>
      <c r="T260" s="17" t="n"/>
      <c r="U260" s="15" t="n"/>
      <c r="V260" s="43" t="n"/>
      <c r="W260" s="43" t="n"/>
      <c r="X260" s="19" t="n"/>
      <c r="Y260" s="44">
        <f>IF($A260="","",IF(OR($D260="",$E260=""),"",$D260+$E260))</f>
        <v/>
      </c>
      <c r="Z260" s="44">
        <f>IF($A260="","",IF(OR($F260="",$G260=""),"",$F260+$G260))</f>
        <v/>
      </c>
      <c r="AA260" s="44">
        <f>IF($A260="","",IF(OR($O260="",$P260=""),"",$O260+$P260))</f>
        <v/>
      </c>
      <c r="AB260" s="44">
        <f>IF($A260="","",IF(OR($Q260="",$R260=""),"",$Q260+$R260))</f>
        <v/>
      </c>
      <c r="AC260" s="44">
        <f>IF($A260="","",IF(OR($S260="",$T260=""),"",$S260+$T260))</f>
        <v/>
      </c>
      <c r="AD260" s="45">
        <f>IF($A260="","",IF(OR($Y260="",$Z260=""),"",ROUND(($Z260-$Y260)*24,1)))</f>
        <v/>
      </c>
      <c r="AE260" s="45">
        <f>IF($A260="","",IF(OR($AA260="",$Z260=""),"",ROUND(($Z260-$AA260)*24,1)))</f>
        <v/>
      </c>
      <c r="AF260" s="22">
        <f>IF($A260="","",IF(OR($AB260="",$Z260=""),"",ROUND(($AB260-$Z260)*1440,0)))</f>
        <v/>
      </c>
      <c r="AG260" s="22">
        <f>IF($A260="","",IF(OR($AB260="",$AC260=""),"",ROUND(($AC260-$AB260)*1440,0)))</f>
        <v/>
      </c>
      <c r="AH260" s="46">
        <f>IF($A260="","",IF(OR($V260="",$W260=""),"",$W260-$V260))</f>
        <v/>
      </c>
      <c r="AI260" s="24">
        <f>IF($A260="","",IF(OR($L260="Cancelled",$L260="Completed"),"",IF(AND($L260="Confirmed",OR($M260="",$N260="")),"CONFIRMATION INCOMPLETE",IF(AND($Z260&lt;&gt;"",$Z260&lt;Dashboard!$B$2,$L260&lt;&gt;"Confirmed"),"OVERDUE / UNFILLED",IF(AND($Z260&lt;&gt;"",$Z260&gt;=Dashboard!$B$2,$Z260&lt;=Dashboard!$B$2+2,$L260&lt;&gt;"Confirmed"),"DUE WITHIN 48 HOURS","")))))</f>
        <v/>
      </c>
      <c r="AJ260" s="24">
        <f>IF($A260="","",IF(COUNTIF($A$2:$A$501,$A260)&gt;1,"Duplicate request ID",IF(OR($B260="",$C260="",$D260="",$E260="",$F260="",$G260="",$H260="",$I260="",$J260="",$K260="",$L260=""),"Missing required information",IF(AND($Y260&lt;&gt;"",$Z260&lt;&gt;"",$Z260&lt;$Y260),"Invalid date or time sequence",IF(OR(AND($O260&lt;&gt;"",$P260=""),AND($O260="",$P260&lt;&gt;"")),"Confirmation date or time incomplete",IF(AND($AA260&lt;&gt;"",$Z260&lt;&gt;"",$AA260&gt;$Z260),"Confirmation after appointment",IF(AND(OR($L260="Confirmed",$L260="Completed"),OR($M260="",$N260="")),"Confirmed record missing assignment",IF(AND($L260="Completed",OR($Q260="",$R260="",$S260="",$T260="")),"Completed record missing service times",IF(AND($AB260&lt;&gt;"",$AC260&lt;&gt;"",$AC260&lt;$AB260),"Service end before service start",IF(AND($L260="Cancelled",$U260=""),"Cancelled record missing cancellation source",IF(OR(AND($V260&lt;&gt;"",$V260&lt;0),AND($W260&lt;&gt;"",$W260&lt;0)),"Negative cost",""))))))))))</f>
        <v/>
      </c>
    </row>
    <row r="261">
      <c r="A261" s="25" t="n"/>
      <c r="B261" s="25" t="n"/>
      <c r="C261" s="25" t="n"/>
      <c r="D261" s="47" t="n"/>
      <c r="E261" s="27" t="n"/>
      <c r="F261" s="47" t="n"/>
      <c r="G261" s="27" t="n"/>
      <c r="H261" s="25" t="n"/>
      <c r="I261" s="25" t="n"/>
      <c r="J261" s="25" t="n"/>
      <c r="K261" s="25" t="n"/>
      <c r="L261" s="25" t="n"/>
      <c r="M261" s="25" t="n"/>
      <c r="N261" s="25" t="n"/>
      <c r="O261" s="47" t="n"/>
      <c r="P261" s="27" t="n"/>
      <c r="Q261" s="47" t="n"/>
      <c r="R261" s="27" t="n"/>
      <c r="S261" s="47" t="n"/>
      <c r="T261" s="27" t="n"/>
      <c r="U261" s="25" t="n"/>
      <c r="V261" s="48" t="n"/>
      <c r="W261" s="48" t="n"/>
      <c r="X261" s="29" t="n"/>
      <c r="Y261" s="44">
        <f>IF($A261="","",IF(OR($D261="",$E261=""),"",$D261+$E261))</f>
        <v/>
      </c>
      <c r="Z261" s="44">
        <f>IF($A261="","",IF(OR($F261="",$G261=""),"",$F261+$G261))</f>
        <v/>
      </c>
      <c r="AA261" s="44">
        <f>IF($A261="","",IF(OR($O261="",$P261=""),"",$O261+$P261))</f>
        <v/>
      </c>
      <c r="AB261" s="44">
        <f>IF($A261="","",IF(OR($Q261="",$R261=""),"",$Q261+$R261))</f>
        <v/>
      </c>
      <c r="AC261" s="44">
        <f>IF($A261="","",IF(OR($S261="",$T261=""),"",$S261+$T261))</f>
        <v/>
      </c>
      <c r="AD261" s="45">
        <f>IF($A261="","",IF(OR($Y261="",$Z261=""),"",ROUND(($Z261-$Y261)*24,1)))</f>
        <v/>
      </c>
      <c r="AE261" s="45">
        <f>IF($A261="","",IF(OR($AA261="",$Z261=""),"",ROUND(($Z261-$AA261)*24,1)))</f>
        <v/>
      </c>
      <c r="AF261" s="22">
        <f>IF($A261="","",IF(OR($AB261="",$Z261=""),"",ROUND(($AB261-$Z261)*1440,0)))</f>
        <v/>
      </c>
      <c r="AG261" s="22">
        <f>IF($A261="","",IF(OR($AB261="",$AC261=""),"",ROUND(($AC261-$AB261)*1440,0)))</f>
        <v/>
      </c>
      <c r="AH261" s="46">
        <f>IF($A261="","",IF(OR($V261="",$W261=""),"",$W261-$V261))</f>
        <v/>
      </c>
      <c r="AI261" s="24">
        <f>IF($A261="","",IF(OR($L261="Cancelled",$L261="Completed"),"",IF(AND($L261="Confirmed",OR($M261="",$N261="")),"CONFIRMATION INCOMPLETE",IF(AND($Z261&lt;&gt;"",$Z261&lt;Dashboard!$B$2,$L261&lt;&gt;"Confirmed"),"OVERDUE / UNFILLED",IF(AND($Z261&lt;&gt;"",$Z261&gt;=Dashboard!$B$2,$Z261&lt;=Dashboard!$B$2+2,$L261&lt;&gt;"Confirmed"),"DUE WITHIN 48 HOURS","")))))</f>
        <v/>
      </c>
      <c r="AJ261" s="24">
        <f>IF($A261="","",IF(COUNTIF($A$2:$A$501,$A261)&gt;1,"Duplicate request ID",IF(OR($B261="",$C261="",$D261="",$E261="",$F261="",$G261="",$H261="",$I261="",$J261="",$K261="",$L261=""),"Missing required information",IF(AND($Y261&lt;&gt;"",$Z261&lt;&gt;"",$Z261&lt;$Y261),"Invalid date or time sequence",IF(OR(AND($O261&lt;&gt;"",$P261=""),AND($O261="",$P261&lt;&gt;"")),"Confirmation date or time incomplete",IF(AND($AA261&lt;&gt;"",$Z261&lt;&gt;"",$AA261&gt;$Z261),"Confirmation after appointment",IF(AND(OR($L261="Confirmed",$L261="Completed"),OR($M261="",$N261="")),"Confirmed record missing assignment",IF(AND($L261="Completed",OR($Q261="",$R261="",$S261="",$T261="")),"Completed record missing service times",IF(AND($AB261&lt;&gt;"",$AC261&lt;&gt;"",$AC261&lt;$AB261),"Service end before service start",IF(AND($L261="Cancelled",$U261=""),"Cancelled record missing cancellation source",IF(OR(AND($V261&lt;&gt;"",$V261&lt;0),AND($W261&lt;&gt;"",$W261&lt;0)),"Negative cost",""))))))))))</f>
        <v/>
      </c>
    </row>
    <row r="262">
      <c r="A262" s="15" t="n"/>
      <c r="B262" s="15" t="n"/>
      <c r="C262" s="15" t="n"/>
      <c r="D262" s="42" t="n"/>
      <c r="E262" s="17" t="n"/>
      <c r="F262" s="42" t="n"/>
      <c r="G262" s="17" t="n"/>
      <c r="H262" s="15" t="n"/>
      <c r="I262" s="15" t="n"/>
      <c r="J262" s="15" t="n"/>
      <c r="K262" s="15" t="n"/>
      <c r="L262" s="15" t="n"/>
      <c r="M262" s="15" t="n"/>
      <c r="N262" s="15" t="n"/>
      <c r="O262" s="42" t="n"/>
      <c r="P262" s="17" t="n"/>
      <c r="Q262" s="42" t="n"/>
      <c r="R262" s="17" t="n"/>
      <c r="S262" s="42" t="n"/>
      <c r="T262" s="17" t="n"/>
      <c r="U262" s="15" t="n"/>
      <c r="V262" s="43" t="n"/>
      <c r="W262" s="43" t="n"/>
      <c r="X262" s="19" t="n"/>
      <c r="Y262" s="44">
        <f>IF($A262="","",IF(OR($D262="",$E262=""),"",$D262+$E262))</f>
        <v/>
      </c>
      <c r="Z262" s="44">
        <f>IF($A262="","",IF(OR($F262="",$G262=""),"",$F262+$G262))</f>
        <v/>
      </c>
      <c r="AA262" s="44">
        <f>IF($A262="","",IF(OR($O262="",$P262=""),"",$O262+$P262))</f>
        <v/>
      </c>
      <c r="AB262" s="44">
        <f>IF($A262="","",IF(OR($Q262="",$R262=""),"",$Q262+$R262))</f>
        <v/>
      </c>
      <c r="AC262" s="44">
        <f>IF($A262="","",IF(OR($S262="",$T262=""),"",$S262+$T262))</f>
        <v/>
      </c>
      <c r="AD262" s="45">
        <f>IF($A262="","",IF(OR($Y262="",$Z262=""),"",ROUND(($Z262-$Y262)*24,1)))</f>
        <v/>
      </c>
      <c r="AE262" s="45">
        <f>IF($A262="","",IF(OR($AA262="",$Z262=""),"",ROUND(($Z262-$AA262)*24,1)))</f>
        <v/>
      </c>
      <c r="AF262" s="22">
        <f>IF($A262="","",IF(OR($AB262="",$Z262=""),"",ROUND(($AB262-$Z262)*1440,0)))</f>
        <v/>
      </c>
      <c r="AG262" s="22">
        <f>IF($A262="","",IF(OR($AB262="",$AC262=""),"",ROUND(($AC262-$AB262)*1440,0)))</f>
        <v/>
      </c>
      <c r="AH262" s="46">
        <f>IF($A262="","",IF(OR($V262="",$W262=""),"",$W262-$V262))</f>
        <v/>
      </c>
      <c r="AI262" s="24">
        <f>IF($A262="","",IF(OR($L262="Cancelled",$L262="Completed"),"",IF(AND($L262="Confirmed",OR($M262="",$N262="")),"CONFIRMATION INCOMPLETE",IF(AND($Z262&lt;&gt;"",$Z262&lt;Dashboard!$B$2,$L262&lt;&gt;"Confirmed"),"OVERDUE / UNFILLED",IF(AND($Z262&lt;&gt;"",$Z262&gt;=Dashboard!$B$2,$Z262&lt;=Dashboard!$B$2+2,$L262&lt;&gt;"Confirmed"),"DUE WITHIN 48 HOURS","")))))</f>
        <v/>
      </c>
      <c r="AJ262" s="24">
        <f>IF($A262="","",IF(COUNTIF($A$2:$A$501,$A262)&gt;1,"Duplicate request ID",IF(OR($B262="",$C262="",$D262="",$E262="",$F262="",$G262="",$H262="",$I262="",$J262="",$K262="",$L262=""),"Missing required information",IF(AND($Y262&lt;&gt;"",$Z262&lt;&gt;"",$Z262&lt;$Y262),"Invalid date or time sequence",IF(OR(AND($O262&lt;&gt;"",$P262=""),AND($O262="",$P262&lt;&gt;"")),"Confirmation date or time incomplete",IF(AND($AA262&lt;&gt;"",$Z262&lt;&gt;"",$AA262&gt;$Z262),"Confirmation after appointment",IF(AND(OR($L262="Confirmed",$L262="Completed"),OR($M262="",$N262="")),"Confirmed record missing assignment",IF(AND($L262="Completed",OR($Q262="",$R262="",$S262="",$T262="")),"Completed record missing service times",IF(AND($AB262&lt;&gt;"",$AC262&lt;&gt;"",$AC262&lt;$AB262),"Service end before service start",IF(AND($L262="Cancelled",$U262=""),"Cancelled record missing cancellation source",IF(OR(AND($V262&lt;&gt;"",$V262&lt;0),AND($W262&lt;&gt;"",$W262&lt;0)),"Negative cost",""))))))))))</f>
        <v/>
      </c>
    </row>
    <row r="263">
      <c r="A263" s="25" t="n"/>
      <c r="B263" s="25" t="n"/>
      <c r="C263" s="25" t="n"/>
      <c r="D263" s="47" t="n"/>
      <c r="E263" s="27" t="n"/>
      <c r="F263" s="47" t="n"/>
      <c r="G263" s="27" t="n"/>
      <c r="H263" s="25" t="n"/>
      <c r="I263" s="25" t="n"/>
      <c r="J263" s="25" t="n"/>
      <c r="K263" s="25" t="n"/>
      <c r="L263" s="25" t="n"/>
      <c r="M263" s="25" t="n"/>
      <c r="N263" s="25" t="n"/>
      <c r="O263" s="47" t="n"/>
      <c r="P263" s="27" t="n"/>
      <c r="Q263" s="47" t="n"/>
      <c r="R263" s="27" t="n"/>
      <c r="S263" s="47" t="n"/>
      <c r="T263" s="27" t="n"/>
      <c r="U263" s="25" t="n"/>
      <c r="V263" s="48" t="n"/>
      <c r="W263" s="48" t="n"/>
      <c r="X263" s="29" t="n"/>
      <c r="Y263" s="44">
        <f>IF($A263="","",IF(OR($D263="",$E263=""),"",$D263+$E263))</f>
        <v/>
      </c>
      <c r="Z263" s="44">
        <f>IF($A263="","",IF(OR($F263="",$G263=""),"",$F263+$G263))</f>
        <v/>
      </c>
      <c r="AA263" s="44">
        <f>IF($A263="","",IF(OR($O263="",$P263=""),"",$O263+$P263))</f>
        <v/>
      </c>
      <c r="AB263" s="44">
        <f>IF($A263="","",IF(OR($Q263="",$R263=""),"",$Q263+$R263))</f>
        <v/>
      </c>
      <c r="AC263" s="44">
        <f>IF($A263="","",IF(OR($S263="",$T263=""),"",$S263+$T263))</f>
        <v/>
      </c>
      <c r="AD263" s="45">
        <f>IF($A263="","",IF(OR($Y263="",$Z263=""),"",ROUND(($Z263-$Y263)*24,1)))</f>
        <v/>
      </c>
      <c r="AE263" s="45">
        <f>IF($A263="","",IF(OR($AA263="",$Z263=""),"",ROUND(($Z263-$AA263)*24,1)))</f>
        <v/>
      </c>
      <c r="AF263" s="22">
        <f>IF($A263="","",IF(OR($AB263="",$Z263=""),"",ROUND(($AB263-$Z263)*1440,0)))</f>
        <v/>
      </c>
      <c r="AG263" s="22">
        <f>IF($A263="","",IF(OR($AB263="",$AC263=""),"",ROUND(($AC263-$AB263)*1440,0)))</f>
        <v/>
      </c>
      <c r="AH263" s="46">
        <f>IF($A263="","",IF(OR($V263="",$W263=""),"",$W263-$V263))</f>
        <v/>
      </c>
      <c r="AI263" s="24">
        <f>IF($A263="","",IF(OR($L263="Cancelled",$L263="Completed"),"",IF(AND($L263="Confirmed",OR($M263="",$N263="")),"CONFIRMATION INCOMPLETE",IF(AND($Z263&lt;&gt;"",$Z263&lt;Dashboard!$B$2,$L263&lt;&gt;"Confirmed"),"OVERDUE / UNFILLED",IF(AND($Z263&lt;&gt;"",$Z263&gt;=Dashboard!$B$2,$Z263&lt;=Dashboard!$B$2+2,$L263&lt;&gt;"Confirmed"),"DUE WITHIN 48 HOURS","")))))</f>
        <v/>
      </c>
      <c r="AJ263" s="24">
        <f>IF($A263="","",IF(COUNTIF($A$2:$A$501,$A263)&gt;1,"Duplicate request ID",IF(OR($B263="",$C263="",$D263="",$E263="",$F263="",$G263="",$H263="",$I263="",$J263="",$K263="",$L263=""),"Missing required information",IF(AND($Y263&lt;&gt;"",$Z263&lt;&gt;"",$Z263&lt;$Y263),"Invalid date or time sequence",IF(OR(AND($O263&lt;&gt;"",$P263=""),AND($O263="",$P263&lt;&gt;"")),"Confirmation date or time incomplete",IF(AND($AA263&lt;&gt;"",$Z263&lt;&gt;"",$AA263&gt;$Z263),"Confirmation after appointment",IF(AND(OR($L263="Confirmed",$L263="Completed"),OR($M263="",$N263="")),"Confirmed record missing assignment",IF(AND($L263="Completed",OR($Q263="",$R263="",$S263="",$T263="")),"Completed record missing service times",IF(AND($AB263&lt;&gt;"",$AC263&lt;&gt;"",$AC263&lt;$AB263),"Service end before service start",IF(AND($L263="Cancelled",$U263=""),"Cancelled record missing cancellation source",IF(OR(AND($V263&lt;&gt;"",$V263&lt;0),AND($W263&lt;&gt;"",$W263&lt;0)),"Negative cost",""))))))))))</f>
        <v/>
      </c>
    </row>
    <row r="264">
      <c r="A264" s="15" t="n"/>
      <c r="B264" s="15" t="n"/>
      <c r="C264" s="15" t="n"/>
      <c r="D264" s="42" t="n"/>
      <c r="E264" s="17" t="n"/>
      <c r="F264" s="42" t="n"/>
      <c r="G264" s="17" t="n"/>
      <c r="H264" s="15" t="n"/>
      <c r="I264" s="15" t="n"/>
      <c r="J264" s="15" t="n"/>
      <c r="K264" s="15" t="n"/>
      <c r="L264" s="15" t="n"/>
      <c r="M264" s="15" t="n"/>
      <c r="N264" s="15" t="n"/>
      <c r="O264" s="42" t="n"/>
      <c r="P264" s="17" t="n"/>
      <c r="Q264" s="42" t="n"/>
      <c r="R264" s="17" t="n"/>
      <c r="S264" s="42" t="n"/>
      <c r="T264" s="17" t="n"/>
      <c r="U264" s="15" t="n"/>
      <c r="V264" s="43" t="n"/>
      <c r="W264" s="43" t="n"/>
      <c r="X264" s="19" t="n"/>
      <c r="Y264" s="44">
        <f>IF($A264="","",IF(OR($D264="",$E264=""),"",$D264+$E264))</f>
        <v/>
      </c>
      <c r="Z264" s="44">
        <f>IF($A264="","",IF(OR($F264="",$G264=""),"",$F264+$G264))</f>
        <v/>
      </c>
      <c r="AA264" s="44">
        <f>IF($A264="","",IF(OR($O264="",$P264=""),"",$O264+$P264))</f>
        <v/>
      </c>
      <c r="AB264" s="44">
        <f>IF($A264="","",IF(OR($Q264="",$R264=""),"",$Q264+$R264))</f>
        <v/>
      </c>
      <c r="AC264" s="44">
        <f>IF($A264="","",IF(OR($S264="",$T264=""),"",$S264+$T264))</f>
        <v/>
      </c>
      <c r="AD264" s="45">
        <f>IF($A264="","",IF(OR($Y264="",$Z264=""),"",ROUND(($Z264-$Y264)*24,1)))</f>
        <v/>
      </c>
      <c r="AE264" s="45">
        <f>IF($A264="","",IF(OR($AA264="",$Z264=""),"",ROUND(($Z264-$AA264)*24,1)))</f>
        <v/>
      </c>
      <c r="AF264" s="22">
        <f>IF($A264="","",IF(OR($AB264="",$Z264=""),"",ROUND(($AB264-$Z264)*1440,0)))</f>
        <v/>
      </c>
      <c r="AG264" s="22">
        <f>IF($A264="","",IF(OR($AB264="",$AC264=""),"",ROUND(($AC264-$AB264)*1440,0)))</f>
        <v/>
      </c>
      <c r="AH264" s="46">
        <f>IF($A264="","",IF(OR($V264="",$W264=""),"",$W264-$V264))</f>
        <v/>
      </c>
      <c r="AI264" s="24">
        <f>IF($A264="","",IF(OR($L264="Cancelled",$L264="Completed"),"",IF(AND($L264="Confirmed",OR($M264="",$N264="")),"CONFIRMATION INCOMPLETE",IF(AND($Z264&lt;&gt;"",$Z264&lt;Dashboard!$B$2,$L264&lt;&gt;"Confirmed"),"OVERDUE / UNFILLED",IF(AND($Z264&lt;&gt;"",$Z264&gt;=Dashboard!$B$2,$Z264&lt;=Dashboard!$B$2+2,$L264&lt;&gt;"Confirmed"),"DUE WITHIN 48 HOURS","")))))</f>
        <v/>
      </c>
      <c r="AJ264" s="24">
        <f>IF($A264="","",IF(COUNTIF($A$2:$A$501,$A264)&gt;1,"Duplicate request ID",IF(OR($B264="",$C264="",$D264="",$E264="",$F264="",$G264="",$H264="",$I264="",$J264="",$K264="",$L264=""),"Missing required information",IF(AND($Y264&lt;&gt;"",$Z264&lt;&gt;"",$Z264&lt;$Y264),"Invalid date or time sequence",IF(OR(AND($O264&lt;&gt;"",$P264=""),AND($O264="",$P264&lt;&gt;"")),"Confirmation date or time incomplete",IF(AND($AA264&lt;&gt;"",$Z264&lt;&gt;"",$AA264&gt;$Z264),"Confirmation after appointment",IF(AND(OR($L264="Confirmed",$L264="Completed"),OR($M264="",$N264="")),"Confirmed record missing assignment",IF(AND($L264="Completed",OR($Q264="",$R264="",$S264="",$T264="")),"Completed record missing service times",IF(AND($AB264&lt;&gt;"",$AC264&lt;&gt;"",$AC264&lt;$AB264),"Service end before service start",IF(AND($L264="Cancelled",$U264=""),"Cancelled record missing cancellation source",IF(OR(AND($V264&lt;&gt;"",$V264&lt;0),AND($W264&lt;&gt;"",$W264&lt;0)),"Negative cost",""))))))))))</f>
        <v/>
      </c>
    </row>
    <row r="265">
      <c r="A265" s="25" t="n"/>
      <c r="B265" s="25" t="n"/>
      <c r="C265" s="25" t="n"/>
      <c r="D265" s="47" t="n"/>
      <c r="E265" s="27" t="n"/>
      <c r="F265" s="47" t="n"/>
      <c r="G265" s="27" t="n"/>
      <c r="H265" s="25" t="n"/>
      <c r="I265" s="25" t="n"/>
      <c r="J265" s="25" t="n"/>
      <c r="K265" s="25" t="n"/>
      <c r="L265" s="25" t="n"/>
      <c r="M265" s="25" t="n"/>
      <c r="N265" s="25" t="n"/>
      <c r="O265" s="47" t="n"/>
      <c r="P265" s="27" t="n"/>
      <c r="Q265" s="47" t="n"/>
      <c r="R265" s="27" t="n"/>
      <c r="S265" s="47" t="n"/>
      <c r="T265" s="27" t="n"/>
      <c r="U265" s="25" t="n"/>
      <c r="V265" s="48" t="n"/>
      <c r="W265" s="48" t="n"/>
      <c r="X265" s="29" t="n"/>
      <c r="Y265" s="44">
        <f>IF($A265="","",IF(OR($D265="",$E265=""),"",$D265+$E265))</f>
        <v/>
      </c>
      <c r="Z265" s="44">
        <f>IF($A265="","",IF(OR($F265="",$G265=""),"",$F265+$G265))</f>
        <v/>
      </c>
      <c r="AA265" s="44">
        <f>IF($A265="","",IF(OR($O265="",$P265=""),"",$O265+$P265))</f>
        <v/>
      </c>
      <c r="AB265" s="44">
        <f>IF($A265="","",IF(OR($Q265="",$R265=""),"",$Q265+$R265))</f>
        <v/>
      </c>
      <c r="AC265" s="44">
        <f>IF($A265="","",IF(OR($S265="",$T265=""),"",$S265+$T265))</f>
        <v/>
      </c>
      <c r="AD265" s="45">
        <f>IF($A265="","",IF(OR($Y265="",$Z265=""),"",ROUND(($Z265-$Y265)*24,1)))</f>
        <v/>
      </c>
      <c r="AE265" s="45">
        <f>IF($A265="","",IF(OR($AA265="",$Z265=""),"",ROUND(($Z265-$AA265)*24,1)))</f>
        <v/>
      </c>
      <c r="AF265" s="22">
        <f>IF($A265="","",IF(OR($AB265="",$Z265=""),"",ROUND(($AB265-$Z265)*1440,0)))</f>
        <v/>
      </c>
      <c r="AG265" s="22">
        <f>IF($A265="","",IF(OR($AB265="",$AC265=""),"",ROUND(($AC265-$AB265)*1440,0)))</f>
        <v/>
      </c>
      <c r="AH265" s="46">
        <f>IF($A265="","",IF(OR($V265="",$W265=""),"",$W265-$V265))</f>
        <v/>
      </c>
      <c r="AI265" s="24">
        <f>IF($A265="","",IF(OR($L265="Cancelled",$L265="Completed"),"",IF(AND($L265="Confirmed",OR($M265="",$N265="")),"CONFIRMATION INCOMPLETE",IF(AND($Z265&lt;&gt;"",$Z265&lt;Dashboard!$B$2,$L265&lt;&gt;"Confirmed"),"OVERDUE / UNFILLED",IF(AND($Z265&lt;&gt;"",$Z265&gt;=Dashboard!$B$2,$Z265&lt;=Dashboard!$B$2+2,$L265&lt;&gt;"Confirmed"),"DUE WITHIN 48 HOURS","")))))</f>
        <v/>
      </c>
      <c r="AJ265" s="24">
        <f>IF($A265="","",IF(COUNTIF($A$2:$A$501,$A265)&gt;1,"Duplicate request ID",IF(OR($B265="",$C265="",$D265="",$E265="",$F265="",$G265="",$H265="",$I265="",$J265="",$K265="",$L265=""),"Missing required information",IF(AND($Y265&lt;&gt;"",$Z265&lt;&gt;"",$Z265&lt;$Y265),"Invalid date or time sequence",IF(OR(AND($O265&lt;&gt;"",$P265=""),AND($O265="",$P265&lt;&gt;"")),"Confirmation date or time incomplete",IF(AND($AA265&lt;&gt;"",$Z265&lt;&gt;"",$AA265&gt;$Z265),"Confirmation after appointment",IF(AND(OR($L265="Confirmed",$L265="Completed"),OR($M265="",$N265="")),"Confirmed record missing assignment",IF(AND($L265="Completed",OR($Q265="",$R265="",$S265="",$T265="")),"Completed record missing service times",IF(AND($AB265&lt;&gt;"",$AC265&lt;&gt;"",$AC265&lt;$AB265),"Service end before service start",IF(AND($L265="Cancelled",$U265=""),"Cancelled record missing cancellation source",IF(OR(AND($V265&lt;&gt;"",$V265&lt;0),AND($W265&lt;&gt;"",$W265&lt;0)),"Negative cost",""))))))))))</f>
        <v/>
      </c>
    </row>
    <row r="266">
      <c r="A266" s="15" t="n"/>
      <c r="B266" s="15" t="n"/>
      <c r="C266" s="15" t="n"/>
      <c r="D266" s="42" t="n"/>
      <c r="E266" s="17" t="n"/>
      <c r="F266" s="42" t="n"/>
      <c r="G266" s="17" t="n"/>
      <c r="H266" s="15" t="n"/>
      <c r="I266" s="15" t="n"/>
      <c r="J266" s="15" t="n"/>
      <c r="K266" s="15" t="n"/>
      <c r="L266" s="15" t="n"/>
      <c r="M266" s="15" t="n"/>
      <c r="N266" s="15" t="n"/>
      <c r="O266" s="42" t="n"/>
      <c r="P266" s="17" t="n"/>
      <c r="Q266" s="42" t="n"/>
      <c r="R266" s="17" t="n"/>
      <c r="S266" s="42" t="n"/>
      <c r="T266" s="17" t="n"/>
      <c r="U266" s="15" t="n"/>
      <c r="V266" s="43" t="n"/>
      <c r="W266" s="43" t="n"/>
      <c r="X266" s="19" t="n"/>
      <c r="Y266" s="44">
        <f>IF($A266="","",IF(OR($D266="",$E266=""),"",$D266+$E266))</f>
        <v/>
      </c>
      <c r="Z266" s="44">
        <f>IF($A266="","",IF(OR($F266="",$G266=""),"",$F266+$G266))</f>
        <v/>
      </c>
      <c r="AA266" s="44">
        <f>IF($A266="","",IF(OR($O266="",$P266=""),"",$O266+$P266))</f>
        <v/>
      </c>
      <c r="AB266" s="44">
        <f>IF($A266="","",IF(OR($Q266="",$R266=""),"",$Q266+$R266))</f>
        <v/>
      </c>
      <c r="AC266" s="44">
        <f>IF($A266="","",IF(OR($S266="",$T266=""),"",$S266+$T266))</f>
        <v/>
      </c>
      <c r="AD266" s="45">
        <f>IF($A266="","",IF(OR($Y266="",$Z266=""),"",ROUND(($Z266-$Y266)*24,1)))</f>
        <v/>
      </c>
      <c r="AE266" s="45">
        <f>IF($A266="","",IF(OR($AA266="",$Z266=""),"",ROUND(($Z266-$AA266)*24,1)))</f>
        <v/>
      </c>
      <c r="AF266" s="22">
        <f>IF($A266="","",IF(OR($AB266="",$Z266=""),"",ROUND(($AB266-$Z266)*1440,0)))</f>
        <v/>
      </c>
      <c r="AG266" s="22">
        <f>IF($A266="","",IF(OR($AB266="",$AC266=""),"",ROUND(($AC266-$AB266)*1440,0)))</f>
        <v/>
      </c>
      <c r="AH266" s="46">
        <f>IF($A266="","",IF(OR($V266="",$W266=""),"",$W266-$V266))</f>
        <v/>
      </c>
      <c r="AI266" s="24">
        <f>IF($A266="","",IF(OR($L266="Cancelled",$L266="Completed"),"",IF(AND($L266="Confirmed",OR($M266="",$N266="")),"CONFIRMATION INCOMPLETE",IF(AND($Z266&lt;&gt;"",$Z266&lt;Dashboard!$B$2,$L266&lt;&gt;"Confirmed"),"OVERDUE / UNFILLED",IF(AND($Z266&lt;&gt;"",$Z266&gt;=Dashboard!$B$2,$Z266&lt;=Dashboard!$B$2+2,$L266&lt;&gt;"Confirmed"),"DUE WITHIN 48 HOURS","")))))</f>
        <v/>
      </c>
      <c r="AJ266" s="24">
        <f>IF($A266="","",IF(COUNTIF($A$2:$A$501,$A266)&gt;1,"Duplicate request ID",IF(OR($B266="",$C266="",$D266="",$E266="",$F266="",$G266="",$H266="",$I266="",$J266="",$K266="",$L266=""),"Missing required information",IF(AND($Y266&lt;&gt;"",$Z266&lt;&gt;"",$Z266&lt;$Y266),"Invalid date or time sequence",IF(OR(AND($O266&lt;&gt;"",$P266=""),AND($O266="",$P266&lt;&gt;"")),"Confirmation date or time incomplete",IF(AND($AA266&lt;&gt;"",$Z266&lt;&gt;"",$AA266&gt;$Z266),"Confirmation after appointment",IF(AND(OR($L266="Confirmed",$L266="Completed"),OR($M266="",$N266="")),"Confirmed record missing assignment",IF(AND($L266="Completed",OR($Q266="",$R266="",$S266="",$T266="")),"Completed record missing service times",IF(AND($AB266&lt;&gt;"",$AC266&lt;&gt;"",$AC266&lt;$AB266),"Service end before service start",IF(AND($L266="Cancelled",$U266=""),"Cancelled record missing cancellation source",IF(OR(AND($V266&lt;&gt;"",$V266&lt;0),AND($W266&lt;&gt;"",$W266&lt;0)),"Negative cost",""))))))))))</f>
        <v/>
      </c>
    </row>
    <row r="267">
      <c r="A267" s="25" t="n"/>
      <c r="B267" s="25" t="n"/>
      <c r="C267" s="25" t="n"/>
      <c r="D267" s="47" t="n"/>
      <c r="E267" s="27" t="n"/>
      <c r="F267" s="47" t="n"/>
      <c r="G267" s="27" t="n"/>
      <c r="H267" s="25" t="n"/>
      <c r="I267" s="25" t="n"/>
      <c r="J267" s="25" t="n"/>
      <c r="K267" s="25" t="n"/>
      <c r="L267" s="25" t="n"/>
      <c r="M267" s="25" t="n"/>
      <c r="N267" s="25" t="n"/>
      <c r="O267" s="47" t="n"/>
      <c r="P267" s="27" t="n"/>
      <c r="Q267" s="47" t="n"/>
      <c r="R267" s="27" t="n"/>
      <c r="S267" s="47" t="n"/>
      <c r="T267" s="27" t="n"/>
      <c r="U267" s="25" t="n"/>
      <c r="V267" s="48" t="n"/>
      <c r="W267" s="48" t="n"/>
      <c r="X267" s="29" t="n"/>
      <c r="Y267" s="44">
        <f>IF($A267="","",IF(OR($D267="",$E267=""),"",$D267+$E267))</f>
        <v/>
      </c>
      <c r="Z267" s="44">
        <f>IF($A267="","",IF(OR($F267="",$G267=""),"",$F267+$G267))</f>
        <v/>
      </c>
      <c r="AA267" s="44">
        <f>IF($A267="","",IF(OR($O267="",$P267=""),"",$O267+$P267))</f>
        <v/>
      </c>
      <c r="AB267" s="44">
        <f>IF($A267="","",IF(OR($Q267="",$R267=""),"",$Q267+$R267))</f>
        <v/>
      </c>
      <c r="AC267" s="44">
        <f>IF($A267="","",IF(OR($S267="",$T267=""),"",$S267+$T267))</f>
        <v/>
      </c>
      <c r="AD267" s="45">
        <f>IF($A267="","",IF(OR($Y267="",$Z267=""),"",ROUND(($Z267-$Y267)*24,1)))</f>
        <v/>
      </c>
      <c r="AE267" s="45">
        <f>IF($A267="","",IF(OR($AA267="",$Z267=""),"",ROUND(($Z267-$AA267)*24,1)))</f>
        <v/>
      </c>
      <c r="AF267" s="22">
        <f>IF($A267="","",IF(OR($AB267="",$Z267=""),"",ROUND(($AB267-$Z267)*1440,0)))</f>
        <v/>
      </c>
      <c r="AG267" s="22">
        <f>IF($A267="","",IF(OR($AB267="",$AC267=""),"",ROUND(($AC267-$AB267)*1440,0)))</f>
        <v/>
      </c>
      <c r="AH267" s="46">
        <f>IF($A267="","",IF(OR($V267="",$W267=""),"",$W267-$V267))</f>
        <v/>
      </c>
      <c r="AI267" s="24">
        <f>IF($A267="","",IF(OR($L267="Cancelled",$L267="Completed"),"",IF(AND($L267="Confirmed",OR($M267="",$N267="")),"CONFIRMATION INCOMPLETE",IF(AND($Z267&lt;&gt;"",$Z267&lt;Dashboard!$B$2,$L267&lt;&gt;"Confirmed"),"OVERDUE / UNFILLED",IF(AND($Z267&lt;&gt;"",$Z267&gt;=Dashboard!$B$2,$Z267&lt;=Dashboard!$B$2+2,$L267&lt;&gt;"Confirmed"),"DUE WITHIN 48 HOURS","")))))</f>
        <v/>
      </c>
      <c r="AJ267" s="24">
        <f>IF($A267="","",IF(COUNTIF($A$2:$A$501,$A267)&gt;1,"Duplicate request ID",IF(OR($B267="",$C267="",$D267="",$E267="",$F267="",$G267="",$H267="",$I267="",$J267="",$K267="",$L267=""),"Missing required information",IF(AND($Y267&lt;&gt;"",$Z267&lt;&gt;"",$Z267&lt;$Y267),"Invalid date or time sequence",IF(OR(AND($O267&lt;&gt;"",$P267=""),AND($O267="",$P267&lt;&gt;"")),"Confirmation date or time incomplete",IF(AND($AA267&lt;&gt;"",$Z267&lt;&gt;"",$AA267&gt;$Z267),"Confirmation after appointment",IF(AND(OR($L267="Confirmed",$L267="Completed"),OR($M267="",$N267="")),"Confirmed record missing assignment",IF(AND($L267="Completed",OR($Q267="",$R267="",$S267="",$T267="")),"Completed record missing service times",IF(AND($AB267&lt;&gt;"",$AC267&lt;&gt;"",$AC267&lt;$AB267),"Service end before service start",IF(AND($L267="Cancelled",$U267=""),"Cancelled record missing cancellation source",IF(OR(AND($V267&lt;&gt;"",$V267&lt;0),AND($W267&lt;&gt;"",$W267&lt;0)),"Negative cost",""))))))))))</f>
        <v/>
      </c>
    </row>
    <row r="268">
      <c r="A268" s="15" t="n"/>
      <c r="B268" s="15" t="n"/>
      <c r="C268" s="15" t="n"/>
      <c r="D268" s="42" t="n"/>
      <c r="E268" s="17" t="n"/>
      <c r="F268" s="42" t="n"/>
      <c r="G268" s="17" t="n"/>
      <c r="H268" s="15" t="n"/>
      <c r="I268" s="15" t="n"/>
      <c r="J268" s="15" t="n"/>
      <c r="K268" s="15" t="n"/>
      <c r="L268" s="15" t="n"/>
      <c r="M268" s="15" t="n"/>
      <c r="N268" s="15" t="n"/>
      <c r="O268" s="42" t="n"/>
      <c r="P268" s="17" t="n"/>
      <c r="Q268" s="42" t="n"/>
      <c r="R268" s="17" t="n"/>
      <c r="S268" s="42" t="n"/>
      <c r="T268" s="17" t="n"/>
      <c r="U268" s="15" t="n"/>
      <c r="V268" s="43" t="n"/>
      <c r="W268" s="43" t="n"/>
      <c r="X268" s="19" t="n"/>
      <c r="Y268" s="44">
        <f>IF($A268="","",IF(OR($D268="",$E268=""),"",$D268+$E268))</f>
        <v/>
      </c>
      <c r="Z268" s="44">
        <f>IF($A268="","",IF(OR($F268="",$G268=""),"",$F268+$G268))</f>
        <v/>
      </c>
      <c r="AA268" s="44">
        <f>IF($A268="","",IF(OR($O268="",$P268=""),"",$O268+$P268))</f>
        <v/>
      </c>
      <c r="AB268" s="44">
        <f>IF($A268="","",IF(OR($Q268="",$R268=""),"",$Q268+$R268))</f>
        <v/>
      </c>
      <c r="AC268" s="44">
        <f>IF($A268="","",IF(OR($S268="",$T268=""),"",$S268+$T268))</f>
        <v/>
      </c>
      <c r="AD268" s="45">
        <f>IF($A268="","",IF(OR($Y268="",$Z268=""),"",ROUND(($Z268-$Y268)*24,1)))</f>
        <v/>
      </c>
      <c r="AE268" s="45">
        <f>IF($A268="","",IF(OR($AA268="",$Z268=""),"",ROUND(($Z268-$AA268)*24,1)))</f>
        <v/>
      </c>
      <c r="AF268" s="22">
        <f>IF($A268="","",IF(OR($AB268="",$Z268=""),"",ROUND(($AB268-$Z268)*1440,0)))</f>
        <v/>
      </c>
      <c r="AG268" s="22">
        <f>IF($A268="","",IF(OR($AB268="",$AC268=""),"",ROUND(($AC268-$AB268)*1440,0)))</f>
        <v/>
      </c>
      <c r="AH268" s="46">
        <f>IF($A268="","",IF(OR($V268="",$W268=""),"",$W268-$V268))</f>
        <v/>
      </c>
      <c r="AI268" s="24">
        <f>IF($A268="","",IF(OR($L268="Cancelled",$L268="Completed"),"",IF(AND($L268="Confirmed",OR($M268="",$N268="")),"CONFIRMATION INCOMPLETE",IF(AND($Z268&lt;&gt;"",$Z268&lt;Dashboard!$B$2,$L268&lt;&gt;"Confirmed"),"OVERDUE / UNFILLED",IF(AND($Z268&lt;&gt;"",$Z268&gt;=Dashboard!$B$2,$Z268&lt;=Dashboard!$B$2+2,$L268&lt;&gt;"Confirmed"),"DUE WITHIN 48 HOURS","")))))</f>
        <v/>
      </c>
      <c r="AJ268" s="24">
        <f>IF($A268="","",IF(COUNTIF($A$2:$A$501,$A268)&gt;1,"Duplicate request ID",IF(OR($B268="",$C268="",$D268="",$E268="",$F268="",$G268="",$H268="",$I268="",$J268="",$K268="",$L268=""),"Missing required information",IF(AND($Y268&lt;&gt;"",$Z268&lt;&gt;"",$Z268&lt;$Y268),"Invalid date or time sequence",IF(OR(AND($O268&lt;&gt;"",$P268=""),AND($O268="",$P268&lt;&gt;"")),"Confirmation date or time incomplete",IF(AND($AA268&lt;&gt;"",$Z268&lt;&gt;"",$AA268&gt;$Z268),"Confirmation after appointment",IF(AND(OR($L268="Confirmed",$L268="Completed"),OR($M268="",$N268="")),"Confirmed record missing assignment",IF(AND($L268="Completed",OR($Q268="",$R268="",$S268="",$T268="")),"Completed record missing service times",IF(AND($AB268&lt;&gt;"",$AC268&lt;&gt;"",$AC268&lt;$AB268),"Service end before service start",IF(AND($L268="Cancelled",$U268=""),"Cancelled record missing cancellation source",IF(OR(AND($V268&lt;&gt;"",$V268&lt;0),AND($W268&lt;&gt;"",$W268&lt;0)),"Negative cost",""))))))))))</f>
        <v/>
      </c>
    </row>
    <row r="269">
      <c r="A269" s="25" t="n"/>
      <c r="B269" s="25" t="n"/>
      <c r="C269" s="25" t="n"/>
      <c r="D269" s="47" t="n"/>
      <c r="E269" s="27" t="n"/>
      <c r="F269" s="47" t="n"/>
      <c r="G269" s="27" t="n"/>
      <c r="H269" s="25" t="n"/>
      <c r="I269" s="25" t="n"/>
      <c r="J269" s="25" t="n"/>
      <c r="K269" s="25" t="n"/>
      <c r="L269" s="25" t="n"/>
      <c r="M269" s="25" t="n"/>
      <c r="N269" s="25" t="n"/>
      <c r="O269" s="47" t="n"/>
      <c r="P269" s="27" t="n"/>
      <c r="Q269" s="47" t="n"/>
      <c r="R269" s="27" t="n"/>
      <c r="S269" s="47" t="n"/>
      <c r="T269" s="27" t="n"/>
      <c r="U269" s="25" t="n"/>
      <c r="V269" s="48" t="n"/>
      <c r="W269" s="48" t="n"/>
      <c r="X269" s="29" t="n"/>
      <c r="Y269" s="44">
        <f>IF($A269="","",IF(OR($D269="",$E269=""),"",$D269+$E269))</f>
        <v/>
      </c>
      <c r="Z269" s="44">
        <f>IF($A269="","",IF(OR($F269="",$G269=""),"",$F269+$G269))</f>
        <v/>
      </c>
      <c r="AA269" s="44">
        <f>IF($A269="","",IF(OR($O269="",$P269=""),"",$O269+$P269))</f>
        <v/>
      </c>
      <c r="AB269" s="44">
        <f>IF($A269="","",IF(OR($Q269="",$R269=""),"",$Q269+$R269))</f>
        <v/>
      </c>
      <c r="AC269" s="44">
        <f>IF($A269="","",IF(OR($S269="",$T269=""),"",$S269+$T269))</f>
        <v/>
      </c>
      <c r="AD269" s="45">
        <f>IF($A269="","",IF(OR($Y269="",$Z269=""),"",ROUND(($Z269-$Y269)*24,1)))</f>
        <v/>
      </c>
      <c r="AE269" s="45">
        <f>IF($A269="","",IF(OR($AA269="",$Z269=""),"",ROUND(($Z269-$AA269)*24,1)))</f>
        <v/>
      </c>
      <c r="AF269" s="22">
        <f>IF($A269="","",IF(OR($AB269="",$Z269=""),"",ROUND(($AB269-$Z269)*1440,0)))</f>
        <v/>
      </c>
      <c r="AG269" s="22">
        <f>IF($A269="","",IF(OR($AB269="",$AC269=""),"",ROUND(($AC269-$AB269)*1440,0)))</f>
        <v/>
      </c>
      <c r="AH269" s="46">
        <f>IF($A269="","",IF(OR($V269="",$W269=""),"",$W269-$V269))</f>
        <v/>
      </c>
      <c r="AI269" s="24">
        <f>IF($A269="","",IF(OR($L269="Cancelled",$L269="Completed"),"",IF(AND($L269="Confirmed",OR($M269="",$N269="")),"CONFIRMATION INCOMPLETE",IF(AND($Z269&lt;&gt;"",$Z269&lt;Dashboard!$B$2,$L269&lt;&gt;"Confirmed"),"OVERDUE / UNFILLED",IF(AND($Z269&lt;&gt;"",$Z269&gt;=Dashboard!$B$2,$Z269&lt;=Dashboard!$B$2+2,$L269&lt;&gt;"Confirmed"),"DUE WITHIN 48 HOURS","")))))</f>
        <v/>
      </c>
      <c r="AJ269" s="24">
        <f>IF($A269="","",IF(COUNTIF($A$2:$A$501,$A269)&gt;1,"Duplicate request ID",IF(OR($B269="",$C269="",$D269="",$E269="",$F269="",$G269="",$H269="",$I269="",$J269="",$K269="",$L269=""),"Missing required information",IF(AND($Y269&lt;&gt;"",$Z269&lt;&gt;"",$Z269&lt;$Y269),"Invalid date or time sequence",IF(OR(AND($O269&lt;&gt;"",$P269=""),AND($O269="",$P269&lt;&gt;"")),"Confirmation date or time incomplete",IF(AND($AA269&lt;&gt;"",$Z269&lt;&gt;"",$AA269&gt;$Z269),"Confirmation after appointment",IF(AND(OR($L269="Confirmed",$L269="Completed"),OR($M269="",$N269="")),"Confirmed record missing assignment",IF(AND($L269="Completed",OR($Q269="",$R269="",$S269="",$T269="")),"Completed record missing service times",IF(AND($AB269&lt;&gt;"",$AC269&lt;&gt;"",$AC269&lt;$AB269),"Service end before service start",IF(AND($L269="Cancelled",$U269=""),"Cancelled record missing cancellation source",IF(OR(AND($V269&lt;&gt;"",$V269&lt;0),AND($W269&lt;&gt;"",$W269&lt;0)),"Negative cost",""))))))))))</f>
        <v/>
      </c>
    </row>
    <row r="270">
      <c r="A270" s="15" t="n"/>
      <c r="B270" s="15" t="n"/>
      <c r="C270" s="15" t="n"/>
      <c r="D270" s="42" t="n"/>
      <c r="E270" s="17" t="n"/>
      <c r="F270" s="42" t="n"/>
      <c r="G270" s="17" t="n"/>
      <c r="H270" s="15" t="n"/>
      <c r="I270" s="15" t="n"/>
      <c r="J270" s="15" t="n"/>
      <c r="K270" s="15" t="n"/>
      <c r="L270" s="15" t="n"/>
      <c r="M270" s="15" t="n"/>
      <c r="N270" s="15" t="n"/>
      <c r="O270" s="42" t="n"/>
      <c r="P270" s="17" t="n"/>
      <c r="Q270" s="42" t="n"/>
      <c r="R270" s="17" t="n"/>
      <c r="S270" s="42" t="n"/>
      <c r="T270" s="17" t="n"/>
      <c r="U270" s="15" t="n"/>
      <c r="V270" s="43" t="n"/>
      <c r="W270" s="43" t="n"/>
      <c r="X270" s="19" t="n"/>
      <c r="Y270" s="44">
        <f>IF($A270="","",IF(OR($D270="",$E270=""),"",$D270+$E270))</f>
        <v/>
      </c>
      <c r="Z270" s="44">
        <f>IF($A270="","",IF(OR($F270="",$G270=""),"",$F270+$G270))</f>
        <v/>
      </c>
      <c r="AA270" s="44">
        <f>IF($A270="","",IF(OR($O270="",$P270=""),"",$O270+$P270))</f>
        <v/>
      </c>
      <c r="AB270" s="44">
        <f>IF($A270="","",IF(OR($Q270="",$R270=""),"",$Q270+$R270))</f>
        <v/>
      </c>
      <c r="AC270" s="44">
        <f>IF($A270="","",IF(OR($S270="",$T270=""),"",$S270+$T270))</f>
        <v/>
      </c>
      <c r="AD270" s="45">
        <f>IF($A270="","",IF(OR($Y270="",$Z270=""),"",ROUND(($Z270-$Y270)*24,1)))</f>
        <v/>
      </c>
      <c r="AE270" s="45">
        <f>IF($A270="","",IF(OR($AA270="",$Z270=""),"",ROUND(($Z270-$AA270)*24,1)))</f>
        <v/>
      </c>
      <c r="AF270" s="22">
        <f>IF($A270="","",IF(OR($AB270="",$Z270=""),"",ROUND(($AB270-$Z270)*1440,0)))</f>
        <v/>
      </c>
      <c r="AG270" s="22">
        <f>IF($A270="","",IF(OR($AB270="",$AC270=""),"",ROUND(($AC270-$AB270)*1440,0)))</f>
        <v/>
      </c>
      <c r="AH270" s="46">
        <f>IF($A270="","",IF(OR($V270="",$W270=""),"",$W270-$V270))</f>
        <v/>
      </c>
      <c r="AI270" s="24">
        <f>IF($A270="","",IF(OR($L270="Cancelled",$L270="Completed"),"",IF(AND($L270="Confirmed",OR($M270="",$N270="")),"CONFIRMATION INCOMPLETE",IF(AND($Z270&lt;&gt;"",$Z270&lt;Dashboard!$B$2,$L270&lt;&gt;"Confirmed"),"OVERDUE / UNFILLED",IF(AND($Z270&lt;&gt;"",$Z270&gt;=Dashboard!$B$2,$Z270&lt;=Dashboard!$B$2+2,$L270&lt;&gt;"Confirmed"),"DUE WITHIN 48 HOURS","")))))</f>
        <v/>
      </c>
      <c r="AJ270" s="24">
        <f>IF($A270="","",IF(COUNTIF($A$2:$A$501,$A270)&gt;1,"Duplicate request ID",IF(OR($B270="",$C270="",$D270="",$E270="",$F270="",$G270="",$H270="",$I270="",$J270="",$K270="",$L270=""),"Missing required information",IF(AND($Y270&lt;&gt;"",$Z270&lt;&gt;"",$Z270&lt;$Y270),"Invalid date or time sequence",IF(OR(AND($O270&lt;&gt;"",$P270=""),AND($O270="",$P270&lt;&gt;"")),"Confirmation date or time incomplete",IF(AND($AA270&lt;&gt;"",$Z270&lt;&gt;"",$AA270&gt;$Z270),"Confirmation after appointment",IF(AND(OR($L270="Confirmed",$L270="Completed"),OR($M270="",$N270="")),"Confirmed record missing assignment",IF(AND($L270="Completed",OR($Q270="",$R270="",$S270="",$T270="")),"Completed record missing service times",IF(AND($AB270&lt;&gt;"",$AC270&lt;&gt;"",$AC270&lt;$AB270),"Service end before service start",IF(AND($L270="Cancelled",$U270=""),"Cancelled record missing cancellation source",IF(OR(AND($V270&lt;&gt;"",$V270&lt;0),AND($W270&lt;&gt;"",$W270&lt;0)),"Negative cost",""))))))))))</f>
        <v/>
      </c>
    </row>
    <row r="271">
      <c r="A271" s="25" t="n"/>
      <c r="B271" s="25" t="n"/>
      <c r="C271" s="25" t="n"/>
      <c r="D271" s="47" t="n"/>
      <c r="E271" s="27" t="n"/>
      <c r="F271" s="47" t="n"/>
      <c r="G271" s="27" t="n"/>
      <c r="H271" s="25" t="n"/>
      <c r="I271" s="25" t="n"/>
      <c r="J271" s="25" t="n"/>
      <c r="K271" s="25" t="n"/>
      <c r="L271" s="25" t="n"/>
      <c r="M271" s="25" t="n"/>
      <c r="N271" s="25" t="n"/>
      <c r="O271" s="47" t="n"/>
      <c r="P271" s="27" t="n"/>
      <c r="Q271" s="47" t="n"/>
      <c r="R271" s="27" t="n"/>
      <c r="S271" s="47" t="n"/>
      <c r="T271" s="27" t="n"/>
      <c r="U271" s="25" t="n"/>
      <c r="V271" s="48" t="n"/>
      <c r="W271" s="48" t="n"/>
      <c r="X271" s="29" t="n"/>
      <c r="Y271" s="44">
        <f>IF($A271="","",IF(OR($D271="",$E271=""),"",$D271+$E271))</f>
        <v/>
      </c>
      <c r="Z271" s="44">
        <f>IF($A271="","",IF(OR($F271="",$G271=""),"",$F271+$G271))</f>
        <v/>
      </c>
      <c r="AA271" s="44">
        <f>IF($A271="","",IF(OR($O271="",$P271=""),"",$O271+$P271))</f>
        <v/>
      </c>
      <c r="AB271" s="44">
        <f>IF($A271="","",IF(OR($Q271="",$R271=""),"",$Q271+$R271))</f>
        <v/>
      </c>
      <c r="AC271" s="44">
        <f>IF($A271="","",IF(OR($S271="",$T271=""),"",$S271+$T271))</f>
        <v/>
      </c>
      <c r="AD271" s="45">
        <f>IF($A271="","",IF(OR($Y271="",$Z271=""),"",ROUND(($Z271-$Y271)*24,1)))</f>
        <v/>
      </c>
      <c r="AE271" s="45">
        <f>IF($A271="","",IF(OR($AA271="",$Z271=""),"",ROUND(($Z271-$AA271)*24,1)))</f>
        <v/>
      </c>
      <c r="AF271" s="22">
        <f>IF($A271="","",IF(OR($AB271="",$Z271=""),"",ROUND(($AB271-$Z271)*1440,0)))</f>
        <v/>
      </c>
      <c r="AG271" s="22">
        <f>IF($A271="","",IF(OR($AB271="",$AC271=""),"",ROUND(($AC271-$AB271)*1440,0)))</f>
        <v/>
      </c>
      <c r="AH271" s="46">
        <f>IF($A271="","",IF(OR($V271="",$W271=""),"",$W271-$V271))</f>
        <v/>
      </c>
      <c r="AI271" s="24">
        <f>IF($A271="","",IF(OR($L271="Cancelled",$L271="Completed"),"",IF(AND($L271="Confirmed",OR($M271="",$N271="")),"CONFIRMATION INCOMPLETE",IF(AND($Z271&lt;&gt;"",$Z271&lt;Dashboard!$B$2,$L271&lt;&gt;"Confirmed"),"OVERDUE / UNFILLED",IF(AND($Z271&lt;&gt;"",$Z271&gt;=Dashboard!$B$2,$Z271&lt;=Dashboard!$B$2+2,$L271&lt;&gt;"Confirmed"),"DUE WITHIN 48 HOURS","")))))</f>
        <v/>
      </c>
      <c r="AJ271" s="24">
        <f>IF($A271="","",IF(COUNTIF($A$2:$A$501,$A271)&gt;1,"Duplicate request ID",IF(OR($B271="",$C271="",$D271="",$E271="",$F271="",$G271="",$H271="",$I271="",$J271="",$K271="",$L271=""),"Missing required information",IF(AND($Y271&lt;&gt;"",$Z271&lt;&gt;"",$Z271&lt;$Y271),"Invalid date or time sequence",IF(OR(AND($O271&lt;&gt;"",$P271=""),AND($O271="",$P271&lt;&gt;"")),"Confirmation date or time incomplete",IF(AND($AA271&lt;&gt;"",$Z271&lt;&gt;"",$AA271&gt;$Z271),"Confirmation after appointment",IF(AND(OR($L271="Confirmed",$L271="Completed"),OR($M271="",$N271="")),"Confirmed record missing assignment",IF(AND($L271="Completed",OR($Q271="",$R271="",$S271="",$T271="")),"Completed record missing service times",IF(AND($AB271&lt;&gt;"",$AC271&lt;&gt;"",$AC271&lt;$AB271),"Service end before service start",IF(AND($L271="Cancelled",$U271=""),"Cancelled record missing cancellation source",IF(OR(AND($V271&lt;&gt;"",$V271&lt;0),AND($W271&lt;&gt;"",$W271&lt;0)),"Negative cost",""))))))))))</f>
        <v/>
      </c>
    </row>
    <row r="272">
      <c r="A272" s="15" t="n"/>
      <c r="B272" s="15" t="n"/>
      <c r="C272" s="15" t="n"/>
      <c r="D272" s="42" t="n"/>
      <c r="E272" s="17" t="n"/>
      <c r="F272" s="42" t="n"/>
      <c r="G272" s="17" t="n"/>
      <c r="H272" s="15" t="n"/>
      <c r="I272" s="15" t="n"/>
      <c r="J272" s="15" t="n"/>
      <c r="K272" s="15" t="n"/>
      <c r="L272" s="15" t="n"/>
      <c r="M272" s="15" t="n"/>
      <c r="N272" s="15" t="n"/>
      <c r="O272" s="42" t="n"/>
      <c r="P272" s="17" t="n"/>
      <c r="Q272" s="42" t="n"/>
      <c r="R272" s="17" t="n"/>
      <c r="S272" s="42" t="n"/>
      <c r="T272" s="17" t="n"/>
      <c r="U272" s="15" t="n"/>
      <c r="V272" s="43" t="n"/>
      <c r="W272" s="43" t="n"/>
      <c r="X272" s="19" t="n"/>
      <c r="Y272" s="44">
        <f>IF($A272="","",IF(OR($D272="",$E272=""),"",$D272+$E272))</f>
        <v/>
      </c>
      <c r="Z272" s="44">
        <f>IF($A272="","",IF(OR($F272="",$G272=""),"",$F272+$G272))</f>
        <v/>
      </c>
      <c r="AA272" s="44">
        <f>IF($A272="","",IF(OR($O272="",$P272=""),"",$O272+$P272))</f>
        <v/>
      </c>
      <c r="AB272" s="44">
        <f>IF($A272="","",IF(OR($Q272="",$R272=""),"",$Q272+$R272))</f>
        <v/>
      </c>
      <c r="AC272" s="44">
        <f>IF($A272="","",IF(OR($S272="",$T272=""),"",$S272+$T272))</f>
        <v/>
      </c>
      <c r="AD272" s="45">
        <f>IF($A272="","",IF(OR($Y272="",$Z272=""),"",ROUND(($Z272-$Y272)*24,1)))</f>
        <v/>
      </c>
      <c r="AE272" s="45">
        <f>IF($A272="","",IF(OR($AA272="",$Z272=""),"",ROUND(($Z272-$AA272)*24,1)))</f>
        <v/>
      </c>
      <c r="AF272" s="22">
        <f>IF($A272="","",IF(OR($AB272="",$Z272=""),"",ROUND(($AB272-$Z272)*1440,0)))</f>
        <v/>
      </c>
      <c r="AG272" s="22">
        <f>IF($A272="","",IF(OR($AB272="",$AC272=""),"",ROUND(($AC272-$AB272)*1440,0)))</f>
        <v/>
      </c>
      <c r="AH272" s="46">
        <f>IF($A272="","",IF(OR($V272="",$W272=""),"",$W272-$V272))</f>
        <v/>
      </c>
      <c r="AI272" s="24">
        <f>IF($A272="","",IF(OR($L272="Cancelled",$L272="Completed"),"",IF(AND($L272="Confirmed",OR($M272="",$N272="")),"CONFIRMATION INCOMPLETE",IF(AND($Z272&lt;&gt;"",$Z272&lt;Dashboard!$B$2,$L272&lt;&gt;"Confirmed"),"OVERDUE / UNFILLED",IF(AND($Z272&lt;&gt;"",$Z272&gt;=Dashboard!$B$2,$Z272&lt;=Dashboard!$B$2+2,$L272&lt;&gt;"Confirmed"),"DUE WITHIN 48 HOURS","")))))</f>
        <v/>
      </c>
      <c r="AJ272" s="24">
        <f>IF($A272="","",IF(COUNTIF($A$2:$A$501,$A272)&gt;1,"Duplicate request ID",IF(OR($B272="",$C272="",$D272="",$E272="",$F272="",$G272="",$H272="",$I272="",$J272="",$K272="",$L272=""),"Missing required information",IF(AND($Y272&lt;&gt;"",$Z272&lt;&gt;"",$Z272&lt;$Y272),"Invalid date or time sequence",IF(OR(AND($O272&lt;&gt;"",$P272=""),AND($O272="",$P272&lt;&gt;"")),"Confirmation date or time incomplete",IF(AND($AA272&lt;&gt;"",$Z272&lt;&gt;"",$AA272&gt;$Z272),"Confirmation after appointment",IF(AND(OR($L272="Confirmed",$L272="Completed"),OR($M272="",$N272="")),"Confirmed record missing assignment",IF(AND($L272="Completed",OR($Q272="",$R272="",$S272="",$T272="")),"Completed record missing service times",IF(AND($AB272&lt;&gt;"",$AC272&lt;&gt;"",$AC272&lt;$AB272),"Service end before service start",IF(AND($L272="Cancelled",$U272=""),"Cancelled record missing cancellation source",IF(OR(AND($V272&lt;&gt;"",$V272&lt;0),AND($W272&lt;&gt;"",$W272&lt;0)),"Negative cost",""))))))))))</f>
        <v/>
      </c>
    </row>
    <row r="273">
      <c r="A273" s="25" t="n"/>
      <c r="B273" s="25" t="n"/>
      <c r="C273" s="25" t="n"/>
      <c r="D273" s="47" t="n"/>
      <c r="E273" s="27" t="n"/>
      <c r="F273" s="47" t="n"/>
      <c r="G273" s="27" t="n"/>
      <c r="H273" s="25" t="n"/>
      <c r="I273" s="25" t="n"/>
      <c r="J273" s="25" t="n"/>
      <c r="K273" s="25" t="n"/>
      <c r="L273" s="25" t="n"/>
      <c r="M273" s="25" t="n"/>
      <c r="N273" s="25" t="n"/>
      <c r="O273" s="47" t="n"/>
      <c r="P273" s="27" t="n"/>
      <c r="Q273" s="47" t="n"/>
      <c r="R273" s="27" t="n"/>
      <c r="S273" s="47" t="n"/>
      <c r="T273" s="27" t="n"/>
      <c r="U273" s="25" t="n"/>
      <c r="V273" s="48" t="n"/>
      <c r="W273" s="48" t="n"/>
      <c r="X273" s="29" t="n"/>
      <c r="Y273" s="44">
        <f>IF($A273="","",IF(OR($D273="",$E273=""),"",$D273+$E273))</f>
        <v/>
      </c>
      <c r="Z273" s="44">
        <f>IF($A273="","",IF(OR($F273="",$G273=""),"",$F273+$G273))</f>
        <v/>
      </c>
      <c r="AA273" s="44">
        <f>IF($A273="","",IF(OR($O273="",$P273=""),"",$O273+$P273))</f>
        <v/>
      </c>
      <c r="AB273" s="44">
        <f>IF($A273="","",IF(OR($Q273="",$R273=""),"",$Q273+$R273))</f>
        <v/>
      </c>
      <c r="AC273" s="44">
        <f>IF($A273="","",IF(OR($S273="",$T273=""),"",$S273+$T273))</f>
        <v/>
      </c>
      <c r="AD273" s="45">
        <f>IF($A273="","",IF(OR($Y273="",$Z273=""),"",ROUND(($Z273-$Y273)*24,1)))</f>
        <v/>
      </c>
      <c r="AE273" s="45">
        <f>IF($A273="","",IF(OR($AA273="",$Z273=""),"",ROUND(($Z273-$AA273)*24,1)))</f>
        <v/>
      </c>
      <c r="AF273" s="22">
        <f>IF($A273="","",IF(OR($AB273="",$Z273=""),"",ROUND(($AB273-$Z273)*1440,0)))</f>
        <v/>
      </c>
      <c r="AG273" s="22">
        <f>IF($A273="","",IF(OR($AB273="",$AC273=""),"",ROUND(($AC273-$AB273)*1440,0)))</f>
        <v/>
      </c>
      <c r="AH273" s="46">
        <f>IF($A273="","",IF(OR($V273="",$W273=""),"",$W273-$V273))</f>
        <v/>
      </c>
      <c r="AI273" s="24">
        <f>IF($A273="","",IF(OR($L273="Cancelled",$L273="Completed"),"",IF(AND($L273="Confirmed",OR($M273="",$N273="")),"CONFIRMATION INCOMPLETE",IF(AND($Z273&lt;&gt;"",$Z273&lt;Dashboard!$B$2,$L273&lt;&gt;"Confirmed"),"OVERDUE / UNFILLED",IF(AND($Z273&lt;&gt;"",$Z273&gt;=Dashboard!$B$2,$Z273&lt;=Dashboard!$B$2+2,$L273&lt;&gt;"Confirmed"),"DUE WITHIN 48 HOURS","")))))</f>
        <v/>
      </c>
      <c r="AJ273" s="24">
        <f>IF($A273="","",IF(COUNTIF($A$2:$A$501,$A273)&gt;1,"Duplicate request ID",IF(OR($B273="",$C273="",$D273="",$E273="",$F273="",$G273="",$H273="",$I273="",$J273="",$K273="",$L273=""),"Missing required information",IF(AND($Y273&lt;&gt;"",$Z273&lt;&gt;"",$Z273&lt;$Y273),"Invalid date or time sequence",IF(OR(AND($O273&lt;&gt;"",$P273=""),AND($O273="",$P273&lt;&gt;"")),"Confirmation date or time incomplete",IF(AND($AA273&lt;&gt;"",$Z273&lt;&gt;"",$AA273&gt;$Z273),"Confirmation after appointment",IF(AND(OR($L273="Confirmed",$L273="Completed"),OR($M273="",$N273="")),"Confirmed record missing assignment",IF(AND($L273="Completed",OR($Q273="",$R273="",$S273="",$T273="")),"Completed record missing service times",IF(AND($AB273&lt;&gt;"",$AC273&lt;&gt;"",$AC273&lt;$AB273),"Service end before service start",IF(AND($L273="Cancelled",$U273=""),"Cancelled record missing cancellation source",IF(OR(AND($V273&lt;&gt;"",$V273&lt;0),AND($W273&lt;&gt;"",$W273&lt;0)),"Negative cost",""))))))))))</f>
        <v/>
      </c>
    </row>
    <row r="274">
      <c r="A274" s="15" t="n"/>
      <c r="B274" s="15" t="n"/>
      <c r="C274" s="15" t="n"/>
      <c r="D274" s="42" t="n"/>
      <c r="E274" s="17" t="n"/>
      <c r="F274" s="42" t="n"/>
      <c r="G274" s="17" t="n"/>
      <c r="H274" s="15" t="n"/>
      <c r="I274" s="15" t="n"/>
      <c r="J274" s="15" t="n"/>
      <c r="K274" s="15" t="n"/>
      <c r="L274" s="15" t="n"/>
      <c r="M274" s="15" t="n"/>
      <c r="N274" s="15" t="n"/>
      <c r="O274" s="42" t="n"/>
      <c r="P274" s="17" t="n"/>
      <c r="Q274" s="42" t="n"/>
      <c r="R274" s="17" t="n"/>
      <c r="S274" s="42" t="n"/>
      <c r="T274" s="17" t="n"/>
      <c r="U274" s="15" t="n"/>
      <c r="V274" s="43" t="n"/>
      <c r="W274" s="43" t="n"/>
      <c r="X274" s="19" t="n"/>
      <c r="Y274" s="44">
        <f>IF($A274="","",IF(OR($D274="",$E274=""),"",$D274+$E274))</f>
        <v/>
      </c>
      <c r="Z274" s="44">
        <f>IF($A274="","",IF(OR($F274="",$G274=""),"",$F274+$G274))</f>
        <v/>
      </c>
      <c r="AA274" s="44">
        <f>IF($A274="","",IF(OR($O274="",$P274=""),"",$O274+$P274))</f>
        <v/>
      </c>
      <c r="AB274" s="44">
        <f>IF($A274="","",IF(OR($Q274="",$R274=""),"",$Q274+$R274))</f>
        <v/>
      </c>
      <c r="AC274" s="44">
        <f>IF($A274="","",IF(OR($S274="",$T274=""),"",$S274+$T274))</f>
        <v/>
      </c>
      <c r="AD274" s="45">
        <f>IF($A274="","",IF(OR($Y274="",$Z274=""),"",ROUND(($Z274-$Y274)*24,1)))</f>
        <v/>
      </c>
      <c r="AE274" s="45">
        <f>IF($A274="","",IF(OR($AA274="",$Z274=""),"",ROUND(($Z274-$AA274)*24,1)))</f>
        <v/>
      </c>
      <c r="AF274" s="22">
        <f>IF($A274="","",IF(OR($AB274="",$Z274=""),"",ROUND(($AB274-$Z274)*1440,0)))</f>
        <v/>
      </c>
      <c r="AG274" s="22">
        <f>IF($A274="","",IF(OR($AB274="",$AC274=""),"",ROUND(($AC274-$AB274)*1440,0)))</f>
        <v/>
      </c>
      <c r="AH274" s="46">
        <f>IF($A274="","",IF(OR($V274="",$W274=""),"",$W274-$V274))</f>
        <v/>
      </c>
      <c r="AI274" s="24">
        <f>IF($A274="","",IF(OR($L274="Cancelled",$L274="Completed"),"",IF(AND($L274="Confirmed",OR($M274="",$N274="")),"CONFIRMATION INCOMPLETE",IF(AND($Z274&lt;&gt;"",$Z274&lt;Dashboard!$B$2,$L274&lt;&gt;"Confirmed"),"OVERDUE / UNFILLED",IF(AND($Z274&lt;&gt;"",$Z274&gt;=Dashboard!$B$2,$Z274&lt;=Dashboard!$B$2+2,$L274&lt;&gt;"Confirmed"),"DUE WITHIN 48 HOURS","")))))</f>
        <v/>
      </c>
      <c r="AJ274" s="24">
        <f>IF($A274="","",IF(COUNTIF($A$2:$A$501,$A274)&gt;1,"Duplicate request ID",IF(OR($B274="",$C274="",$D274="",$E274="",$F274="",$G274="",$H274="",$I274="",$J274="",$K274="",$L274=""),"Missing required information",IF(AND($Y274&lt;&gt;"",$Z274&lt;&gt;"",$Z274&lt;$Y274),"Invalid date or time sequence",IF(OR(AND($O274&lt;&gt;"",$P274=""),AND($O274="",$P274&lt;&gt;"")),"Confirmation date or time incomplete",IF(AND($AA274&lt;&gt;"",$Z274&lt;&gt;"",$AA274&gt;$Z274),"Confirmation after appointment",IF(AND(OR($L274="Confirmed",$L274="Completed"),OR($M274="",$N274="")),"Confirmed record missing assignment",IF(AND($L274="Completed",OR($Q274="",$R274="",$S274="",$T274="")),"Completed record missing service times",IF(AND($AB274&lt;&gt;"",$AC274&lt;&gt;"",$AC274&lt;$AB274),"Service end before service start",IF(AND($L274="Cancelled",$U274=""),"Cancelled record missing cancellation source",IF(OR(AND($V274&lt;&gt;"",$V274&lt;0),AND($W274&lt;&gt;"",$W274&lt;0)),"Negative cost",""))))))))))</f>
        <v/>
      </c>
    </row>
    <row r="275">
      <c r="A275" s="25" t="n"/>
      <c r="B275" s="25" t="n"/>
      <c r="C275" s="25" t="n"/>
      <c r="D275" s="47" t="n"/>
      <c r="E275" s="27" t="n"/>
      <c r="F275" s="47" t="n"/>
      <c r="G275" s="27" t="n"/>
      <c r="H275" s="25" t="n"/>
      <c r="I275" s="25" t="n"/>
      <c r="J275" s="25" t="n"/>
      <c r="K275" s="25" t="n"/>
      <c r="L275" s="25" t="n"/>
      <c r="M275" s="25" t="n"/>
      <c r="N275" s="25" t="n"/>
      <c r="O275" s="47" t="n"/>
      <c r="P275" s="27" t="n"/>
      <c r="Q275" s="47" t="n"/>
      <c r="R275" s="27" t="n"/>
      <c r="S275" s="47" t="n"/>
      <c r="T275" s="27" t="n"/>
      <c r="U275" s="25" t="n"/>
      <c r="V275" s="48" t="n"/>
      <c r="W275" s="48" t="n"/>
      <c r="X275" s="29" t="n"/>
      <c r="Y275" s="44">
        <f>IF($A275="","",IF(OR($D275="",$E275=""),"",$D275+$E275))</f>
        <v/>
      </c>
      <c r="Z275" s="44">
        <f>IF($A275="","",IF(OR($F275="",$G275=""),"",$F275+$G275))</f>
        <v/>
      </c>
      <c r="AA275" s="44">
        <f>IF($A275="","",IF(OR($O275="",$P275=""),"",$O275+$P275))</f>
        <v/>
      </c>
      <c r="AB275" s="44">
        <f>IF($A275="","",IF(OR($Q275="",$R275=""),"",$Q275+$R275))</f>
        <v/>
      </c>
      <c r="AC275" s="44">
        <f>IF($A275="","",IF(OR($S275="",$T275=""),"",$S275+$T275))</f>
        <v/>
      </c>
      <c r="AD275" s="45">
        <f>IF($A275="","",IF(OR($Y275="",$Z275=""),"",ROUND(($Z275-$Y275)*24,1)))</f>
        <v/>
      </c>
      <c r="AE275" s="45">
        <f>IF($A275="","",IF(OR($AA275="",$Z275=""),"",ROUND(($Z275-$AA275)*24,1)))</f>
        <v/>
      </c>
      <c r="AF275" s="22">
        <f>IF($A275="","",IF(OR($AB275="",$Z275=""),"",ROUND(($AB275-$Z275)*1440,0)))</f>
        <v/>
      </c>
      <c r="AG275" s="22">
        <f>IF($A275="","",IF(OR($AB275="",$AC275=""),"",ROUND(($AC275-$AB275)*1440,0)))</f>
        <v/>
      </c>
      <c r="AH275" s="46">
        <f>IF($A275="","",IF(OR($V275="",$W275=""),"",$W275-$V275))</f>
        <v/>
      </c>
      <c r="AI275" s="24">
        <f>IF($A275="","",IF(OR($L275="Cancelled",$L275="Completed"),"",IF(AND($L275="Confirmed",OR($M275="",$N275="")),"CONFIRMATION INCOMPLETE",IF(AND($Z275&lt;&gt;"",$Z275&lt;Dashboard!$B$2,$L275&lt;&gt;"Confirmed"),"OVERDUE / UNFILLED",IF(AND($Z275&lt;&gt;"",$Z275&gt;=Dashboard!$B$2,$Z275&lt;=Dashboard!$B$2+2,$L275&lt;&gt;"Confirmed"),"DUE WITHIN 48 HOURS","")))))</f>
        <v/>
      </c>
      <c r="AJ275" s="24">
        <f>IF($A275="","",IF(COUNTIF($A$2:$A$501,$A275)&gt;1,"Duplicate request ID",IF(OR($B275="",$C275="",$D275="",$E275="",$F275="",$G275="",$H275="",$I275="",$J275="",$K275="",$L275=""),"Missing required information",IF(AND($Y275&lt;&gt;"",$Z275&lt;&gt;"",$Z275&lt;$Y275),"Invalid date or time sequence",IF(OR(AND($O275&lt;&gt;"",$P275=""),AND($O275="",$P275&lt;&gt;"")),"Confirmation date or time incomplete",IF(AND($AA275&lt;&gt;"",$Z275&lt;&gt;"",$AA275&gt;$Z275),"Confirmation after appointment",IF(AND(OR($L275="Confirmed",$L275="Completed"),OR($M275="",$N275="")),"Confirmed record missing assignment",IF(AND($L275="Completed",OR($Q275="",$R275="",$S275="",$T275="")),"Completed record missing service times",IF(AND($AB275&lt;&gt;"",$AC275&lt;&gt;"",$AC275&lt;$AB275),"Service end before service start",IF(AND($L275="Cancelled",$U275=""),"Cancelled record missing cancellation source",IF(OR(AND($V275&lt;&gt;"",$V275&lt;0),AND($W275&lt;&gt;"",$W275&lt;0)),"Negative cost",""))))))))))</f>
        <v/>
      </c>
    </row>
    <row r="276">
      <c r="A276" s="15" t="n"/>
      <c r="B276" s="15" t="n"/>
      <c r="C276" s="15" t="n"/>
      <c r="D276" s="42" t="n"/>
      <c r="E276" s="17" t="n"/>
      <c r="F276" s="42" t="n"/>
      <c r="G276" s="17" t="n"/>
      <c r="H276" s="15" t="n"/>
      <c r="I276" s="15" t="n"/>
      <c r="J276" s="15" t="n"/>
      <c r="K276" s="15" t="n"/>
      <c r="L276" s="15" t="n"/>
      <c r="M276" s="15" t="n"/>
      <c r="N276" s="15" t="n"/>
      <c r="O276" s="42" t="n"/>
      <c r="P276" s="17" t="n"/>
      <c r="Q276" s="42" t="n"/>
      <c r="R276" s="17" t="n"/>
      <c r="S276" s="42" t="n"/>
      <c r="T276" s="17" t="n"/>
      <c r="U276" s="15" t="n"/>
      <c r="V276" s="43" t="n"/>
      <c r="W276" s="43" t="n"/>
      <c r="X276" s="19" t="n"/>
      <c r="Y276" s="44">
        <f>IF($A276="","",IF(OR($D276="",$E276=""),"",$D276+$E276))</f>
        <v/>
      </c>
      <c r="Z276" s="44">
        <f>IF($A276="","",IF(OR($F276="",$G276=""),"",$F276+$G276))</f>
        <v/>
      </c>
      <c r="AA276" s="44">
        <f>IF($A276="","",IF(OR($O276="",$P276=""),"",$O276+$P276))</f>
        <v/>
      </c>
      <c r="AB276" s="44">
        <f>IF($A276="","",IF(OR($Q276="",$R276=""),"",$Q276+$R276))</f>
        <v/>
      </c>
      <c r="AC276" s="44">
        <f>IF($A276="","",IF(OR($S276="",$T276=""),"",$S276+$T276))</f>
        <v/>
      </c>
      <c r="AD276" s="45">
        <f>IF($A276="","",IF(OR($Y276="",$Z276=""),"",ROUND(($Z276-$Y276)*24,1)))</f>
        <v/>
      </c>
      <c r="AE276" s="45">
        <f>IF($A276="","",IF(OR($AA276="",$Z276=""),"",ROUND(($Z276-$AA276)*24,1)))</f>
        <v/>
      </c>
      <c r="AF276" s="22">
        <f>IF($A276="","",IF(OR($AB276="",$Z276=""),"",ROUND(($AB276-$Z276)*1440,0)))</f>
        <v/>
      </c>
      <c r="AG276" s="22">
        <f>IF($A276="","",IF(OR($AB276="",$AC276=""),"",ROUND(($AC276-$AB276)*1440,0)))</f>
        <v/>
      </c>
      <c r="AH276" s="46">
        <f>IF($A276="","",IF(OR($V276="",$W276=""),"",$W276-$V276))</f>
        <v/>
      </c>
      <c r="AI276" s="24">
        <f>IF($A276="","",IF(OR($L276="Cancelled",$L276="Completed"),"",IF(AND($L276="Confirmed",OR($M276="",$N276="")),"CONFIRMATION INCOMPLETE",IF(AND($Z276&lt;&gt;"",$Z276&lt;Dashboard!$B$2,$L276&lt;&gt;"Confirmed"),"OVERDUE / UNFILLED",IF(AND($Z276&lt;&gt;"",$Z276&gt;=Dashboard!$B$2,$Z276&lt;=Dashboard!$B$2+2,$L276&lt;&gt;"Confirmed"),"DUE WITHIN 48 HOURS","")))))</f>
        <v/>
      </c>
      <c r="AJ276" s="24">
        <f>IF($A276="","",IF(COUNTIF($A$2:$A$501,$A276)&gt;1,"Duplicate request ID",IF(OR($B276="",$C276="",$D276="",$E276="",$F276="",$G276="",$H276="",$I276="",$J276="",$K276="",$L276=""),"Missing required information",IF(AND($Y276&lt;&gt;"",$Z276&lt;&gt;"",$Z276&lt;$Y276),"Invalid date or time sequence",IF(OR(AND($O276&lt;&gt;"",$P276=""),AND($O276="",$P276&lt;&gt;"")),"Confirmation date or time incomplete",IF(AND($AA276&lt;&gt;"",$Z276&lt;&gt;"",$AA276&gt;$Z276),"Confirmation after appointment",IF(AND(OR($L276="Confirmed",$L276="Completed"),OR($M276="",$N276="")),"Confirmed record missing assignment",IF(AND($L276="Completed",OR($Q276="",$R276="",$S276="",$T276="")),"Completed record missing service times",IF(AND($AB276&lt;&gt;"",$AC276&lt;&gt;"",$AC276&lt;$AB276),"Service end before service start",IF(AND($L276="Cancelled",$U276=""),"Cancelled record missing cancellation source",IF(OR(AND($V276&lt;&gt;"",$V276&lt;0),AND($W276&lt;&gt;"",$W276&lt;0)),"Negative cost",""))))))))))</f>
        <v/>
      </c>
    </row>
    <row r="277">
      <c r="A277" s="25" t="n"/>
      <c r="B277" s="25" t="n"/>
      <c r="C277" s="25" t="n"/>
      <c r="D277" s="47" t="n"/>
      <c r="E277" s="27" t="n"/>
      <c r="F277" s="47" t="n"/>
      <c r="G277" s="27" t="n"/>
      <c r="H277" s="25" t="n"/>
      <c r="I277" s="25" t="n"/>
      <c r="J277" s="25" t="n"/>
      <c r="K277" s="25" t="n"/>
      <c r="L277" s="25" t="n"/>
      <c r="M277" s="25" t="n"/>
      <c r="N277" s="25" t="n"/>
      <c r="O277" s="47" t="n"/>
      <c r="P277" s="27" t="n"/>
      <c r="Q277" s="47" t="n"/>
      <c r="R277" s="27" t="n"/>
      <c r="S277" s="47" t="n"/>
      <c r="T277" s="27" t="n"/>
      <c r="U277" s="25" t="n"/>
      <c r="V277" s="48" t="n"/>
      <c r="W277" s="48" t="n"/>
      <c r="X277" s="29" t="n"/>
      <c r="Y277" s="44">
        <f>IF($A277="","",IF(OR($D277="",$E277=""),"",$D277+$E277))</f>
        <v/>
      </c>
      <c r="Z277" s="44">
        <f>IF($A277="","",IF(OR($F277="",$G277=""),"",$F277+$G277))</f>
        <v/>
      </c>
      <c r="AA277" s="44">
        <f>IF($A277="","",IF(OR($O277="",$P277=""),"",$O277+$P277))</f>
        <v/>
      </c>
      <c r="AB277" s="44">
        <f>IF($A277="","",IF(OR($Q277="",$R277=""),"",$Q277+$R277))</f>
        <v/>
      </c>
      <c r="AC277" s="44">
        <f>IF($A277="","",IF(OR($S277="",$T277=""),"",$S277+$T277))</f>
        <v/>
      </c>
      <c r="AD277" s="45">
        <f>IF($A277="","",IF(OR($Y277="",$Z277=""),"",ROUND(($Z277-$Y277)*24,1)))</f>
        <v/>
      </c>
      <c r="AE277" s="45">
        <f>IF($A277="","",IF(OR($AA277="",$Z277=""),"",ROUND(($Z277-$AA277)*24,1)))</f>
        <v/>
      </c>
      <c r="AF277" s="22">
        <f>IF($A277="","",IF(OR($AB277="",$Z277=""),"",ROUND(($AB277-$Z277)*1440,0)))</f>
        <v/>
      </c>
      <c r="AG277" s="22">
        <f>IF($A277="","",IF(OR($AB277="",$AC277=""),"",ROUND(($AC277-$AB277)*1440,0)))</f>
        <v/>
      </c>
      <c r="AH277" s="46">
        <f>IF($A277="","",IF(OR($V277="",$W277=""),"",$W277-$V277))</f>
        <v/>
      </c>
      <c r="AI277" s="24">
        <f>IF($A277="","",IF(OR($L277="Cancelled",$L277="Completed"),"",IF(AND($L277="Confirmed",OR($M277="",$N277="")),"CONFIRMATION INCOMPLETE",IF(AND($Z277&lt;&gt;"",$Z277&lt;Dashboard!$B$2,$L277&lt;&gt;"Confirmed"),"OVERDUE / UNFILLED",IF(AND($Z277&lt;&gt;"",$Z277&gt;=Dashboard!$B$2,$Z277&lt;=Dashboard!$B$2+2,$L277&lt;&gt;"Confirmed"),"DUE WITHIN 48 HOURS","")))))</f>
        <v/>
      </c>
      <c r="AJ277" s="24">
        <f>IF($A277="","",IF(COUNTIF($A$2:$A$501,$A277)&gt;1,"Duplicate request ID",IF(OR($B277="",$C277="",$D277="",$E277="",$F277="",$G277="",$H277="",$I277="",$J277="",$K277="",$L277=""),"Missing required information",IF(AND($Y277&lt;&gt;"",$Z277&lt;&gt;"",$Z277&lt;$Y277),"Invalid date or time sequence",IF(OR(AND($O277&lt;&gt;"",$P277=""),AND($O277="",$P277&lt;&gt;"")),"Confirmation date or time incomplete",IF(AND($AA277&lt;&gt;"",$Z277&lt;&gt;"",$AA277&gt;$Z277),"Confirmation after appointment",IF(AND(OR($L277="Confirmed",$L277="Completed"),OR($M277="",$N277="")),"Confirmed record missing assignment",IF(AND($L277="Completed",OR($Q277="",$R277="",$S277="",$T277="")),"Completed record missing service times",IF(AND($AB277&lt;&gt;"",$AC277&lt;&gt;"",$AC277&lt;$AB277),"Service end before service start",IF(AND($L277="Cancelled",$U277=""),"Cancelled record missing cancellation source",IF(OR(AND($V277&lt;&gt;"",$V277&lt;0),AND($W277&lt;&gt;"",$W277&lt;0)),"Negative cost",""))))))))))</f>
        <v/>
      </c>
    </row>
    <row r="278">
      <c r="A278" s="15" t="n"/>
      <c r="B278" s="15" t="n"/>
      <c r="C278" s="15" t="n"/>
      <c r="D278" s="42" t="n"/>
      <c r="E278" s="17" t="n"/>
      <c r="F278" s="42" t="n"/>
      <c r="G278" s="17" t="n"/>
      <c r="H278" s="15" t="n"/>
      <c r="I278" s="15" t="n"/>
      <c r="J278" s="15" t="n"/>
      <c r="K278" s="15" t="n"/>
      <c r="L278" s="15" t="n"/>
      <c r="M278" s="15" t="n"/>
      <c r="N278" s="15" t="n"/>
      <c r="O278" s="42" t="n"/>
      <c r="P278" s="17" t="n"/>
      <c r="Q278" s="42" t="n"/>
      <c r="R278" s="17" t="n"/>
      <c r="S278" s="42" t="n"/>
      <c r="T278" s="17" t="n"/>
      <c r="U278" s="15" t="n"/>
      <c r="V278" s="43" t="n"/>
      <c r="W278" s="43" t="n"/>
      <c r="X278" s="19" t="n"/>
      <c r="Y278" s="44">
        <f>IF($A278="","",IF(OR($D278="",$E278=""),"",$D278+$E278))</f>
        <v/>
      </c>
      <c r="Z278" s="44">
        <f>IF($A278="","",IF(OR($F278="",$G278=""),"",$F278+$G278))</f>
        <v/>
      </c>
      <c r="AA278" s="44">
        <f>IF($A278="","",IF(OR($O278="",$P278=""),"",$O278+$P278))</f>
        <v/>
      </c>
      <c r="AB278" s="44">
        <f>IF($A278="","",IF(OR($Q278="",$R278=""),"",$Q278+$R278))</f>
        <v/>
      </c>
      <c r="AC278" s="44">
        <f>IF($A278="","",IF(OR($S278="",$T278=""),"",$S278+$T278))</f>
        <v/>
      </c>
      <c r="AD278" s="45">
        <f>IF($A278="","",IF(OR($Y278="",$Z278=""),"",ROUND(($Z278-$Y278)*24,1)))</f>
        <v/>
      </c>
      <c r="AE278" s="45">
        <f>IF($A278="","",IF(OR($AA278="",$Z278=""),"",ROUND(($Z278-$AA278)*24,1)))</f>
        <v/>
      </c>
      <c r="AF278" s="22">
        <f>IF($A278="","",IF(OR($AB278="",$Z278=""),"",ROUND(($AB278-$Z278)*1440,0)))</f>
        <v/>
      </c>
      <c r="AG278" s="22">
        <f>IF($A278="","",IF(OR($AB278="",$AC278=""),"",ROUND(($AC278-$AB278)*1440,0)))</f>
        <v/>
      </c>
      <c r="AH278" s="46">
        <f>IF($A278="","",IF(OR($V278="",$W278=""),"",$W278-$V278))</f>
        <v/>
      </c>
      <c r="AI278" s="24">
        <f>IF($A278="","",IF(OR($L278="Cancelled",$L278="Completed"),"",IF(AND($L278="Confirmed",OR($M278="",$N278="")),"CONFIRMATION INCOMPLETE",IF(AND($Z278&lt;&gt;"",$Z278&lt;Dashboard!$B$2,$L278&lt;&gt;"Confirmed"),"OVERDUE / UNFILLED",IF(AND($Z278&lt;&gt;"",$Z278&gt;=Dashboard!$B$2,$Z278&lt;=Dashboard!$B$2+2,$L278&lt;&gt;"Confirmed"),"DUE WITHIN 48 HOURS","")))))</f>
        <v/>
      </c>
      <c r="AJ278" s="24">
        <f>IF($A278="","",IF(COUNTIF($A$2:$A$501,$A278)&gt;1,"Duplicate request ID",IF(OR($B278="",$C278="",$D278="",$E278="",$F278="",$G278="",$H278="",$I278="",$J278="",$K278="",$L278=""),"Missing required information",IF(AND($Y278&lt;&gt;"",$Z278&lt;&gt;"",$Z278&lt;$Y278),"Invalid date or time sequence",IF(OR(AND($O278&lt;&gt;"",$P278=""),AND($O278="",$P278&lt;&gt;"")),"Confirmation date or time incomplete",IF(AND($AA278&lt;&gt;"",$Z278&lt;&gt;"",$AA278&gt;$Z278),"Confirmation after appointment",IF(AND(OR($L278="Confirmed",$L278="Completed"),OR($M278="",$N278="")),"Confirmed record missing assignment",IF(AND($L278="Completed",OR($Q278="",$R278="",$S278="",$T278="")),"Completed record missing service times",IF(AND($AB278&lt;&gt;"",$AC278&lt;&gt;"",$AC278&lt;$AB278),"Service end before service start",IF(AND($L278="Cancelled",$U278=""),"Cancelled record missing cancellation source",IF(OR(AND($V278&lt;&gt;"",$V278&lt;0),AND($W278&lt;&gt;"",$W278&lt;0)),"Negative cost",""))))))))))</f>
        <v/>
      </c>
    </row>
    <row r="279">
      <c r="A279" s="25" t="n"/>
      <c r="B279" s="25" t="n"/>
      <c r="C279" s="25" t="n"/>
      <c r="D279" s="47" t="n"/>
      <c r="E279" s="27" t="n"/>
      <c r="F279" s="47" t="n"/>
      <c r="G279" s="27" t="n"/>
      <c r="H279" s="25" t="n"/>
      <c r="I279" s="25" t="n"/>
      <c r="J279" s="25" t="n"/>
      <c r="K279" s="25" t="n"/>
      <c r="L279" s="25" t="n"/>
      <c r="M279" s="25" t="n"/>
      <c r="N279" s="25" t="n"/>
      <c r="O279" s="47" t="n"/>
      <c r="P279" s="27" t="n"/>
      <c r="Q279" s="47" t="n"/>
      <c r="R279" s="27" t="n"/>
      <c r="S279" s="47" t="n"/>
      <c r="T279" s="27" t="n"/>
      <c r="U279" s="25" t="n"/>
      <c r="V279" s="48" t="n"/>
      <c r="W279" s="48" t="n"/>
      <c r="X279" s="29" t="n"/>
      <c r="Y279" s="44">
        <f>IF($A279="","",IF(OR($D279="",$E279=""),"",$D279+$E279))</f>
        <v/>
      </c>
      <c r="Z279" s="44">
        <f>IF($A279="","",IF(OR($F279="",$G279=""),"",$F279+$G279))</f>
        <v/>
      </c>
      <c r="AA279" s="44">
        <f>IF($A279="","",IF(OR($O279="",$P279=""),"",$O279+$P279))</f>
        <v/>
      </c>
      <c r="AB279" s="44">
        <f>IF($A279="","",IF(OR($Q279="",$R279=""),"",$Q279+$R279))</f>
        <v/>
      </c>
      <c r="AC279" s="44">
        <f>IF($A279="","",IF(OR($S279="",$T279=""),"",$S279+$T279))</f>
        <v/>
      </c>
      <c r="AD279" s="45">
        <f>IF($A279="","",IF(OR($Y279="",$Z279=""),"",ROUND(($Z279-$Y279)*24,1)))</f>
        <v/>
      </c>
      <c r="AE279" s="45">
        <f>IF($A279="","",IF(OR($AA279="",$Z279=""),"",ROUND(($Z279-$AA279)*24,1)))</f>
        <v/>
      </c>
      <c r="AF279" s="22">
        <f>IF($A279="","",IF(OR($AB279="",$Z279=""),"",ROUND(($AB279-$Z279)*1440,0)))</f>
        <v/>
      </c>
      <c r="AG279" s="22">
        <f>IF($A279="","",IF(OR($AB279="",$AC279=""),"",ROUND(($AC279-$AB279)*1440,0)))</f>
        <v/>
      </c>
      <c r="AH279" s="46">
        <f>IF($A279="","",IF(OR($V279="",$W279=""),"",$W279-$V279))</f>
        <v/>
      </c>
      <c r="AI279" s="24">
        <f>IF($A279="","",IF(OR($L279="Cancelled",$L279="Completed"),"",IF(AND($L279="Confirmed",OR($M279="",$N279="")),"CONFIRMATION INCOMPLETE",IF(AND($Z279&lt;&gt;"",$Z279&lt;Dashboard!$B$2,$L279&lt;&gt;"Confirmed"),"OVERDUE / UNFILLED",IF(AND($Z279&lt;&gt;"",$Z279&gt;=Dashboard!$B$2,$Z279&lt;=Dashboard!$B$2+2,$L279&lt;&gt;"Confirmed"),"DUE WITHIN 48 HOURS","")))))</f>
        <v/>
      </c>
      <c r="AJ279" s="24">
        <f>IF($A279="","",IF(COUNTIF($A$2:$A$501,$A279)&gt;1,"Duplicate request ID",IF(OR($B279="",$C279="",$D279="",$E279="",$F279="",$G279="",$H279="",$I279="",$J279="",$K279="",$L279=""),"Missing required information",IF(AND($Y279&lt;&gt;"",$Z279&lt;&gt;"",$Z279&lt;$Y279),"Invalid date or time sequence",IF(OR(AND($O279&lt;&gt;"",$P279=""),AND($O279="",$P279&lt;&gt;"")),"Confirmation date or time incomplete",IF(AND($AA279&lt;&gt;"",$Z279&lt;&gt;"",$AA279&gt;$Z279),"Confirmation after appointment",IF(AND(OR($L279="Confirmed",$L279="Completed"),OR($M279="",$N279="")),"Confirmed record missing assignment",IF(AND($L279="Completed",OR($Q279="",$R279="",$S279="",$T279="")),"Completed record missing service times",IF(AND($AB279&lt;&gt;"",$AC279&lt;&gt;"",$AC279&lt;$AB279),"Service end before service start",IF(AND($L279="Cancelled",$U279=""),"Cancelled record missing cancellation source",IF(OR(AND($V279&lt;&gt;"",$V279&lt;0),AND($W279&lt;&gt;"",$W279&lt;0)),"Negative cost",""))))))))))</f>
        <v/>
      </c>
    </row>
    <row r="280">
      <c r="A280" s="15" t="n"/>
      <c r="B280" s="15" t="n"/>
      <c r="C280" s="15" t="n"/>
      <c r="D280" s="42" t="n"/>
      <c r="E280" s="17" t="n"/>
      <c r="F280" s="42" t="n"/>
      <c r="G280" s="17" t="n"/>
      <c r="H280" s="15" t="n"/>
      <c r="I280" s="15" t="n"/>
      <c r="J280" s="15" t="n"/>
      <c r="K280" s="15" t="n"/>
      <c r="L280" s="15" t="n"/>
      <c r="M280" s="15" t="n"/>
      <c r="N280" s="15" t="n"/>
      <c r="O280" s="42" t="n"/>
      <c r="P280" s="17" t="n"/>
      <c r="Q280" s="42" t="n"/>
      <c r="R280" s="17" t="n"/>
      <c r="S280" s="42" t="n"/>
      <c r="T280" s="17" t="n"/>
      <c r="U280" s="15" t="n"/>
      <c r="V280" s="43" t="n"/>
      <c r="W280" s="43" t="n"/>
      <c r="X280" s="19" t="n"/>
      <c r="Y280" s="44">
        <f>IF($A280="","",IF(OR($D280="",$E280=""),"",$D280+$E280))</f>
        <v/>
      </c>
      <c r="Z280" s="44">
        <f>IF($A280="","",IF(OR($F280="",$G280=""),"",$F280+$G280))</f>
        <v/>
      </c>
      <c r="AA280" s="44">
        <f>IF($A280="","",IF(OR($O280="",$P280=""),"",$O280+$P280))</f>
        <v/>
      </c>
      <c r="AB280" s="44">
        <f>IF($A280="","",IF(OR($Q280="",$R280=""),"",$Q280+$R280))</f>
        <v/>
      </c>
      <c r="AC280" s="44">
        <f>IF($A280="","",IF(OR($S280="",$T280=""),"",$S280+$T280))</f>
        <v/>
      </c>
      <c r="AD280" s="45">
        <f>IF($A280="","",IF(OR($Y280="",$Z280=""),"",ROUND(($Z280-$Y280)*24,1)))</f>
        <v/>
      </c>
      <c r="AE280" s="45">
        <f>IF($A280="","",IF(OR($AA280="",$Z280=""),"",ROUND(($Z280-$AA280)*24,1)))</f>
        <v/>
      </c>
      <c r="AF280" s="22">
        <f>IF($A280="","",IF(OR($AB280="",$Z280=""),"",ROUND(($AB280-$Z280)*1440,0)))</f>
        <v/>
      </c>
      <c r="AG280" s="22">
        <f>IF($A280="","",IF(OR($AB280="",$AC280=""),"",ROUND(($AC280-$AB280)*1440,0)))</f>
        <v/>
      </c>
      <c r="AH280" s="46">
        <f>IF($A280="","",IF(OR($V280="",$W280=""),"",$W280-$V280))</f>
        <v/>
      </c>
      <c r="AI280" s="24">
        <f>IF($A280="","",IF(OR($L280="Cancelled",$L280="Completed"),"",IF(AND($L280="Confirmed",OR($M280="",$N280="")),"CONFIRMATION INCOMPLETE",IF(AND($Z280&lt;&gt;"",$Z280&lt;Dashboard!$B$2,$L280&lt;&gt;"Confirmed"),"OVERDUE / UNFILLED",IF(AND($Z280&lt;&gt;"",$Z280&gt;=Dashboard!$B$2,$Z280&lt;=Dashboard!$B$2+2,$L280&lt;&gt;"Confirmed"),"DUE WITHIN 48 HOURS","")))))</f>
        <v/>
      </c>
      <c r="AJ280" s="24">
        <f>IF($A280="","",IF(COUNTIF($A$2:$A$501,$A280)&gt;1,"Duplicate request ID",IF(OR($B280="",$C280="",$D280="",$E280="",$F280="",$G280="",$H280="",$I280="",$J280="",$K280="",$L280=""),"Missing required information",IF(AND($Y280&lt;&gt;"",$Z280&lt;&gt;"",$Z280&lt;$Y280),"Invalid date or time sequence",IF(OR(AND($O280&lt;&gt;"",$P280=""),AND($O280="",$P280&lt;&gt;"")),"Confirmation date or time incomplete",IF(AND($AA280&lt;&gt;"",$Z280&lt;&gt;"",$AA280&gt;$Z280),"Confirmation after appointment",IF(AND(OR($L280="Confirmed",$L280="Completed"),OR($M280="",$N280="")),"Confirmed record missing assignment",IF(AND($L280="Completed",OR($Q280="",$R280="",$S280="",$T280="")),"Completed record missing service times",IF(AND($AB280&lt;&gt;"",$AC280&lt;&gt;"",$AC280&lt;$AB280),"Service end before service start",IF(AND($L280="Cancelled",$U280=""),"Cancelled record missing cancellation source",IF(OR(AND($V280&lt;&gt;"",$V280&lt;0),AND($W280&lt;&gt;"",$W280&lt;0)),"Negative cost",""))))))))))</f>
        <v/>
      </c>
    </row>
    <row r="281">
      <c r="A281" s="25" t="n"/>
      <c r="B281" s="25" t="n"/>
      <c r="C281" s="25" t="n"/>
      <c r="D281" s="47" t="n"/>
      <c r="E281" s="27" t="n"/>
      <c r="F281" s="47" t="n"/>
      <c r="G281" s="27" t="n"/>
      <c r="H281" s="25" t="n"/>
      <c r="I281" s="25" t="n"/>
      <c r="J281" s="25" t="n"/>
      <c r="K281" s="25" t="n"/>
      <c r="L281" s="25" t="n"/>
      <c r="M281" s="25" t="n"/>
      <c r="N281" s="25" t="n"/>
      <c r="O281" s="47" t="n"/>
      <c r="P281" s="27" t="n"/>
      <c r="Q281" s="47" t="n"/>
      <c r="R281" s="27" t="n"/>
      <c r="S281" s="47" t="n"/>
      <c r="T281" s="27" t="n"/>
      <c r="U281" s="25" t="n"/>
      <c r="V281" s="48" t="n"/>
      <c r="W281" s="48" t="n"/>
      <c r="X281" s="29" t="n"/>
      <c r="Y281" s="44">
        <f>IF($A281="","",IF(OR($D281="",$E281=""),"",$D281+$E281))</f>
        <v/>
      </c>
      <c r="Z281" s="44">
        <f>IF($A281="","",IF(OR($F281="",$G281=""),"",$F281+$G281))</f>
        <v/>
      </c>
      <c r="AA281" s="44">
        <f>IF($A281="","",IF(OR($O281="",$P281=""),"",$O281+$P281))</f>
        <v/>
      </c>
      <c r="AB281" s="44">
        <f>IF($A281="","",IF(OR($Q281="",$R281=""),"",$Q281+$R281))</f>
        <v/>
      </c>
      <c r="AC281" s="44">
        <f>IF($A281="","",IF(OR($S281="",$T281=""),"",$S281+$T281))</f>
        <v/>
      </c>
      <c r="AD281" s="45">
        <f>IF($A281="","",IF(OR($Y281="",$Z281=""),"",ROUND(($Z281-$Y281)*24,1)))</f>
        <v/>
      </c>
      <c r="AE281" s="45">
        <f>IF($A281="","",IF(OR($AA281="",$Z281=""),"",ROUND(($Z281-$AA281)*24,1)))</f>
        <v/>
      </c>
      <c r="AF281" s="22">
        <f>IF($A281="","",IF(OR($AB281="",$Z281=""),"",ROUND(($AB281-$Z281)*1440,0)))</f>
        <v/>
      </c>
      <c r="AG281" s="22">
        <f>IF($A281="","",IF(OR($AB281="",$AC281=""),"",ROUND(($AC281-$AB281)*1440,0)))</f>
        <v/>
      </c>
      <c r="AH281" s="46">
        <f>IF($A281="","",IF(OR($V281="",$W281=""),"",$W281-$V281))</f>
        <v/>
      </c>
      <c r="AI281" s="24">
        <f>IF($A281="","",IF(OR($L281="Cancelled",$L281="Completed"),"",IF(AND($L281="Confirmed",OR($M281="",$N281="")),"CONFIRMATION INCOMPLETE",IF(AND($Z281&lt;&gt;"",$Z281&lt;Dashboard!$B$2,$L281&lt;&gt;"Confirmed"),"OVERDUE / UNFILLED",IF(AND($Z281&lt;&gt;"",$Z281&gt;=Dashboard!$B$2,$Z281&lt;=Dashboard!$B$2+2,$L281&lt;&gt;"Confirmed"),"DUE WITHIN 48 HOURS","")))))</f>
        <v/>
      </c>
      <c r="AJ281" s="24">
        <f>IF($A281="","",IF(COUNTIF($A$2:$A$501,$A281)&gt;1,"Duplicate request ID",IF(OR($B281="",$C281="",$D281="",$E281="",$F281="",$G281="",$H281="",$I281="",$J281="",$K281="",$L281=""),"Missing required information",IF(AND($Y281&lt;&gt;"",$Z281&lt;&gt;"",$Z281&lt;$Y281),"Invalid date or time sequence",IF(OR(AND($O281&lt;&gt;"",$P281=""),AND($O281="",$P281&lt;&gt;"")),"Confirmation date or time incomplete",IF(AND($AA281&lt;&gt;"",$Z281&lt;&gt;"",$AA281&gt;$Z281),"Confirmation after appointment",IF(AND(OR($L281="Confirmed",$L281="Completed"),OR($M281="",$N281="")),"Confirmed record missing assignment",IF(AND($L281="Completed",OR($Q281="",$R281="",$S281="",$T281="")),"Completed record missing service times",IF(AND($AB281&lt;&gt;"",$AC281&lt;&gt;"",$AC281&lt;$AB281),"Service end before service start",IF(AND($L281="Cancelled",$U281=""),"Cancelled record missing cancellation source",IF(OR(AND($V281&lt;&gt;"",$V281&lt;0),AND($W281&lt;&gt;"",$W281&lt;0)),"Negative cost",""))))))))))</f>
        <v/>
      </c>
    </row>
    <row r="282">
      <c r="A282" s="15" t="n"/>
      <c r="B282" s="15" t="n"/>
      <c r="C282" s="15" t="n"/>
      <c r="D282" s="42" t="n"/>
      <c r="E282" s="17" t="n"/>
      <c r="F282" s="42" t="n"/>
      <c r="G282" s="17" t="n"/>
      <c r="H282" s="15" t="n"/>
      <c r="I282" s="15" t="n"/>
      <c r="J282" s="15" t="n"/>
      <c r="K282" s="15" t="n"/>
      <c r="L282" s="15" t="n"/>
      <c r="M282" s="15" t="n"/>
      <c r="N282" s="15" t="n"/>
      <c r="O282" s="42" t="n"/>
      <c r="P282" s="17" t="n"/>
      <c r="Q282" s="42" t="n"/>
      <c r="R282" s="17" t="n"/>
      <c r="S282" s="42" t="n"/>
      <c r="T282" s="17" t="n"/>
      <c r="U282" s="15" t="n"/>
      <c r="V282" s="43" t="n"/>
      <c r="W282" s="43" t="n"/>
      <c r="X282" s="19" t="n"/>
      <c r="Y282" s="44">
        <f>IF($A282="","",IF(OR($D282="",$E282=""),"",$D282+$E282))</f>
        <v/>
      </c>
      <c r="Z282" s="44">
        <f>IF($A282="","",IF(OR($F282="",$G282=""),"",$F282+$G282))</f>
        <v/>
      </c>
      <c r="AA282" s="44">
        <f>IF($A282="","",IF(OR($O282="",$P282=""),"",$O282+$P282))</f>
        <v/>
      </c>
      <c r="AB282" s="44">
        <f>IF($A282="","",IF(OR($Q282="",$R282=""),"",$Q282+$R282))</f>
        <v/>
      </c>
      <c r="AC282" s="44">
        <f>IF($A282="","",IF(OR($S282="",$T282=""),"",$S282+$T282))</f>
        <v/>
      </c>
      <c r="AD282" s="45">
        <f>IF($A282="","",IF(OR($Y282="",$Z282=""),"",ROUND(($Z282-$Y282)*24,1)))</f>
        <v/>
      </c>
      <c r="AE282" s="45">
        <f>IF($A282="","",IF(OR($AA282="",$Z282=""),"",ROUND(($Z282-$AA282)*24,1)))</f>
        <v/>
      </c>
      <c r="AF282" s="22">
        <f>IF($A282="","",IF(OR($AB282="",$Z282=""),"",ROUND(($AB282-$Z282)*1440,0)))</f>
        <v/>
      </c>
      <c r="AG282" s="22">
        <f>IF($A282="","",IF(OR($AB282="",$AC282=""),"",ROUND(($AC282-$AB282)*1440,0)))</f>
        <v/>
      </c>
      <c r="AH282" s="46">
        <f>IF($A282="","",IF(OR($V282="",$W282=""),"",$W282-$V282))</f>
        <v/>
      </c>
      <c r="AI282" s="24">
        <f>IF($A282="","",IF(OR($L282="Cancelled",$L282="Completed"),"",IF(AND($L282="Confirmed",OR($M282="",$N282="")),"CONFIRMATION INCOMPLETE",IF(AND($Z282&lt;&gt;"",$Z282&lt;Dashboard!$B$2,$L282&lt;&gt;"Confirmed"),"OVERDUE / UNFILLED",IF(AND($Z282&lt;&gt;"",$Z282&gt;=Dashboard!$B$2,$Z282&lt;=Dashboard!$B$2+2,$L282&lt;&gt;"Confirmed"),"DUE WITHIN 48 HOURS","")))))</f>
        <v/>
      </c>
      <c r="AJ282" s="24">
        <f>IF($A282="","",IF(COUNTIF($A$2:$A$501,$A282)&gt;1,"Duplicate request ID",IF(OR($B282="",$C282="",$D282="",$E282="",$F282="",$G282="",$H282="",$I282="",$J282="",$K282="",$L282=""),"Missing required information",IF(AND($Y282&lt;&gt;"",$Z282&lt;&gt;"",$Z282&lt;$Y282),"Invalid date or time sequence",IF(OR(AND($O282&lt;&gt;"",$P282=""),AND($O282="",$P282&lt;&gt;"")),"Confirmation date or time incomplete",IF(AND($AA282&lt;&gt;"",$Z282&lt;&gt;"",$AA282&gt;$Z282),"Confirmation after appointment",IF(AND(OR($L282="Confirmed",$L282="Completed"),OR($M282="",$N282="")),"Confirmed record missing assignment",IF(AND($L282="Completed",OR($Q282="",$R282="",$S282="",$T282="")),"Completed record missing service times",IF(AND($AB282&lt;&gt;"",$AC282&lt;&gt;"",$AC282&lt;$AB282),"Service end before service start",IF(AND($L282="Cancelled",$U282=""),"Cancelled record missing cancellation source",IF(OR(AND($V282&lt;&gt;"",$V282&lt;0),AND($W282&lt;&gt;"",$W282&lt;0)),"Negative cost",""))))))))))</f>
        <v/>
      </c>
    </row>
    <row r="283">
      <c r="A283" s="25" t="n"/>
      <c r="B283" s="25" t="n"/>
      <c r="C283" s="25" t="n"/>
      <c r="D283" s="47" t="n"/>
      <c r="E283" s="27" t="n"/>
      <c r="F283" s="47" t="n"/>
      <c r="G283" s="27" t="n"/>
      <c r="H283" s="25" t="n"/>
      <c r="I283" s="25" t="n"/>
      <c r="J283" s="25" t="n"/>
      <c r="K283" s="25" t="n"/>
      <c r="L283" s="25" t="n"/>
      <c r="M283" s="25" t="n"/>
      <c r="N283" s="25" t="n"/>
      <c r="O283" s="47" t="n"/>
      <c r="P283" s="27" t="n"/>
      <c r="Q283" s="47" t="n"/>
      <c r="R283" s="27" t="n"/>
      <c r="S283" s="47" t="n"/>
      <c r="T283" s="27" t="n"/>
      <c r="U283" s="25" t="n"/>
      <c r="V283" s="48" t="n"/>
      <c r="W283" s="48" t="n"/>
      <c r="X283" s="29" t="n"/>
      <c r="Y283" s="44">
        <f>IF($A283="","",IF(OR($D283="",$E283=""),"",$D283+$E283))</f>
        <v/>
      </c>
      <c r="Z283" s="44">
        <f>IF($A283="","",IF(OR($F283="",$G283=""),"",$F283+$G283))</f>
        <v/>
      </c>
      <c r="AA283" s="44">
        <f>IF($A283="","",IF(OR($O283="",$P283=""),"",$O283+$P283))</f>
        <v/>
      </c>
      <c r="AB283" s="44">
        <f>IF($A283="","",IF(OR($Q283="",$R283=""),"",$Q283+$R283))</f>
        <v/>
      </c>
      <c r="AC283" s="44">
        <f>IF($A283="","",IF(OR($S283="",$T283=""),"",$S283+$T283))</f>
        <v/>
      </c>
      <c r="AD283" s="45">
        <f>IF($A283="","",IF(OR($Y283="",$Z283=""),"",ROUND(($Z283-$Y283)*24,1)))</f>
        <v/>
      </c>
      <c r="AE283" s="45">
        <f>IF($A283="","",IF(OR($AA283="",$Z283=""),"",ROUND(($Z283-$AA283)*24,1)))</f>
        <v/>
      </c>
      <c r="AF283" s="22">
        <f>IF($A283="","",IF(OR($AB283="",$Z283=""),"",ROUND(($AB283-$Z283)*1440,0)))</f>
        <v/>
      </c>
      <c r="AG283" s="22">
        <f>IF($A283="","",IF(OR($AB283="",$AC283=""),"",ROUND(($AC283-$AB283)*1440,0)))</f>
        <v/>
      </c>
      <c r="AH283" s="46">
        <f>IF($A283="","",IF(OR($V283="",$W283=""),"",$W283-$V283))</f>
        <v/>
      </c>
      <c r="AI283" s="24">
        <f>IF($A283="","",IF(OR($L283="Cancelled",$L283="Completed"),"",IF(AND($L283="Confirmed",OR($M283="",$N283="")),"CONFIRMATION INCOMPLETE",IF(AND($Z283&lt;&gt;"",$Z283&lt;Dashboard!$B$2,$L283&lt;&gt;"Confirmed"),"OVERDUE / UNFILLED",IF(AND($Z283&lt;&gt;"",$Z283&gt;=Dashboard!$B$2,$Z283&lt;=Dashboard!$B$2+2,$L283&lt;&gt;"Confirmed"),"DUE WITHIN 48 HOURS","")))))</f>
        <v/>
      </c>
      <c r="AJ283" s="24">
        <f>IF($A283="","",IF(COUNTIF($A$2:$A$501,$A283)&gt;1,"Duplicate request ID",IF(OR($B283="",$C283="",$D283="",$E283="",$F283="",$G283="",$H283="",$I283="",$J283="",$K283="",$L283=""),"Missing required information",IF(AND($Y283&lt;&gt;"",$Z283&lt;&gt;"",$Z283&lt;$Y283),"Invalid date or time sequence",IF(OR(AND($O283&lt;&gt;"",$P283=""),AND($O283="",$P283&lt;&gt;"")),"Confirmation date or time incomplete",IF(AND($AA283&lt;&gt;"",$Z283&lt;&gt;"",$AA283&gt;$Z283),"Confirmation after appointment",IF(AND(OR($L283="Confirmed",$L283="Completed"),OR($M283="",$N283="")),"Confirmed record missing assignment",IF(AND($L283="Completed",OR($Q283="",$R283="",$S283="",$T283="")),"Completed record missing service times",IF(AND($AB283&lt;&gt;"",$AC283&lt;&gt;"",$AC283&lt;$AB283),"Service end before service start",IF(AND($L283="Cancelled",$U283=""),"Cancelled record missing cancellation source",IF(OR(AND($V283&lt;&gt;"",$V283&lt;0),AND($W283&lt;&gt;"",$W283&lt;0)),"Negative cost",""))))))))))</f>
        <v/>
      </c>
    </row>
    <row r="284">
      <c r="A284" s="15" t="n"/>
      <c r="B284" s="15" t="n"/>
      <c r="C284" s="15" t="n"/>
      <c r="D284" s="42" t="n"/>
      <c r="E284" s="17" t="n"/>
      <c r="F284" s="42" t="n"/>
      <c r="G284" s="17" t="n"/>
      <c r="H284" s="15" t="n"/>
      <c r="I284" s="15" t="n"/>
      <c r="J284" s="15" t="n"/>
      <c r="K284" s="15" t="n"/>
      <c r="L284" s="15" t="n"/>
      <c r="M284" s="15" t="n"/>
      <c r="N284" s="15" t="n"/>
      <c r="O284" s="42" t="n"/>
      <c r="P284" s="17" t="n"/>
      <c r="Q284" s="42" t="n"/>
      <c r="R284" s="17" t="n"/>
      <c r="S284" s="42" t="n"/>
      <c r="T284" s="17" t="n"/>
      <c r="U284" s="15" t="n"/>
      <c r="V284" s="43" t="n"/>
      <c r="W284" s="43" t="n"/>
      <c r="X284" s="19" t="n"/>
      <c r="Y284" s="44">
        <f>IF($A284="","",IF(OR($D284="",$E284=""),"",$D284+$E284))</f>
        <v/>
      </c>
      <c r="Z284" s="44">
        <f>IF($A284="","",IF(OR($F284="",$G284=""),"",$F284+$G284))</f>
        <v/>
      </c>
      <c r="AA284" s="44">
        <f>IF($A284="","",IF(OR($O284="",$P284=""),"",$O284+$P284))</f>
        <v/>
      </c>
      <c r="AB284" s="44">
        <f>IF($A284="","",IF(OR($Q284="",$R284=""),"",$Q284+$R284))</f>
        <v/>
      </c>
      <c r="AC284" s="44">
        <f>IF($A284="","",IF(OR($S284="",$T284=""),"",$S284+$T284))</f>
        <v/>
      </c>
      <c r="AD284" s="45">
        <f>IF($A284="","",IF(OR($Y284="",$Z284=""),"",ROUND(($Z284-$Y284)*24,1)))</f>
        <v/>
      </c>
      <c r="AE284" s="45">
        <f>IF($A284="","",IF(OR($AA284="",$Z284=""),"",ROUND(($Z284-$AA284)*24,1)))</f>
        <v/>
      </c>
      <c r="AF284" s="22">
        <f>IF($A284="","",IF(OR($AB284="",$Z284=""),"",ROUND(($AB284-$Z284)*1440,0)))</f>
        <v/>
      </c>
      <c r="AG284" s="22">
        <f>IF($A284="","",IF(OR($AB284="",$AC284=""),"",ROUND(($AC284-$AB284)*1440,0)))</f>
        <v/>
      </c>
      <c r="AH284" s="46">
        <f>IF($A284="","",IF(OR($V284="",$W284=""),"",$W284-$V284))</f>
        <v/>
      </c>
      <c r="AI284" s="24">
        <f>IF($A284="","",IF(OR($L284="Cancelled",$L284="Completed"),"",IF(AND($L284="Confirmed",OR($M284="",$N284="")),"CONFIRMATION INCOMPLETE",IF(AND($Z284&lt;&gt;"",$Z284&lt;Dashboard!$B$2,$L284&lt;&gt;"Confirmed"),"OVERDUE / UNFILLED",IF(AND($Z284&lt;&gt;"",$Z284&gt;=Dashboard!$B$2,$Z284&lt;=Dashboard!$B$2+2,$L284&lt;&gt;"Confirmed"),"DUE WITHIN 48 HOURS","")))))</f>
        <v/>
      </c>
      <c r="AJ284" s="24">
        <f>IF($A284="","",IF(COUNTIF($A$2:$A$501,$A284)&gt;1,"Duplicate request ID",IF(OR($B284="",$C284="",$D284="",$E284="",$F284="",$G284="",$H284="",$I284="",$J284="",$K284="",$L284=""),"Missing required information",IF(AND($Y284&lt;&gt;"",$Z284&lt;&gt;"",$Z284&lt;$Y284),"Invalid date or time sequence",IF(OR(AND($O284&lt;&gt;"",$P284=""),AND($O284="",$P284&lt;&gt;"")),"Confirmation date or time incomplete",IF(AND($AA284&lt;&gt;"",$Z284&lt;&gt;"",$AA284&gt;$Z284),"Confirmation after appointment",IF(AND(OR($L284="Confirmed",$L284="Completed"),OR($M284="",$N284="")),"Confirmed record missing assignment",IF(AND($L284="Completed",OR($Q284="",$R284="",$S284="",$T284="")),"Completed record missing service times",IF(AND($AB284&lt;&gt;"",$AC284&lt;&gt;"",$AC284&lt;$AB284),"Service end before service start",IF(AND($L284="Cancelled",$U284=""),"Cancelled record missing cancellation source",IF(OR(AND($V284&lt;&gt;"",$V284&lt;0),AND($W284&lt;&gt;"",$W284&lt;0)),"Negative cost",""))))))))))</f>
        <v/>
      </c>
    </row>
    <row r="285">
      <c r="A285" s="25" t="n"/>
      <c r="B285" s="25" t="n"/>
      <c r="C285" s="25" t="n"/>
      <c r="D285" s="47" t="n"/>
      <c r="E285" s="27" t="n"/>
      <c r="F285" s="47" t="n"/>
      <c r="G285" s="27" t="n"/>
      <c r="H285" s="25" t="n"/>
      <c r="I285" s="25" t="n"/>
      <c r="J285" s="25" t="n"/>
      <c r="K285" s="25" t="n"/>
      <c r="L285" s="25" t="n"/>
      <c r="M285" s="25" t="n"/>
      <c r="N285" s="25" t="n"/>
      <c r="O285" s="47" t="n"/>
      <c r="P285" s="27" t="n"/>
      <c r="Q285" s="47" t="n"/>
      <c r="R285" s="27" t="n"/>
      <c r="S285" s="47" t="n"/>
      <c r="T285" s="27" t="n"/>
      <c r="U285" s="25" t="n"/>
      <c r="V285" s="48" t="n"/>
      <c r="W285" s="48" t="n"/>
      <c r="X285" s="29" t="n"/>
      <c r="Y285" s="44">
        <f>IF($A285="","",IF(OR($D285="",$E285=""),"",$D285+$E285))</f>
        <v/>
      </c>
      <c r="Z285" s="44">
        <f>IF($A285="","",IF(OR($F285="",$G285=""),"",$F285+$G285))</f>
        <v/>
      </c>
      <c r="AA285" s="44">
        <f>IF($A285="","",IF(OR($O285="",$P285=""),"",$O285+$P285))</f>
        <v/>
      </c>
      <c r="AB285" s="44">
        <f>IF($A285="","",IF(OR($Q285="",$R285=""),"",$Q285+$R285))</f>
        <v/>
      </c>
      <c r="AC285" s="44">
        <f>IF($A285="","",IF(OR($S285="",$T285=""),"",$S285+$T285))</f>
        <v/>
      </c>
      <c r="AD285" s="45">
        <f>IF($A285="","",IF(OR($Y285="",$Z285=""),"",ROUND(($Z285-$Y285)*24,1)))</f>
        <v/>
      </c>
      <c r="AE285" s="45">
        <f>IF($A285="","",IF(OR($AA285="",$Z285=""),"",ROUND(($Z285-$AA285)*24,1)))</f>
        <v/>
      </c>
      <c r="AF285" s="22">
        <f>IF($A285="","",IF(OR($AB285="",$Z285=""),"",ROUND(($AB285-$Z285)*1440,0)))</f>
        <v/>
      </c>
      <c r="AG285" s="22">
        <f>IF($A285="","",IF(OR($AB285="",$AC285=""),"",ROUND(($AC285-$AB285)*1440,0)))</f>
        <v/>
      </c>
      <c r="AH285" s="46">
        <f>IF($A285="","",IF(OR($V285="",$W285=""),"",$W285-$V285))</f>
        <v/>
      </c>
      <c r="AI285" s="24">
        <f>IF($A285="","",IF(OR($L285="Cancelled",$L285="Completed"),"",IF(AND($L285="Confirmed",OR($M285="",$N285="")),"CONFIRMATION INCOMPLETE",IF(AND($Z285&lt;&gt;"",$Z285&lt;Dashboard!$B$2,$L285&lt;&gt;"Confirmed"),"OVERDUE / UNFILLED",IF(AND($Z285&lt;&gt;"",$Z285&gt;=Dashboard!$B$2,$Z285&lt;=Dashboard!$B$2+2,$L285&lt;&gt;"Confirmed"),"DUE WITHIN 48 HOURS","")))))</f>
        <v/>
      </c>
      <c r="AJ285" s="24">
        <f>IF($A285="","",IF(COUNTIF($A$2:$A$501,$A285)&gt;1,"Duplicate request ID",IF(OR($B285="",$C285="",$D285="",$E285="",$F285="",$G285="",$H285="",$I285="",$J285="",$K285="",$L285=""),"Missing required information",IF(AND($Y285&lt;&gt;"",$Z285&lt;&gt;"",$Z285&lt;$Y285),"Invalid date or time sequence",IF(OR(AND($O285&lt;&gt;"",$P285=""),AND($O285="",$P285&lt;&gt;"")),"Confirmation date or time incomplete",IF(AND($AA285&lt;&gt;"",$Z285&lt;&gt;"",$AA285&gt;$Z285),"Confirmation after appointment",IF(AND(OR($L285="Confirmed",$L285="Completed"),OR($M285="",$N285="")),"Confirmed record missing assignment",IF(AND($L285="Completed",OR($Q285="",$R285="",$S285="",$T285="")),"Completed record missing service times",IF(AND($AB285&lt;&gt;"",$AC285&lt;&gt;"",$AC285&lt;$AB285),"Service end before service start",IF(AND($L285="Cancelled",$U285=""),"Cancelled record missing cancellation source",IF(OR(AND($V285&lt;&gt;"",$V285&lt;0),AND($W285&lt;&gt;"",$W285&lt;0)),"Negative cost",""))))))))))</f>
        <v/>
      </c>
    </row>
    <row r="286">
      <c r="A286" s="15" t="n"/>
      <c r="B286" s="15" t="n"/>
      <c r="C286" s="15" t="n"/>
      <c r="D286" s="42" t="n"/>
      <c r="E286" s="17" t="n"/>
      <c r="F286" s="42" t="n"/>
      <c r="G286" s="17" t="n"/>
      <c r="H286" s="15" t="n"/>
      <c r="I286" s="15" t="n"/>
      <c r="J286" s="15" t="n"/>
      <c r="K286" s="15" t="n"/>
      <c r="L286" s="15" t="n"/>
      <c r="M286" s="15" t="n"/>
      <c r="N286" s="15" t="n"/>
      <c r="O286" s="42" t="n"/>
      <c r="P286" s="17" t="n"/>
      <c r="Q286" s="42" t="n"/>
      <c r="R286" s="17" t="n"/>
      <c r="S286" s="42" t="n"/>
      <c r="T286" s="17" t="n"/>
      <c r="U286" s="15" t="n"/>
      <c r="V286" s="43" t="n"/>
      <c r="W286" s="43" t="n"/>
      <c r="X286" s="19" t="n"/>
      <c r="Y286" s="44">
        <f>IF($A286="","",IF(OR($D286="",$E286=""),"",$D286+$E286))</f>
        <v/>
      </c>
      <c r="Z286" s="44">
        <f>IF($A286="","",IF(OR($F286="",$G286=""),"",$F286+$G286))</f>
        <v/>
      </c>
      <c r="AA286" s="44">
        <f>IF($A286="","",IF(OR($O286="",$P286=""),"",$O286+$P286))</f>
        <v/>
      </c>
      <c r="AB286" s="44">
        <f>IF($A286="","",IF(OR($Q286="",$R286=""),"",$Q286+$R286))</f>
        <v/>
      </c>
      <c r="AC286" s="44">
        <f>IF($A286="","",IF(OR($S286="",$T286=""),"",$S286+$T286))</f>
        <v/>
      </c>
      <c r="AD286" s="45">
        <f>IF($A286="","",IF(OR($Y286="",$Z286=""),"",ROUND(($Z286-$Y286)*24,1)))</f>
        <v/>
      </c>
      <c r="AE286" s="45">
        <f>IF($A286="","",IF(OR($AA286="",$Z286=""),"",ROUND(($Z286-$AA286)*24,1)))</f>
        <v/>
      </c>
      <c r="AF286" s="22">
        <f>IF($A286="","",IF(OR($AB286="",$Z286=""),"",ROUND(($AB286-$Z286)*1440,0)))</f>
        <v/>
      </c>
      <c r="AG286" s="22">
        <f>IF($A286="","",IF(OR($AB286="",$AC286=""),"",ROUND(($AC286-$AB286)*1440,0)))</f>
        <v/>
      </c>
      <c r="AH286" s="46">
        <f>IF($A286="","",IF(OR($V286="",$W286=""),"",$W286-$V286))</f>
        <v/>
      </c>
      <c r="AI286" s="24">
        <f>IF($A286="","",IF(OR($L286="Cancelled",$L286="Completed"),"",IF(AND($L286="Confirmed",OR($M286="",$N286="")),"CONFIRMATION INCOMPLETE",IF(AND($Z286&lt;&gt;"",$Z286&lt;Dashboard!$B$2,$L286&lt;&gt;"Confirmed"),"OVERDUE / UNFILLED",IF(AND($Z286&lt;&gt;"",$Z286&gt;=Dashboard!$B$2,$Z286&lt;=Dashboard!$B$2+2,$L286&lt;&gt;"Confirmed"),"DUE WITHIN 48 HOURS","")))))</f>
        <v/>
      </c>
      <c r="AJ286" s="24">
        <f>IF($A286="","",IF(COUNTIF($A$2:$A$501,$A286)&gt;1,"Duplicate request ID",IF(OR($B286="",$C286="",$D286="",$E286="",$F286="",$G286="",$H286="",$I286="",$J286="",$K286="",$L286=""),"Missing required information",IF(AND($Y286&lt;&gt;"",$Z286&lt;&gt;"",$Z286&lt;$Y286),"Invalid date or time sequence",IF(OR(AND($O286&lt;&gt;"",$P286=""),AND($O286="",$P286&lt;&gt;"")),"Confirmation date or time incomplete",IF(AND($AA286&lt;&gt;"",$Z286&lt;&gt;"",$AA286&gt;$Z286),"Confirmation after appointment",IF(AND(OR($L286="Confirmed",$L286="Completed"),OR($M286="",$N286="")),"Confirmed record missing assignment",IF(AND($L286="Completed",OR($Q286="",$R286="",$S286="",$T286="")),"Completed record missing service times",IF(AND($AB286&lt;&gt;"",$AC286&lt;&gt;"",$AC286&lt;$AB286),"Service end before service start",IF(AND($L286="Cancelled",$U286=""),"Cancelled record missing cancellation source",IF(OR(AND($V286&lt;&gt;"",$V286&lt;0),AND($W286&lt;&gt;"",$W286&lt;0)),"Negative cost",""))))))))))</f>
        <v/>
      </c>
    </row>
    <row r="287">
      <c r="A287" s="25" t="n"/>
      <c r="B287" s="25" t="n"/>
      <c r="C287" s="25" t="n"/>
      <c r="D287" s="47" t="n"/>
      <c r="E287" s="27" t="n"/>
      <c r="F287" s="47" t="n"/>
      <c r="G287" s="27" t="n"/>
      <c r="H287" s="25" t="n"/>
      <c r="I287" s="25" t="n"/>
      <c r="J287" s="25" t="n"/>
      <c r="K287" s="25" t="n"/>
      <c r="L287" s="25" t="n"/>
      <c r="M287" s="25" t="n"/>
      <c r="N287" s="25" t="n"/>
      <c r="O287" s="47" t="n"/>
      <c r="P287" s="27" t="n"/>
      <c r="Q287" s="47" t="n"/>
      <c r="R287" s="27" t="n"/>
      <c r="S287" s="47" t="n"/>
      <c r="T287" s="27" t="n"/>
      <c r="U287" s="25" t="n"/>
      <c r="V287" s="48" t="n"/>
      <c r="W287" s="48" t="n"/>
      <c r="X287" s="29" t="n"/>
      <c r="Y287" s="44">
        <f>IF($A287="","",IF(OR($D287="",$E287=""),"",$D287+$E287))</f>
        <v/>
      </c>
      <c r="Z287" s="44">
        <f>IF($A287="","",IF(OR($F287="",$G287=""),"",$F287+$G287))</f>
        <v/>
      </c>
      <c r="AA287" s="44">
        <f>IF($A287="","",IF(OR($O287="",$P287=""),"",$O287+$P287))</f>
        <v/>
      </c>
      <c r="AB287" s="44">
        <f>IF($A287="","",IF(OR($Q287="",$R287=""),"",$Q287+$R287))</f>
        <v/>
      </c>
      <c r="AC287" s="44">
        <f>IF($A287="","",IF(OR($S287="",$T287=""),"",$S287+$T287))</f>
        <v/>
      </c>
      <c r="AD287" s="45">
        <f>IF($A287="","",IF(OR($Y287="",$Z287=""),"",ROUND(($Z287-$Y287)*24,1)))</f>
        <v/>
      </c>
      <c r="AE287" s="45">
        <f>IF($A287="","",IF(OR($AA287="",$Z287=""),"",ROUND(($Z287-$AA287)*24,1)))</f>
        <v/>
      </c>
      <c r="AF287" s="22">
        <f>IF($A287="","",IF(OR($AB287="",$Z287=""),"",ROUND(($AB287-$Z287)*1440,0)))</f>
        <v/>
      </c>
      <c r="AG287" s="22">
        <f>IF($A287="","",IF(OR($AB287="",$AC287=""),"",ROUND(($AC287-$AB287)*1440,0)))</f>
        <v/>
      </c>
      <c r="AH287" s="46">
        <f>IF($A287="","",IF(OR($V287="",$W287=""),"",$W287-$V287))</f>
        <v/>
      </c>
      <c r="AI287" s="24">
        <f>IF($A287="","",IF(OR($L287="Cancelled",$L287="Completed"),"",IF(AND($L287="Confirmed",OR($M287="",$N287="")),"CONFIRMATION INCOMPLETE",IF(AND($Z287&lt;&gt;"",$Z287&lt;Dashboard!$B$2,$L287&lt;&gt;"Confirmed"),"OVERDUE / UNFILLED",IF(AND($Z287&lt;&gt;"",$Z287&gt;=Dashboard!$B$2,$Z287&lt;=Dashboard!$B$2+2,$L287&lt;&gt;"Confirmed"),"DUE WITHIN 48 HOURS","")))))</f>
        <v/>
      </c>
      <c r="AJ287" s="24">
        <f>IF($A287="","",IF(COUNTIF($A$2:$A$501,$A287)&gt;1,"Duplicate request ID",IF(OR($B287="",$C287="",$D287="",$E287="",$F287="",$G287="",$H287="",$I287="",$J287="",$K287="",$L287=""),"Missing required information",IF(AND($Y287&lt;&gt;"",$Z287&lt;&gt;"",$Z287&lt;$Y287),"Invalid date or time sequence",IF(OR(AND($O287&lt;&gt;"",$P287=""),AND($O287="",$P287&lt;&gt;"")),"Confirmation date or time incomplete",IF(AND($AA287&lt;&gt;"",$Z287&lt;&gt;"",$AA287&gt;$Z287),"Confirmation after appointment",IF(AND(OR($L287="Confirmed",$L287="Completed"),OR($M287="",$N287="")),"Confirmed record missing assignment",IF(AND($L287="Completed",OR($Q287="",$R287="",$S287="",$T287="")),"Completed record missing service times",IF(AND($AB287&lt;&gt;"",$AC287&lt;&gt;"",$AC287&lt;$AB287),"Service end before service start",IF(AND($L287="Cancelled",$U287=""),"Cancelled record missing cancellation source",IF(OR(AND($V287&lt;&gt;"",$V287&lt;0),AND($W287&lt;&gt;"",$W287&lt;0)),"Negative cost",""))))))))))</f>
        <v/>
      </c>
    </row>
    <row r="288">
      <c r="A288" s="15" t="n"/>
      <c r="B288" s="15" t="n"/>
      <c r="C288" s="15" t="n"/>
      <c r="D288" s="42" t="n"/>
      <c r="E288" s="17" t="n"/>
      <c r="F288" s="42" t="n"/>
      <c r="G288" s="17" t="n"/>
      <c r="H288" s="15" t="n"/>
      <c r="I288" s="15" t="n"/>
      <c r="J288" s="15" t="n"/>
      <c r="K288" s="15" t="n"/>
      <c r="L288" s="15" t="n"/>
      <c r="M288" s="15" t="n"/>
      <c r="N288" s="15" t="n"/>
      <c r="O288" s="42" t="n"/>
      <c r="P288" s="17" t="n"/>
      <c r="Q288" s="42" t="n"/>
      <c r="R288" s="17" t="n"/>
      <c r="S288" s="42" t="n"/>
      <c r="T288" s="17" t="n"/>
      <c r="U288" s="15" t="n"/>
      <c r="V288" s="43" t="n"/>
      <c r="W288" s="43" t="n"/>
      <c r="X288" s="19" t="n"/>
      <c r="Y288" s="44">
        <f>IF($A288="","",IF(OR($D288="",$E288=""),"",$D288+$E288))</f>
        <v/>
      </c>
      <c r="Z288" s="44">
        <f>IF($A288="","",IF(OR($F288="",$G288=""),"",$F288+$G288))</f>
        <v/>
      </c>
      <c r="AA288" s="44">
        <f>IF($A288="","",IF(OR($O288="",$P288=""),"",$O288+$P288))</f>
        <v/>
      </c>
      <c r="AB288" s="44">
        <f>IF($A288="","",IF(OR($Q288="",$R288=""),"",$Q288+$R288))</f>
        <v/>
      </c>
      <c r="AC288" s="44">
        <f>IF($A288="","",IF(OR($S288="",$T288=""),"",$S288+$T288))</f>
        <v/>
      </c>
      <c r="AD288" s="45">
        <f>IF($A288="","",IF(OR($Y288="",$Z288=""),"",ROUND(($Z288-$Y288)*24,1)))</f>
        <v/>
      </c>
      <c r="AE288" s="45">
        <f>IF($A288="","",IF(OR($AA288="",$Z288=""),"",ROUND(($Z288-$AA288)*24,1)))</f>
        <v/>
      </c>
      <c r="AF288" s="22">
        <f>IF($A288="","",IF(OR($AB288="",$Z288=""),"",ROUND(($AB288-$Z288)*1440,0)))</f>
        <v/>
      </c>
      <c r="AG288" s="22">
        <f>IF($A288="","",IF(OR($AB288="",$AC288=""),"",ROUND(($AC288-$AB288)*1440,0)))</f>
        <v/>
      </c>
      <c r="AH288" s="46">
        <f>IF($A288="","",IF(OR($V288="",$W288=""),"",$W288-$V288))</f>
        <v/>
      </c>
      <c r="AI288" s="24">
        <f>IF($A288="","",IF(OR($L288="Cancelled",$L288="Completed"),"",IF(AND($L288="Confirmed",OR($M288="",$N288="")),"CONFIRMATION INCOMPLETE",IF(AND($Z288&lt;&gt;"",$Z288&lt;Dashboard!$B$2,$L288&lt;&gt;"Confirmed"),"OVERDUE / UNFILLED",IF(AND($Z288&lt;&gt;"",$Z288&gt;=Dashboard!$B$2,$Z288&lt;=Dashboard!$B$2+2,$L288&lt;&gt;"Confirmed"),"DUE WITHIN 48 HOURS","")))))</f>
        <v/>
      </c>
      <c r="AJ288" s="24">
        <f>IF($A288="","",IF(COUNTIF($A$2:$A$501,$A288)&gt;1,"Duplicate request ID",IF(OR($B288="",$C288="",$D288="",$E288="",$F288="",$G288="",$H288="",$I288="",$J288="",$K288="",$L288=""),"Missing required information",IF(AND($Y288&lt;&gt;"",$Z288&lt;&gt;"",$Z288&lt;$Y288),"Invalid date or time sequence",IF(OR(AND($O288&lt;&gt;"",$P288=""),AND($O288="",$P288&lt;&gt;"")),"Confirmation date or time incomplete",IF(AND($AA288&lt;&gt;"",$Z288&lt;&gt;"",$AA288&gt;$Z288),"Confirmation after appointment",IF(AND(OR($L288="Confirmed",$L288="Completed"),OR($M288="",$N288="")),"Confirmed record missing assignment",IF(AND($L288="Completed",OR($Q288="",$R288="",$S288="",$T288="")),"Completed record missing service times",IF(AND($AB288&lt;&gt;"",$AC288&lt;&gt;"",$AC288&lt;$AB288),"Service end before service start",IF(AND($L288="Cancelled",$U288=""),"Cancelled record missing cancellation source",IF(OR(AND($V288&lt;&gt;"",$V288&lt;0),AND($W288&lt;&gt;"",$W288&lt;0)),"Negative cost",""))))))))))</f>
        <v/>
      </c>
    </row>
    <row r="289">
      <c r="A289" s="25" t="n"/>
      <c r="B289" s="25" t="n"/>
      <c r="C289" s="25" t="n"/>
      <c r="D289" s="47" t="n"/>
      <c r="E289" s="27" t="n"/>
      <c r="F289" s="47" t="n"/>
      <c r="G289" s="27" t="n"/>
      <c r="H289" s="25" t="n"/>
      <c r="I289" s="25" t="n"/>
      <c r="J289" s="25" t="n"/>
      <c r="K289" s="25" t="n"/>
      <c r="L289" s="25" t="n"/>
      <c r="M289" s="25" t="n"/>
      <c r="N289" s="25" t="n"/>
      <c r="O289" s="47" t="n"/>
      <c r="P289" s="27" t="n"/>
      <c r="Q289" s="47" t="n"/>
      <c r="R289" s="27" t="n"/>
      <c r="S289" s="47" t="n"/>
      <c r="T289" s="27" t="n"/>
      <c r="U289" s="25" t="n"/>
      <c r="V289" s="48" t="n"/>
      <c r="W289" s="48" t="n"/>
      <c r="X289" s="29" t="n"/>
      <c r="Y289" s="44">
        <f>IF($A289="","",IF(OR($D289="",$E289=""),"",$D289+$E289))</f>
        <v/>
      </c>
      <c r="Z289" s="44">
        <f>IF($A289="","",IF(OR($F289="",$G289=""),"",$F289+$G289))</f>
        <v/>
      </c>
      <c r="AA289" s="44">
        <f>IF($A289="","",IF(OR($O289="",$P289=""),"",$O289+$P289))</f>
        <v/>
      </c>
      <c r="AB289" s="44">
        <f>IF($A289="","",IF(OR($Q289="",$R289=""),"",$Q289+$R289))</f>
        <v/>
      </c>
      <c r="AC289" s="44">
        <f>IF($A289="","",IF(OR($S289="",$T289=""),"",$S289+$T289))</f>
        <v/>
      </c>
      <c r="AD289" s="45">
        <f>IF($A289="","",IF(OR($Y289="",$Z289=""),"",ROUND(($Z289-$Y289)*24,1)))</f>
        <v/>
      </c>
      <c r="AE289" s="45">
        <f>IF($A289="","",IF(OR($AA289="",$Z289=""),"",ROUND(($Z289-$AA289)*24,1)))</f>
        <v/>
      </c>
      <c r="AF289" s="22">
        <f>IF($A289="","",IF(OR($AB289="",$Z289=""),"",ROUND(($AB289-$Z289)*1440,0)))</f>
        <v/>
      </c>
      <c r="AG289" s="22">
        <f>IF($A289="","",IF(OR($AB289="",$AC289=""),"",ROUND(($AC289-$AB289)*1440,0)))</f>
        <v/>
      </c>
      <c r="AH289" s="46">
        <f>IF($A289="","",IF(OR($V289="",$W289=""),"",$W289-$V289))</f>
        <v/>
      </c>
      <c r="AI289" s="24">
        <f>IF($A289="","",IF(OR($L289="Cancelled",$L289="Completed"),"",IF(AND($L289="Confirmed",OR($M289="",$N289="")),"CONFIRMATION INCOMPLETE",IF(AND($Z289&lt;&gt;"",$Z289&lt;Dashboard!$B$2,$L289&lt;&gt;"Confirmed"),"OVERDUE / UNFILLED",IF(AND($Z289&lt;&gt;"",$Z289&gt;=Dashboard!$B$2,$Z289&lt;=Dashboard!$B$2+2,$L289&lt;&gt;"Confirmed"),"DUE WITHIN 48 HOURS","")))))</f>
        <v/>
      </c>
      <c r="AJ289" s="24">
        <f>IF($A289="","",IF(COUNTIF($A$2:$A$501,$A289)&gt;1,"Duplicate request ID",IF(OR($B289="",$C289="",$D289="",$E289="",$F289="",$G289="",$H289="",$I289="",$J289="",$K289="",$L289=""),"Missing required information",IF(AND($Y289&lt;&gt;"",$Z289&lt;&gt;"",$Z289&lt;$Y289),"Invalid date or time sequence",IF(OR(AND($O289&lt;&gt;"",$P289=""),AND($O289="",$P289&lt;&gt;"")),"Confirmation date or time incomplete",IF(AND($AA289&lt;&gt;"",$Z289&lt;&gt;"",$AA289&gt;$Z289),"Confirmation after appointment",IF(AND(OR($L289="Confirmed",$L289="Completed"),OR($M289="",$N289="")),"Confirmed record missing assignment",IF(AND($L289="Completed",OR($Q289="",$R289="",$S289="",$T289="")),"Completed record missing service times",IF(AND($AB289&lt;&gt;"",$AC289&lt;&gt;"",$AC289&lt;$AB289),"Service end before service start",IF(AND($L289="Cancelled",$U289=""),"Cancelled record missing cancellation source",IF(OR(AND($V289&lt;&gt;"",$V289&lt;0),AND($W289&lt;&gt;"",$W289&lt;0)),"Negative cost",""))))))))))</f>
        <v/>
      </c>
    </row>
    <row r="290">
      <c r="A290" s="15" t="n"/>
      <c r="B290" s="15" t="n"/>
      <c r="C290" s="15" t="n"/>
      <c r="D290" s="42" t="n"/>
      <c r="E290" s="17" t="n"/>
      <c r="F290" s="42" t="n"/>
      <c r="G290" s="17" t="n"/>
      <c r="H290" s="15" t="n"/>
      <c r="I290" s="15" t="n"/>
      <c r="J290" s="15" t="n"/>
      <c r="K290" s="15" t="n"/>
      <c r="L290" s="15" t="n"/>
      <c r="M290" s="15" t="n"/>
      <c r="N290" s="15" t="n"/>
      <c r="O290" s="42" t="n"/>
      <c r="P290" s="17" t="n"/>
      <c r="Q290" s="42" t="n"/>
      <c r="R290" s="17" t="n"/>
      <c r="S290" s="42" t="n"/>
      <c r="T290" s="17" t="n"/>
      <c r="U290" s="15" t="n"/>
      <c r="V290" s="43" t="n"/>
      <c r="W290" s="43" t="n"/>
      <c r="X290" s="19" t="n"/>
      <c r="Y290" s="44">
        <f>IF($A290="","",IF(OR($D290="",$E290=""),"",$D290+$E290))</f>
        <v/>
      </c>
      <c r="Z290" s="44">
        <f>IF($A290="","",IF(OR($F290="",$G290=""),"",$F290+$G290))</f>
        <v/>
      </c>
      <c r="AA290" s="44">
        <f>IF($A290="","",IF(OR($O290="",$P290=""),"",$O290+$P290))</f>
        <v/>
      </c>
      <c r="AB290" s="44">
        <f>IF($A290="","",IF(OR($Q290="",$R290=""),"",$Q290+$R290))</f>
        <v/>
      </c>
      <c r="AC290" s="44">
        <f>IF($A290="","",IF(OR($S290="",$T290=""),"",$S290+$T290))</f>
        <v/>
      </c>
      <c r="AD290" s="45">
        <f>IF($A290="","",IF(OR($Y290="",$Z290=""),"",ROUND(($Z290-$Y290)*24,1)))</f>
        <v/>
      </c>
      <c r="AE290" s="45">
        <f>IF($A290="","",IF(OR($AA290="",$Z290=""),"",ROUND(($Z290-$AA290)*24,1)))</f>
        <v/>
      </c>
      <c r="AF290" s="22">
        <f>IF($A290="","",IF(OR($AB290="",$Z290=""),"",ROUND(($AB290-$Z290)*1440,0)))</f>
        <v/>
      </c>
      <c r="AG290" s="22">
        <f>IF($A290="","",IF(OR($AB290="",$AC290=""),"",ROUND(($AC290-$AB290)*1440,0)))</f>
        <v/>
      </c>
      <c r="AH290" s="46">
        <f>IF($A290="","",IF(OR($V290="",$W290=""),"",$W290-$V290))</f>
        <v/>
      </c>
      <c r="AI290" s="24">
        <f>IF($A290="","",IF(OR($L290="Cancelled",$L290="Completed"),"",IF(AND($L290="Confirmed",OR($M290="",$N290="")),"CONFIRMATION INCOMPLETE",IF(AND($Z290&lt;&gt;"",$Z290&lt;Dashboard!$B$2,$L290&lt;&gt;"Confirmed"),"OVERDUE / UNFILLED",IF(AND($Z290&lt;&gt;"",$Z290&gt;=Dashboard!$B$2,$Z290&lt;=Dashboard!$B$2+2,$L290&lt;&gt;"Confirmed"),"DUE WITHIN 48 HOURS","")))))</f>
        <v/>
      </c>
      <c r="AJ290" s="24">
        <f>IF($A290="","",IF(COUNTIF($A$2:$A$501,$A290)&gt;1,"Duplicate request ID",IF(OR($B290="",$C290="",$D290="",$E290="",$F290="",$G290="",$H290="",$I290="",$J290="",$K290="",$L290=""),"Missing required information",IF(AND($Y290&lt;&gt;"",$Z290&lt;&gt;"",$Z290&lt;$Y290),"Invalid date or time sequence",IF(OR(AND($O290&lt;&gt;"",$P290=""),AND($O290="",$P290&lt;&gt;"")),"Confirmation date or time incomplete",IF(AND($AA290&lt;&gt;"",$Z290&lt;&gt;"",$AA290&gt;$Z290),"Confirmation after appointment",IF(AND(OR($L290="Confirmed",$L290="Completed"),OR($M290="",$N290="")),"Confirmed record missing assignment",IF(AND($L290="Completed",OR($Q290="",$R290="",$S290="",$T290="")),"Completed record missing service times",IF(AND($AB290&lt;&gt;"",$AC290&lt;&gt;"",$AC290&lt;$AB290),"Service end before service start",IF(AND($L290="Cancelled",$U290=""),"Cancelled record missing cancellation source",IF(OR(AND($V290&lt;&gt;"",$V290&lt;0),AND($W290&lt;&gt;"",$W290&lt;0)),"Negative cost",""))))))))))</f>
        <v/>
      </c>
    </row>
    <row r="291">
      <c r="A291" s="25" t="n"/>
      <c r="B291" s="25" t="n"/>
      <c r="C291" s="25" t="n"/>
      <c r="D291" s="47" t="n"/>
      <c r="E291" s="27" t="n"/>
      <c r="F291" s="47" t="n"/>
      <c r="G291" s="27" t="n"/>
      <c r="H291" s="25" t="n"/>
      <c r="I291" s="25" t="n"/>
      <c r="J291" s="25" t="n"/>
      <c r="K291" s="25" t="n"/>
      <c r="L291" s="25" t="n"/>
      <c r="M291" s="25" t="n"/>
      <c r="N291" s="25" t="n"/>
      <c r="O291" s="47" t="n"/>
      <c r="P291" s="27" t="n"/>
      <c r="Q291" s="47" t="n"/>
      <c r="R291" s="27" t="n"/>
      <c r="S291" s="47" t="n"/>
      <c r="T291" s="27" t="n"/>
      <c r="U291" s="25" t="n"/>
      <c r="V291" s="48" t="n"/>
      <c r="W291" s="48" t="n"/>
      <c r="X291" s="29" t="n"/>
      <c r="Y291" s="44">
        <f>IF($A291="","",IF(OR($D291="",$E291=""),"",$D291+$E291))</f>
        <v/>
      </c>
      <c r="Z291" s="44">
        <f>IF($A291="","",IF(OR($F291="",$G291=""),"",$F291+$G291))</f>
        <v/>
      </c>
      <c r="AA291" s="44">
        <f>IF($A291="","",IF(OR($O291="",$P291=""),"",$O291+$P291))</f>
        <v/>
      </c>
      <c r="AB291" s="44">
        <f>IF($A291="","",IF(OR($Q291="",$R291=""),"",$Q291+$R291))</f>
        <v/>
      </c>
      <c r="AC291" s="44">
        <f>IF($A291="","",IF(OR($S291="",$T291=""),"",$S291+$T291))</f>
        <v/>
      </c>
      <c r="AD291" s="45">
        <f>IF($A291="","",IF(OR($Y291="",$Z291=""),"",ROUND(($Z291-$Y291)*24,1)))</f>
        <v/>
      </c>
      <c r="AE291" s="45">
        <f>IF($A291="","",IF(OR($AA291="",$Z291=""),"",ROUND(($Z291-$AA291)*24,1)))</f>
        <v/>
      </c>
      <c r="AF291" s="22">
        <f>IF($A291="","",IF(OR($AB291="",$Z291=""),"",ROUND(($AB291-$Z291)*1440,0)))</f>
        <v/>
      </c>
      <c r="AG291" s="22">
        <f>IF($A291="","",IF(OR($AB291="",$AC291=""),"",ROUND(($AC291-$AB291)*1440,0)))</f>
        <v/>
      </c>
      <c r="AH291" s="46">
        <f>IF($A291="","",IF(OR($V291="",$W291=""),"",$W291-$V291))</f>
        <v/>
      </c>
      <c r="AI291" s="24">
        <f>IF($A291="","",IF(OR($L291="Cancelled",$L291="Completed"),"",IF(AND($L291="Confirmed",OR($M291="",$N291="")),"CONFIRMATION INCOMPLETE",IF(AND($Z291&lt;&gt;"",$Z291&lt;Dashboard!$B$2,$L291&lt;&gt;"Confirmed"),"OVERDUE / UNFILLED",IF(AND($Z291&lt;&gt;"",$Z291&gt;=Dashboard!$B$2,$Z291&lt;=Dashboard!$B$2+2,$L291&lt;&gt;"Confirmed"),"DUE WITHIN 48 HOURS","")))))</f>
        <v/>
      </c>
      <c r="AJ291" s="24">
        <f>IF($A291="","",IF(COUNTIF($A$2:$A$501,$A291)&gt;1,"Duplicate request ID",IF(OR($B291="",$C291="",$D291="",$E291="",$F291="",$G291="",$H291="",$I291="",$J291="",$K291="",$L291=""),"Missing required information",IF(AND($Y291&lt;&gt;"",$Z291&lt;&gt;"",$Z291&lt;$Y291),"Invalid date or time sequence",IF(OR(AND($O291&lt;&gt;"",$P291=""),AND($O291="",$P291&lt;&gt;"")),"Confirmation date or time incomplete",IF(AND($AA291&lt;&gt;"",$Z291&lt;&gt;"",$AA291&gt;$Z291),"Confirmation after appointment",IF(AND(OR($L291="Confirmed",$L291="Completed"),OR($M291="",$N291="")),"Confirmed record missing assignment",IF(AND($L291="Completed",OR($Q291="",$R291="",$S291="",$T291="")),"Completed record missing service times",IF(AND($AB291&lt;&gt;"",$AC291&lt;&gt;"",$AC291&lt;$AB291),"Service end before service start",IF(AND($L291="Cancelled",$U291=""),"Cancelled record missing cancellation source",IF(OR(AND($V291&lt;&gt;"",$V291&lt;0),AND($W291&lt;&gt;"",$W291&lt;0)),"Negative cost",""))))))))))</f>
        <v/>
      </c>
    </row>
    <row r="292">
      <c r="A292" s="15" t="n"/>
      <c r="B292" s="15" t="n"/>
      <c r="C292" s="15" t="n"/>
      <c r="D292" s="42" t="n"/>
      <c r="E292" s="17" t="n"/>
      <c r="F292" s="42" t="n"/>
      <c r="G292" s="17" t="n"/>
      <c r="H292" s="15" t="n"/>
      <c r="I292" s="15" t="n"/>
      <c r="J292" s="15" t="n"/>
      <c r="K292" s="15" t="n"/>
      <c r="L292" s="15" t="n"/>
      <c r="M292" s="15" t="n"/>
      <c r="N292" s="15" t="n"/>
      <c r="O292" s="42" t="n"/>
      <c r="P292" s="17" t="n"/>
      <c r="Q292" s="42" t="n"/>
      <c r="R292" s="17" t="n"/>
      <c r="S292" s="42" t="n"/>
      <c r="T292" s="17" t="n"/>
      <c r="U292" s="15" t="n"/>
      <c r="V292" s="43" t="n"/>
      <c r="W292" s="43" t="n"/>
      <c r="X292" s="19" t="n"/>
      <c r="Y292" s="44">
        <f>IF($A292="","",IF(OR($D292="",$E292=""),"",$D292+$E292))</f>
        <v/>
      </c>
      <c r="Z292" s="44">
        <f>IF($A292="","",IF(OR($F292="",$G292=""),"",$F292+$G292))</f>
        <v/>
      </c>
      <c r="AA292" s="44">
        <f>IF($A292="","",IF(OR($O292="",$P292=""),"",$O292+$P292))</f>
        <v/>
      </c>
      <c r="AB292" s="44">
        <f>IF($A292="","",IF(OR($Q292="",$R292=""),"",$Q292+$R292))</f>
        <v/>
      </c>
      <c r="AC292" s="44">
        <f>IF($A292="","",IF(OR($S292="",$T292=""),"",$S292+$T292))</f>
        <v/>
      </c>
      <c r="AD292" s="45">
        <f>IF($A292="","",IF(OR($Y292="",$Z292=""),"",ROUND(($Z292-$Y292)*24,1)))</f>
        <v/>
      </c>
      <c r="AE292" s="45">
        <f>IF($A292="","",IF(OR($AA292="",$Z292=""),"",ROUND(($Z292-$AA292)*24,1)))</f>
        <v/>
      </c>
      <c r="AF292" s="22">
        <f>IF($A292="","",IF(OR($AB292="",$Z292=""),"",ROUND(($AB292-$Z292)*1440,0)))</f>
        <v/>
      </c>
      <c r="AG292" s="22">
        <f>IF($A292="","",IF(OR($AB292="",$AC292=""),"",ROUND(($AC292-$AB292)*1440,0)))</f>
        <v/>
      </c>
      <c r="AH292" s="46">
        <f>IF($A292="","",IF(OR($V292="",$W292=""),"",$W292-$V292))</f>
        <v/>
      </c>
      <c r="AI292" s="24">
        <f>IF($A292="","",IF(OR($L292="Cancelled",$L292="Completed"),"",IF(AND($L292="Confirmed",OR($M292="",$N292="")),"CONFIRMATION INCOMPLETE",IF(AND($Z292&lt;&gt;"",$Z292&lt;Dashboard!$B$2,$L292&lt;&gt;"Confirmed"),"OVERDUE / UNFILLED",IF(AND($Z292&lt;&gt;"",$Z292&gt;=Dashboard!$B$2,$Z292&lt;=Dashboard!$B$2+2,$L292&lt;&gt;"Confirmed"),"DUE WITHIN 48 HOURS","")))))</f>
        <v/>
      </c>
      <c r="AJ292" s="24">
        <f>IF($A292="","",IF(COUNTIF($A$2:$A$501,$A292)&gt;1,"Duplicate request ID",IF(OR($B292="",$C292="",$D292="",$E292="",$F292="",$G292="",$H292="",$I292="",$J292="",$K292="",$L292=""),"Missing required information",IF(AND($Y292&lt;&gt;"",$Z292&lt;&gt;"",$Z292&lt;$Y292),"Invalid date or time sequence",IF(OR(AND($O292&lt;&gt;"",$P292=""),AND($O292="",$P292&lt;&gt;"")),"Confirmation date or time incomplete",IF(AND($AA292&lt;&gt;"",$Z292&lt;&gt;"",$AA292&gt;$Z292),"Confirmation after appointment",IF(AND(OR($L292="Confirmed",$L292="Completed"),OR($M292="",$N292="")),"Confirmed record missing assignment",IF(AND($L292="Completed",OR($Q292="",$R292="",$S292="",$T292="")),"Completed record missing service times",IF(AND($AB292&lt;&gt;"",$AC292&lt;&gt;"",$AC292&lt;$AB292),"Service end before service start",IF(AND($L292="Cancelled",$U292=""),"Cancelled record missing cancellation source",IF(OR(AND($V292&lt;&gt;"",$V292&lt;0),AND($W292&lt;&gt;"",$W292&lt;0)),"Negative cost",""))))))))))</f>
        <v/>
      </c>
    </row>
    <row r="293">
      <c r="A293" s="25" t="n"/>
      <c r="B293" s="25" t="n"/>
      <c r="C293" s="25" t="n"/>
      <c r="D293" s="47" t="n"/>
      <c r="E293" s="27" t="n"/>
      <c r="F293" s="47" t="n"/>
      <c r="G293" s="27" t="n"/>
      <c r="H293" s="25" t="n"/>
      <c r="I293" s="25" t="n"/>
      <c r="J293" s="25" t="n"/>
      <c r="K293" s="25" t="n"/>
      <c r="L293" s="25" t="n"/>
      <c r="M293" s="25" t="n"/>
      <c r="N293" s="25" t="n"/>
      <c r="O293" s="47" t="n"/>
      <c r="P293" s="27" t="n"/>
      <c r="Q293" s="47" t="n"/>
      <c r="R293" s="27" t="n"/>
      <c r="S293" s="47" t="n"/>
      <c r="T293" s="27" t="n"/>
      <c r="U293" s="25" t="n"/>
      <c r="V293" s="48" t="n"/>
      <c r="W293" s="48" t="n"/>
      <c r="X293" s="29" t="n"/>
      <c r="Y293" s="44">
        <f>IF($A293="","",IF(OR($D293="",$E293=""),"",$D293+$E293))</f>
        <v/>
      </c>
      <c r="Z293" s="44">
        <f>IF($A293="","",IF(OR($F293="",$G293=""),"",$F293+$G293))</f>
        <v/>
      </c>
      <c r="AA293" s="44">
        <f>IF($A293="","",IF(OR($O293="",$P293=""),"",$O293+$P293))</f>
        <v/>
      </c>
      <c r="AB293" s="44">
        <f>IF($A293="","",IF(OR($Q293="",$R293=""),"",$Q293+$R293))</f>
        <v/>
      </c>
      <c r="AC293" s="44">
        <f>IF($A293="","",IF(OR($S293="",$T293=""),"",$S293+$T293))</f>
        <v/>
      </c>
      <c r="AD293" s="45">
        <f>IF($A293="","",IF(OR($Y293="",$Z293=""),"",ROUND(($Z293-$Y293)*24,1)))</f>
        <v/>
      </c>
      <c r="AE293" s="45">
        <f>IF($A293="","",IF(OR($AA293="",$Z293=""),"",ROUND(($Z293-$AA293)*24,1)))</f>
        <v/>
      </c>
      <c r="AF293" s="22">
        <f>IF($A293="","",IF(OR($AB293="",$Z293=""),"",ROUND(($AB293-$Z293)*1440,0)))</f>
        <v/>
      </c>
      <c r="AG293" s="22">
        <f>IF($A293="","",IF(OR($AB293="",$AC293=""),"",ROUND(($AC293-$AB293)*1440,0)))</f>
        <v/>
      </c>
      <c r="AH293" s="46">
        <f>IF($A293="","",IF(OR($V293="",$W293=""),"",$W293-$V293))</f>
        <v/>
      </c>
      <c r="AI293" s="24">
        <f>IF($A293="","",IF(OR($L293="Cancelled",$L293="Completed"),"",IF(AND($L293="Confirmed",OR($M293="",$N293="")),"CONFIRMATION INCOMPLETE",IF(AND($Z293&lt;&gt;"",$Z293&lt;Dashboard!$B$2,$L293&lt;&gt;"Confirmed"),"OVERDUE / UNFILLED",IF(AND($Z293&lt;&gt;"",$Z293&gt;=Dashboard!$B$2,$Z293&lt;=Dashboard!$B$2+2,$L293&lt;&gt;"Confirmed"),"DUE WITHIN 48 HOURS","")))))</f>
        <v/>
      </c>
      <c r="AJ293" s="24">
        <f>IF($A293="","",IF(COUNTIF($A$2:$A$501,$A293)&gt;1,"Duplicate request ID",IF(OR($B293="",$C293="",$D293="",$E293="",$F293="",$G293="",$H293="",$I293="",$J293="",$K293="",$L293=""),"Missing required information",IF(AND($Y293&lt;&gt;"",$Z293&lt;&gt;"",$Z293&lt;$Y293),"Invalid date or time sequence",IF(OR(AND($O293&lt;&gt;"",$P293=""),AND($O293="",$P293&lt;&gt;"")),"Confirmation date or time incomplete",IF(AND($AA293&lt;&gt;"",$Z293&lt;&gt;"",$AA293&gt;$Z293),"Confirmation after appointment",IF(AND(OR($L293="Confirmed",$L293="Completed"),OR($M293="",$N293="")),"Confirmed record missing assignment",IF(AND($L293="Completed",OR($Q293="",$R293="",$S293="",$T293="")),"Completed record missing service times",IF(AND($AB293&lt;&gt;"",$AC293&lt;&gt;"",$AC293&lt;$AB293),"Service end before service start",IF(AND($L293="Cancelled",$U293=""),"Cancelled record missing cancellation source",IF(OR(AND($V293&lt;&gt;"",$V293&lt;0),AND($W293&lt;&gt;"",$W293&lt;0)),"Negative cost",""))))))))))</f>
        <v/>
      </c>
    </row>
    <row r="294">
      <c r="A294" s="15" t="n"/>
      <c r="B294" s="15" t="n"/>
      <c r="C294" s="15" t="n"/>
      <c r="D294" s="42" t="n"/>
      <c r="E294" s="17" t="n"/>
      <c r="F294" s="42" t="n"/>
      <c r="G294" s="17" t="n"/>
      <c r="H294" s="15" t="n"/>
      <c r="I294" s="15" t="n"/>
      <c r="J294" s="15" t="n"/>
      <c r="K294" s="15" t="n"/>
      <c r="L294" s="15" t="n"/>
      <c r="M294" s="15" t="n"/>
      <c r="N294" s="15" t="n"/>
      <c r="O294" s="42" t="n"/>
      <c r="P294" s="17" t="n"/>
      <c r="Q294" s="42" t="n"/>
      <c r="R294" s="17" t="n"/>
      <c r="S294" s="42" t="n"/>
      <c r="T294" s="17" t="n"/>
      <c r="U294" s="15" t="n"/>
      <c r="V294" s="43" t="n"/>
      <c r="W294" s="43" t="n"/>
      <c r="X294" s="19" t="n"/>
      <c r="Y294" s="44">
        <f>IF($A294="","",IF(OR($D294="",$E294=""),"",$D294+$E294))</f>
        <v/>
      </c>
      <c r="Z294" s="44">
        <f>IF($A294="","",IF(OR($F294="",$G294=""),"",$F294+$G294))</f>
        <v/>
      </c>
      <c r="AA294" s="44">
        <f>IF($A294="","",IF(OR($O294="",$P294=""),"",$O294+$P294))</f>
        <v/>
      </c>
      <c r="AB294" s="44">
        <f>IF($A294="","",IF(OR($Q294="",$R294=""),"",$Q294+$R294))</f>
        <v/>
      </c>
      <c r="AC294" s="44">
        <f>IF($A294="","",IF(OR($S294="",$T294=""),"",$S294+$T294))</f>
        <v/>
      </c>
      <c r="AD294" s="45">
        <f>IF($A294="","",IF(OR($Y294="",$Z294=""),"",ROUND(($Z294-$Y294)*24,1)))</f>
        <v/>
      </c>
      <c r="AE294" s="45">
        <f>IF($A294="","",IF(OR($AA294="",$Z294=""),"",ROUND(($Z294-$AA294)*24,1)))</f>
        <v/>
      </c>
      <c r="AF294" s="22">
        <f>IF($A294="","",IF(OR($AB294="",$Z294=""),"",ROUND(($AB294-$Z294)*1440,0)))</f>
        <v/>
      </c>
      <c r="AG294" s="22">
        <f>IF($A294="","",IF(OR($AB294="",$AC294=""),"",ROUND(($AC294-$AB294)*1440,0)))</f>
        <v/>
      </c>
      <c r="AH294" s="46">
        <f>IF($A294="","",IF(OR($V294="",$W294=""),"",$W294-$V294))</f>
        <v/>
      </c>
      <c r="AI294" s="24">
        <f>IF($A294="","",IF(OR($L294="Cancelled",$L294="Completed"),"",IF(AND($L294="Confirmed",OR($M294="",$N294="")),"CONFIRMATION INCOMPLETE",IF(AND($Z294&lt;&gt;"",$Z294&lt;Dashboard!$B$2,$L294&lt;&gt;"Confirmed"),"OVERDUE / UNFILLED",IF(AND($Z294&lt;&gt;"",$Z294&gt;=Dashboard!$B$2,$Z294&lt;=Dashboard!$B$2+2,$L294&lt;&gt;"Confirmed"),"DUE WITHIN 48 HOURS","")))))</f>
        <v/>
      </c>
      <c r="AJ294" s="24">
        <f>IF($A294="","",IF(COUNTIF($A$2:$A$501,$A294)&gt;1,"Duplicate request ID",IF(OR($B294="",$C294="",$D294="",$E294="",$F294="",$G294="",$H294="",$I294="",$J294="",$K294="",$L294=""),"Missing required information",IF(AND($Y294&lt;&gt;"",$Z294&lt;&gt;"",$Z294&lt;$Y294),"Invalid date or time sequence",IF(OR(AND($O294&lt;&gt;"",$P294=""),AND($O294="",$P294&lt;&gt;"")),"Confirmation date or time incomplete",IF(AND($AA294&lt;&gt;"",$Z294&lt;&gt;"",$AA294&gt;$Z294),"Confirmation after appointment",IF(AND(OR($L294="Confirmed",$L294="Completed"),OR($M294="",$N294="")),"Confirmed record missing assignment",IF(AND($L294="Completed",OR($Q294="",$R294="",$S294="",$T294="")),"Completed record missing service times",IF(AND($AB294&lt;&gt;"",$AC294&lt;&gt;"",$AC294&lt;$AB294),"Service end before service start",IF(AND($L294="Cancelled",$U294=""),"Cancelled record missing cancellation source",IF(OR(AND($V294&lt;&gt;"",$V294&lt;0),AND($W294&lt;&gt;"",$W294&lt;0)),"Negative cost",""))))))))))</f>
        <v/>
      </c>
    </row>
    <row r="295">
      <c r="A295" s="25" t="n"/>
      <c r="B295" s="25" t="n"/>
      <c r="C295" s="25" t="n"/>
      <c r="D295" s="47" t="n"/>
      <c r="E295" s="27" t="n"/>
      <c r="F295" s="47" t="n"/>
      <c r="G295" s="27" t="n"/>
      <c r="H295" s="25" t="n"/>
      <c r="I295" s="25" t="n"/>
      <c r="J295" s="25" t="n"/>
      <c r="K295" s="25" t="n"/>
      <c r="L295" s="25" t="n"/>
      <c r="M295" s="25" t="n"/>
      <c r="N295" s="25" t="n"/>
      <c r="O295" s="47" t="n"/>
      <c r="P295" s="27" t="n"/>
      <c r="Q295" s="47" t="n"/>
      <c r="R295" s="27" t="n"/>
      <c r="S295" s="47" t="n"/>
      <c r="T295" s="27" t="n"/>
      <c r="U295" s="25" t="n"/>
      <c r="V295" s="48" t="n"/>
      <c r="W295" s="48" t="n"/>
      <c r="X295" s="29" t="n"/>
      <c r="Y295" s="44">
        <f>IF($A295="","",IF(OR($D295="",$E295=""),"",$D295+$E295))</f>
        <v/>
      </c>
      <c r="Z295" s="44">
        <f>IF($A295="","",IF(OR($F295="",$G295=""),"",$F295+$G295))</f>
        <v/>
      </c>
      <c r="AA295" s="44">
        <f>IF($A295="","",IF(OR($O295="",$P295=""),"",$O295+$P295))</f>
        <v/>
      </c>
      <c r="AB295" s="44">
        <f>IF($A295="","",IF(OR($Q295="",$R295=""),"",$Q295+$R295))</f>
        <v/>
      </c>
      <c r="AC295" s="44">
        <f>IF($A295="","",IF(OR($S295="",$T295=""),"",$S295+$T295))</f>
        <v/>
      </c>
      <c r="AD295" s="45">
        <f>IF($A295="","",IF(OR($Y295="",$Z295=""),"",ROUND(($Z295-$Y295)*24,1)))</f>
        <v/>
      </c>
      <c r="AE295" s="45">
        <f>IF($A295="","",IF(OR($AA295="",$Z295=""),"",ROUND(($Z295-$AA295)*24,1)))</f>
        <v/>
      </c>
      <c r="AF295" s="22">
        <f>IF($A295="","",IF(OR($AB295="",$Z295=""),"",ROUND(($AB295-$Z295)*1440,0)))</f>
        <v/>
      </c>
      <c r="AG295" s="22">
        <f>IF($A295="","",IF(OR($AB295="",$AC295=""),"",ROUND(($AC295-$AB295)*1440,0)))</f>
        <v/>
      </c>
      <c r="AH295" s="46">
        <f>IF($A295="","",IF(OR($V295="",$W295=""),"",$W295-$V295))</f>
        <v/>
      </c>
      <c r="AI295" s="24">
        <f>IF($A295="","",IF(OR($L295="Cancelled",$L295="Completed"),"",IF(AND($L295="Confirmed",OR($M295="",$N295="")),"CONFIRMATION INCOMPLETE",IF(AND($Z295&lt;&gt;"",$Z295&lt;Dashboard!$B$2,$L295&lt;&gt;"Confirmed"),"OVERDUE / UNFILLED",IF(AND($Z295&lt;&gt;"",$Z295&gt;=Dashboard!$B$2,$Z295&lt;=Dashboard!$B$2+2,$L295&lt;&gt;"Confirmed"),"DUE WITHIN 48 HOURS","")))))</f>
        <v/>
      </c>
      <c r="AJ295" s="24">
        <f>IF($A295="","",IF(COUNTIF($A$2:$A$501,$A295)&gt;1,"Duplicate request ID",IF(OR($B295="",$C295="",$D295="",$E295="",$F295="",$G295="",$H295="",$I295="",$J295="",$K295="",$L295=""),"Missing required information",IF(AND($Y295&lt;&gt;"",$Z295&lt;&gt;"",$Z295&lt;$Y295),"Invalid date or time sequence",IF(OR(AND($O295&lt;&gt;"",$P295=""),AND($O295="",$P295&lt;&gt;"")),"Confirmation date or time incomplete",IF(AND($AA295&lt;&gt;"",$Z295&lt;&gt;"",$AA295&gt;$Z295),"Confirmation after appointment",IF(AND(OR($L295="Confirmed",$L295="Completed"),OR($M295="",$N295="")),"Confirmed record missing assignment",IF(AND($L295="Completed",OR($Q295="",$R295="",$S295="",$T295="")),"Completed record missing service times",IF(AND($AB295&lt;&gt;"",$AC295&lt;&gt;"",$AC295&lt;$AB295),"Service end before service start",IF(AND($L295="Cancelled",$U295=""),"Cancelled record missing cancellation source",IF(OR(AND($V295&lt;&gt;"",$V295&lt;0),AND($W295&lt;&gt;"",$W295&lt;0)),"Negative cost",""))))))))))</f>
        <v/>
      </c>
    </row>
    <row r="296">
      <c r="A296" s="15" t="n"/>
      <c r="B296" s="15" t="n"/>
      <c r="C296" s="15" t="n"/>
      <c r="D296" s="42" t="n"/>
      <c r="E296" s="17" t="n"/>
      <c r="F296" s="42" t="n"/>
      <c r="G296" s="17" t="n"/>
      <c r="H296" s="15" t="n"/>
      <c r="I296" s="15" t="n"/>
      <c r="J296" s="15" t="n"/>
      <c r="K296" s="15" t="n"/>
      <c r="L296" s="15" t="n"/>
      <c r="M296" s="15" t="n"/>
      <c r="N296" s="15" t="n"/>
      <c r="O296" s="42" t="n"/>
      <c r="P296" s="17" t="n"/>
      <c r="Q296" s="42" t="n"/>
      <c r="R296" s="17" t="n"/>
      <c r="S296" s="42" t="n"/>
      <c r="T296" s="17" t="n"/>
      <c r="U296" s="15" t="n"/>
      <c r="V296" s="43" t="n"/>
      <c r="W296" s="43" t="n"/>
      <c r="X296" s="19" t="n"/>
      <c r="Y296" s="44">
        <f>IF($A296="","",IF(OR($D296="",$E296=""),"",$D296+$E296))</f>
        <v/>
      </c>
      <c r="Z296" s="44">
        <f>IF($A296="","",IF(OR($F296="",$G296=""),"",$F296+$G296))</f>
        <v/>
      </c>
      <c r="AA296" s="44">
        <f>IF($A296="","",IF(OR($O296="",$P296=""),"",$O296+$P296))</f>
        <v/>
      </c>
      <c r="AB296" s="44">
        <f>IF($A296="","",IF(OR($Q296="",$R296=""),"",$Q296+$R296))</f>
        <v/>
      </c>
      <c r="AC296" s="44">
        <f>IF($A296="","",IF(OR($S296="",$T296=""),"",$S296+$T296))</f>
        <v/>
      </c>
      <c r="AD296" s="45">
        <f>IF($A296="","",IF(OR($Y296="",$Z296=""),"",ROUND(($Z296-$Y296)*24,1)))</f>
        <v/>
      </c>
      <c r="AE296" s="45">
        <f>IF($A296="","",IF(OR($AA296="",$Z296=""),"",ROUND(($Z296-$AA296)*24,1)))</f>
        <v/>
      </c>
      <c r="AF296" s="22">
        <f>IF($A296="","",IF(OR($AB296="",$Z296=""),"",ROUND(($AB296-$Z296)*1440,0)))</f>
        <v/>
      </c>
      <c r="AG296" s="22">
        <f>IF($A296="","",IF(OR($AB296="",$AC296=""),"",ROUND(($AC296-$AB296)*1440,0)))</f>
        <v/>
      </c>
      <c r="AH296" s="46">
        <f>IF($A296="","",IF(OR($V296="",$W296=""),"",$W296-$V296))</f>
        <v/>
      </c>
      <c r="AI296" s="24">
        <f>IF($A296="","",IF(OR($L296="Cancelled",$L296="Completed"),"",IF(AND($L296="Confirmed",OR($M296="",$N296="")),"CONFIRMATION INCOMPLETE",IF(AND($Z296&lt;&gt;"",$Z296&lt;Dashboard!$B$2,$L296&lt;&gt;"Confirmed"),"OVERDUE / UNFILLED",IF(AND($Z296&lt;&gt;"",$Z296&gt;=Dashboard!$B$2,$Z296&lt;=Dashboard!$B$2+2,$L296&lt;&gt;"Confirmed"),"DUE WITHIN 48 HOURS","")))))</f>
        <v/>
      </c>
      <c r="AJ296" s="24">
        <f>IF($A296="","",IF(COUNTIF($A$2:$A$501,$A296)&gt;1,"Duplicate request ID",IF(OR($B296="",$C296="",$D296="",$E296="",$F296="",$G296="",$H296="",$I296="",$J296="",$K296="",$L296=""),"Missing required information",IF(AND($Y296&lt;&gt;"",$Z296&lt;&gt;"",$Z296&lt;$Y296),"Invalid date or time sequence",IF(OR(AND($O296&lt;&gt;"",$P296=""),AND($O296="",$P296&lt;&gt;"")),"Confirmation date or time incomplete",IF(AND($AA296&lt;&gt;"",$Z296&lt;&gt;"",$AA296&gt;$Z296),"Confirmation after appointment",IF(AND(OR($L296="Confirmed",$L296="Completed"),OR($M296="",$N296="")),"Confirmed record missing assignment",IF(AND($L296="Completed",OR($Q296="",$R296="",$S296="",$T296="")),"Completed record missing service times",IF(AND($AB296&lt;&gt;"",$AC296&lt;&gt;"",$AC296&lt;$AB296),"Service end before service start",IF(AND($L296="Cancelled",$U296=""),"Cancelled record missing cancellation source",IF(OR(AND($V296&lt;&gt;"",$V296&lt;0),AND($W296&lt;&gt;"",$W296&lt;0)),"Negative cost",""))))))))))</f>
        <v/>
      </c>
    </row>
    <row r="297">
      <c r="A297" s="25" t="n"/>
      <c r="B297" s="25" t="n"/>
      <c r="C297" s="25" t="n"/>
      <c r="D297" s="47" t="n"/>
      <c r="E297" s="27" t="n"/>
      <c r="F297" s="47" t="n"/>
      <c r="G297" s="27" t="n"/>
      <c r="H297" s="25" t="n"/>
      <c r="I297" s="25" t="n"/>
      <c r="J297" s="25" t="n"/>
      <c r="K297" s="25" t="n"/>
      <c r="L297" s="25" t="n"/>
      <c r="M297" s="25" t="n"/>
      <c r="N297" s="25" t="n"/>
      <c r="O297" s="47" t="n"/>
      <c r="P297" s="27" t="n"/>
      <c r="Q297" s="47" t="n"/>
      <c r="R297" s="27" t="n"/>
      <c r="S297" s="47" t="n"/>
      <c r="T297" s="27" t="n"/>
      <c r="U297" s="25" t="n"/>
      <c r="V297" s="48" t="n"/>
      <c r="W297" s="48" t="n"/>
      <c r="X297" s="29" t="n"/>
      <c r="Y297" s="44">
        <f>IF($A297="","",IF(OR($D297="",$E297=""),"",$D297+$E297))</f>
        <v/>
      </c>
      <c r="Z297" s="44">
        <f>IF($A297="","",IF(OR($F297="",$G297=""),"",$F297+$G297))</f>
        <v/>
      </c>
      <c r="AA297" s="44">
        <f>IF($A297="","",IF(OR($O297="",$P297=""),"",$O297+$P297))</f>
        <v/>
      </c>
      <c r="AB297" s="44">
        <f>IF($A297="","",IF(OR($Q297="",$R297=""),"",$Q297+$R297))</f>
        <v/>
      </c>
      <c r="AC297" s="44">
        <f>IF($A297="","",IF(OR($S297="",$T297=""),"",$S297+$T297))</f>
        <v/>
      </c>
      <c r="AD297" s="45">
        <f>IF($A297="","",IF(OR($Y297="",$Z297=""),"",ROUND(($Z297-$Y297)*24,1)))</f>
        <v/>
      </c>
      <c r="AE297" s="45">
        <f>IF($A297="","",IF(OR($AA297="",$Z297=""),"",ROUND(($Z297-$AA297)*24,1)))</f>
        <v/>
      </c>
      <c r="AF297" s="22">
        <f>IF($A297="","",IF(OR($AB297="",$Z297=""),"",ROUND(($AB297-$Z297)*1440,0)))</f>
        <v/>
      </c>
      <c r="AG297" s="22">
        <f>IF($A297="","",IF(OR($AB297="",$AC297=""),"",ROUND(($AC297-$AB297)*1440,0)))</f>
        <v/>
      </c>
      <c r="AH297" s="46">
        <f>IF($A297="","",IF(OR($V297="",$W297=""),"",$W297-$V297))</f>
        <v/>
      </c>
      <c r="AI297" s="24">
        <f>IF($A297="","",IF(OR($L297="Cancelled",$L297="Completed"),"",IF(AND($L297="Confirmed",OR($M297="",$N297="")),"CONFIRMATION INCOMPLETE",IF(AND($Z297&lt;&gt;"",$Z297&lt;Dashboard!$B$2,$L297&lt;&gt;"Confirmed"),"OVERDUE / UNFILLED",IF(AND($Z297&lt;&gt;"",$Z297&gt;=Dashboard!$B$2,$Z297&lt;=Dashboard!$B$2+2,$L297&lt;&gt;"Confirmed"),"DUE WITHIN 48 HOURS","")))))</f>
        <v/>
      </c>
      <c r="AJ297" s="24">
        <f>IF($A297="","",IF(COUNTIF($A$2:$A$501,$A297)&gt;1,"Duplicate request ID",IF(OR($B297="",$C297="",$D297="",$E297="",$F297="",$G297="",$H297="",$I297="",$J297="",$K297="",$L297=""),"Missing required information",IF(AND($Y297&lt;&gt;"",$Z297&lt;&gt;"",$Z297&lt;$Y297),"Invalid date or time sequence",IF(OR(AND($O297&lt;&gt;"",$P297=""),AND($O297="",$P297&lt;&gt;"")),"Confirmation date or time incomplete",IF(AND($AA297&lt;&gt;"",$Z297&lt;&gt;"",$AA297&gt;$Z297),"Confirmation after appointment",IF(AND(OR($L297="Confirmed",$L297="Completed"),OR($M297="",$N297="")),"Confirmed record missing assignment",IF(AND($L297="Completed",OR($Q297="",$R297="",$S297="",$T297="")),"Completed record missing service times",IF(AND($AB297&lt;&gt;"",$AC297&lt;&gt;"",$AC297&lt;$AB297),"Service end before service start",IF(AND($L297="Cancelled",$U297=""),"Cancelled record missing cancellation source",IF(OR(AND($V297&lt;&gt;"",$V297&lt;0),AND($W297&lt;&gt;"",$W297&lt;0)),"Negative cost",""))))))))))</f>
        <v/>
      </c>
    </row>
    <row r="298">
      <c r="A298" s="15" t="n"/>
      <c r="B298" s="15" t="n"/>
      <c r="C298" s="15" t="n"/>
      <c r="D298" s="42" t="n"/>
      <c r="E298" s="17" t="n"/>
      <c r="F298" s="42" t="n"/>
      <c r="G298" s="17" t="n"/>
      <c r="H298" s="15" t="n"/>
      <c r="I298" s="15" t="n"/>
      <c r="J298" s="15" t="n"/>
      <c r="K298" s="15" t="n"/>
      <c r="L298" s="15" t="n"/>
      <c r="M298" s="15" t="n"/>
      <c r="N298" s="15" t="n"/>
      <c r="O298" s="42" t="n"/>
      <c r="P298" s="17" t="n"/>
      <c r="Q298" s="42" t="n"/>
      <c r="R298" s="17" t="n"/>
      <c r="S298" s="42" t="n"/>
      <c r="T298" s="17" t="n"/>
      <c r="U298" s="15" t="n"/>
      <c r="V298" s="43" t="n"/>
      <c r="W298" s="43" t="n"/>
      <c r="X298" s="19" t="n"/>
      <c r="Y298" s="44">
        <f>IF($A298="","",IF(OR($D298="",$E298=""),"",$D298+$E298))</f>
        <v/>
      </c>
      <c r="Z298" s="44">
        <f>IF($A298="","",IF(OR($F298="",$G298=""),"",$F298+$G298))</f>
        <v/>
      </c>
      <c r="AA298" s="44">
        <f>IF($A298="","",IF(OR($O298="",$P298=""),"",$O298+$P298))</f>
        <v/>
      </c>
      <c r="AB298" s="44">
        <f>IF($A298="","",IF(OR($Q298="",$R298=""),"",$Q298+$R298))</f>
        <v/>
      </c>
      <c r="AC298" s="44">
        <f>IF($A298="","",IF(OR($S298="",$T298=""),"",$S298+$T298))</f>
        <v/>
      </c>
      <c r="AD298" s="45">
        <f>IF($A298="","",IF(OR($Y298="",$Z298=""),"",ROUND(($Z298-$Y298)*24,1)))</f>
        <v/>
      </c>
      <c r="AE298" s="45">
        <f>IF($A298="","",IF(OR($AA298="",$Z298=""),"",ROUND(($Z298-$AA298)*24,1)))</f>
        <v/>
      </c>
      <c r="AF298" s="22">
        <f>IF($A298="","",IF(OR($AB298="",$Z298=""),"",ROUND(($AB298-$Z298)*1440,0)))</f>
        <v/>
      </c>
      <c r="AG298" s="22">
        <f>IF($A298="","",IF(OR($AB298="",$AC298=""),"",ROUND(($AC298-$AB298)*1440,0)))</f>
        <v/>
      </c>
      <c r="AH298" s="46">
        <f>IF($A298="","",IF(OR($V298="",$W298=""),"",$W298-$V298))</f>
        <v/>
      </c>
      <c r="AI298" s="24">
        <f>IF($A298="","",IF(OR($L298="Cancelled",$L298="Completed"),"",IF(AND($L298="Confirmed",OR($M298="",$N298="")),"CONFIRMATION INCOMPLETE",IF(AND($Z298&lt;&gt;"",$Z298&lt;Dashboard!$B$2,$L298&lt;&gt;"Confirmed"),"OVERDUE / UNFILLED",IF(AND($Z298&lt;&gt;"",$Z298&gt;=Dashboard!$B$2,$Z298&lt;=Dashboard!$B$2+2,$L298&lt;&gt;"Confirmed"),"DUE WITHIN 48 HOURS","")))))</f>
        <v/>
      </c>
      <c r="AJ298" s="24">
        <f>IF($A298="","",IF(COUNTIF($A$2:$A$501,$A298)&gt;1,"Duplicate request ID",IF(OR($B298="",$C298="",$D298="",$E298="",$F298="",$G298="",$H298="",$I298="",$J298="",$K298="",$L298=""),"Missing required information",IF(AND($Y298&lt;&gt;"",$Z298&lt;&gt;"",$Z298&lt;$Y298),"Invalid date or time sequence",IF(OR(AND($O298&lt;&gt;"",$P298=""),AND($O298="",$P298&lt;&gt;"")),"Confirmation date or time incomplete",IF(AND($AA298&lt;&gt;"",$Z298&lt;&gt;"",$AA298&gt;$Z298),"Confirmation after appointment",IF(AND(OR($L298="Confirmed",$L298="Completed"),OR($M298="",$N298="")),"Confirmed record missing assignment",IF(AND($L298="Completed",OR($Q298="",$R298="",$S298="",$T298="")),"Completed record missing service times",IF(AND($AB298&lt;&gt;"",$AC298&lt;&gt;"",$AC298&lt;$AB298),"Service end before service start",IF(AND($L298="Cancelled",$U298=""),"Cancelled record missing cancellation source",IF(OR(AND($V298&lt;&gt;"",$V298&lt;0),AND($W298&lt;&gt;"",$W298&lt;0)),"Negative cost",""))))))))))</f>
        <v/>
      </c>
    </row>
    <row r="299">
      <c r="A299" s="25" t="n"/>
      <c r="B299" s="25" t="n"/>
      <c r="C299" s="25" t="n"/>
      <c r="D299" s="47" t="n"/>
      <c r="E299" s="27" t="n"/>
      <c r="F299" s="47" t="n"/>
      <c r="G299" s="27" t="n"/>
      <c r="H299" s="25" t="n"/>
      <c r="I299" s="25" t="n"/>
      <c r="J299" s="25" t="n"/>
      <c r="K299" s="25" t="n"/>
      <c r="L299" s="25" t="n"/>
      <c r="M299" s="25" t="n"/>
      <c r="N299" s="25" t="n"/>
      <c r="O299" s="47" t="n"/>
      <c r="P299" s="27" t="n"/>
      <c r="Q299" s="47" t="n"/>
      <c r="R299" s="27" t="n"/>
      <c r="S299" s="47" t="n"/>
      <c r="T299" s="27" t="n"/>
      <c r="U299" s="25" t="n"/>
      <c r="V299" s="48" t="n"/>
      <c r="W299" s="48" t="n"/>
      <c r="X299" s="29" t="n"/>
      <c r="Y299" s="44">
        <f>IF($A299="","",IF(OR($D299="",$E299=""),"",$D299+$E299))</f>
        <v/>
      </c>
      <c r="Z299" s="44">
        <f>IF($A299="","",IF(OR($F299="",$G299=""),"",$F299+$G299))</f>
        <v/>
      </c>
      <c r="AA299" s="44">
        <f>IF($A299="","",IF(OR($O299="",$P299=""),"",$O299+$P299))</f>
        <v/>
      </c>
      <c r="AB299" s="44">
        <f>IF($A299="","",IF(OR($Q299="",$R299=""),"",$Q299+$R299))</f>
        <v/>
      </c>
      <c r="AC299" s="44">
        <f>IF($A299="","",IF(OR($S299="",$T299=""),"",$S299+$T299))</f>
        <v/>
      </c>
      <c r="AD299" s="45">
        <f>IF($A299="","",IF(OR($Y299="",$Z299=""),"",ROUND(($Z299-$Y299)*24,1)))</f>
        <v/>
      </c>
      <c r="AE299" s="45">
        <f>IF($A299="","",IF(OR($AA299="",$Z299=""),"",ROUND(($Z299-$AA299)*24,1)))</f>
        <v/>
      </c>
      <c r="AF299" s="22">
        <f>IF($A299="","",IF(OR($AB299="",$Z299=""),"",ROUND(($AB299-$Z299)*1440,0)))</f>
        <v/>
      </c>
      <c r="AG299" s="22">
        <f>IF($A299="","",IF(OR($AB299="",$AC299=""),"",ROUND(($AC299-$AB299)*1440,0)))</f>
        <v/>
      </c>
      <c r="AH299" s="46">
        <f>IF($A299="","",IF(OR($V299="",$W299=""),"",$W299-$V299))</f>
        <v/>
      </c>
      <c r="AI299" s="24">
        <f>IF($A299="","",IF(OR($L299="Cancelled",$L299="Completed"),"",IF(AND($L299="Confirmed",OR($M299="",$N299="")),"CONFIRMATION INCOMPLETE",IF(AND($Z299&lt;&gt;"",$Z299&lt;Dashboard!$B$2,$L299&lt;&gt;"Confirmed"),"OVERDUE / UNFILLED",IF(AND($Z299&lt;&gt;"",$Z299&gt;=Dashboard!$B$2,$Z299&lt;=Dashboard!$B$2+2,$L299&lt;&gt;"Confirmed"),"DUE WITHIN 48 HOURS","")))))</f>
        <v/>
      </c>
      <c r="AJ299" s="24">
        <f>IF($A299="","",IF(COUNTIF($A$2:$A$501,$A299)&gt;1,"Duplicate request ID",IF(OR($B299="",$C299="",$D299="",$E299="",$F299="",$G299="",$H299="",$I299="",$J299="",$K299="",$L299=""),"Missing required information",IF(AND($Y299&lt;&gt;"",$Z299&lt;&gt;"",$Z299&lt;$Y299),"Invalid date or time sequence",IF(OR(AND($O299&lt;&gt;"",$P299=""),AND($O299="",$P299&lt;&gt;"")),"Confirmation date or time incomplete",IF(AND($AA299&lt;&gt;"",$Z299&lt;&gt;"",$AA299&gt;$Z299),"Confirmation after appointment",IF(AND(OR($L299="Confirmed",$L299="Completed"),OR($M299="",$N299="")),"Confirmed record missing assignment",IF(AND($L299="Completed",OR($Q299="",$R299="",$S299="",$T299="")),"Completed record missing service times",IF(AND($AB299&lt;&gt;"",$AC299&lt;&gt;"",$AC299&lt;$AB299),"Service end before service start",IF(AND($L299="Cancelled",$U299=""),"Cancelled record missing cancellation source",IF(OR(AND($V299&lt;&gt;"",$V299&lt;0),AND($W299&lt;&gt;"",$W299&lt;0)),"Negative cost",""))))))))))</f>
        <v/>
      </c>
    </row>
    <row r="300">
      <c r="A300" s="15" t="n"/>
      <c r="B300" s="15" t="n"/>
      <c r="C300" s="15" t="n"/>
      <c r="D300" s="42" t="n"/>
      <c r="E300" s="17" t="n"/>
      <c r="F300" s="42" t="n"/>
      <c r="G300" s="17" t="n"/>
      <c r="H300" s="15" t="n"/>
      <c r="I300" s="15" t="n"/>
      <c r="J300" s="15" t="n"/>
      <c r="K300" s="15" t="n"/>
      <c r="L300" s="15" t="n"/>
      <c r="M300" s="15" t="n"/>
      <c r="N300" s="15" t="n"/>
      <c r="O300" s="42" t="n"/>
      <c r="P300" s="17" t="n"/>
      <c r="Q300" s="42" t="n"/>
      <c r="R300" s="17" t="n"/>
      <c r="S300" s="42" t="n"/>
      <c r="T300" s="17" t="n"/>
      <c r="U300" s="15" t="n"/>
      <c r="V300" s="43" t="n"/>
      <c r="W300" s="43" t="n"/>
      <c r="X300" s="19" t="n"/>
      <c r="Y300" s="44">
        <f>IF($A300="","",IF(OR($D300="",$E300=""),"",$D300+$E300))</f>
        <v/>
      </c>
      <c r="Z300" s="44">
        <f>IF($A300="","",IF(OR($F300="",$G300=""),"",$F300+$G300))</f>
        <v/>
      </c>
      <c r="AA300" s="44">
        <f>IF($A300="","",IF(OR($O300="",$P300=""),"",$O300+$P300))</f>
        <v/>
      </c>
      <c r="AB300" s="44">
        <f>IF($A300="","",IF(OR($Q300="",$R300=""),"",$Q300+$R300))</f>
        <v/>
      </c>
      <c r="AC300" s="44">
        <f>IF($A300="","",IF(OR($S300="",$T300=""),"",$S300+$T300))</f>
        <v/>
      </c>
      <c r="AD300" s="45">
        <f>IF($A300="","",IF(OR($Y300="",$Z300=""),"",ROUND(($Z300-$Y300)*24,1)))</f>
        <v/>
      </c>
      <c r="AE300" s="45">
        <f>IF($A300="","",IF(OR($AA300="",$Z300=""),"",ROUND(($Z300-$AA300)*24,1)))</f>
        <v/>
      </c>
      <c r="AF300" s="22">
        <f>IF($A300="","",IF(OR($AB300="",$Z300=""),"",ROUND(($AB300-$Z300)*1440,0)))</f>
        <v/>
      </c>
      <c r="AG300" s="22">
        <f>IF($A300="","",IF(OR($AB300="",$AC300=""),"",ROUND(($AC300-$AB300)*1440,0)))</f>
        <v/>
      </c>
      <c r="AH300" s="46">
        <f>IF($A300="","",IF(OR($V300="",$W300=""),"",$W300-$V300))</f>
        <v/>
      </c>
      <c r="AI300" s="24">
        <f>IF($A300="","",IF(OR($L300="Cancelled",$L300="Completed"),"",IF(AND($L300="Confirmed",OR($M300="",$N300="")),"CONFIRMATION INCOMPLETE",IF(AND($Z300&lt;&gt;"",$Z300&lt;Dashboard!$B$2,$L300&lt;&gt;"Confirmed"),"OVERDUE / UNFILLED",IF(AND($Z300&lt;&gt;"",$Z300&gt;=Dashboard!$B$2,$Z300&lt;=Dashboard!$B$2+2,$L300&lt;&gt;"Confirmed"),"DUE WITHIN 48 HOURS","")))))</f>
        <v/>
      </c>
      <c r="AJ300" s="24">
        <f>IF($A300="","",IF(COUNTIF($A$2:$A$501,$A300)&gt;1,"Duplicate request ID",IF(OR($B300="",$C300="",$D300="",$E300="",$F300="",$G300="",$H300="",$I300="",$J300="",$K300="",$L300=""),"Missing required information",IF(AND($Y300&lt;&gt;"",$Z300&lt;&gt;"",$Z300&lt;$Y300),"Invalid date or time sequence",IF(OR(AND($O300&lt;&gt;"",$P300=""),AND($O300="",$P300&lt;&gt;"")),"Confirmation date or time incomplete",IF(AND($AA300&lt;&gt;"",$Z300&lt;&gt;"",$AA300&gt;$Z300),"Confirmation after appointment",IF(AND(OR($L300="Confirmed",$L300="Completed"),OR($M300="",$N300="")),"Confirmed record missing assignment",IF(AND($L300="Completed",OR($Q300="",$R300="",$S300="",$T300="")),"Completed record missing service times",IF(AND($AB300&lt;&gt;"",$AC300&lt;&gt;"",$AC300&lt;$AB300),"Service end before service start",IF(AND($L300="Cancelled",$U300=""),"Cancelled record missing cancellation source",IF(OR(AND($V300&lt;&gt;"",$V300&lt;0),AND($W300&lt;&gt;"",$W300&lt;0)),"Negative cost",""))))))))))</f>
        <v/>
      </c>
    </row>
    <row r="301">
      <c r="A301" s="25" t="n"/>
      <c r="B301" s="25" t="n"/>
      <c r="C301" s="25" t="n"/>
      <c r="D301" s="47" t="n"/>
      <c r="E301" s="27" t="n"/>
      <c r="F301" s="47" t="n"/>
      <c r="G301" s="27" t="n"/>
      <c r="H301" s="25" t="n"/>
      <c r="I301" s="25" t="n"/>
      <c r="J301" s="25" t="n"/>
      <c r="K301" s="25" t="n"/>
      <c r="L301" s="25" t="n"/>
      <c r="M301" s="25" t="n"/>
      <c r="N301" s="25" t="n"/>
      <c r="O301" s="47" t="n"/>
      <c r="P301" s="27" t="n"/>
      <c r="Q301" s="47" t="n"/>
      <c r="R301" s="27" t="n"/>
      <c r="S301" s="47" t="n"/>
      <c r="T301" s="27" t="n"/>
      <c r="U301" s="25" t="n"/>
      <c r="V301" s="48" t="n"/>
      <c r="W301" s="48" t="n"/>
      <c r="X301" s="29" t="n"/>
      <c r="Y301" s="44">
        <f>IF($A301="","",IF(OR($D301="",$E301=""),"",$D301+$E301))</f>
        <v/>
      </c>
      <c r="Z301" s="44">
        <f>IF($A301="","",IF(OR($F301="",$G301=""),"",$F301+$G301))</f>
        <v/>
      </c>
      <c r="AA301" s="44">
        <f>IF($A301="","",IF(OR($O301="",$P301=""),"",$O301+$P301))</f>
        <v/>
      </c>
      <c r="AB301" s="44">
        <f>IF($A301="","",IF(OR($Q301="",$R301=""),"",$Q301+$R301))</f>
        <v/>
      </c>
      <c r="AC301" s="44">
        <f>IF($A301="","",IF(OR($S301="",$T301=""),"",$S301+$T301))</f>
        <v/>
      </c>
      <c r="AD301" s="45">
        <f>IF($A301="","",IF(OR($Y301="",$Z301=""),"",ROUND(($Z301-$Y301)*24,1)))</f>
        <v/>
      </c>
      <c r="AE301" s="45">
        <f>IF($A301="","",IF(OR($AA301="",$Z301=""),"",ROUND(($Z301-$AA301)*24,1)))</f>
        <v/>
      </c>
      <c r="AF301" s="22">
        <f>IF($A301="","",IF(OR($AB301="",$Z301=""),"",ROUND(($AB301-$Z301)*1440,0)))</f>
        <v/>
      </c>
      <c r="AG301" s="22">
        <f>IF($A301="","",IF(OR($AB301="",$AC301=""),"",ROUND(($AC301-$AB301)*1440,0)))</f>
        <v/>
      </c>
      <c r="AH301" s="46">
        <f>IF($A301="","",IF(OR($V301="",$W301=""),"",$W301-$V301))</f>
        <v/>
      </c>
      <c r="AI301" s="24">
        <f>IF($A301="","",IF(OR($L301="Cancelled",$L301="Completed"),"",IF(AND($L301="Confirmed",OR($M301="",$N301="")),"CONFIRMATION INCOMPLETE",IF(AND($Z301&lt;&gt;"",$Z301&lt;Dashboard!$B$2,$L301&lt;&gt;"Confirmed"),"OVERDUE / UNFILLED",IF(AND($Z301&lt;&gt;"",$Z301&gt;=Dashboard!$B$2,$Z301&lt;=Dashboard!$B$2+2,$L301&lt;&gt;"Confirmed"),"DUE WITHIN 48 HOURS","")))))</f>
        <v/>
      </c>
      <c r="AJ301" s="24">
        <f>IF($A301="","",IF(COUNTIF($A$2:$A$501,$A301)&gt;1,"Duplicate request ID",IF(OR($B301="",$C301="",$D301="",$E301="",$F301="",$G301="",$H301="",$I301="",$J301="",$K301="",$L301=""),"Missing required information",IF(AND($Y301&lt;&gt;"",$Z301&lt;&gt;"",$Z301&lt;$Y301),"Invalid date or time sequence",IF(OR(AND($O301&lt;&gt;"",$P301=""),AND($O301="",$P301&lt;&gt;"")),"Confirmation date or time incomplete",IF(AND($AA301&lt;&gt;"",$Z301&lt;&gt;"",$AA301&gt;$Z301),"Confirmation after appointment",IF(AND(OR($L301="Confirmed",$L301="Completed"),OR($M301="",$N301="")),"Confirmed record missing assignment",IF(AND($L301="Completed",OR($Q301="",$R301="",$S301="",$T301="")),"Completed record missing service times",IF(AND($AB301&lt;&gt;"",$AC301&lt;&gt;"",$AC301&lt;$AB301),"Service end before service start",IF(AND($L301="Cancelled",$U301=""),"Cancelled record missing cancellation source",IF(OR(AND($V301&lt;&gt;"",$V301&lt;0),AND($W301&lt;&gt;"",$W301&lt;0)),"Negative cost",""))))))))))</f>
        <v/>
      </c>
    </row>
    <row r="302">
      <c r="A302" s="15" t="n"/>
      <c r="B302" s="15" t="n"/>
      <c r="C302" s="15" t="n"/>
      <c r="D302" s="42" t="n"/>
      <c r="E302" s="17" t="n"/>
      <c r="F302" s="42" t="n"/>
      <c r="G302" s="17" t="n"/>
      <c r="H302" s="15" t="n"/>
      <c r="I302" s="15" t="n"/>
      <c r="J302" s="15" t="n"/>
      <c r="K302" s="15" t="n"/>
      <c r="L302" s="15" t="n"/>
      <c r="M302" s="15" t="n"/>
      <c r="N302" s="15" t="n"/>
      <c r="O302" s="42" t="n"/>
      <c r="P302" s="17" t="n"/>
      <c r="Q302" s="42" t="n"/>
      <c r="R302" s="17" t="n"/>
      <c r="S302" s="42" t="n"/>
      <c r="T302" s="17" t="n"/>
      <c r="U302" s="15" t="n"/>
      <c r="V302" s="43" t="n"/>
      <c r="W302" s="43" t="n"/>
      <c r="X302" s="19" t="n"/>
      <c r="Y302" s="44">
        <f>IF($A302="","",IF(OR($D302="",$E302=""),"",$D302+$E302))</f>
        <v/>
      </c>
      <c r="Z302" s="44">
        <f>IF($A302="","",IF(OR($F302="",$G302=""),"",$F302+$G302))</f>
        <v/>
      </c>
      <c r="AA302" s="44">
        <f>IF($A302="","",IF(OR($O302="",$P302=""),"",$O302+$P302))</f>
        <v/>
      </c>
      <c r="AB302" s="44">
        <f>IF($A302="","",IF(OR($Q302="",$R302=""),"",$Q302+$R302))</f>
        <v/>
      </c>
      <c r="AC302" s="44">
        <f>IF($A302="","",IF(OR($S302="",$T302=""),"",$S302+$T302))</f>
        <v/>
      </c>
      <c r="AD302" s="45">
        <f>IF($A302="","",IF(OR($Y302="",$Z302=""),"",ROUND(($Z302-$Y302)*24,1)))</f>
        <v/>
      </c>
      <c r="AE302" s="45">
        <f>IF($A302="","",IF(OR($AA302="",$Z302=""),"",ROUND(($Z302-$AA302)*24,1)))</f>
        <v/>
      </c>
      <c r="AF302" s="22">
        <f>IF($A302="","",IF(OR($AB302="",$Z302=""),"",ROUND(($AB302-$Z302)*1440,0)))</f>
        <v/>
      </c>
      <c r="AG302" s="22">
        <f>IF($A302="","",IF(OR($AB302="",$AC302=""),"",ROUND(($AC302-$AB302)*1440,0)))</f>
        <v/>
      </c>
      <c r="AH302" s="46">
        <f>IF($A302="","",IF(OR($V302="",$W302=""),"",$W302-$V302))</f>
        <v/>
      </c>
      <c r="AI302" s="24">
        <f>IF($A302="","",IF(OR($L302="Cancelled",$L302="Completed"),"",IF(AND($L302="Confirmed",OR($M302="",$N302="")),"CONFIRMATION INCOMPLETE",IF(AND($Z302&lt;&gt;"",$Z302&lt;Dashboard!$B$2,$L302&lt;&gt;"Confirmed"),"OVERDUE / UNFILLED",IF(AND($Z302&lt;&gt;"",$Z302&gt;=Dashboard!$B$2,$Z302&lt;=Dashboard!$B$2+2,$L302&lt;&gt;"Confirmed"),"DUE WITHIN 48 HOURS","")))))</f>
        <v/>
      </c>
      <c r="AJ302" s="24">
        <f>IF($A302="","",IF(COUNTIF($A$2:$A$501,$A302)&gt;1,"Duplicate request ID",IF(OR($B302="",$C302="",$D302="",$E302="",$F302="",$G302="",$H302="",$I302="",$J302="",$K302="",$L302=""),"Missing required information",IF(AND($Y302&lt;&gt;"",$Z302&lt;&gt;"",$Z302&lt;$Y302),"Invalid date or time sequence",IF(OR(AND($O302&lt;&gt;"",$P302=""),AND($O302="",$P302&lt;&gt;"")),"Confirmation date or time incomplete",IF(AND($AA302&lt;&gt;"",$Z302&lt;&gt;"",$AA302&gt;$Z302),"Confirmation after appointment",IF(AND(OR($L302="Confirmed",$L302="Completed"),OR($M302="",$N302="")),"Confirmed record missing assignment",IF(AND($L302="Completed",OR($Q302="",$R302="",$S302="",$T302="")),"Completed record missing service times",IF(AND($AB302&lt;&gt;"",$AC302&lt;&gt;"",$AC302&lt;$AB302),"Service end before service start",IF(AND($L302="Cancelled",$U302=""),"Cancelled record missing cancellation source",IF(OR(AND($V302&lt;&gt;"",$V302&lt;0),AND($W302&lt;&gt;"",$W302&lt;0)),"Negative cost",""))))))))))</f>
        <v/>
      </c>
    </row>
    <row r="303">
      <c r="A303" s="25" t="n"/>
      <c r="B303" s="25" t="n"/>
      <c r="C303" s="25" t="n"/>
      <c r="D303" s="47" t="n"/>
      <c r="E303" s="27" t="n"/>
      <c r="F303" s="47" t="n"/>
      <c r="G303" s="27" t="n"/>
      <c r="H303" s="25" t="n"/>
      <c r="I303" s="25" t="n"/>
      <c r="J303" s="25" t="n"/>
      <c r="K303" s="25" t="n"/>
      <c r="L303" s="25" t="n"/>
      <c r="M303" s="25" t="n"/>
      <c r="N303" s="25" t="n"/>
      <c r="O303" s="47" t="n"/>
      <c r="P303" s="27" t="n"/>
      <c r="Q303" s="47" t="n"/>
      <c r="R303" s="27" t="n"/>
      <c r="S303" s="47" t="n"/>
      <c r="T303" s="27" t="n"/>
      <c r="U303" s="25" t="n"/>
      <c r="V303" s="48" t="n"/>
      <c r="W303" s="48" t="n"/>
      <c r="X303" s="29" t="n"/>
      <c r="Y303" s="44">
        <f>IF($A303="","",IF(OR($D303="",$E303=""),"",$D303+$E303))</f>
        <v/>
      </c>
      <c r="Z303" s="44">
        <f>IF($A303="","",IF(OR($F303="",$G303=""),"",$F303+$G303))</f>
        <v/>
      </c>
      <c r="AA303" s="44">
        <f>IF($A303="","",IF(OR($O303="",$P303=""),"",$O303+$P303))</f>
        <v/>
      </c>
      <c r="AB303" s="44">
        <f>IF($A303="","",IF(OR($Q303="",$R303=""),"",$Q303+$R303))</f>
        <v/>
      </c>
      <c r="AC303" s="44">
        <f>IF($A303="","",IF(OR($S303="",$T303=""),"",$S303+$T303))</f>
        <v/>
      </c>
      <c r="AD303" s="45">
        <f>IF($A303="","",IF(OR($Y303="",$Z303=""),"",ROUND(($Z303-$Y303)*24,1)))</f>
        <v/>
      </c>
      <c r="AE303" s="45">
        <f>IF($A303="","",IF(OR($AA303="",$Z303=""),"",ROUND(($Z303-$AA303)*24,1)))</f>
        <v/>
      </c>
      <c r="AF303" s="22">
        <f>IF($A303="","",IF(OR($AB303="",$Z303=""),"",ROUND(($AB303-$Z303)*1440,0)))</f>
        <v/>
      </c>
      <c r="AG303" s="22">
        <f>IF($A303="","",IF(OR($AB303="",$AC303=""),"",ROUND(($AC303-$AB303)*1440,0)))</f>
        <v/>
      </c>
      <c r="AH303" s="46">
        <f>IF($A303="","",IF(OR($V303="",$W303=""),"",$W303-$V303))</f>
        <v/>
      </c>
      <c r="AI303" s="24">
        <f>IF($A303="","",IF(OR($L303="Cancelled",$L303="Completed"),"",IF(AND($L303="Confirmed",OR($M303="",$N303="")),"CONFIRMATION INCOMPLETE",IF(AND($Z303&lt;&gt;"",$Z303&lt;Dashboard!$B$2,$L303&lt;&gt;"Confirmed"),"OVERDUE / UNFILLED",IF(AND($Z303&lt;&gt;"",$Z303&gt;=Dashboard!$B$2,$Z303&lt;=Dashboard!$B$2+2,$L303&lt;&gt;"Confirmed"),"DUE WITHIN 48 HOURS","")))))</f>
        <v/>
      </c>
      <c r="AJ303" s="24">
        <f>IF($A303="","",IF(COUNTIF($A$2:$A$501,$A303)&gt;1,"Duplicate request ID",IF(OR($B303="",$C303="",$D303="",$E303="",$F303="",$G303="",$H303="",$I303="",$J303="",$K303="",$L303=""),"Missing required information",IF(AND($Y303&lt;&gt;"",$Z303&lt;&gt;"",$Z303&lt;$Y303),"Invalid date or time sequence",IF(OR(AND($O303&lt;&gt;"",$P303=""),AND($O303="",$P303&lt;&gt;"")),"Confirmation date or time incomplete",IF(AND($AA303&lt;&gt;"",$Z303&lt;&gt;"",$AA303&gt;$Z303),"Confirmation after appointment",IF(AND(OR($L303="Confirmed",$L303="Completed"),OR($M303="",$N303="")),"Confirmed record missing assignment",IF(AND($L303="Completed",OR($Q303="",$R303="",$S303="",$T303="")),"Completed record missing service times",IF(AND($AB303&lt;&gt;"",$AC303&lt;&gt;"",$AC303&lt;$AB303),"Service end before service start",IF(AND($L303="Cancelled",$U303=""),"Cancelled record missing cancellation source",IF(OR(AND($V303&lt;&gt;"",$V303&lt;0),AND($W303&lt;&gt;"",$W303&lt;0)),"Negative cost",""))))))))))</f>
        <v/>
      </c>
    </row>
    <row r="304">
      <c r="A304" s="15" t="n"/>
      <c r="B304" s="15" t="n"/>
      <c r="C304" s="15" t="n"/>
      <c r="D304" s="42" t="n"/>
      <c r="E304" s="17" t="n"/>
      <c r="F304" s="42" t="n"/>
      <c r="G304" s="17" t="n"/>
      <c r="H304" s="15" t="n"/>
      <c r="I304" s="15" t="n"/>
      <c r="J304" s="15" t="n"/>
      <c r="K304" s="15" t="n"/>
      <c r="L304" s="15" t="n"/>
      <c r="M304" s="15" t="n"/>
      <c r="N304" s="15" t="n"/>
      <c r="O304" s="42" t="n"/>
      <c r="P304" s="17" t="n"/>
      <c r="Q304" s="42" t="n"/>
      <c r="R304" s="17" t="n"/>
      <c r="S304" s="42" t="n"/>
      <c r="T304" s="17" t="n"/>
      <c r="U304" s="15" t="n"/>
      <c r="V304" s="43" t="n"/>
      <c r="W304" s="43" t="n"/>
      <c r="X304" s="19" t="n"/>
      <c r="Y304" s="44">
        <f>IF($A304="","",IF(OR($D304="",$E304=""),"",$D304+$E304))</f>
        <v/>
      </c>
      <c r="Z304" s="44">
        <f>IF($A304="","",IF(OR($F304="",$G304=""),"",$F304+$G304))</f>
        <v/>
      </c>
      <c r="AA304" s="44">
        <f>IF($A304="","",IF(OR($O304="",$P304=""),"",$O304+$P304))</f>
        <v/>
      </c>
      <c r="AB304" s="44">
        <f>IF($A304="","",IF(OR($Q304="",$R304=""),"",$Q304+$R304))</f>
        <v/>
      </c>
      <c r="AC304" s="44">
        <f>IF($A304="","",IF(OR($S304="",$T304=""),"",$S304+$T304))</f>
        <v/>
      </c>
      <c r="AD304" s="45">
        <f>IF($A304="","",IF(OR($Y304="",$Z304=""),"",ROUND(($Z304-$Y304)*24,1)))</f>
        <v/>
      </c>
      <c r="AE304" s="45">
        <f>IF($A304="","",IF(OR($AA304="",$Z304=""),"",ROUND(($Z304-$AA304)*24,1)))</f>
        <v/>
      </c>
      <c r="AF304" s="22">
        <f>IF($A304="","",IF(OR($AB304="",$Z304=""),"",ROUND(($AB304-$Z304)*1440,0)))</f>
        <v/>
      </c>
      <c r="AG304" s="22">
        <f>IF($A304="","",IF(OR($AB304="",$AC304=""),"",ROUND(($AC304-$AB304)*1440,0)))</f>
        <v/>
      </c>
      <c r="AH304" s="46">
        <f>IF($A304="","",IF(OR($V304="",$W304=""),"",$W304-$V304))</f>
        <v/>
      </c>
      <c r="AI304" s="24">
        <f>IF($A304="","",IF(OR($L304="Cancelled",$L304="Completed"),"",IF(AND($L304="Confirmed",OR($M304="",$N304="")),"CONFIRMATION INCOMPLETE",IF(AND($Z304&lt;&gt;"",$Z304&lt;Dashboard!$B$2,$L304&lt;&gt;"Confirmed"),"OVERDUE / UNFILLED",IF(AND($Z304&lt;&gt;"",$Z304&gt;=Dashboard!$B$2,$Z304&lt;=Dashboard!$B$2+2,$L304&lt;&gt;"Confirmed"),"DUE WITHIN 48 HOURS","")))))</f>
        <v/>
      </c>
      <c r="AJ304" s="24">
        <f>IF($A304="","",IF(COUNTIF($A$2:$A$501,$A304)&gt;1,"Duplicate request ID",IF(OR($B304="",$C304="",$D304="",$E304="",$F304="",$G304="",$H304="",$I304="",$J304="",$K304="",$L304=""),"Missing required information",IF(AND($Y304&lt;&gt;"",$Z304&lt;&gt;"",$Z304&lt;$Y304),"Invalid date or time sequence",IF(OR(AND($O304&lt;&gt;"",$P304=""),AND($O304="",$P304&lt;&gt;"")),"Confirmation date or time incomplete",IF(AND($AA304&lt;&gt;"",$Z304&lt;&gt;"",$AA304&gt;$Z304),"Confirmation after appointment",IF(AND(OR($L304="Confirmed",$L304="Completed"),OR($M304="",$N304="")),"Confirmed record missing assignment",IF(AND($L304="Completed",OR($Q304="",$R304="",$S304="",$T304="")),"Completed record missing service times",IF(AND($AB304&lt;&gt;"",$AC304&lt;&gt;"",$AC304&lt;$AB304),"Service end before service start",IF(AND($L304="Cancelled",$U304=""),"Cancelled record missing cancellation source",IF(OR(AND($V304&lt;&gt;"",$V304&lt;0),AND($W304&lt;&gt;"",$W304&lt;0)),"Negative cost",""))))))))))</f>
        <v/>
      </c>
    </row>
    <row r="305">
      <c r="A305" s="25" t="n"/>
      <c r="B305" s="25" t="n"/>
      <c r="C305" s="25" t="n"/>
      <c r="D305" s="47" t="n"/>
      <c r="E305" s="27" t="n"/>
      <c r="F305" s="47" t="n"/>
      <c r="G305" s="27" t="n"/>
      <c r="H305" s="25" t="n"/>
      <c r="I305" s="25" t="n"/>
      <c r="J305" s="25" t="n"/>
      <c r="K305" s="25" t="n"/>
      <c r="L305" s="25" t="n"/>
      <c r="M305" s="25" t="n"/>
      <c r="N305" s="25" t="n"/>
      <c r="O305" s="47" t="n"/>
      <c r="P305" s="27" t="n"/>
      <c r="Q305" s="47" t="n"/>
      <c r="R305" s="27" t="n"/>
      <c r="S305" s="47" t="n"/>
      <c r="T305" s="27" t="n"/>
      <c r="U305" s="25" t="n"/>
      <c r="V305" s="48" t="n"/>
      <c r="W305" s="48" t="n"/>
      <c r="X305" s="29" t="n"/>
      <c r="Y305" s="44">
        <f>IF($A305="","",IF(OR($D305="",$E305=""),"",$D305+$E305))</f>
        <v/>
      </c>
      <c r="Z305" s="44">
        <f>IF($A305="","",IF(OR($F305="",$G305=""),"",$F305+$G305))</f>
        <v/>
      </c>
      <c r="AA305" s="44">
        <f>IF($A305="","",IF(OR($O305="",$P305=""),"",$O305+$P305))</f>
        <v/>
      </c>
      <c r="AB305" s="44">
        <f>IF($A305="","",IF(OR($Q305="",$R305=""),"",$Q305+$R305))</f>
        <v/>
      </c>
      <c r="AC305" s="44">
        <f>IF($A305="","",IF(OR($S305="",$T305=""),"",$S305+$T305))</f>
        <v/>
      </c>
      <c r="AD305" s="45">
        <f>IF($A305="","",IF(OR($Y305="",$Z305=""),"",ROUND(($Z305-$Y305)*24,1)))</f>
        <v/>
      </c>
      <c r="AE305" s="45">
        <f>IF($A305="","",IF(OR($AA305="",$Z305=""),"",ROUND(($Z305-$AA305)*24,1)))</f>
        <v/>
      </c>
      <c r="AF305" s="22">
        <f>IF($A305="","",IF(OR($AB305="",$Z305=""),"",ROUND(($AB305-$Z305)*1440,0)))</f>
        <v/>
      </c>
      <c r="AG305" s="22">
        <f>IF($A305="","",IF(OR($AB305="",$AC305=""),"",ROUND(($AC305-$AB305)*1440,0)))</f>
        <v/>
      </c>
      <c r="AH305" s="46">
        <f>IF($A305="","",IF(OR($V305="",$W305=""),"",$W305-$V305))</f>
        <v/>
      </c>
      <c r="AI305" s="24">
        <f>IF($A305="","",IF(OR($L305="Cancelled",$L305="Completed"),"",IF(AND($L305="Confirmed",OR($M305="",$N305="")),"CONFIRMATION INCOMPLETE",IF(AND($Z305&lt;&gt;"",$Z305&lt;Dashboard!$B$2,$L305&lt;&gt;"Confirmed"),"OVERDUE / UNFILLED",IF(AND($Z305&lt;&gt;"",$Z305&gt;=Dashboard!$B$2,$Z305&lt;=Dashboard!$B$2+2,$L305&lt;&gt;"Confirmed"),"DUE WITHIN 48 HOURS","")))))</f>
        <v/>
      </c>
      <c r="AJ305" s="24">
        <f>IF($A305="","",IF(COUNTIF($A$2:$A$501,$A305)&gt;1,"Duplicate request ID",IF(OR($B305="",$C305="",$D305="",$E305="",$F305="",$G305="",$H305="",$I305="",$J305="",$K305="",$L305=""),"Missing required information",IF(AND($Y305&lt;&gt;"",$Z305&lt;&gt;"",$Z305&lt;$Y305),"Invalid date or time sequence",IF(OR(AND($O305&lt;&gt;"",$P305=""),AND($O305="",$P305&lt;&gt;"")),"Confirmation date or time incomplete",IF(AND($AA305&lt;&gt;"",$Z305&lt;&gt;"",$AA305&gt;$Z305),"Confirmation after appointment",IF(AND(OR($L305="Confirmed",$L305="Completed"),OR($M305="",$N305="")),"Confirmed record missing assignment",IF(AND($L305="Completed",OR($Q305="",$R305="",$S305="",$T305="")),"Completed record missing service times",IF(AND($AB305&lt;&gt;"",$AC305&lt;&gt;"",$AC305&lt;$AB305),"Service end before service start",IF(AND($L305="Cancelled",$U305=""),"Cancelled record missing cancellation source",IF(OR(AND($V305&lt;&gt;"",$V305&lt;0),AND($W305&lt;&gt;"",$W305&lt;0)),"Negative cost",""))))))))))</f>
        <v/>
      </c>
    </row>
    <row r="306">
      <c r="A306" s="15" t="n"/>
      <c r="B306" s="15" t="n"/>
      <c r="C306" s="15" t="n"/>
      <c r="D306" s="42" t="n"/>
      <c r="E306" s="17" t="n"/>
      <c r="F306" s="42" t="n"/>
      <c r="G306" s="17" t="n"/>
      <c r="H306" s="15" t="n"/>
      <c r="I306" s="15" t="n"/>
      <c r="J306" s="15" t="n"/>
      <c r="K306" s="15" t="n"/>
      <c r="L306" s="15" t="n"/>
      <c r="M306" s="15" t="n"/>
      <c r="N306" s="15" t="n"/>
      <c r="O306" s="42" t="n"/>
      <c r="P306" s="17" t="n"/>
      <c r="Q306" s="42" t="n"/>
      <c r="R306" s="17" t="n"/>
      <c r="S306" s="42" t="n"/>
      <c r="T306" s="17" t="n"/>
      <c r="U306" s="15" t="n"/>
      <c r="V306" s="43" t="n"/>
      <c r="W306" s="43" t="n"/>
      <c r="X306" s="19" t="n"/>
      <c r="Y306" s="44">
        <f>IF($A306="","",IF(OR($D306="",$E306=""),"",$D306+$E306))</f>
        <v/>
      </c>
      <c r="Z306" s="44">
        <f>IF($A306="","",IF(OR($F306="",$G306=""),"",$F306+$G306))</f>
        <v/>
      </c>
      <c r="AA306" s="44">
        <f>IF($A306="","",IF(OR($O306="",$P306=""),"",$O306+$P306))</f>
        <v/>
      </c>
      <c r="AB306" s="44">
        <f>IF($A306="","",IF(OR($Q306="",$R306=""),"",$Q306+$R306))</f>
        <v/>
      </c>
      <c r="AC306" s="44">
        <f>IF($A306="","",IF(OR($S306="",$T306=""),"",$S306+$T306))</f>
        <v/>
      </c>
      <c r="AD306" s="45">
        <f>IF($A306="","",IF(OR($Y306="",$Z306=""),"",ROUND(($Z306-$Y306)*24,1)))</f>
        <v/>
      </c>
      <c r="AE306" s="45">
        <f>IF($A306="","",IF(OR($AA306="",$Z306=""),"",ROUND(($Z306-$AA306)*24,1)))</f>
        <v/>
      </c>
      <c r="AF306" s="22">
        <f>IF($A306="","",IF(OR($AB306="",$Z306=""),"",ROUND(($AB306-$Z306)*1440,0)))</f>
        <v/>
      </c>
      <c r="AG306" s="22">
        <f>IF($A306="","",IF(OR($AB306="",$AC306=""),"",ROUND(($AC306-$AB306)*1440,0)))</f>
        <v/>
      </c>
      <c r="AH306" s="46">
        <f>IF($A306="","",IF(OR($V306="",$W306=""),"",$W306-$V306))</f>
        <v/>
      </c>
      <c r="AI306" s="24">
        <f>IF($A306="","",IF(OR($L306="Cancelled",$L306="Completed"),"",IF(AND($L306="Confirmed",OR($M306="",$N306="")),"CONFIRMATION INCOMPLETE",IF(AND($Z306&lt;&gt;"",$Z306&lt;Dashboard!$B$2,$L306&lt;&gt;"Confirmed"),"OVERDUE / UNFILLED",IF(AND($Z306&lt;&gt;"",$Z306&gt;=Dashboard!$B$2,$Z306&lt;=Dashboard!$B$2+2,$L306&lt;&gt;"Confirmed"),"DUE WITHIN 48 HOURS","")))))</f>
        <v/>
      </c>
      <c r="AJ306" s="24">
        <f>IF($A306="","",IF(COUNTIF($A$2:$A$501,$A306)&gt;1,"Duplicate request ID",IF(OR($B306="",$C306="",$D306="",$E306="",$F306="",$G306="",$H306="",$I306="",$J306="",$K306="",$L306=""),"Missing required information",IF(AND($Y306&lt;&gt;"",$Z306&lt;&gt;"",$Z306&lt;$Y306),"Invalid date or time sequence",IF(OR(AND($O306&lt;&gt;"",$P306=""),AND($O306="",$P306&lt;&gt;"")),"Confirmation date or time incomplete",IF(AND($AA306&lt;&gt;"",$Z306&lt;&gt;"",$AA306&gt;$Z306),"Confirmation after appointment",IF(AND(OR($L306="Confirmed",$L306="Completed"),OR($M306="",$N306="")),"Confirmed record missing assignment",IF(AND($L306="Completed",OR($Q306="",$R306="",$S306="",$T306="")),"Completed record missing service times",IF(AND($AB306&lt;&gt;"",$AC306&lt;&gt;"",$AC306&lt;$AB306),"Service end before service start",IF(AND($L306="Cancelled",$U306=""),"Cancelled record missing cancellation source",IF(OR(AND($V306&lt;&gt;"",$V306&lt;0),AND($W306&lt;&gt;"",$W306&lt;0)),"Negative cost",""))))))))))</f>
        <v/>
      </c>
    </row>
    <row r="307">
      <c r="A307" s="25" t="n"/>
      <c r="B307" s="25" t="n"/>
      <c r="C307" s="25" t="n"/>
      <c r="D307" s="47" t="n"/>
      <c r="E307" s="27" t="n"/>
      <c r="F307" s="47" t="n"/>
      <c r="G307" s="27" t="n"/>
      <c r="H307" s="25" t="n"/>
      <c r="I307" s="25" t="n"/>
      <c r="J307" s="25" t="n"/>
      <c r="K307" s="25" t="n"/>
      <c r="L307" s="25" t="n"/>
      <c r="M307" s="25" t="n"/>
      <c r="N307" s="25" t="n"/>
      <c r="O307" s="47" t="n"/>
      <c r="P307" s="27" t="n"/>
      <c r="Q307" s="47" t="n"/>
      <c r="R307" s="27" t="n"/>
      <c r="S307" s="47" t="n"/>
      <c r="T307" s="27" t="n"/>
      <c r="U307" s="25" t="n"/>
      <c r="V307" s="48" t="n"/>
      <c r="W307" s="48" t="n"/>
      <c r="X307" s="29" t="n"/>
      <c r="Y307" s="44">
        <f>IF($A307="","",IF(OR($D307="",$E307=""),"",$D307+$E307))</f>
        <v/>
      </c>
      <c r="Z307" s="44">
        <f>IF($A307="","",IF(OR($F307="",$G307=""),"",$F307+$G307))</f>
        <v/>
      </c>
      <c r="AA307" s="44">
        <f>IF($A307="","",IF(OR($O307="",$P307=""),"",$O307+$P307))</f>
        <v/>
      </c>
      <c r="AB307" s="44">
        <f>IF($A307="","",IF(OR($Q307="",$R307=""),"",$Q307+$R307))</f>
        <v/>
      </c>
      <c r="AC307" s="44">
        <f>IF($A307="","",IF(OR($S307="",$T307=""),"",$S307+$T307))</f>
        <v/>
      </c>
      <c r="AD307" s="45">
        <f>IF($A307="","",IF(OR($Y307="",$Z307=""),"",ROUND(($Z307-$Y307)*24,1)))</f>
        <v/>
      </c>
      <c r="AE307" s="45">
        <f>IF($A307="","",IF(OR($AA307="",$Z307=""),"",ROUND(($Z307-$AA307)*24,1)))</f>
        <v/>
      </c>
      <c r="AF307" s="22">
        <f>IF($A307="","",IF(OR($AB307="",$Z307=""),"",ROUND(($AB307-$Z307)*1440,0)))</f>
        <v/>
      </c>
      <c r="AG307" s="22">
        <f>IF($A307="","",IF(OR($AB307="",$AC307=""),"",ROUND(($AC307-$AB307)*1440,0)))</f>
        <v/>
      </c>
      <c r="AH307" s="46">
        <f>IF($A307="","",IF(OR($V307="",$W307=""),"",$W307-$V307))</f>
        <v/>
      </c>
      <c r="AI307" s="24">
        <f>IF($A307="","",IF(OR($L307="Cancelled",$L307="Completed"),"",IF(AND($L307="Confirmed",OR($M307="",$N307="")),"CONFIRMATION INCOMPLETE",IF(AND($Z307&lt;&gt;"",$Z307&lt;Dashboard!$B$2,$L307&lt;&gt;"Confirmed"),"OVERDUE / UNFILLED",IF(AND($Z307&lt;&gt;"",$Z307&gt;=Dashboard!$B$2,$Z307&lt;=Dashboard!$B$2+2,$L307&lt;&gt;"Confirmed"),"DUE WITHIN 48 HOURS","")))))</f>
        <v/>
      </c>
      <c r="AJ307" s="24">
        <f>IF($A307="","",IF(COUNTIF($A$2:$A$501,$A307)&gt;1,"Duplicate request ID",IF(OR($B307="",$C307="",$D307="",$E307="",$F307="",$G307="",$H307="",$I307="",$J307="",$K307="",$L307=""),"Missing required information",IF(AND($Y307&lt;&gt;"",$Z307&lt;&gt;"",$Z307&lt;$Y307),"Invalid date or time sequence",IF(OR(AND($O307&lt;&gt;"",$P307=""),AND($O307="",$P307&lt;&gt;"")),"Confirmation date or time incomplete",IF(AND($AA307&lt;&gt;"",$Z307&lt;&gt;"",$AA307&gt;$Z307),"Confirmation after appointment",IF(AND(OR($L307="Confirmed",$L307="Completed"),OR($M307="",$N307="")),"Confirmed record missing assignment",IF(AND($L307="Completed",OR($Q307="",$R307="",$S307="",$T307="")),"Completed record missing service times",IF(AND($AB307&lt;&gt;"",$AC307&lt;&gt;"",$AC307&lt;$AB307),"Service end before service start",IF(AND($L307="Cancelled",$U307=""),"Cancelled record missing cancellation source",IF(OR(AND($V307&lt;&gt;"",$V307&lt;0),AND($W307&lt;&gt;"",$W307&lt;0)),"Negative cost",""))))))))))</f>
        <v/>
      </c>
    </row>
    <row r="308">
      <c r="A308" s="15" t="n"/>
      <c r="B308" s="15" t="n"/>
      <c r="C308" s="15" t="n"/>
      <c r="D308" s="42" t="n"/>
      <c r="E308" s="17" t="n"/>
      <c r="F308" s="42" t="n"/>
      <c r="G308" s="17" t="n"/>
      <c r="H308" s="15" t="n"/>
      <c r="I308" s="15" t="n"/>
      <c r="J308" s="15" t="n"/>
      <c r="K308" s="15" t="n"/>
      <c r="L308" s="15" t="n"/>
      <c r="M308" s="15" t="n"/>
      <c r="N308" s="15" t="n"/>
      <c r="O308" s="42" t="n"/>
      <c r="P308" s="17" t="n"/>
      <c r="Q308" s="42" t="n"/>
      <c r="R308" s="17" t="n"/>
      <c r="S308" s="42" t="n"/>
      <c r="T308" s="17" t="n"/>
      <c r="U308" s="15" t="n"/>
      <c r="V308" s="43" t="n"/>
      <c r="W308" s="43" t="n"/>
      <c r="X308" s="19" t="n"/>
      <c r="Y308" s="44">
        <f>IF($A308="","",IF(OR($D308="",$E308=""),"",$D308+$E308))</f>
        <v/>
      </c>
      <c r="Z308" s="44">
        <f>IF($A308="","",IF(OR($F308="",$G308=""),"",$F308+$G308))</f>
        <v/>
      </c>
      <c r="AA308" s="44">
        <f>IF($A308="","",IF(OR($O308="",$P308=""),"",$O308+$P308))</f>
        <v/>
      </c>
      <c r="AB308" s="44">
        <f>IF($A308="","",IF(OR($Q308="",$R308=""),"",$Q308+$R308))</f>
        <v/>
      </c>
      <c r="AC308" s="44">
        <f>IF($A308="","",IF(OR($S308="",$T308=""),"",$S308+$T308))</f>
        <v/>
      </c>
      <c r="AD308" s="45">
        <f>IF($A308="","",IF(OR($Y308="",$Z308=""),"",ROUND(($Z308-$Y308)*24,1)))</f>
        <v/>
      </c>
      <c r="AE308" s="45">
        <f>IF($A308="","",IF(OR($AA308="",$Z308=""),"",ROUND(($Z308-$AA308)*24,1)))</f>
        <v/>
      </c>
      <c r="AF308" s="22">
        <f>IF($A308="","",IF(OR($AB308="",$Z308=""),"",ROUND(($AB308-$Z308)*1440,0)))</f>
        <v/>
      </c>
      <c r="AG308" s="22">
        <f>IF($A308="","",IF(OR($AB308="",$AC308=""),"",ROUND(($AC308-$AB308)*1440,0)))</f>
        <v/>
      </c>
      <c r="AH308" s="46">
        <f>IF($A308="","",IF(OR($V308="",$W308=""),"",$W308-$V308))</f>
        <v/>
      </c>
      <c r="AI308" s="24">
        <f>IF($A308="","",IF(OR($L308="Cancelled",$L308="Completed"),"",IF(AND($L308="Confirmed",OR($M308="",$N308="")),"CONFIRMATION INCOMPLETE",IF(AND($Z308&lt;&gt;"",$Z308&lt;Dashboard!$B$2,$L308&lt;&gt;"Confirmed"),"OVERDUE / UNFILLED",IF(AND($Z308&lt;&gt;"",$Z308&gt;=Dashboard!$B$2,$Z308&lt;=Dashboard!$B$2+2,$L308&lt;&gt;"Confirmed"),"DUE WITHIN 48 HOURS","")))))</f>
        <v/>
      </c>
      <c r="AJ308" s="24">
        <f>IF($A308="","",IF(COUNTIF($A$2:$A$501,$A308)&gt;1,"Duplicate request ID",IF(OR($B308="",$C308="",$D308="",$E308="",$F308="",$G308="",$H308="",$I308="",$J308="",$K308="",$L308=""),"Missing required information",IF(AND($Y308&lt;&gt;"",$Z308&lt;&gt;"",$Z308&lt;$Y308),"Invalid date or time sequence",IF(OR(AND($O308&lt;&gt;"",$P308=""),AND($O308="",$P308&lt;&gt;"")),"Confirmation date or time incomplete",IF(AND($AA308&lt;&gt;"",$Z308&lt;&gt;"",$AA308&gt;$Z308),"Confirmation after appointment",IF(AND(OR($L308="Confirmed",$L308="Completed"),OR($M308="",$N308="")),"Confirmed record missing assignment",IF(AND($L308="Completed",OR($Q308="",$R308="",$S308="",$T308="")),"Completed record missing service times",IF(AND($AB308&lt;&gt;"",$AC308&lt;&gt;"",$AC308&lt;$AB308),"Service end before service start",IF(AND($L308="Cancelled",$U308=""),"Cancelled record missing cancellation source",IF(OR(AND($V308&lt;&gt;"",$V308&lt;0),AND($W308&lt;&gt;"",$W308&lt;0)),"Negative cost",""))))))))))</f>
        <v/>
      </c>
    </row>
    <row r="309">
      <c r="A309" s="25" t="n"/>
      <c r="B309" s="25" t="n"/>
      <c r="C309" s="25" t="n"/>
      <c r="D309" s="47" t="n"/>
      <c r="E309" s="27" t="n"/>
      <c r="F309" s="47" t="n"/>
      <c r="G309" s="27" t="n"/>
      <c r="H309" s="25" t="n"/>
      <c r="I309" s="25" t="n"/>
      <c r="J309" s="25" t="n"/>
      <c r="K309" s="25" t="n"/>
      <c r="L309" s="25" t="n"/>
      <c r="M309" s="25" t="n"/>
      <c r="N309" s="25" t="n"/>
      <c r="O309" s="47" t="n"/>
      <c r="P309" s="27" t="n"/>
      <c r="Q309" s="47" t="n"/>
      <c r="R309" s="27" t="n"/>
      <c r="S309" s="47" t="n"/>
      <c r="T309" s="27" t="n"/>
      <c r="U309" s="25" t="n"/>
      <c r="V309" s="48" t="n"/>
      <c r="W309" s="48" t="n"/>
      <c r="X309" s="29" t="n"/>
      <c r="Y309" s="44">
        <f>IF($A309="","",IF(OR($D309="",$E309=""),"",$D309+$E309))</f>
        <v/>
      </c>
      <c r="Z309" s="44">
        <f>IF($A309="","",IF(OR($F309="",$G309=""),"",$F309+$G309))</f>
        <v/>
      </c>
      <c r="AA309" s="44">
        <f>IF($A309="","",IF(OR($O309="",$P309=""),"",$O309+$P309))</f>
        <v/>
      </c>
      <c r="AB309" s="44">
        <f>IF($A309="","",IF(OR($Q309="",$R309=""),"",$Q309+$R309))</f>
        <v/>
      </c>
      <c r="AC309" s="44">
        <f>IF($A309="","",IF(OR($S309="",$T309=""),"",$S309+$T309))</f>
        <v/>
      </c>
      <c r="AD309" s="45">
        <f>IF($A309="","",IF(OR($Y309="",$Z309=""),"",ROUND(($Z309-$Y309)*24,1)))</f>
        <v/>
      </c>
      <c r="AE309" s="45">
        <f>IF($A309="","",IF(OR($AA309="",$Z309=""),"",ROUND(($Z309-$AA309)*24,1)))</f>
        <v/>
      </c>
      <c r="AF309" s="22">
        <f>IF($A309="","",IF(OR($AB309="",$Z309=""),"",ROUND(($AB309-$Z309)*1440,0)))</f>
        <v/>
      </c>
      <c r="AG309" s="22">
        <f>IF($A309="","",IF(OR($AB309="",$AC309=""),"",ROUND(($AC309-$AB309)*1440,0)))</f>
        <v/>
      </c>
      <c r="AH309" s="46">
        <f>IF($A309="","",IF(OR($V309="",$W309=""),"",$W309-$V309))</f>
        <v/>
      </c>
      <c r="AI309" s="24">
        <f>IF($A309="","",IF(OR($L309="Cancelled",$L309="Completed"),"",IF(AND($L309="Confirmed",OR($M309="",$N309="")),"CONFIRMATION INCOMPLETE",IF(AND($Z309&lt;&gt;"",$Z309&lt;Dashboard!$B$2,$L309&lt;&gt;"Confirmed"),"OVERDUE / UNFILLED",IF(AND($Z309&lt;&gt;"",$Z309&gt;=Dashboard!$B$2,$Z309&lt;=Dashboard!$B$2+2,$L309&lt;&gt;"Confirmed"),"DUE WITHIN 48 HOURS","")))))</f>
        <v/>
      </c>
      <c r="AJ309" s="24">
        <f>IF($A309="","",IF(COUNTIF($A$2:$A$501,$A309)&gt;1,"Duplicate request ID",IF(OR($B309="",$C309="",$D309="",$E309="",$F309="",$G309="",$H309="",$I309="",$J309="",$K309="",$L309=""),"Missing required information",IF(AND($Y309&lt;&gt;"",$Z309&lt;&gt;"",$Z309&lt;$Y309),"Invalid date or time sequence",IF(OR(AND($O309&lt;&gt;"",$P309=""),AND($O309="",$P309&lt;&gt;"")),"Confirmation date or time incomplete",IF(AND($AA309&lt;&gt;"",$Z309&lt;&gt;"",$AA309&gt;$Z309),"Confirmation after appointment",IF(AND(OR($L309="Confirmed",$L309="Completed"),OR($M309="",$N309="")),"Confirmed record missing assignment",IF(AND($L309="Completed",OR($Q309="",$R309="",$S309="",$T309="")),"Completed record missing service times",IF(AND($AB309&lt;&gt;"",$AC309&lt;&gt;"",$AC309&lt;$AB309),"Service end before service start",IF(AND($L309="Cancelled",$U309=""),"Cancelled record missing cancellation source",IF(OR(AND($V309&lt;&gt;"",$V309&lt;0),AND($W309&lt;&gt;"",$W309&lt;0)),"Negative cost",""))))))))))</f>
        <v/>
      </c>
    </row>
    <row r="310">
      <c r="A310" s="15" t="n"/>
      <c r="B310" s="15" t="n"/>
      <c r="C310" s="15" t="n"/>
      <c r="D310" s="42" t="n"/>
      <c r="E310" s="17" t="n"/>
      <c r="F310" s="42" t="n"/>
      <c r="G310" s="17" t="n"/>
      <c r="H310" s="15" t="n"/>
      <c r="I310" s="15" t="n"/>
      <c r="J310" s="15" t="n"/>
      <c r="K310" s="15" t="n"/>
      <c r="L310" s="15" t="n"/>
      <c r="M310" s="15" t="n"/>
      <c r="N310" s="15" t="n"/>
      <c r="O310" s="42" t="n"/>
      <c r="P310" s="17" t="n"/>
      <c r="Q310" s="42" t="n"/>
      <c r="R310" s="17" t="n"/>
      <c r="S310" s="42" t="n"/>
      <c r="T310" s="17" t="n"/>
      <c r="U310" s="15" t="n"/>
      <c r="V310" s="43" t="n"/>
      <c r="W310" s="43" t="n"/>
      <c r="X310" s="19" t="n"/>
      <c r="Y310" s="44">
        <f>IF($A310="","",IF(OR($D310="",$E310=""),"",$D310+$E310))</f>
        <v/>
      </c>
      <c r="Z310" s="44">
        <f>IF($A310="","",IF(OR($F310="",$G310=""),"",$F310+$G310))</f>
        <v/>
      </c>
      <c r="AA310" s="44">
        <f>IF($A310="","",IF(OR($O310="",$P310=""),"",$O310+$P310))</f>
        <v/>
      </c>
      <c r="AB310" s="44">
        <f>IF($A310="","",IF(OR($Q310="",$R310=""),"",$Q310+$R310))</f>
        <v/>
      </c>
      <c r="AC310" s="44">
        <f>IF($A310="","",IF(OR($S310="",$T310=""),"",$S310+$T310))</f>
        <v/>
      </c>
      <c r="AD310" s="45">
        <f>IF($A310="","",IF(OR($Y310="",$Z310=""),"",ROUND(($Z310-$Y310)*24,1)))</f>
        <v/>
      </c>
      <c r="AE310" s="45">
        <f>IF($A310="","",IF(OR($AA310="",$Z310=""),"",ROUND(($Z310-$AA310)*24,1)))</f>
        <v/>
      </c>
      <c r="AF310" s="22">
        <f>IF($A310="","",IF(OR($AB310="",$Z310=""),"",ROUND(($AB310-$Z310)*1440,0)))</f>
        <v/>
      </c>
      <c r="AG310" s="22">
        <f>IF($A310="","",IF(OR($AB310="",$AC310=""),"",ROUND(($AC310-$AB310)*1440,0)))</f>
        <v/>
      </c>
      <c r="AH310" s="46">
        <f>IF($A310="","",IF(OR($V310="",$W310=""),"",$W310-$V310))</f>
        <v/>
      </c>
      <c r="AI310" s="24">
        <f>IF($A310="","",IF(OR($L310="Cancelled",$L310="Completed"),"",IF(AND($L310="Confirmed",OR($M310="",$N310="")),"CONFIRMATION INCOMPLETE",IF(AND($Z310&lt;&gt;"",$Z310&lt;Dashboard!$B$2,$L310&lt;&gt;"Confirmed"),"OVERDUE / UNFILLED",IF(AND($Z310&lt;&gt;"",$Z310&gt;=Dashboard!$B$2,$Z310&lt;=Dashboard!$B$2+2,$L310&lt;&gt;"Confirmed"),"DUE WITHIN 48 HOURS","")))))</f>
        <v/>
      </c>
      <c r="AJ310" s="24">
        <f>IF($A310="","",IF(COUNTIF($A$2:$A$501,$A310)&gt;1,"Duplicate request ID",IF(OR($B310="",$C310="",$D310="",$E310="",$F310="",$G310="",$H310="",$I310="",$J310="",$K310="",$L310=""),"Missing required information",IF(AND($Y310&lt;&gt;"",$Z310&lt;&gt;"",$Z310&lt;$Y310),"Invalid date or time sequence",IF(OR(AND($O310&lt;&gt;"",$P310=""),AND($O310="",$P310&lt;&gt;"")),"Confirmation date or time incomplete",IF(AND($AA310&lt;&gt;"",$Z310&lt;&gt;"",$AA310&gt;$Z310),"Confirmation after appointment",IF(AND(OR($L310="Confirmed",$L310="Completed"),OR($M310="",$N310="")),"Confirmed record missing assignment",IF(AND($L310="Completed",OR($Q310="",$R310="",$S310="",$T310="")),"Completed record missing service times",IF(AND($AB310&lt;&gt;"",$AC310&lt;&gt;"",$AC310&lt;$AB310),"Service end before service start",IF(AND($L310="Cancelled",$U310=""),"Cancelled record missing cancellation source",IF(OR(AND($V310&lt;&gt;"",$V310&lt;0),AND($W310&lt;&gt;"",$W310&lt;0)),"Negative cost",""))))))))))</f>
        <v/>
      </c>
    </row>
    <row r="311">
      <c r="A311" s="25" t="n"/>
      <c r="B311" s="25" t="n"/>
      <c r="C311" s="25" t="n"/>
      <c r="D311" s="47" t="n"/>
      <c r="E311" s="27" t="n"/>
      <c r="F311" s="47" t="n"/>
      <c r="G311" s="27" t="n"/>
      <c r="H311" s="25" t="n"/>
      <c r="I311" s="25" t="n"/>
      <c r="J311" s="25" t="n"/>
      <c r="K311" s="25" t="n"/>
      <c r="L311" s="25" t="n"/>
      <c r="M311" s="25" t="n"/>
      <c r="N311" s="25" t="n"/>
      <c r="O311" s="47" t="n"/>
      <c r="P311" s="27" t="n"/>
      <c r="Q311" s="47" t="n"/>
      <c r="R311" s="27" t="n"/>
      <c r="S311" s="47" t="n"/>
      <c r="T311" s="27" t="n"/>
      <c r="U311" s="25" t="n"/>
      <c r="V311" s="48" t="n"/>
      <c r="W311" s="48" t="n"/>
      <c r="X311" s="29" t="n"/>
      <c r="Y311" s="44">
        <f>IF($A311="","",IF(OR($D311="",$E311=""),"",$D311+$E311))</f>
        <v/>
      </c>
      <c r="Z311" s="44">
        <f>IF($A311="","",IF(OR($F311="",$G311=""),"",$F311+$G311))</f>
        <v/>
      </c>
      <c r="AA311" s="44">
        <f>IF($A311="","",IF(OR($O311="",$P311=""),"",$O311+$P311))</f>
        <v/>
      </c>
      <c r="AB311" s="44">
        <f>IF($A311="","",IF(OR($Q311="",$R311=""),"",$Q311+$R311))</f>
        <v/>
      </c>
      <c r="AC311" s="44">
        <f>IF($A311="","",IF(OR($S311="",$T311=""),"",$S311+$T311))</f>
        <v/>
      </c>
      <c r="AD311" s="45">
        <f>IF($A311="","",IF(OR($Y311="",$Z311=""),"",ROUND(($Z311-$Y311)*24,1)))</f>
        <v/>
      </c>
      <c r="AE311" s="45">
        <f>IF($A311="","",IF(OR($AA311="",$Z311=""),"",ROUND(($Z311-$AA311)*24,1)))</f>
        <v/>
      </c>
      <c r="AF311" s="22">
        <f>IF($A311="","",IF(OR($AB311="",$Z311=""),"",ROUND(($AB311-$Z311)*1440,0)))</f>
        <v/>
      </c>
      <c r="AG311" s="22">
        <f>IF($A311="","",IF(OR($AB311="",$AC311=""),"",ROUND(($AC311-$AB311)*1440,0)))</f>
        <v/>
      </c>
      <c r="AH311" s="46">
        <f>IF($A311="","",IF(OR($V311="",$W311=""),"",$W311-$V311))</f>
        <v/>
      </c>
      <c r="AI311" s="24">
        <f>IF($A311="","",IF(OR($L311="Cancelled",$L311="Completed"),"",IF(AND($L311="Confirmed",OR($M311="",$N311="")),"CONFIRMATION INCOMPLETE",IF(AND($Z311&lt;&gt;"",$Z311&lt;Dashboard!$B$2,$L311&lt;&gt;"Confirmed"),"OVERDUE / UNFILLED",IF(AND($Z311&lt;&gt;"",$Z311&gt;=Dashboard!$B$2,$Z311&lt;=Dashboard!$B$2+2,$L311&lt;&gt;"Confirmed"),"DUE WITHIN 48 HOURS","")))))</f>
        <v/>
      </c>
      <c r="AJ311" s="24">
        <f>IF($A311="","",IF(COUNTIF($A$2:$A$501,$A311)&gt;1,"Duplicate request ID",IF(OR($B311="",$C311="",$D311="",$E311="",$F311="",$G311="",$H311="",$I311="",$J311="",$K311="",$L311=""),"Missing required information",IF(AND($Y311&lt;&gt;"",$Z311&lt;&gt;"",$Z311&lt;$Y311),"Invalid date or time sequence",IF(OR(AND($O311&lt;&gt;"",$P311=""),AND($O311="",$P311&lt;&gt;"")),"Confirmation date or time incomplete",IF(AND($AA311&lt;&gt;"",$Z311&lt;&gt;"",$AA311&gt;$Z311),"Confirmation after appointment",IF(AND(OR($L311="Confirmed",$L311="Completed"),OR($M311="",$N311="")),"Confirmed record missing assignment",IF(AND($L311="Completed",OR($Q311="",$R311="",$S311="",$T311="")),"Completed record missing service times",IF(AND($AB311&lt;&gt;"",$AC311&lt;&gt;"",$AC311&lt;$AB311),"Service end before service start",IF(AND($L311="Cancelled",$U311=""),"Cancelled record missing cancellation source",IF(OR(AND($V311&lt;&gt;"",$V311&lt;0),AND($W311&lt;&gt;"",$W311&lt;0)),"Negative cost",""))))))))))</f>
        <v/>
      </c>
    </row>
    <row r="312">
      <c r="A312" s="15" t="n"/>
      <c r="B312" s="15" t="n"/>
      <c r="C312" s="15" t="n"/>
      <c r="D312" s="42" t="n"/>
      <c r="E312" s="17" t="n"/>
      <c r="F312" s="42" t="n"/>
      <c r="G312" s="17" t="n"/>
      <c r="H312" s="15" t="n"/>
      <c r="I312" s="15" t="n"/>
      <c r="J312" s="15" t="n"/>
      <c r="K312" s="15" t="n"/>
      <c r="L312" s="15" t="n"/>
      <c r="M312" s="15" t="n"/>
      <c r="N312" s="15" t="n"/>
      <c r="O312" s="42" t="n"/>
      <c r="P312" s="17" t="n"/>
      <c r="Q312" s="42" t="n"/>
      <c r="R312" s="17" t="n"/>
      <c r="S312" s="42" t="n"/>
      <c r="T312" s="17" t="n"/>
      <c r="U312" s="15" t="n"/>
      <c r="V312" s="43" t="n"/>
      <c r="W312" s="43" t="n"/>
      <c r="X312" s="19" t="n"/>
      <c r="Y312" s="44">
        <f>IF($A312="","",IF(OR($D312="",$E312=""),"",$D312+$E312))</f>
        <v/>
      </c>
      <c r="Z312" s="44">
        <f>IF($A312="","",IF(OR($F312="",$G312=""),"",$F312+$G312))</f>
        <v/>
      </c>
      <c r="AA312" s="44">
        <f>IF($A312="","",IF(OR($O312="",$P312=""),"",$O312+$P312))</f>
        <v/>
      </c>
      <c r="AB312" s="44">
        <f>IF($A312="","",IF(OR($Q312="",$R312=""),"",$Q312+$R312))</f>
        <v/>
      </c>
      <c r="AC312" s="44">
        <f>IF($A312="","",IF(OR($S312="",$T312=""),"",$S312+$T312))</f>
        <v/>
      </c>
      <c r="AD312" s="45">
        <f>IF($A312="","",IF(OR($Y312="",$Z312=""),"",ROUND(($Z312-$Y312)*24,1)))</f>
        <v/>
      </c>
      <c r="AE312" s="45">
        <f>IF($A312="","",IF(OR($AA312="",$Z312=""),"",ROUND(($Z312-$AA312)*24,1)))</f>
        <v/>
      </c>
      <c r="AF312" s="22">
        <f>IF($A312="","",IF(OR($AB312="",$Z312=""),"",ROUND(($AB312-$Z312)*1440,0)))</f>
        <v/>
      </c>
      <c r="AG312" s="22">
        <f>IF($A312="","",IF(OR($AB312="",$AC312=""),"",ROUND(($AC312-$AB312)*1440,0)))</f>
        <v/>
      </c>
      <c r="AH312" s="46">
        <f>IF($A312="","",IF(OR($V312="",$W312=""),"",$W312-$V312))</f>
        <v/>
      </c>
      <c r="AI312" s="24">
        <f>IF($A312="","",IF(OR($L312="Cancelled",$L312="Completed"),"",IF(AND($L312="Confirmed",OR($M312="",$N312="")),"CONFIRMATION INCOMPLETE",IF(AND($Z312&lt;&gt;"",$Z312&lt;Dashboard!$B$2,$L312&lt;&gt;"Confirmed"),"OVERDUE / UNFILLED",IF(AND($Z312&lt;&gt;"",$Z312&gt;=Dashboard!$B$2,$Z312&lt;=Dashboard!$B$2+2,$L312&lt;&gt;"Confirmed"),"DUE WITHIN 48 HOURS","")))))</f>
        <v/>
      </c>
      <c r="AJ312" s="24">
        <f>IF($A312="","",IF(COUNTIF($A$2:$A$501,$A312)&gt;1,"Duplicate request ID",IF(OR($B312="",$C312="",$D312="",$E312="",$F312="",$G312="",$H312="",$I312="",$J312="",$K312="",$L312=""),"Missing required information",IF(AND($Y312&lt;&gt;"",$Z312&lt;&gt;"",$Z312&lt;$Y312),"Invalid date or time sequence",IF(OR(AND($O312&lt;&gt;"",$P312=""),AND($O312="",$P312&lt;&gt;"")),"Confirmation date or time incomplete",IF(AND($AA312&lt;&gt;"",$Z312&lt;&gt;"",$AA312&gt;$Z312),"Confirmation after appointment",IF(AND(OR($L312="Confirmed",$L312="Completed"),OR($M312="",$N312="")),"Confirmed record missing assignment",IF(AND($L312="Completed",OR($Q312="",$R312="",$S312="",$T312="")),"Completed record missing service times",IF(AND($AB312&lt;&gt;"",$AC312&lt;&gt;"",$AC312&lt;$AB312),"Service end before service start",IF(AND($L312="Cancelled",$U312=""),"Cancelled record missing cancellation source",IF(OR(AND($V312&lt;&gt;"",$V312&lt;0),AND($W312&lt;&gt;"",$W312&lt;0)),"Negative cost",""))))))))))</f>
        <v/>
      </c>
    </row>
    <row r="313">
      <c r="A313" s="25" t="n"/>
      <c r="B313" s="25" t="n"/>
      <c r="C313" s="25" t="n"/>
      <c r="D313" s="47" t="n"/>
      <c r="E313" s="27" t="n"/>
      <c r="F313" s="47" t="n"/>
      <c r="G313" s="27" t="n"/>
      <c r="H313" s="25" t="n"/>
      <c r="I313" s="25" t="n"/>
      <c r="J313" s="25" t="n"/>
      <c r="K313" s="25" t="n"/>
      <c r="L313" s="25" t="n"/>
      <c r="M313" s="25" t="n"/>
      <c r="N313" s="25" t="n"/>
      <c r="O313" s="47" t="n"/>
      <c r="P313" s="27" t="n"/>
      <c r="Q313" s="47" t="n"/>
      <c r="R313" s="27" t="n"/>
      <c r="S313" s="47" t="n"/>
      <c r="T313" s="27" t="n"/>
      <c r="U313" s="25" t="n"/>
      <c r="V313" s="48" t="n"/>
      <c r="W313" s="48" t="n"/>
      <c r="X313" s="29" t="n"/>
      <c r="Y313" s="44">
        <f>IF($A313="","",IF(OR($D313="",$E313=""),"",$D313+$E313))</f>
        <v/>
      </c>
      <c r="Z313" s="44">
        <f>IF($A313="","",IF(OR($F313="",$G313=""),"",$F313+$G313))</f>
        <v/>
      </c>
      <c r="AA313" s="44">
        <f>IF($A313="","",IF(OR($O313="",$P313=""),"",$O313+$P313))</f>
        <v/>
      </c>
      <c r="AB313" s="44">
        <f>IF($A313="","",IF(OR($Q313="",$R313=""),"",$Q313+$R313))</f>
        <v/>
      </c>
      <c r="AC313" s="44">
        <f>IF($A313="","",IF(OR($S313="",$T313=""),"",$S313+$T313))</f>
        <v/>
      </c>
      <c r="AD313" s="45">
        <f>IF($A313="","",IF(OR($Y313="",$Z313=""),"",ROUND(($Z313-$Y313)*24,1)))</f>
        <v/>
      </c>
      <c r="AE313" s="45">
        <f>IF($A313="","",IF(OR($AA313="",$Z313=""),"",ROUND(($Z313-$AA313)*24,1)))</f>
        <v/>
      </c>
      <c r="AF313" s="22">
        <f>IF($A313="","",IF(OR($AB313="",$Z313=""),"",ROUND(($AB313-$Z313)*1440,0)))</f>
        <v/>
      </c>
      <c r="AG313" s="22">
        <f>IF($A313="","",IF(OR($AB313="",$AC313=""),"",ROUND(($AC313-$AB313)*1440,0)))</f>
        <v/>
      </c>
      <c r="AH313" s="46">
        <f>IF($A313="","",IF(OR($V313="",$W313=""),"",$W313-$V313))</f>
        <v/>
      </c>
      <c r="AI313" s="24">
        <f>IF($A313="","",IF(OR($L313="Cancelled",$L313="Completed"),"",IF(AND($L313="Confirmed",OR($M313="",$N313="")),"CONFIRMATION INCOMPLETE",IF(AND($Z313&lt;&gt;"",$Z313&lt;Dashboard!$B$2,$L313&lt;&gt;"Confirmed"),"OVERDUE / UNFILLED",IF(AND($Z313&lt;&gt;"",$Z313&gt;=Dashboard!$B$2,$Z313&lt;=Dashboard!$B$2+2,$L313&lt;&gt;"Confirmed"),"DUE WITHIN 48 HOURS","")))))</f>
        <v/>
      </c>
      <c r="AJ313" s="24">
        <f>IF($A313="","",IF(COUNTIF($A$2:$A$501,$A313)&gt;1,"Duplicate request ID",IF(OR($B313="",$C313="",$D313="",$E313="",$F313="",$G313="",$H313="",$I313="",$J313="",$K313="",$L313=""),"Missing required information",IF(AND($Y313&lt;&gt;"",$Z313&lt;&gt;"",$Z313&lt;$Y313),"Invalid date or time sequence",IF(OR(AND($O313&lt;&gt;"",$P313=""),AND($O313="",$P313&lt;&gt;"")),"Confirmation date or time incomplete",IF(AND($AA313&lt;&gt;"",$Z313&lt;&gt;"",$AA313&gt;$Z313),"Confirmation after appointment",IF(AND(OR($L313="Confirmed",$L313="Completed"),OR($M313="",$N313="")),"Confirmed record missing assignment",IF(AND($L313="Completed",OR($Q313="",$R313="",$S313="",$T313="")),"Completed record missing service times",IF(AND($AB313&lt;&gt;"",$AC313&lt;&gt;"",$AC313&lt;$AB313),"Service end before service start",IF(AND($L313="Cancelled",$U313=""),"Cancelled record missing cancellation source",IF(OR(AND($V313&lt;&gt;"",$V313&lt;0),AND($W313&lt;&gt;"",$W313&lt;0)),"Negative cost",""))))))))))</f>
        <v/>
      </c>
    </row>
    <row r="314">
      <c r="A314" s="15" t="n"/>
      <c r="B314" s="15" t="n"/>
      <c r="C314" s="15" t="n"/>
      <c r="D314" s="42" t="n"/>
      <c r="E314" s="17" t="n"/>
      <c r="F314" s="42" t="n"/>
      <c r="G314" s="17" t="n"/>
      <c r="H314" s="15" t="n"/>
      <c r="I314" s="15" t="n"/>
      <c r="J314" s="15" t="n"/>
      <c r="K314" s="15" t="n"/>
      <c r="L314" s="15" t="n"/>
      <c r="M314" s="15" t="n"/>
      <c r="N314" s="15" t="n"/>
      <c r="O314" s="42" t="n"/>
      <c r="P314" s="17" t="n"/>
      <c r="Q314" s="42" t="n"/>
      <c r="R314" s="17" t="n"/>
      <c r="S314" s="42" t="n"/>
      <c r="T314" s="17" t="n"/>
      <c r="U314" s="15" t="n"/>
      <c r="V314" s="43" t="n"/>
      <c r="W314" s="43" t="n"/>
      <c r="X314" s="19" t="n"/>
      <c r="Y314" s="44">
        <f>IF($A314="","",IF(OR($D314="",$E314=""),"",$D314+$E314))</f>
        <v/>
      </c>
      <c r="Z314" s="44">
        <f>IF($A314="","",IF(OR($F314="",$G314=""),"",$F314+$G314))</f>
        <v/>
      </c>
      <c r="AA314" s="44">
        <f>IF($A314="","",IF(OR($O314="",$P314=""),"",$O314+$P314))</f>
        <v/>
      </c>
      <c r="AB314" s="44">
        <f>IF($A314="","",IF(OR($Q314="",$R314=""),"",$Q314+$R314))</f>
        <v/>
      </c>
      <c r="AC314" s="44">
        <f>IF($A314="","",IF(OR($S314="",$T314=""),"",$S314+$T314))</f>
        <v/>
      </c>
      <c r="AD314" s="45">
        <f>IF($A314="","",IF(OR($Y314="",$Z314=""),"",ROUND(($Z314-$Y314)*24,1)))</f>
        <v/>
      </c>
      <c r="AE314" s="45">
        <f>IF($A314="","",IF(OR($AA314="",$Z314=""),"",ROUND(($Z314-$AA314)*24,1)))</f>
        <v/>
      </c>
      <c r="AF314" s="22">
        <f>IF($A314="","",IF(OR($AB314="",$Z314=""),"",ROUND(($AB314-$Z314)*1440,0)))</f>
        <v/>
      </c>
      <c r="AG314" s="22">
        <f>IF($A314="","",IF(OR($AB314="",$AC314=""),"",ROUND(($AC314-$AB314)*1440,0)))</f>
        <v/>
      </c>
      <c r="AH314" s="46">
        <f>IF($A314="","",IF(OR($V314="",$W314=""),"",$W314-$V314))</f>
        <v/>
      </c>
      <c r="AI314" s="24">
        <f>IF($A314="","",IF(OR($L314="Cancelled",$L314="Completed"),"",IF(AND($L314="Confirmed",OR($M314="",$N314="")),"CONFIRMATION INCOMPLETE",IF(AND($Z314&lt;&gt;"",$Z314&lt;Dashboard!$B$2,$L314&lt;&gt;"Confirmed"),"OVERDUE / UNFILLED",IF(AND($Z314&lt;&gt;"",$Z314&gt;=Dashboard!$B$2,$Z314&lt;=Dashboard!$B$2+2,$L314&lt;&gt;"Confirmed"),"DUE WITHIN 48 HOURS","")))))</f>
        <v/>
      </c>
      <c r="AJ314" s="24">
        <f>IF($A314="","",IF(COUNTIF($A$2:$A$501,$A314)&gt;1,"Duplicate request ID",IF(OR($B314="",$C314="",$D314="",$E314="",$F314="",$G314="",$H314="",$I314="",$J314="",$K314="",$L314=""),"Missing required information",IF(AND($Y314&lt;&gt;"",$Z314&lt;&gt;"",$Z314&lt;$Y314),"Invalid date or time sequence",IF(OR(AND($O314&lt;&gt;"",$P314=""),AND($O314="",$P314&lt;&gt;"")),"Confirmation date or time incomplete",IF(AND($AA314&lt;&gt;"",$Z314&lt;&gt;"",$AA314&gt;$Z314),"Confirmation after appointment",IF(AND(OR($L314="Confirmed",$L314="Completed"),OR($M314="",$N314="")),"Confirmed record missing assignment",IF(AND($L314="Completed",OR($Q314="",$R314="",$S314="",$T314="")),"Completed record missing service times",IF(AND($AB314&lt;&gt;"",$AC314&lt;&gt;"",$AC314&lt;$AB314),"Service end before service start",IF(AND($L314="Cancelled",$U314=""),"Cancelled record missing cancellation source",IF(OR(AND($V314&lt;&gt;"",$V314&lt;0),AND($W314&lt;&gt;"",$W314&lt;0)),"Negative cost",""))))))))))</f>
        <v/>
      </c>
    </row>
    <row r="315">
      <c r="A315" s="25" t="n"/>
      <c r="B315" s="25" t="n"/>
      <c r="C315" s="25" t="n"/>
      <c r="D315" s="47" t="n"/>
      <c r="E315" s="27" t="n"/>
      <c r="F315" s="47" t="n"/>
      <c r="G315" s="27" t="n"/>
      <c r="H315" s="25" t="n"/>
      <c r="I315" s="25" t="n"/>
      <c r="J315" s="25" t="n"/>
      <c r="K315" s="25" t="n"/>
      <c r="L315" s="25" t="n"/>
      <c r="M315" s="25" t="n"/>
      <c r="N315" s="25" t="n"/>
      <c r="O315" s="47" t="n"/>
      <c r="P315" s="27" t="n"/>
      <c r="Q315" s="47" t="n"/>
      <c r="R315" s="27" t="n"/>
      <c r="S315" s="47" t="n"/>
      <c r="T315" s="27" t="n"/>
      <c r="U315" s="25" t="n"/>
      <c r="V315" s="48" t="n"/>
      <c r="W315" s="48" t="n"/>
      <c r="X315" s="29" t="n"/>
      <c r="Y315" s="44">
        <f>IF($A315="","",IF(OR($D315="",$E315=""),"",$D315+$E315))</f>
        <v/>
      </c>
      <c r="Z315" s="44">
        <f>IF($A315="","",IF(OR($F315="",$G315=""),"",$F315+$G315))</f>
        <v/>
      </c>
      <c r="AA315" s="44">
        <f>IF($A315="","",IF(OR($O315="",$P315=""),"",$O315+$P315))</f>
        <v/>
      </c>
      <c r="AB315" s="44">
        <f>IF($A315="","",IF(OR($Q315="",$R315=""),"",$Q315+$R315))</f>
        <v/>
      </c>
      <c r="AC315" s="44">
        <f>IF($A315="","",IF(OR($S315="",$T315=""),"",$S315+$T315))</f>
        <v/>
      </c>
      <c r="AD315" s="45">
        <f>IF($A315="","",IF(OR($Y315="",$Z315=""),"",ROUND(($Z315-$Y315)*24,1)))</f>
        <v/>
      </c>
      <c r="AE315" s="45">
        <f>IF($A315="","",IF(OR($AA315="",$Z315=""),"",ROUND(($Z315-$AA315)*24,1)))</f>
        <v/>
      </c>
      <c r="AF315" s="22">
        <f>IF($A315="","",IF(OR($AB315="",$Z315=""),"",ROUND(($AB315-$Z315)*1440,0)))</f>
        <v/>
      </c>
      <c r="AG315" s="22">
        <f>IF($A315="","",IF(OR($AB315="",$AC315=""),"",ROUND(($AC315-$AB315)*1440,0)))</f>
        <v/>
      </c>
      <c r="AH315" s="46">
        <f>IF($A315="","",IF(OR($V315="",$W315=""),"",$W315-$V315))</f>
        <v/>
      </c>
      <c r="AI315" s="24">
        <f>IF($A315="","",IF(OR($L315="Cancelled",$L315="Completed"),"",IF(AND($L315="Confirmed",OR($M315="",$N315="")),"CONFIRMATION INCOMPLETE",IF(AND($Z315&lt;&gt;"",$Z315&lt;Dashboard!$B$2,$L315&lt;&gt;"Confirmed"),"OVERDUE / UNFILLED",IF(AND($Z315&lt;&gt;"",$Z315&gt;=Dashboard!$B$2,$Z315&lt;=Dashboard!$B$2+2,$L315&lt;&gt;"Confirmed"),"DUE WITHIN 48 HOURS","")))))</f>
        <v/>
      </c>
      <c r="AJ315" s="24">
        <f>IF($A315="","",IF(COUNTIF($A$2:$A$501,$A315)&gt;1,"Duplicate request ID",IF(OR($B315="",$C315="",$D315="",$E315="",$F315="",$G315="",$H315="",$I315="",$J315="",$K315="",$L315=""),"Missing required information",IF(AND($Y315&lt;&gt;"",$Z315&lt;&gt;"",$Z315&lt;$Y315),"Invalid date or time sequence",IF(OR(AND($O315&lt;&gt;"",$P315=""),AND($O315="",$P315&lt;&gt;"")),"Confirmation date or time incomplete",IF(AND($AA315&lt;&gt;"",$Z315&lt;&gt;"",$AA315&gt;$Z315),"Confirmation after appointment",IF(AND(OR($L315="Confirmed",$L315="Completed"),OR($M315="",$N315="")),"Confirmed record missing assignment",IF(AND($L315="Completed",OR($Q315="",$R315="",$S315="",$T315="")),"Completed record missing service times",IF(AND($AB315&lt;&gt;"",$AC315&lt;&gt;"",$AC315&lt;$AB315),"Service end before service start",IF(AND($L315="Cancelled",$U315=""),"Cancelled record missing cancellation source",IF(OR(AND($V315&lt;&gt;"",$V315&lt;0),AND($W315&lt;&gt;"",$W315&lt;0)),"Negative cost",""))))))))))</f>
        <v/>
      </c>
    </row>
    <row r="316">
      <c r="A316" s="15" t="n"/>
      <c r="B316" s="15" t="n"/>
      <c r="C316" s="15" t="n"/>
      <c r="D316" s="42" t="n"/>
      <c r="E316" s="17" t="n"/>
      <c r="F316" s="42" t="n"/>
      <c r="G316" s="17" t="n"/>
      <c r="H316" s="15" t="n"/>
      <c r="I316" s="15" t="n"/>
      <c r="J316" s="15" t="n"/>
      <c r="K316" s="15" t="n"/>
      <c r="L316" s="15" t="n"/>
      <c r="M316" s="15" t="n"/>
      <c r="N316" s="15" t="n"/>
      <c r="O316" s="42" t="n"/>
      <c r="P316" s="17" t="n"/>
      <c r="Q316" s="42" t="n"/>
      <c r="R316" s="17" t="n"/>
      <c r="S316" s="42" t="n"/>
      <c r="T316" s="17" t="n"/>
      <c r="U316" s="15" t="n"/>
      <c r="V316" s="43" t="n"/>
      <c r="W316" s="43" t="n"/>
      <c r="X316" s="19" t="n"/>
      <c r="Y316" s="44">
        <f>IF($A316="","",IF(OR($D316="",$E316=""),"",$D316+$E316))</f>
        <v/>
      </c>
      <c r="Z316" s="44">
        <f>IF($A316="","",IF(OR($F316="",$G316=""),"",$F316+$G316))</f>
        <v/>
      </c>
      <c r="AA316" s="44">
        <f>IF($A316="","",IF(OR($O316="",$P316=""),"",$O316+$P316))</f>
        <v/>
      </c>
      <c r="AB316" s="44">
        <f>IF($A316="","",IF(OR($Q316="",$R316=""),"",$Q316+$R316))</f>
        <v/>
      </c>
      <c r="AC316" s="44">
        <f>IF($A316="","",IF(OR($S316="",$T316=""),"",$S316+$T316))</f>
        <v/>
      </c>
      <c r="AD316" s="45">
        <f>IF($A316="","",IF(OR($Y316="",$Z316=""),"",ROUND(($Z316-$Y316)*24,1)))</f>
        <v/>
      </c>
      <c r="AE316" s="45">
        <f>IF($A316="","",IF(OR($AA316="",$Z316=""),"",ROUND(($Z316-$AA316)*24,1)))</f>
        <v/>
      </c>
      <c r="AF316" s="22">
        <f>IF($A316="","",IF(OR($AB316="",$Z316=""),"",ROUND(($AB316-$Z316)*1440,0)))</f>
        <v/>
      </c>
      <c r="AG316" s="22">
        <f>IF($A316="","",IF(OR($AB316="",$AC316=""),"",ROUND(($AC316-$AB316)*1440,0)))</f>
        <v/>
      </c>
      <c r="AH316" s="46">
        <f>IF($A316="","",IF(OR($V316="",$W316=""),"",$W316-$V316))</f>
        <v/>
      </c>
      <c r="AI316" s="24">
        <f>IF($A316="","",IF(OR($L316="Cancelled",$L316="Completed"),"",IF(AND($L316="Confirmed",OR($M316="",$N316="")),"CONFIRMATION INCOMPLETE",IF(AND($Z316&lt;&gt;"",$Z316&lt;Dashboard!$B$2,$L316&lt;&gt;"Confirmed"),"OVERDUE / UNFILLED",IF(AND($Z316&lt;&gt;"",$Z316&gt;=Dashboard!$B$2,$Z316&lt;=Dashboard!$B$2+2,$L316&lt;&gt;"Confirmed"),"DUE WITHIN 48 HOURS","")))))</f>
        <v/>
      </c>
      <c r="AJ316" s="24">
        <f>IF($A316="","",IF(COUNTIF($A$2:$A$501,$A316)&gt;1,"Duplicate request ID",IF(OR($B316="",$C316="",$D316="",$E316="",$F316="",$G316="",$H316="",$I316="",$J316="",$K316="",$L316=""),"Missing required information",IF(AND($Y316&lt;&gt;"",$Z316&lt;&gt;"",$Z316&lt;$Y316),"Invalid date or time sequence",IF(OR(AND($O316&lt;&gt;"",$P316=""),AND($O316="",$P316&lt;&gt;"")),"Confirmation date or time incomplete",IF(AND($AA316&lt;&gt;"",$Z316&lt;&gt;"",$AA316&gt;$Z316),"Confirmation after appointment",IF(AND(OR($L316="Confirmed",$L316="Completed"),OR($M316="",$N316="")),"Confirmed record missing assignment",IF(AND($L316="Completed",OR($Q316="",$R316="",$S316="",$T316="")),"Completed record missing service times",IF(AND($AB316&lt;&gt;"",$AC316&lt;&gt;"",$AC316&lt;$AB316),"Service end before service start",IF(AND($L316="Cancelled",$U316=""),"Cancelled record missing cancellation source",IF(OR(AND($V316&lt;&gt;"",$V316&lt;0),AND($W316&lt;&gt;"",$W316&lt;0)),"Negative cost",""))))))))))</f>
        <v/>
      </c>
    </row>
    <row r="317">
      <c r="A317" s="25" t="n"/>
      <c r="B317" s="25" t="n"/>
      <c r="C317" s="25" t="n"/>
      <c r="D317" s="47" t="n"/>
      <c r="E317" s="27" t="n"/>
      <c r="F317" s="47" t="n"/>
      <c r="G317" s="27" t="n"/>
      <c r="H317" s="25" t="n"/>
      <c r="I317" s="25" t="n"/>
      <c r="J317" s="25" t="n"/>
      <c r="K317" s="25" t="n"/>
      <c r="L317" s="25" t="n"/>
      <c r="M317" s="25" t="n"/>
      <c r="N317" s="25" t="n"/>
      <c r="O317" s="47" t="n"/>
      <c r="P317" s="27" t="n"/>
      <c r="Q317" s="47" t="n"/>
      <c r="R317" s="27" t="n"/>
      <c r="S317" s="47" t="n"/>
      <c r="T317" s="27" t="n"/>
      <c r="U317" s="25" t="n"/>
      <c r="V317" s="48" t="n"/>
      <c r="W317" s="48" t="n"/>
      <c r="X317" s="29" t="n"/>
      <c r="Y317" s="44">
        <f>IF($A317="","",IF(OR($D317="",$E317=""),"",$D317+$E317))</f>
        <v/>
      </c>
      <c r="Z317" s="44">
        <f>IF($A317="","",IF(OR($F317="",$G317=""),"",$F317+$G317))</f>
        <v/>
      </c>
      <c r="AA317" s="44">
        <f>IF($A317="","",IF(OR($O317="",$P317=""),"",$O317+$P317))</f>
        <v/>
      </c>
      <c r="AB317" s="44">
        <f>IF($A317="","",IF(OR($Q317="",$R317=""),"",$Q317+$R317))</f>
        <v/>
      </c>
      <c r="AC317" s="44">
        <f>IF($A317="","",IF(OR($S317="",$T317=""),"",$S317+$T317))</f>
        <v/>
      </c>
      <c r="AD317" s="45">
        <f>IF($A317="","",IF(OR($Y317="",$Z317=""),"",ROUND(($Z317-$Y317)*24,1)))</f>
        <v/>
      </c>
      <c r="AE317" s="45">
        <f>IF($A317="","",IF(OR($AA317="",$Z317=""),"",ROUND(($Z317-$AA317)*24,1)))</f>
        <v/>
      </c>
      <c r="AF317" s="22">
        <f>IF($A317="","",IF(OR($AB317="",$Z317=""),"",ROUND(($AB317-$Z317)*1440,0)))</f>
        <v/>
      </c>
      <c r="AG317" s="22">
        <f>IF($A317="","",IF(OR($AB317="",$AC317=""),"",ROUND(($AC317-$AB317)*1440,0)))</f>
        <v/>
      </c>
      <c r="AH317" s="46">
        <f>IF($A317="","",IF(OR($V317="",$W317=""),"",$W317-$V317))</f>
        <v/>
      </c>
      <c r="AI317" s="24">
        <f>IF($A317="","",IF(OR($L317="Cancelled",$L317="Completed"),"",IF(AND($L317="Confirmed",OR($M317="",$N317="")),"CONFIRMATION INCOMPLETE",IF(AND($Z317&lt;&gt;"",$Z317&lt;Dashboard!$B$2,$L317&lt;&gt;"Confirmed"),"OVERDUE / UNFILLED",IF(AND($Z317&lt;&gt;"",$Z317&gt;=Dashboard!$B$2,$Z317&lt;=Dashboard!$B$2+2,$L317&lt;&gt;"Confirmed"),"DUE WITHIN 48 HOURS","")))))</f>
        <v/>
      </c>
      <c r="AJ317" s="24">
        <f>IF($A317="","",IF(COUNTIF($A$2:$A$501,$A317)&gt;1,"Duplicate request ID",IF(OR($B317="",$C317="",$D317="",$E317="",$F317="",$G317="",$H317="",$I317="",$J317="",$K317="",$L317=""),"Missing required information",IF(AND($Y317&lt;&gt;"",$Z317&lt;&gt;"",$Z317&lt;$Y317),"Invalid date or time sequence",IF(OR(AND($O317&lt;&gt;"",$P317=""),AND($O317="",$P317&lt;&gt;"")),"Confirmation date or time incomplete",IF(AND($AA317&lt;&gt;"",$Z317&lt;&gt;"",$AA317&gt;$Z317),"Confirmation after appointment",IF(AND(OR($L317="Confirmed",$L317="Completed"),OR($M317="",$N317="")),"Confirmed record missing assignment",IF(AND($L317="Completed",OR($Q317="",$R317="",$S317="",$T317="")),"Completed record missing service times",IF(AND($AB317&lt;&gt;"",$AC317&lt;&gt;"",$AC317&lt;$AB317),"Service end before service start",IF(AND($L317="Cancelled",$U317=""),"Cancelled record missing cancellation source",IF(OR(AND($V317&lt;&gt;"",$V317&lt;0),AND($W317&lt;&gt;"",$W317&lt;0)),"Negative cost",""))))))))))</f>
        <v/>
      </c>
    </row>
    <row r="318">
      <c r="A318" s="15" t="n"/>
      <c r="B318" s="15" t="n"/>
      <c r="C318" s="15" t="n"/>
      <c r="D318" s="42" t="n"/>
      <c r="E318" s="17" t="n"/>
      <c r="F318" s="42" t="n"/>
      <c r="G318" s="17" t="n"/>
      <c r="H318" s="15" t="n"/>
      <c r="I318" s="15" t="n"/>
      <c r="J318" s="15" t="n"/>
      <c r="K318" s="15" t="n"/>
      <c r="L318" s="15" t="n"/>
      <c r="M318" s="15" t="n"/>
      <c r="N318" s="15" t="n"/>
      <c r="O318" s="42" t="n"/>
      <c r="P318" s="17" t="n"/>
      <c r="Q318" s="42" t="n"/>
      <c r="R318" s="17" t="n"/>
      <c r="S318" s="42" t="n"/>
      <c r="T318" s="17" t="n"/>
      <c r="U318" s="15" t="n"/>
      <c r="V318" s="43" t="n"/>
      <c r="W318" s="43" t="n"/>
      <c r="X318" s="19" t="n"/>
      <c r="Y318" s="44">
        <f>IF($A318="","",IF(OR($D318="",$E318=""),"",$D318+$E318))</f>
        <v/>
      </c>
      <c r="Z318" s="44">
        <f>IF($A318="","",IF(OR($F318="",$G318=""),"",$F318+$G318))</f>
        <v/>
      </c>
      <c r="AA318" s="44">
        <f>IF($A318="","",IF(OR($O318="",$P318=""),"",$O318+$P318))</f>
        <v/>
      </c>
      <c r="AB318" s="44">
        <f>IF($A318="","",IF(OR($Q318="",$R318=""),"",$Q318+$R318))</f>
        <v/>
      </c>
      <c r="AC318" s="44">
        <f>IF($A318="","",IF(OR($S318="",$T318=""),"",$S318+$T318))</f>
        <v/>
      </c>
      <c r="AD318" s="45">
        <f>IF($A318="","",IF(OR($Y318="",$Z318=""),"",ROUND(($Z318-$Y318)*24,1)))</f>
        <v/>
      </c>
      <c r="AE318" s="45">
        <f>IF($A318="","",IF(OR($AA318="",$Z318=""),"",ROUND(($Z318-$AA318)*24,1)))</f>
        <v/>
      </c>
      <c r="AF318" s="22">
        <f>IF($A318="","",IF(OR($AB318="",$Z318=""),"",ROUND(($AB318-$Z318)*1440,0)))</f>
        <v/>
      </c>
      <c r="AG318" s="22">
        <f>IF($A318="","",IF(OR($AB318="",$AC318=""),"",ROUND(($AC318-$AB318)*1440,0)))</f>
        <v/>
      </c>
      <c r="AH318" s="46">
        <f>IF($A318="","",IF(OR($V318="",$W318=""),"",$W318-$V318))</f>
        <v/>
      </c>
      <c r="AI318" s="24">
        <f>IF($A318="","",IF(OR($L318="Cancelled",$L318="Completed"),"",IF(AND($L318="Confirmed",OR($M318="",$N318="")),"CONFIRMATION INCOMPLETE",IF(AND($Z318&lt;&gt;"",$Z318&lt;Dashboard!$B$2,$L318&lt;&gt;"Confirmed"),"OVERDUE / UNFILLED",IF(AND($Z318&lt;&gt;"",$Z318&gt;=Dashboard!$B$2,$Z318&lt;=Dashboard!$B$2+2,$L318&lt;&gt;"Confirmed"),"DUE WITHIN 48 HOURS","")))))</f>
        <v/>
      </c>
      <c r="AJ318" s="24">
        <f>IF($A318="","",IF(COUNTIF($A$2:$A$501,$A318)&gt;1,"Duplicate request ID",IF(OR($B318="",$C318="",$D318="",$E318="",$F318="",$G318="",$H318="",$I318="",$J318="",$K318="",$L318=""),"Missing required information",IF(AND($Y318&lt;&gt;"",$Z318&lt;&gt;"",$Z318&lt;$Y318),"Invalid date or time sequence",IF(OR(AND($O318&lt;&gt;"",$P318=""),AND($O318="",$P318&lt;&gt;"")),"Confirmation date or time incomplete",IF(AND($AA318&lt;&gt;"",$Z318&lt;&gt;"",$AA318&gt;$Z318),"Confirmation after appointment",IF(AND(OR($L318="Confirmed",$L318="Completed"),OR($M318="",$N318="")),"Confirmed record missing assignment",IF(AND($L318="Completed",OR($Q318="",$R318="",$S318="",$T318="")),"Completed record missing service times",IF(AND($AB318&lt;&gt;"",$AC318&lt;&gt;"",$AC318&lt;$AB318),"Service end before service start",IF(AND($L318="Cancelled",$U318=""),"Cancelled record missing cancellation source",IF(OR(AND($V318&lt;&gt;"",$V318&lt;0),AND($W318&lt;&gt;"",$W318&lt;0)),"Negative cost",""))))))))))</f>
        <v/>
      </c>
    </row>
    <row r="319">
      <c r="A319" s="25" t="n"/>
      <c r="B319" s="25" t="n"/>
      <c r="C319" s="25" t="n"/>
      <c r="D319" s="47" t="n"/>
      <c r="E319" s="27" t="n"/>
      <c r="F319" s="47" t="n"/>
      <c r="G319" s="27" t="n"/>
      <c r="H319" s="25" t="n"/>
      <c r="I319" s="25" t="n"/>
      <c r="J319" s="25" t="n"/>
      <c r="K319" s="25" t="n"/>
      <c r="L319" s="25" t="n"/>
      <c r="M319" s="25" t="n"/>
      <c r="N319" s="25" t="n"/>
      <c r="O319" s="47" t="n"/>
      <c r="P319" s="27" t="n"/>
      <c r="Q319" s="47" t="n"/>
      <c r="R319" s="27" t="n"/>
      <c r="S319" s="47" t="n"/>
      <c r="T319" s="27" t="n"/>
      <c r="U319" s="25" t="n"/>
      <c r="V319" s="48" t="n"/>
      <c r="W319" s="48" t="n"/>
      <c r="X319" s="29" t="n"/>
      <c r="Y319" s="44">
        <f>IF($A319="","",IF(OR($D319="",$E319=""),"",$D319+$E319))</f>
        <v/>
      </c>
      <c r="Z319" s="44">
        <f>IF($A319="","",IF(OR($F319="",$G319=""),"",$F319+$G319))</f>
        <v/>
      </c>
      <c r="AA319" s="44">
        <f>IF($A319="","",IF(OR($O319="",$P319=""),"",$O319+$P319))</f>
        <v/>
      </c>
      <c r="AB319" s="44">
        <f>IF($A319="","",IF(OR($Q319="",$R319=""),"",$Q319+$R319))</f>
        <v/>
      </c>
      <c r="AC319" s="44">
        <f>IF($A319="","",IF(OR($S319="",$T319=""),"",$S319+$T319))</f>
        <v/>
      </c>
      <c r="AD319" s="45">
        <f>IF($A319="","",IF(OR($Y319="",$Z319=""),"",ROUND(($Z319-$Y319)*24,1)))</f>
        <v/>
      </c>
      <c r="AE319" s="45">
        <f>IF($A319="","",IF(OR($AA319="",$Z319=""),"",ROUND(($Z319-$AA319)*24,1)))</f>
        <v/>
      </c>
      <c r="AF319" s="22">
        <f>IF($A319="","",IF(OR($AB319="",$Z319=""),"",ROUND(($AB319-$Z319)*1440,0)))</f>
        <v/>
      </c>
      <c r="AG319" s="22">
        <f>IF($A319="","",IF(OR($AB319="",$AC319=""),"",ROUND(($AC319-$AB319)*1440,0)))</f>
        <v/>
      </c>
      <c r="AH319" s="46">
        <f>IF($A319="","",IF(OR($V319="",$W319=""),"",$W319-$V319))</f>
        <v/>
      </c>
      <c r="AI319" s="24">
        <f>IF($A319="","",IF(OR($L319="Cancelled",$L319="Completed"),"",IF(AND($L319="Confirmed",OR($M319="",$N319="")),"CONFIRMATION INCOMPLETE",IF(AND($Z319&lt;&gt;"",$Z319&lt;Dashboard!$B$2,$L319&lt;&gt;"Confirmed"),"OVERDUE / UNFILLED",IF(AND($Z319&lt;&gt;"",$Z319&gt;=Dashboard!$B$2,$Z319&lt;=Dashboard!$B$2+2,$L319&lt;&gt;"Confirmed"),"DUE WITHIN 48 HOURS","")))))</f>
        <v/>
      </c>
      <c r="AJ319" s="24">
        <f>IF($A319="","",IF(COUNTIF($A$2:$A$501,$A319)&gt;1,"Duplicate request ID",IF(OR($B319="",$C319="",$D319="",$E319="",$F319="",$G319="",$H319="",$I319="",$J319="",$K319="",$L319=""),"Missing required information",IF(AND($Y319&lt;&gt;"",$Z319&lt;&gt;"",$Z319&lt;$Y319),"Invalid date or time sequence",IF(OR(AND($O319&lt;&gt;"",$P319=""),AND($O319="",$P319&lt;&gt;"")),"Confirmation date or time incomplete",IF(AND($AA319&lt;&gt;"",$Z319&lt;&gt;"",$AA319&gt;$Z319),"Confirmation after appointment",IF(AND(OR($L319="Confirmed",$L319="Completed"),OR($M319="",$N319="")),"Confirmed record missing assignment",IF(AND($L319="Completed",OR($Q319="",$R319="",$S319="",$T319="")),"Completed record missing service times",IF(AND($AB319&lt;&gt;"",$AC319&lt;&gt;"",$AC319&lt;$AB319),"Service end before service start",IF(AND($L319="Cancelled",$U319=""),"Cancelled record missing cancellation source",IF(OR(AND($V319&lt;&gt;"",$V319&lt;0),AND($W319&lt;&gt;"",$W319&lt;0)),"Negative cost",""))))))))))</f>
        <v/>
      </c>
    </row>
    <row r="320">
      <c r="A320" s="15" t="n"/>
      <c r="B320" s="15" t="n"/>
      <c r="C320" s="15" t="n"/>
      <c r="D320" s="42" t="n"/>
      <c r="E320" s="17" t="n"/>
      <c r="F320" s="42" t="n"/>
      <c r="G320" s="17" t="n"/>
      <c r="H320" s="15" t="n"/>
      <c r="I320" s="15" t="n"/>
      <c r="J320" s="15" t="n"/>
      <c r="K320" s="15" t="n"/>
      <c r="L320" s="15" t="n"/>
      <c r="M320" s="15" t="n"/>
      <c r="N320" s="15" t="n"/>
      <c r="O320" s="42" t="n"/>
      <c r="P320" s="17" t="n"/>
      <c r="Q320" s="42" t="n"/>
      <c r="R320" s="17" t="n"/>
      <c r="S320" s="42" t="n"/>
      <c r="T320" s="17" t="n"/>
      <c r="U320" s="15" t="n"/>
      <c r="V320" s="43" t="n"/>
      <c r="W320" s="43" t="n"/>
      <c r="X320" s="19" t="n"/>
      <c r="Y320" s="44">
        <f>IF($A320="","",IF(OR($D320="",$E320=""),"",$D320+$E320))</f>
        <v/>
      </c>
      <c r="Z320" s="44">
        <f>IF($A320="","",IF(OR($F320="",$G320=""),"",$F320+$G320))</f>
        <v/>
      </c>
      <c r="AA320" s="44">
        <f>IF($A320="","",IF(OR($O320="",$P320=""),"",$O320+$P320))</f>
        <v/>
      </c>
      <c r="AB320" s="44">
        <f>IF($A320="","",IF(OR($Q320="",$R320=""),"",$Q320+$R320))</f>
        <v/>
      </c>
      <c r="AC320" s="44">
        <f>IF($A320="","",IF(OR($S320="",$T320=""),"",$S320+$T320))</f>
        <v/>
      </c>
      <c r="AD320" s="45">
        <f>IF($A320="","",IF(OR($Y320="",$Z320=""),"",ROUND(($Z320-$Y320)*24,1)))</f>
        <v/>
      </c>
      <c r="AE320" s="45">
        <f>IF($A320="","",IF(OR($AA320="",$Z320=""),"",ROUND(($Z320-$AA320)*24,1)))</f>
        <v/>
      </c>
      <c r="AF320" s="22">
        <f>IF($A320="","",IF(OR($AB320="",$Z320=""),"",ROUND(($AB320-$Z320)*1440,0)))</f>
        <v/>
      </c>
      <c r="AG320" s="22">
        <f>IF($A320="","",IF(OR($AB320="",$AC320=""),"",ROUND(($AC320-$AB320)*1440,0)))</f>
        <v/>
      </c>
      <c r="AH320" s="46">
        <f>IF($A320="","",IF(OR($V320="",$W320=""),"",$W320-$V320))</f>
        <v/>
      </c>
      <c r="AI320" s="24">
        <f>IF($A320="","",IF(OR($L320="Cancelled",$L320="Completed"),"",IF(AND($L320="Confirmed",OR($M320="",$N320="")),"CONFIRMATION INCOMPLETE",IF(AND($Z320&lt;&gt;"",$Z320&lt;Dashboard!$B$2,$L320&lt;&gt;"Confirmed"),"OVERDUE / UNFILLED",IF(AND($Z320&lt;&gt;"",$Z320&gt;=Dashboard!$B$2,$Z320&lt;=Dashboard!$B$2+2,$L320&lt;&gt;"Confirmed"),"DUE WITHIN 48 HOURS","")))))</f>
        <v/>
      </c>
      <c r="AJ320" s="24">
        <f>IF($A320="","",IF(COUNTIF($A$2:$A$501,$A320)&gt;1,"Duplicate request ID",IF(OR($B320="",$C320="",$D320="",$E320="",$F320="",$G320="",$H320="",$I320="",$J320="",$K320="",$L320=""),"Missing required information",IF(AND($Y320&lt;&gt;"",$Z320&lt;&gt;"",$Z320&lt;$Y320),"Invalid date or time sequence",IF(OR(AND($O320&lt;&gt;"",$P320=""),AND($O320="",$P320&lt;&gt;"")),"Confirmation date or time incomplete",IF(AND($AA320&lt;&gt;"",$Z320&lt;&gt;"",$AA320&gt;$Z320),"Confirmation after appointment",IF(AND(OR($L320="Confirmed",$L320="Completed"),OR($M320="",$N320="")),"Confirmed record missing assignment",IF(AND($L320="Completed",OR($Q320="",$R320="",$S320="",$T320="")),"Completed record missing service times",IF(AND($AB320&lt;&gt;"",$AC320&lt;&gt;"",$AC320&lt;$AB320),"Service end before service start",IF(AND($L320="Cancelled",$U320=""),"Cancelled record missing cancellation source",IF(OR(AND($V320&lt;&gt;"",$V320&lt;0),AND($W320&lt;&gt;"",$W320&lt;0)),"Negative cost",""))))))))))</f>
        <v/>
      </c>
    </row>
    <row r="321">
      <c r="A321" s="25" t="n"/>
      <c r="B321" s="25" t="n"/>
      <c r="C321" s="25" t="n"/>
      <c r="D321" s="47" t="n"/>
      <c r="E321" s="27" t="n"/>
      <c r="F321" s="47" t="n"/>
      <c r="G321" s="27" t="n"/>
      <c r="H321" s="25" t="n"/>
      <c r="I321" s="25" t="n"/>
      <c r="J321" s="25" t="n"/>
      <c r="K321" s="25" t="n"/>
      <c r="L321" s="25" t="n"/>
      <c r="M321" s="25" t="n"/>
      <c r="N321" s="25" t="n"/>
      <c r="O321" s="47" t="n"/>
      <c r="P321" s="27" t="n"/>
      <c r="Q321" s="47" t="n"/>
      <c r="R321" s="27" t="n"/>
      <c r="S321" s="47" t="n"/>
      <c r="T321" s="27" t="n"/>
      <c r="U321" s="25" t="n"/>
      <c r="V321" s="48" t="n"/>
      <c r="W321" s="48" t="n"/>
      <c r="X321" s="29" t="n"/>
      <c r="Y321" s="44">
        <f>IF($A321="","",IF(OR($D321="",$E321=""),"",$D321+$E321))</f>
        <v/>
      </c>
      <c r="Z321" s="44">
        <f>IF($A321="","",IF(OR($F321="",$G321=""),"",$F321+$G321))</f>
        <v/>
      </c>
      <c r="AA321" s="44">
        <f>IF($A321="","",IF(OR($O321="",$P321=""),"",$O321+$P321))</f>
        <v/>
      </c>
      <c r="AB321" s="44">
        <f>IF($A321="","",IF(OR($Q321="",$R321=""),"",$Q321+$R321))</f>
        <v/>
      </c>
      <c r="AC321" s="44">
        <f>IF($A321="","",IF(OR($S321="",$T321=""),"",$S321+$T321))</f>
        <v/>
      </c>
      <c r="AD321" s="45">
        <f>IF($A321="","",IF(OR($Y321="",$Z321=""),"",ROUND(($Z321-$Y321)*24,1)))</f>
        <v/>
      </c>
      <c r="AE321" s="45">
        <f>IF($A321="","",IF(OR($AA321="",$Z321=""),"",ROUND(($Z321-$AA321)*24,1)))</f>
        <v/>
      </c>
      <c r="AF321" s="22">
        <f>IF($A321="","",IF(OR($AB321="",$Z321=""),"",ROUND(($AB321-$Z321)*1440,0)))</f>
        <v/>
      </c>
      <c r="AG321" s="22">
        <f>IF($A321="","",IF(OR($AB321="",$AC321=""),"",ROUND(($AC321-$AB321)*1440,0)))</f>
        <v/>
      </c>
      <c r="AH321" s="46">
        <f>IF($A321="","",IF(OR($V321="",$W321=""),"",$W321-$V321))</f>
        <v/>
      </c>
      <c r="AI321" s="24">
        <f>IF($A321="","",IF(OR($L321="Cancelled",$L321="Completed"),"",IF(AND($L321="Confirmed",OR($M321="",$N321="")),"CONFIRMATION INCOMPLETE",IF(AND($Z321&lt;&gt;"",$Z321&lt;Dashboard!$B$2,$L321&lt;&gt;"Confirmed"),"OVERDUE / UNFILLED",IF(AND($Z321&lt;&gt;"",$Z321&gt;=Dashboard!$B$2,$Z321&lt;=Dashboard!$B$2+2,$L321&lt;&gt;"Confirmed"),"DUE WITHIN 48 HOURS","")))))</f>
        <v/>
      </c>
      <c r="AJ321" s="24">
        <f>IF($A321="","",IF(COUNTIF($A$2:$A$501,$A321)&gt;1,"Duplicate request ID",IF(OR($B321="",$C321="",$D321="",$E321="",$F321="",$G321="",$H321="",$I321="",$J321="",$K321="",$L321=""),"Missing required information",IF(AND($Y321&lt;&gt;"",$Z321&lt;&gt;"",$Z321&lt;$Y321),"Invalid date or time sequence",IF(OR(AND($O321&lt;&gt;"",$P321=""),AND($O321="",$P321&lt;&gt;"")),"Confirmation date or time incomplete",IF(AND($AA321&lt;&gt;"",$Z321&lt;&gt;"",$AA321&gt;$Z321),"Confirmation after appointment",IF(AND(OR($L321="Confirmed",$L321="Completed"),OR($M321="",$N321="")),"Confirmed record missing assignment",IF(AND($L321="Completed",OR($Q321="",$R321="",$S321="",$T321="")),"Completed record missing service times",IF(AND($AB321&lt;&gt;"",$AC321&lt;&gt;"",$AC321&lt;$AB321),"Service end before service start",IF(AND($L321="Cancelled",$U321=""),"Cancelled record missing cancellation source",IF(OR(AND($V321&lt;&gt;"",$V321&lt;0),AND($W321&lt;&gt;"",$W321&lt;0)),"Negative cost",""))))))))))</f>
        <v/>
      </c>
    </row>
    <row r="322">
      <c r="A322" s="15" t="n"/>
      <c r="B322" s="15" t="n"/>
      <c r="C322" s="15" t="n"/>
      <c r="D322" s="42" t="n"/>
      <c r="E322" s="17" t="n"/>
      <c r="F322" s="42" t="n"/>
      <c r="G322" s="17" t="n"/>
      <c r="H322" s="15" t="n"/>
      <c r="I322" s="15" t="n"/>
      <c r="J322" s="15" t="n"/>
      <c r="K322" s="15" t="n"/>
      <c r="L322" s="15" t="n"/>
      <c r="M322" s="15" t="n"/>
      <c r="N322" s="15" t="n"/>
      <c r="O322" s="42" t="n"/>
      <c r="P322" s="17" t="n"/>
      <c r="Q322" s="42" t="n"/>
      <c r="R322" s="17" t="n"/>
      <c r="S322" s="42" t="n"/>
      <c r="T322" s="17" t="n"/>
      <c r="U322" s="15" t="n"/>
      <c r="V322" s="43" t="n"/>
      <c r="W322" s="43" t="n"/>
      <c r="X322" s="19" t="n"/>
      <c r="Y322" s="44">
        <f>IF($A322="","",IF(OR($D322="",$E322=""),"",$D322+$E322))</f>
        <v/>
      </c>
      <c r="Z322" s="44">
        <f>IF($A322="","",IF(OR($F322="",$G322=""),"",$F322+$G322))</f>
        <v/>
      </c>
      <c r="AA322" s="44">
        <f>IF($A322="","",IF(OR($O322="",$P322=""),"",$O322+$P322))</f>
        <v/>
      </c>
      <c r="AB322" s="44">
        <f>IF($A322="","",IF(OR($Q322="",$R322=""),"",$Q322+$R322))</f>
        <v/>
      </c>
      <c r="AC322" s="44">
        <f>IF($A322="","",IF(OR($S322="",$T322=""),"",$S322+$T322))</f>
        <v/>
      </c>
      <c r="AD322" s="45">
        <f>IF($A322="","",IF(OR($Y322="",$Z322=""),"",ROUND(($Z322-$Y322)*24,1)))</f>
        <v/>
      </c>
      <c r="AE322" s="45">
        <f>IF($A322="","",IF(OR($AA322="",$Z322=""),"",ROUND(($Z322-$AA322)*24,1)))</f>
        <v/>
      </c>
      <c r="AF322" s="22">
        <f>IF($A322="","",IF(OR($AB322="",$Z322=""),"",ROUND(($AB322-$Z322)*1440,0)))</f>
        <v/>
      </c>
      <c r="AG322" s="22">
        <f>IF($A322="","",IF(OR($AB322="",$AC322=""),"",ROUND(($AC322-$AB322)*1440,0)))</f>
        <v/>
      </c>
      <c r="AH322" s="46">
        <f>IF($A322="","",IF(OR($V322="",$W322=""),"",$W322-$V322))</f>
        <v/>
      </c>
      <c r="AI322" s="24">
        <f>IF($A322="","",IF(OR($L322="Cancelled",$L322="Completed"),"",IF(AND($L322="Confirmed",OR($M322="",$N322="")),"CONFIRMATION INCOMPLETE",IF(AND($Z322&lt;&gt;"",$Z322&lt;Dashboard!$B$2,$L322&lt;&gt;"Confirmed"),"OVERDUE / UNFILLED",IF(AND($Z322&lt;&gt;"",$Z322&gt;=Dashboard!$B$2,$Z322&lt;=Dashboard!$B$2+2,$L322&lt;&gt;"Confirmed"),"DUE WITHIN 48 HOURS","")))))</f>
        <v/>
      </c>
      <c r="AJ322" s="24">
        <f>IF($A322="","",IF(COUNTIF($A$2:$A$501,$A322)&gt;1,"Duplicate request ID",IF(OR($B322="",$C322="",$D322="",$E322="",$F322="",$G322="",$H322="",$I322="",$J322="",$K322="",$L322=""),"Missing required information",IF(AND($Y322&lt;&gt;"",$Z322&lt;&gt;"",$Z322&lt;$Y322),"Invalid date or time sequence",IF(OR(AND($O322&lt;&gt;"",$P322=""),AND($O322="",$P322&lt;&gt;"")),"Confirmation date or time incomplete",IF(AND($AA322&lt;&gt;"",$Z322&lt;&gt;"",$AA322&gt;$Z322),"Confirmation after appointment",IF(AND(OR($L322="Confirmed",$L322="Completed"),OR($M322="",$N322="")),"Confirmed record missing assignment",IF(AND($L322="Completed",OR($Q322="",$R322="",$S322="",$T322="")),"Completed record missing service times",IF(AND($AB322&lt;&gt;"",$AC322&lt;&gt;"",$AC322&lt;$AB322),"Service end before service start",IF(AND($L322="Cancelled",$U322=""),"Cancelled record missing cancellation source",IF(OR(AND($V322&lt;&gt;"",$V322&lt;0),AND($W322&lt;&gt;"",$W322&lt;0)),"Negative cost",""))))))))))</f>
        <v/>
      </c>
    </row>
    <row r="323">
      <c r="A323" s="25" t="n"/>
      <c r="B323" s="25" t="n"/>
      <c r="C323" s="25" t="n"/>
      <c r="D323" s="47" t="n"/>
      <c r="E323" s="27" t="n"/>
      <c r="F323" s="47" t="n"/>
      <c r="G323" s="27" t="n"/>
      <c r="H323" s="25" t="n"/>
      <c r="I323" s="25" t="n"/>
      <c r="J323" s="25" t="n"/>
      <c r="K323" s="25" t="n"/>
      <c r="L323" s="25" t="n"/>
      <c r="M323" s="25" t="n"/>
      <c r="N323" s="25" t="n"/>
      <c r="O323" s="47" t="n"/>
      <c r="P323" s="27" t="n"/>
      <c r="Q323" s="47" t="n"/>
      <c r="R323" s="27" t="n"/>
      <c r="S323" s="47" t="n"/>
      <c r="T323" s="27" t="n"/>
      <c r="U323" s="25" t="n"/>
      <c r="V323" s="48" t="n"/>
      <c r="W323" s="48" t="n"/>
      <c r="X323" s="29" t="n"/>
      <c r="Y323" s="44">
        <f>IF($A323="","",IF(OR($D323="",$E323=""),"",$D323+$E323))</f>
        <v/>
      </c>
      <c r="Z323" s="44">
        <f>IF($A323="","",IF(OR($F323="",$G323=""),"",$F323+$G323))</f>
        <v/>
      </c>
      <c r="AA323" s="44">
        <f>IF($A323="","",IF(OR($O323="",$P323=""),"",$O323+$P323))</f>
        <v/>
      </c>
      <c r="AB323" s="44">
        <f>IF($A323="","",IF(OR($Q323="",$R323=""),"",$Q323+$R323))</f>
        <v/>
      </c>
      <c r="AC323" s="44">
        <f>IF($A323="","",IF(OR($S323="",$T323=""),"",$S323+$T323))</f>
        <v/>
      </c>
      <c r="AD323" s="45">
        <f>IF($A323="","",IF(OR($Y323="",$Z323=""),"",ROUND(($Z323-$Y323)*24,1)))</f>
        <v/>
      </c>
      <c r="AE323" s="45">
        <f>IF($A323="","",IF(OR($AA323="",$Z323=""),"",ROUND(($Z323-$AA323)*24,1)))</f>
        <v/>
      </c>
      <c r="AF323" s="22">
        <f>IF($A323="","",IF(OR($AB323="",$Z323=""),"",ROUND(($AB323-$Z323)*1440,0)))</f>
        <v/>
      </c>
      <c r="AG323" s="22">
        <f>IF($A323="","",IF(OR($AB323="",$AC323=""),"",ROUND(($AC323-$AB323)*1440,0)))</f>
        <v/>
      </c>
      <c r="AH323" s="46">
        <f>IF($A323="","",IF(OR($V323="",$W323=""),"",$W323-$V323))</f>
        <v/>
      </c>
      <c r="AI323" s="24">
        <f>IF($A323="","",IF(OR($L323="Cancelled",$L323="Completed"),"",IF(AND($L323="Confirmed",OR($M323="",$N323="")),"CONFIRMATION INCOMPLETE",IF(AND($Z323&lt;&gt;"",$Z323&lt;Dashboard!$B$2,$L323&lt;&gt;"Confirmed"),"OVERDUE / UNFILLED",IF(AND($Z323&lt;&gt;"",$Z323&gt;=Dashboard!$B$2,$Z323&lt;=Dashboard!$B$2+2,$L323&lt;&gt;"Confirmed"),"DUE WITHIN 48 HOURS","")))))</f>
        <v/>
      </c>
      <c r="AJ323" s="24">
        <f>IF($A323="","",IF(COUNTIF($A$2:$A$501,$A323)&gt;1,"Duplicate request ID",IF(OR($B323="",$C323="",$D323="",$E323="",$F323="",$G323="",$H323="",$I323="",$J323="",$K323="",$L323=""),"Missing required information",IF(AND($Y323&lt;&gt;"",$Z323&lt;&gt;"",$Z323&lt;$Y323),"Invalid date or time sequence",IF(OR(AND($O323&lt;&gt;"",$P323=""),AND($O323="",$P323&lt;&gt;"")),"Confirmation date or time incomplete",IF(AND($AA323&lt;&gt;"",$Z323&lt;&gt;"",$AA323&gt;$Z323),"Confirmation after appointment",IF(AND(OR($L323="Confirmed",$L323="Completed"),OR($M323="",$N323="")),"Confirmed record missing assignment",IF(AND($L323="Completed",OR($Q323="",$R323="",$S323="",$T323="")),"Completed record missing service times",IF(AND($AB323&lt;&gt;"",$AC323&lt;&gt;"",$AC323&lt;$AB323),"Service end before service start",IF(AND($L323="Cancelled",$U323=""),"Cancelled record missing cancellation source",IF(OR(AND($V323&lt;&gt;"",$V323&lt;0),AND($W323&lt;&gt;"",$W323&lt;0)),"Negative cost",""))))))))))</f>
        <v/>
      </c>
    </row>
    <row r="324">
      <c r="A324" s="15" t="n"/>
      <c r="B324" s="15" t="n"/>
      <c r="C324" s="15" t="n"/>
      <c r="D324" s="42" t="n"/>
      <c r="E324" s="17" t="n"/>
      <c r="F324" s="42" t="n"/>
      <c r="G324" s="17" t="n"/>
      <c r="H324" s="15" t="n"/>
      <c r="I324" s="15" t="n"/>
      <c r="J324" s="15" t="n"/>
      <c r="K324" s="15" t="n"/>
      <c r="L324" s="15" t="n"/>
      <c r="M324" s="15" t="n"/>
      <c r="N324" s="15" t="n"/>
      <c r="O324" s="42" t="n"/>
      <c r="P324" s="17" t="n"/>
      <c r="Q324" s="42" t="n"/>
      <c r="R324" s="17" t="n"/>
      <c r="S324" s="42" t="n"/>
      <c r="T324" s="17" t="n"/>
      <c r="U324" s="15" t="n"/>
      <c r="V324" s="43" t="n"/>
      <c r="W324" s="43" t="n"/>
      <c r="X324" s="19" t="n"/>
      <c r="Y324" s="44">
        <f>IF($A324="","",IF(OR($D324="",$E324=""),"",$D324+$E324))</f>
        <v/>
      </c>
      <c r="Z324" s="44">
        <f>IF($A324="","",IF(OR($F324="",$G324=""),"",$F324+$G324))</f>
        <v/>
      </c>
      <c r="AA324" s="44">
        <f>IF($A324="","",IF(OR($O324="",$P324=""),"",$O324+$P324))</f>
        <v/>
      </c>
      <c r="AB324" s="44">
        <f>IF($A324="","",IF(OR($Q324="",$R324=""),"",$Q324+$R324))</f>
        <v/>
      </c>
      <c r="AC324" s="44">
        <f>IF($A324="","",IF(OR($S324="",$T324=""),"",$S324+$T324))</f>
        <v/>
      </c>
      <c r="AD324" s="45">
        <f>IF($A324="","",IF(OR($Y324="",$Z324=""),"",ROUND(($Z324-$Y324)*24,1)))</f>
        <v/>
      </c>
      <c r="AE324" s="45">
        <f>IF($A324="","",IF(OR($AA324="",$Z324=""),"",ROUND(($Z324-$AA324)*24,1)))</f>
        <v/>
      </c>
      <c r="AF324" s="22">
        <f>IF($A324="","",IF(OR($AB324="",$Z324=""),"",ROUND(($AB324-$Z324)*1440,0)))</f>
        <v/>
      </c>
      <c r="AG324" s="22">
        <f>IF($A324="","",IF(OR($AB324="",$AC324=""),"",ROUND(($AC324-$AB324)*1440,0)))</f>
        <v/>
      </c>
      <c r="AH324" s="46">
        <f>IF($A324="","",IF(OR($V324="",$W324=""),"",$W324-$V324))</f>
        <v/>
      </c>
      <c r="AI324" s="24">
        <f>IF($A324="","",IF(OR($L324="Cancelled",$L324="Completed"),"",IF(AND($L324="Confirmed",OR($M324="",$N324="")),"CONFIRMATION INCOMPLETE",IF(AND($Z324&lt;&gt;"",$Z324&lt;Dashboard!$B$2,$L324&lt;&gt;"Confirmed"),"OVERDUE / UNFILLED",IF(AND($Z324&lt;&gt;"",$Z324&gt;=Dashboard!$B$2,$Z324&lt;=Dashboard!$B$2+2,$L324&lt;&gt;"Confirmed"),"DUE WITHIN 48 HOURS","")))))</f>
        <v/>
      </c>
      <c r="AJ324" s="24">
        <f>IF($A324="","",IF(COUNTIF($A$2:$A$501,$A324)&gt;1,"Duplicate request ID",IF(OR($B324="",$C324="",$D324="",$E324="",$F324="",$G324="",$H324="",$I324="",$J324="",$K324="",$L324=""),"Missing required information",IF(AND($Y324&lt;&gt;"",$Z324&lt;&gt;"",$Z324&lt;$Y324),"Invalid date or time sequence",IF(OR(AND($O324&lt;&gt;"",$P324=""),AND($O324="",$P324&lt;&gt;"")),"Confirmation date or time incomplete",IF(AND($AA324&lt;&gt;"",$Z324&lt;&gt;"",$AA324&gt;$Z324),"Confirmation after appointment",IF(AND(OR($L324="Confirmed",$L324="Completed"),OR($M324="",$N324="")),"Confirmed record missing assignment",IF(AND($L324="Completed",OR($Q324="",$R324="",$S324="",$T324="")),"Completed record missing service times",IF(AND($AB324&lt;&gt;"",$AC324&lt;&gt;"",$AC324&lt;$AB324),"Service end before service start",IF(AND($L324="Cancelled",$U324=""),"Cancelled record missing cancellation source",IF(OR(AND($V324&lt;&gt;"",$V324&lt;0),AND($W324&lt;&gt;"",$W324&lt;0)),"Negative cost",""))))))))))</f>
        <v/>
      </c>
    </row>
    <row r="325">
      <c r="A325" s="25" t="n"/>
      <c r="B325" s="25" t="n"/>
      <c r="C325" s="25" t="n"/>
      <c r="D325" s="47" t="n"/>
      <c r="E325" s="27" t="n"/>
      <c r="F325" s="47" t="n"/>
      <c r="G325" s="27" t="n"/>
      <c r="H325" s="25" t="n"/>
      <c r="I325" s="25" t="n"/>
      <c r="J325" s="25" t="n"/>
      <c r="K325" s="25" t="n"/>
      <c r="L325" s="25" t="n"/>
      <c r="M325" s="25" t="n"/>
      <c r="N325" s="25" t="n"/>
      <c r="O325" s="47" t="n"/>
      <c r="P325" s="27" t="n"/>
      <c r="Q325" s="47" t="n"/>
      <c r="R325" s="27" t="n"/>
      <c r="S325" s="47" t="n"/>
      <c r="T325" s="27" t="n"/>
      <c r="U325" s="25" t="n"/>
      <c r="V325" s="48" t="n"/>
      <c r="W325" s="48" t="n"/>
      <c r="X325" s="29" t="n"/>
      <c r="Y325" s="44">
        <f>IF($A325="","",IF(OR($D325="",$E325=""),"",$D325+$E325))</f>
        <v/>
      </c>
      <c r="Z325" s="44">
        <f>IF($A325="","",IF(OR($F325="",$G325=""),"",$F325+$G325))</f>
        <v/>
      </c>
      <c r="AA325" s="44">
        <f>IF($A325="","",IF(OR($O325="",$P325=""),"",$O325+$P325))</f>
        <v/>
      </c>
      <c r="AB325" s="44">
        <f>IF($A325="","",IF(OR($Q325="",$R325=""),"",$Q325+$R325))</f>
        <v/>
      </c>
      <c r="AC325" s="44">
        <f>IF($A325="","",IF(OR($S325="",$T325=""),"",$S325+$T325))</f>
        <v/>
      </c>
      <c r="AD325" s="45">
        <f>IF($A325="","",IF(OR($Y325="",$Z325=""),"",ROUND(($Z325-$Y325)*24,1)))</f>
        <v/>
      </c>
      <c r="AE325" s="45">
        <f>IF($A325="","",IF(OR($AA325="",$Z325=""),"",ROUND(($Z325-$AA325)*24,1)))</f>
        <v/>
      </c>
      <c r="AF325" s="22">
        <f>IF($A325="","",IF(OR($AB325="",$Z325=""),"",ROUND(($AB325-$Z325)*1440,0)))</f>
        <v/>
      </c>
      <c r="AG325" s="22">
        <f>IF($A325="","",IF(OR($AB325="",$AC325=""),"",ROUND(($AC325-$AB325)*1440,0)))</f>
        <v/>
      </c>
      <c r="AH325" s="46">
        <f>IF($A325="","",IF(OR($V325="",$W325=""),"",$W325-$V325))</f>
        <v/>
      </c>
      <c r="AI325" s="24">
        <f>IF($A325="","",IF(OR($L325="Cancelled",$L325="Completed"),"",IF(AND($L325="Confirmed",OR($M325="",$N325="")),"CONFIRMATION INCOMPLETE",IF(AND($Z325&lt;&gt;"",$Z325&lt;Dashboard!$B$2,$L325&lt;&gt;"Confirmed"),"OVERDUE / UNFILLED",IF(AND($Z325&lt;&gt;"",$Z325&gt;=Dashboard!$B$2,$Z325&lt;=Dashboard!$B$2+2,$L325&lt;&gt;"Confirmed"),"DUE WITHIN 48 HOURS","")))))</f>
        <v/>
      </c>
      <c r="AJ325" s="24">
        <f>IF($A325="","",IF(COUNTIF($A$2:$A$501,$A325)&gt;1,"Duplicate request ID",IF(OR($B325="",$C325="",$D325="",$E325="",$F325="",$G325="",$H325="",$I325="",$J325="",$K325="",$L325=""),"Missing required information",IF(AND($Y325&lt;&gt;"",$Z325&lt;&gt;"",$Z325&lt;$Y325),"Invalid date or time sequence",IF(OR(AND($O325&lt;&gt;"",$P325=""),AND($O325="",$P325&lt;&gt;"")),"Confirmation date or time incomplete",IF(AND($AA325&lt;&gt;"",$Z325&lt;&gt;"",$AA325&gt;$Z325),"Confirmation after appointment",IF(AND(OR($L325="Confirmed",$L325="Completed"),OR($M325="",$N325="")),"Confirmed record missing assignment",IF(AND($L325="Completed",OR($Q325="",$R325="",$S325="",$T325="")),"Completed record missing service times",IF(AND($AB325&lt;&gt;"",$AC325&lt;&gt;"",$AC325&lt;$AB325),"Service end before service start",IF(AND($L325="Cancelled",$U325=""),"Cancelled record missing cancellation source",IF(OR(AND($V325&lt;&gt;"",$V325&lt;0),AND($W325&lt;&gt;"",$W325&lt;0)),"Negative cost",""))))))))))</f>
        <v/>
      </c>
    </row>
    <row r="326">
      <c r="A326" s="15" t="n"/>
      <c r="B326" s="15" t="n"/>
      <c r="C326" s="15" t="n"/>
      <c r="D326" s="42" t="n"/>
      <c r="E326" s="17" t="n"/>
      <c r="F326" s="42" t="n"/>
      <c r="G326" s="17" t="n"/>
      <c r="H326" s="15" t="n"/>
      <c r="I326" s="15" t="n"/>
      <c r="J326" s="15" t="n"/>
      <c r="K326" s="15" t="n"/>
      <c r="L326" s="15" t="n"/>
      <c r="M326" s="15" t="n"/>
      <c r="N326" s="15" t="n"/>
      <c r="O326" s="42" t="n"/>
      <c r="P326" s="17" t="n"/>
      <c r="Q326" s="42" t="n"/>
      <c r="R326" s="17" t="n"/>
      <c r="S326" s="42" t="n"/>
      <c r="T326" s="17" t="n"/>
      <c r="U326" s="15" t="n"/>
      <c r="V326" s="43" t="n"/>
      <c r="W326" s="43" t="n"/>
      <c r="X326" s="19" t="n"/>
      <c r="Y326" s="44">
        <f>IF($A326="","",IF(OR($D326="",$E326=""),"",$D326+$E326))</f>
        <v/>
      </c>
      <c r="Z326" s="44">
        <f>IF($A326="","",IF(OR($F326="",$G326=""),"",$F326+$G326))</f>
        <v/>
      </c>
      <c r="AA326" s="44">
        <f>IF($A326="","",IF(OR($O326="",$P326=""),"",$O326+$P326))</f>
        <v/>
      </c>
      <c r="AB326" s="44">
        <f>IF($A326="","",IF(OR($Q326="",$R326=""),"",$Q326+$R326))</f>
        <v/>
      </c>
      <c r="AC326" s="44">
        <f>IF($A326="","",IF(OR($S326="",$T326=""),"",$S326+$T326))</f>
        <v/>
      </c>
      <c r="AD326" s="45">
        <f>IF($A326="","",IF(OR($Y326="",$Z326=""),"",ROUND(($Z326-$Y326)*24,1)))</f>
        <v/>
      </c>
      <c r="AE326" s="45">
        <f>IF($A326="","",IF(OR($AA326="",$Z326=""),"",ROUND(($Z326-$AA326)*24,1)))</f>
        <v/>
      </c>
      <c r="AF326" s="22">
        <f>IF($A326="","",IF(OR($AB326="",$Z326=""),"",ROUND(($AB326-$Z326)*1440,0)))</f>
        <v/>
      </c>
      <c r="AG326" s="22">
        <f>IF($A326="","",IF(OR($AB326="",$AC326=""),"",ROUND(($AC326-$AB326)*1440,0)))</f>
        <v/>
      </c>
      <c r="AH326" s="46">
        <f>IF($A326="","",IF(OR($V326="",$W326=""),"",$W326-$V326))</f>
        <v/>
      </c>
      <c r="AI326" s="24">
        <f>IF($A326="","",IF(OR($L326="Cancelled",$L326="Completed"),"",IF(AND($L326="Confirmed",OR($M326="",$N326="")),"CONFIRMATION INCOMPLETE",IF(AND($Z326&lt;&gt;"",$Z326&lt;Dashboard!$B$2,$L326&lt;&gt;"Confirmed"),"OVERDUE / UNFILLED",IF(AND($Z326&lt;&gt;"",$Z326&gt;=Dashboard!$B$2,$Z326&lt;=Dashboard!$B$2+2,$L326&lt;&gt;"Confirmed"),"DUE WITHIN 48 HOURS","")))))</f>
        <v/>
      </c>
      <c r="AJ326" s="24">
        <f>IF($A326="","",IF(COUNTIF($A$2:$A$501,$A326)&gt;1,"Duplicate request ID",IF(OR($B326="",$C326="",$D326="",$E326="",$F326="",$G326="",$H326="",$I326="",$J326="",$K326="",$L326=""),"Missing required information",IF(AND($Y326&lt;&gt;"",$Z326&lt;&gt;"",$Z326&lt;$Y326),"Invalid date or time sequence",IF(OR(AND($O326&lt;&gt;"",$P326=""),AND($O326="",$P326&lt;&gt;"")),"Confirmation date or time incomplete",IF(AND($AA326&lt;&gt;"",$Z326&lt;&gt;"",$AA326&gt;$Z326),"Confirmation after appointment",IF(AND(OR($L326="Confirmed",$L326="Completed"),OR($M326="",$N326="")),"Confirmed record missing assignment",IF(AND($L326="Completed",OR($Q326="",$R326="",$S326="",$T326="")),"Completed record missing service times",IF(AND($AB326&lt;&gt;"",$AC326&lt;&gt;"",$AC326&lt;$AB326),"Service end before service start",IF(AND($L326="Cancelled",$U326=""),"Cancelled record missing cancellation source",IF(OR(AND($V326&lt;&gt;"",$V326&lt;0),AND($W326&lt;&gt;"",$W326&lt;0)),"Negative cost",""))))))))))</f>
        <v/>
      </c>
    </row>
    <row r="327">
      <c r="A327" s="25" t="n"/>
      <c r="B327" s="25" t="n"/>
      <c r="C327" s="25" t="n"/>
      <c r="D327" s="47" t="n"/>
      <c r="E327" s="27" t="n"/>
      <c r="F327" s="47" t="n"/>
      <c r="G327" s="27" t="n"/>
      <c r="H327" s="25" t="n"/>
      <c r="I327" s="25" t="n"/>
      <c r="J327" s="25" t="n"/>
      <c r="K327" s="25" t="n"/>
      <c r="L327" s="25" t="n"/>
      <c r="M327" s="25" t="n"/>
      <c r="N327" s="25" t="n"/>
      <c r="O327" s="47" t="n"/>
      <c r="P327" s="27" t="n"/>
      <c r="Q327" s="47" t="n"/>
      <c r="R327" s="27" t="n"/>
      <c r="S327" s="47" t="n"/>
      <c r="T327" s="27" t="n"/>
      <c r="U327" s="25" t="n"/>
      <c r="V327" s="48" t="n"/>
      <c r="W327" s="48" t="n"/>
      <c r="X327" s="29" t="n"/>
      <c r="Y327" s="44">
        <f>IF($A327="","",IF(OR($D327="",$E327=""),"",$D327+$E327))</f>
        <v/>
      </c>
      <c r="Z327" s="44">
        <f>IF($A327="","",IF(OR($F327="",$G327=""),"",$F327+$G327))</f>
        <v/>
      </c>
      <c r="AA327" s="44">
        <f>IF($A327="","",IF(OR($O327="",$P327=""),"",$O327+$P327))</f>
        <v/>
      </c>
      <c r="AB327" s="44">
        <f>IF($A327="","",IF(OR($Q327="",$R327=""),"",$Q327+$R327))</f>
        <v/>
      </c>
      <c r="AC327" s="44">
        <f>IF($A327="","",IF(OR($S327="",$T327=""),"",$S327+$T327))</f>
        <v/>
      </c>
      <c r="AD327" s="45">
        <f>IF($A327="","",IF(OR($Y327="",$Z327=""),"",ROUND(($Z327-$Y327)*24,1)))</f>
        <v/>
      </c>
      <c r="AE327" s="45">
        <f>IF($A327="","",IF(OR($AA327="",$Z327=""),"",ROUND(($Z327-$AA327)*24,1)))</f>
        <v/>
      </c>
      <c r="AF327" s="22">
        <f>IF($A327="","",IF(OR($AB327="",$Z327=""),"",ROUND(($AB327-$Z327)*1440,0)))</f>
        <v/>
      </c>
      <c r="AG327" s="22">
        <f>IF($A327="","",IF(OR($AB327="",$AC327=""),"",ROUND(($AC327-$AB327)*1440,0)))</f>
        <v/>
      </c>
      <c r="AH327" s="46">
        <f>IF($A327="","",IF(OR($V327="",$W327=""),"",$W327-$V327))</f>
        <v/>
      </c>
      <c r="AI327" s="24">
        <f>IF($A327="","",IF(OR($L327="Cancelled",$L327="Completed"),"",IF(AND($L327="Confirmed",OR($M327="",$N327="")),"CONFIRMATION INCOMPLETE",IF(AND($Z327&lt;&gt;"",$Z327&lt;Dashboard!$B$2,$L327&lt;&gt;"Confirmed"),"OVERDUE / UNFILLED",IF(AND($Z327&lt;&gt;"",$Z327&gt;=Dashboard!$B$2,$Z327&lt;=Dashboard!$B$2+2,$L327&lt;&gt;"Confirmed"),"DUE WITHIN 48 HOURS","")))))</f>
        <v/>
      </c>
      <c r="AJ327" s="24">
        <f>IF($A327="","",IF(COUNTIF($A$2:$A$501,$A327)&gt;1,"Duplicate request ID",IF(OR($B327="",$C327="",$D327="",$E327="",$F327="",$G327="",$H327="",$I327="",$J327="",$K327="",$L327=""),"Missing required information",IF(AND($Y327&lt;&gt;"",$Z327&lt;&gt;"",$Z327&lt;$Y327),"Invalid date or time sequence",IF(OR(AND($O327&lt;&gt;"",$P327=""),AND($O327="",$P327&lt;&gt;"")),"Confirmation date or time incomplete",IF(AND($AA327&lt;&gt;"",$Z327&lt;&gt;"",$AA327&gt;$Z327),"Confirmation after appointment",IF(AND(OR($L327="Confirmed",$L327="Completed"),OR($M327="",$N327="")),"Confirmed record missing assignment",IF(AND($L327="Completed",OR($Q327="",$R327="",$S327="",$T327="")),"Completed record missing service times",IF(AND($AB327&lt;&gt;"",$AC327&lt;&gt;"",$AC327&lt;$AB327),"Service end before service start",IF(AND($L327="Cancelled",$U327=""),"Cancelled record missing cancellation source",IF(OR(AND($V327&lt;&gt;"",$V327&lt;0),AND($W327&lt;&gt;"",$W327&lt;0)),"Negative cost",""))))))))))</f>
        <v/>
      </c>
    </row>
    <row r="328">
      <c r="A328" s="15" t="n"/>
      <c r="B328" s="15" t="n"/>
      <c r="C328" s="15" t="n"/>
      <c r="D328" s="42" t="n"/>
      <c r="E328" s="17" t="n"/>
      <c r="F328" s="42" t="n"/>
      <c r="G328" s="17" t="n"/>
      <c r="H328" s="15" t="n"/>
      <c r="I328" s="15" t="n"/>
      <c r="J328" s="15" t="n"/>
      <c r="K328" s="15" t="n"/>
      <c r="L328" s="15" t="n"/>
      <c r="M328" s="15" t="n"/>
      <c r="N328" s="15" t="n"/>
      <c r="O328" s="42" t="n"/>
      <c r="P328" s="17" t="n"/>
      <c r="Q328" s="42" t="n"/>
      <c r="R328" s="17" t="n"/>
      <c r="S328" s="42" t="n"/>
      <c r="T328" s="17" t="n"/>
      <c r="U328" s="15" t="n"/>
      <c r="V328" s="43" t="n"/>
      <c r="W328" s="43" t="n"/>
      <c r="X328" s="19" t="n"/>
      <c r="Y328" s="44">
        <f>IF($A328="","",IF(OR($D328="",$E328=""),"",$D328+$E328))</f>
        <v/>
      </c>
      <c r="Z328" s="44">
        <f>IF($A328="","",IF(OR($F328="",$G328=""),"",$F328+$G328))</f>
        <v/>
      </c>
      <c r="AA328" s="44">
        <f>IF($A328="","",IF(OR($O328="",$P328=""),"",$O328+$P328))</f>
        <v/>
      </c>
      <c r="AB328" s="44">
        <f>IF($A328="","",IF(OR($Q328="",$R328=""),"",$Q328+$R328))</f>
        <v/>
      </c>
      <c r="AC328" s="44">
        <f>IF($A328="","",IF(OR($S328="",$T328=""),"",$S328+$T328))</f>
        <v/>
      </c>
      <c r="AD328" s="45">
        <f>IF($A328="","",IF(OR($Y328="",$Z328=""),"",ROUND(($Z328-$Y328)*24,1)))</f>
        <v/>
      </c>
      <c r="AE328" s="45">
        <f>IF($A328="","",IF(OR($AA328="",$Z328=""),"",ROUND(($Z328-$AA328)*24,1)))</f>
        <v/>
      </c>
      <c r="AF328" s="22">
        <f>IF($A328="","",IF(OR($AB328="",$Z328=""),"",ROUND(($AB328-$Z328)*1440,0)))</f>
        <v/>
      </c>
      <c r="AG328" s="22">
        <f>IF($A328="","",IF(OR($AB328="",$AC328=""),"",ROUND(($AC328-$AB328)*1440,0)))</f>
        <v/>
      </c>
      <c r="AH328" s="46">
        <f>IF($A328="","",IF(OR($V328="",$W328=""),"",$W328-$V328))</f>
        <v/>
      </c>
      <c r="AI328" s="24">
        <f>IF($A328="","",IF(OR($L328="Cancelled",$L328="Completed"),"",IF(AND($L328="Confirmed",OR($M328="",$N328="")),"CONFIRMATION INCOMPLETE",IF(AND($Z328&lt;&gt;"",$Z328&lt;Dashboard!$B$2,$L328&lt;&gt;"Confirmed"),"OVERDUE / UNFILLED",IF(AND($Z328&lt;&gt;"",$Z328&gt;=Dashboard!$B$2,$Z328&lt;=Dashboard!$B$2+2,$L328&lt;&gt;"Confirmed"),"DUE WITHIN 48 HOURS","")))))</f>
        <v/>
      </c>
      <c r="AJ328" s="24">
        <f>IF($A328="","",IF(COUNTIF($A$2:$A$501,$A328)&gt;1,"Duplicate request ID",IF(OR($B328="",$C328="",$D328="",$E328="",$F328="",$G328="",$H328="",$I328="",$J328="",$K328="",$L328=""),"Missing required information",IF(AND($Y328&lt;&gt;"",$Z328&lt;&gt;"",$Z328&lt;$Y328),"Invalid date or time sequence",IF(OR(AND($O328&lt;&gt;"",$P328=""),AND($O328="",$P328&lt;&gt;"")),"Confirmation date or time incomplete",IF(AND($AA328&lt;&gt;"",$Z328&lt;&gt;"",$AA328&gt;$Z328),"Confirmation after appointment",IF(AND(OR($L328="Confirmed",$L328="Completed"),OR($M328="",$N328="")),"Confirmed record missing assignment",IF(AND($L328="Completed",OR($Q328="",$R328="",$S328="",$T328="")),"Completed record missing service times",IF(AND($AB328&lt;&gt;"",$AC328&lt;&gt;"",$AC328&lt;$AB328),"Service end before service start",IF(AND($L328="Cancelled",$U328=""),"Cancelled record missing cancellation source",IF(OR(AND($V328&lt;&gt;"",$V328&lt;0),AND($W328&lt;&gt;"",$W328&lt;0)),"Negative cost",""))))))))))</f>
        <v/>
      </c>
    </row>
    <row r="329">
      <c r="A329" s="25" t="n"/>
      <c r="B329" s="25" t="n"/>
      <c r="C329" s="25" t="n"/>
      <c r="D329" s="47" t="n"/>
      <c r="E329" s="27" t="n"/>
      <c r="F329" s="47" t="n"/>
      <c r="G329" s="27" t="n"/>
      <c r="H329" s="25" t="n"/>
      <c r="I329" s="25" t="n"/>
      <c r="J329" s="25" t="n"/>
      <c r="K329" s="25" t="n"/>
      <c r="L329" s="25" t="n"/>
      <c r="M329" s="25" t="n"/>
      <c r="N329" s="25" t="n"/>
      <c r="O329" s="47" t="n"/>
      <c r="P329" s="27" t="n"/>
      <c r="Q329" s="47" t="n"/>
      <c r="R329" s="27" t="n"/>
      <c r="S329" s="47" t="n"/>
      <c r="T329" s="27" t="n"/>
      <c r="U329" s="25" t="n"/>
      <c r="V329" s="48" t="n"/>
      <c r="W329" s="48" t="n"/>
      <c r="X329" s="29" t="n"/>
      <c r="Y329" s="44">
        <f>IF($A329="","",IF(OR($D329="",$E329=""),"",$D329+$E329))</f>
        <v/>
      </c>
      <c r="Z329" s="44">
        <f>IF($A329="","",IF(OR($F329="",$G329=""),"",$F329+$G329))</f>
        <v/>
      </c>
      <c r="AA329" s="44">
        <f>IF($A329="","",IF(OR($O329="",$P329=""),"",$O329+$P329))</f>
        <v/>
      </c>
      <c r="AB329" s="44">
        <f>IF($A329="","",IF(OR($Q329="",$R329=""),"",$Q329+$R329))</f>
        <v/>
      </c>
      <c r="AC329" s="44">
        <f>IF($A329="","",IF(OR($S329="",$T329=""),"",$S329+$T329))</f>
        <v/>
      </c>
      <c r="AD329" s="45">
        <f>IF($A329="","",IF(OR($Y329="",$Z329=""),"",ROUND(($Z329-$Y329)*24,1)))</f>
        <v/>
      </c>
      <c r="AE329" s="45">
        <f>IF($A329="","",IF(OR($AA329="",$Z329=""),"",ROUND(($Z329-$AA329)*24,1)))</f>
        <v/>
      </c>
      <c r="AF329" s="22">
        <f>IF($A329="","",IF(OR($AB329="",$Z329=""),"",ROUND(($AB329-$Z329)*1440,0)))</f>
        <v/>
      </c>
      <c r="AG329" s="22">
        <f>IF($A329="","",IF(OR($AB329="",$AC329=""),"",ROUND(($AC329-$AB329)*1440,0)))</f>
        <v/>
      </c>
      <c r="AH329" s="46">
        <f>IF($A329="","",IF(OR($V329="",$W329=""),"",$W329-$V329))</f>
        <v/>
      </c>
      <c r="AI329" s="24">
        <f>IF($A329="","",IF(OR($L329="Cancelled",$L329="Completed"),"",IF(AND($L329="Confirmed",OR($M329="",$N329="")),"CONFIRMATION INCOMPLETE",IF(AND($Z329&lt;&gt;"",$Z329&lt;Dashboard!$B$2,$L329&lt;&gt;"Confirmed"),"OVERDUE / UNFILLED",IF(AND($Z329&lt;&gt;"",$Z329&gt;=Dashboard!$B$2,$Z329&lt;=Dashboard!$B$2+2,$L329&lt;&gt;"Confirmed"),"DUE WITHIN 48 HOURS","")))))</f>
        <v/>
      </c>
      <c r="AJ329" s="24">
        <f>IF($A329="","",IF(COUNTIF($A$2:$A$501,$A329)&gt;1,"Duplicate request ID",IF(OR($B329="",$C329="",$D329="",$E329="",$F329="",$G329="",$H329="",$I329="",$J329="",$K329="",$L329=""),"Missing required information",IF(AND($Y329&lt;&gt;"",$Z329&lt;&gt;"",$Z329&lt;$Y329),"Invalid date or time sequence",IF(OR(AND($O329&lt;&gt;"",$P329=""),AND($O329="",$P329&lt;&gt;"")),"Confirmation date or time incomplete",IF(AND($AA329&lt;&gt;"",$Z329&lt;&gt;"",$AA329&gt;$Z329),"Confirmation after appointment",IF(AND(OR($L329="Confirmed",$L329="Completed"),OR($M329="",$N329="")),"Confirmed record missing assignment",IF(AND($L329="Completed",OR($Q329="",$R329="",$S329="",$T329="")),"Completed record missing service times",IF(AND($AB329&lt;&gt;"",$AC329&lt;&gt;"",$AC329&lt;$AB329),"Service end before service start",IF(AND($L329="Cancelled",$U329=""),"Cancelled record missing cancellation source",IF(OR(AND($V329&lt;&gt;"",$V329&lt;0),AND($W329&lt;&gt;"",$W329&lt;0)),"Negative cost",""))))))))))</f>
        <v/>
      </c>
    </row>
    <row r="330">
      <c r="A330" s="15" t="n"/>
      <c r="B330" s="15" t="n"/>
      <c r="C330" s="15" t="n"/>
      <c r="D330" s="42" t="n"/>
      <c r="E330" s="17" t="n"/>
      <c r="F330" s="42" t="n"/>
      <c r="G330" s="17" t="n"/>
      <c r="H330" s="15" t="n"/>
      <c r="I330" s="15" t="n"/>
      <c r="J330" s="15" t="n"/>
      <c r="K330" s="15" t="n"/>
      <c r="L330" s="15" t="n"/>
      <c r="M330" s="15" t="n"/>
      <c r="N330" s="15" t="n"/>
      <c r="O330" s="42" t="n"/>
      <c r="P330" s="17" t="n"/>
      <c r="Q330" s="42" t="n"/>
      <c r="R330" s="17" t="n"/>
      <c r="S330" s="42" t="n"/>
      <c r="T330" s="17" t="n"/>
      <c r="U330" s="15" t="n"/>
      <c r="V330" s="43" t="n"/>
      <c r="W330" s="43" t="n"/>
      <c r="X330" s="19" t="n"/>
      <c r="Y330" s="44">
        <f>IF($A330="","",IF(OR($D330="",$E330=""),"",$D330+$E330))</f>
        <v/>
      </c>
      <c r="Z330" s="44">
        <f>IF($A330="","",IF(OR($F330="",$G330=""),"",$F330+$G330))</f>
        <v/>
      </c>
      <c r="AA330" s="44">
        <f>IF($A330="","",IF(OR($O330="",$P330=""),"",$O330+$P330))</f>
        <v/>
      </c>
      <c r="AB330" s="44">
        <f>IF($A330="","",IF(OR($Q330="",$R330=""),"",$Q330+$R330))</f>
        <v/>
      </c>
      <c r="AC330" s="44">
        <f>IF($A330="","",IF(OR($S330="",$T330=""),"",$S330+$T330))</f>
        <v/>
      </c>
      <c r="AD330" s="45">
        <f>IF($A330="","",IF(OR($Y330="",$Z330=""),"",ROUND(($Z330-$Y330)*24,1)))</f>
        <v/>
      </c>
      <c r="AE330" s="45">
        <f>IF($A330="","",IF(OR($AA330="",$Z330=""),"",ROUND(($Z330-$AA330)*24,1)))</f>
        <v/>
      </c>
      <c r="AF330" s="22">
        <f>IF($A330="","",IF(OR($AB330="",$Z330=""),"",ROUND(($AB330-$Z330)*1440,0)))</f>
        <v/>
      </c>
      <c r="AG330" s="22">
        <f>IF($A330="","",IF(OR($AB330="",$AC330=""),"",ROUND(($AC330-$AB330)*1440,0)))</f>
        <v/>
      </c>
      <c r="AH330" s="46">
        <f>IF($A330="","",IF(OR($V330="",$W330=""),"",$W330-$V330))</f>
        <v/>
      </c>
      <c r="AI330" s="24">
        <f>IF($A330="","",IF(OR($L330="Cancelled",$L330="Completed"),"",IF(AND($L330="Confirmed",OR($M330="",$N330="")),"CONFIRMATION INCOMPLETE",IF(AND($Z330&lt;&gt;"",$Z330&lt;Dashboard!$B$2,$L330&lt;&gt;"Confirmed"),"OVERDUE / UNFILLED",IF(AND($Z330&lt;&gt;"",$Z330&gt;=Dashboard!$B$2,$Z330&lt;=Dashboard!$B$2+2,$L330&lt;&gt;"Confirmed"),"DUE WITHIN 48 HOURS","")))))</f>
        <v/>
      </c>
      <c r="AJ330" s="24">
        <f>IF($A330="","",IF(COUNTIF($A$2:$A$501,$A330)&gt;1,"Duplicate request ID",IF(OR($B330="",$C330="",$D330="",$E330="",$F330="",$G330="",$H330="",$I330="",$J330="",$K330="",$L330=""),"Missing required information",IF(AND($Y330&lt;&gt;"",$Z330&lt;&gt;"",$Z330&lt;$Y330),"Invalid date or time sequence",IF(OR(AND($O330&lt;&gt;"",$P330=""),AND($O330="",$P330&lt;&gt;"")),"Confirmation date or time incomplete",IF(AND($AA330&lt;&gt;"",$Z330&lt;&gt;"",$AA330&gt;$Z330),"Confirmation after appointment",IF(AND(OR($L330="Confirmed",$L330="Completed"),OR($M330="",$N330="")),"Confirmed record missing assignment",IF(AND($L330="Completed",OR($Q330="",$R330="",$S330="",$T330="")),"Completed record missing service times",IF(AND($AB330&lt;&gt;"",$AC330&lt;&gt;"",$AC330&lt;$AB330),"Service end before service start",IF(AND($L330="Cancelled",$U330=""),"Cancelled record missing cancellation source",IF(OR(AND($V330&lt;&gt;"",$V330&lt;0),AND($W330&lt;&gt;"",$W330&lt;0)),"Negative cost",""))))))))))</f>
        <v/>
      </c>
    </row>
    <row r="331">
      <c r="A331" s="25" t="n"/>
      <c r="B331" s="25" t="n"/>
      <c r="C331" s="25" t="n"/>
      <c r="D331" s="47" t="n"/>
      <c r="E331" s="27" t="n"/>
      <c r="F331" s="47" t="n"/>
      <c r="G331" s="27" t="n"/>
      <c r="H331" s="25" t="n"/>
      <c r="I331" s="25" t="n"/>
      <c r="J331" s="25" t="n"/>
      <c r="K331" s="25" t="n"/>
      <c r="L331" s="25" t="n"/>
      <c r="M331" s="25" t="n"/>
      <c r="N331" s="25" t="n"/>
      <c r="O331" s="47" t="n"/>
      <c r="P331" s="27" t="n"/>
      <c r="Q331" s="47" t="n"/>
      <c r="R331" s="27" t="n"/>
      <c r="S331" s="47" t="n"/>
      <c r="T331" s="27" t="n"/>
      <c r="U331" s="25" t="n"/>
      <c r="V331" s="48" t="n"/>
      <c r="W331" s="48" t="n"/>
      <c r="X331" s="29" t="n"/>
      <c r="Y331" s="44">
        <f>IF($A331="","",IF(OR($D331="",$E331=""),"",$D331+$E331))</f>
        <v/>
      </c>
      <c r="Z331" s="44">
        <f>IF($A331="","",IF(OR($F331="",$G331=""),"",$F331+$G331))</f>
        <v/>
      </c>
      <c r="AA331" s="44">
        <f>IF($A331="","",IF(OR($O331="",$P331=""),"",$O331+$P331))</f>
        <v/>
      </c>
      <c r="AB331" s="44">
        <f>IF($A331="","",IF(OR($Q331="",$R331=""),"",$Q331+$R331))</f>
        <v/>
      </c>
      <c r="AC331" s="44">
        <f>IF($A331="","",IF(OR($S331="",$T331=""),"",$S331+$T331))</f>
        <v/>
      </c>
      <c r="AD331" s="45">
        <f>IF($A331="","",IF(OR($Y331="",$Z331=""),"",ROUND(($Z331-$Y331)*24,1)))</f>
        <v/>
      </c>
      <c r="AE331" s="45">
        <f>IF($A331="","",IF(OR($AA331="",$Z331=""),"",ROUND(($Z331-$AA331)*24,1)))</f>
        <v/>
      </c>
      <c r="AF331" s="22">
        <f>IF($A331="","",IF(OR($AB331="",$Z331=""),"",ROUND(($AB331-$Z331)*1440,0)))</f>
        <v/>
      </c>
      <c r="AG331" s="22">
        <f>IF($A331="","",IF(OR($AB331="",$AC331=""),"",ROUND(($AC331-$AB331)*1440,0)))</f>
        <v/>
      </c>
      <c r="AH331" s="46">
        <f>IF($A331="","",IF(OR($V331="",$W331=""),"",$W331-$V331))</f>
        <v/>
      </c>
      <c r="AI331" s="24">
        <f>IF($A331="","",IF(OR($L331="Cancelled",$L331="Completed"),"",IF(AND($L331="Confirmed",OR($M331="",$N331="")),"CONFIRMATION INCOMPLETE",IF(AND($Z331&lt;&gt;"",$Z331&lt;Dashboard!$B$2,$L331&lt;&gt;"Confirmed"),"OVERDUE / UNFILLED",IF(AND($Z331&lt;&gt;"",$Z331&gt;=Dashboard!$B$2,$Z331&lt;=Dashboard!$B$2+2,$L331&lt;&gt;"Confirmed"),"DUE WITHIN 48 HOURS","")))))</f>
        <v/>
      </c>
      <c r="AJ331" s="24">
        <f>IF($A331="","",IF(COUNTIF($A$2:$A$501,$A331)&gt;1,"Duplicate request ID",IF(OR($B331="",$C331="",$D331="",$E331="",$F331="",$G331="",$H331="",$I331="",$J331="",$K331="",$L331=""),"Missing required information",IF(AND($Y331&lt;&gt;"",$Z331&lt;&gt;"",$Z331&lt;$Y331),"Invalid date or time sequence",IF(OR(AND($O331&lt;&gt;"",$P331=""),AND($O331="",$P331&lt;&gt;"")),"Confirmation date or time incomplete",IF(AND($AA331&lt;&gt;"",$Z331&lt;&gt;"",$AA331&gt;$Z331),"Confirmation after appointment",IF(AND(OR($L331="Confirmed",$L331="Completed"),OR($M331="",$N331="")),"Confirmed record missing assignment",IF(AND($L331="Completed",OR($Q331="",$R331="",$S331="",$T331="")),"Completed record missing service times",IF(AND($AB331&lt;&gt;"",$AC331&lt;&gt;"",$AC331&lt;$AB331),"Service end before service start",IF(AND($L331="Cancelled",$U331=""),"Cancelled record missing cancellation source",IF(OR(AND($V331&lt;&gt;"",$V331&lt;0),AND($W331&lt;&gt;"",$W331&lt;0)),"Negative cost",""))))))))))</f>
        <v/>
      </c>
    </row>
    <row r="332">
      <c r="A332" s="15" t="n"/>
      <c r="B332" s="15" t="n"/>
      <c r="C332" s="15" t="n"/>
      <c r="D332" s="42" t="n"/>
      <c r="E332" s="17" t="n"/>
      <c r="F332" s="42" t="n"/>
      <c r="G332" s="17" t="n"/>
      <c r="H332" s="15" t="n"/>
      <c r="I332" s="15" t="n"/>
      <c r="J332" s="15" t="n"/>
      <c r="K332" s="15" t="n"/>
      <c r="L332" s="15" t="n"/>
      <c r="M332" s="15" t="n"/>
      <c r="N332" s="15" t="n"/>
      <c r="O332" s="42" t="n"/>
      <c r="P332" s="17" t="n"/>
      <c r="Q332" s="42" t="n"/>
      <c r="R332" s="17" t="n"/>
      <c r="S332" s="42" t="n"/>
      <c r="T332" s="17" t="n"/>
      <c r="U332" s="15" t="n"/>
      <c r="V332" s="43" t="n"/>
      <c r="W332" s="43" t="n"/>
      <c r="X332" s="19" t="n"/>
      <c r="Y332" s="44">
        <f>IF($A332="","",IF(OR($D332="",$E332=""),"",$D332+$E332))</f>
        <v/>
      </c>
      <c r="Z332" s="44">
        <f>IF($A332="","",IF(OR($F332="",$G332=""),"",$F332+$G332))</f>
        <v/>
      </c>
      <c r="AA332" s="44">
        <f>IF($A332="","",IF(OR($O332="",$P332=""),"",$O332+$P332))</f>
        <v/>
      </c>
      <c r="AB332" s="44">
        <f>IF($A332="","",IF(OR($Q332="",$R332=""),"",$Q332+$R332))</f>
        <v/>
      </c>
      <c r="AC332" s="44">
        <f>IF($A332="","",IF(OR($S332="",$T332=""),"",$S332+$T332))</f>
        <v/>
      </c>
      <c r="AD332" s="45">
        <f>IF($A332="","",IF(OR($Y332="",$Z332=""),"",ROUND(($Z332-$Y332)*24,1)))</f>
        <v/>
      </c>
      <c r="AE332" s="45">
        <f>IF($A332="","",IF(OR($AA332="",$Z332=""),"",ROUND(($Z332-$AA332)*24,1)))</f>
        <v/>
      </c>
      <c r="AF332" s="22">
        <f>IF($A332="","",IF(OR($AB332="",$Z332=""),"",ROUND(($AB332-$Z332)*1440,0)))</f>
        <v/>
      </c>
      <c r="AG332" s="22">
        <f>IF($A332="","",IF(OR($AB332="",$AC332=""),"",ROUND(($AC332-$AB332)*1440,0)))</f>
        <v/>
      </c>
      <c r="AH332" s="46">
        <f>IF($A332="","",IF(OR($V332="",$W332=""),"",$W332-$V332))</f>
        <v/>
      </c>
      <c r="AI332" s="24">
        <f>IF($A332="","",IF(OR($L332="Cancelled",$L332="Completed"),"",IF(AND($L332="Confirmed",OR($M332="",$N332="")),"CONFIRMATION INCOMPLETE",IF(AND($Z332&lt;&gt;"",$Z332&lt;Dashboard!$B$2,$L332&lt;&gt;"Confirmed"),"OVERDUE / UNFILLED",IF(AND($Z332&lt;&gt;"",$Z332&gt;=Dashboard!$B$2,$Z332&lt;=Dashboard!$B$2+2,$L332&lt;&gt;"Confirmed"),"DUE WITHIN 48 HOURS","")))))</f>
        <v/>
      </c>
      <c r="AJ332" s="24">
        <f>IF($A332="","",IF(COUNTIF($A$2:$A$501,$A332)&gt;1,"Duplicate request ID",IF(OR($B332="",$C332="",$D332="",$E332="",$F332="",$G332="",$H332="",$I332="",$J332="",$K332="",$L332=""),"Missing required information",IF(AND($Y332&lt;&gt;"",$Z332&lt;&gt;"",$Z332&lt;$Y332),"Invalid date or time sequence",IF(OR(AND($O332&lt;&gt;"",$P332=""),AND($O332="",$P332&lt;&gt;"")),"Confirmation date or time incomplete",IF(AND($AA332&lt;&gt;"",$Z332&lt;&gt;"",$AA332&gt;$Z332),"Confirmation after appointment",IF(AND(OR($L332="Confirmed",$L332="Completed"),OR($M332="",$N332="")),"Confirmed record missing assignment",IF(AND($L332="Completed",OR($Q332="",$R332="",$S332="",$T332="")),"Completed record missing service times",IF(AND($AB332&lt;&gt;"",$AC332&lt;&gt;"",$AC332&lt;$AB332),"Service end before service start",IF(AND($L332="Cancelled",$U332=""),"Cancelled record missing cancellation source",IF(OR(AND($V332&lt;&gt;"",$V332&lt;0),AND($W332&lt;&gt;"",$W332&lt;0)),"Negative cost",""))))))))))</f>
        <v/>
      </c>
    </row>
    <row r="333">
      <c r="A333" s="25" t="n"/>
      <c r="B333" s="25" t="n"/>
      <c r="C333" s="25" t="n"/>
      <c r="D333" s="47" t="n"/>
      <c r="E333" s="27" t="n"/>
      <c r="F333" s="47" t="n"/>
      <c r="G333" s="27" t="n"/>
      <c r="H333" s="25" t="n"/>
      <c r="I333" s="25" t="n"/>
      <c r="J333" s="25" t="n"/>
      <c r="K333" s="25" t="n"/>
      <c r="L333" s="25" t="n"/>
      <c r="M333" s="25" t="n"/>
      <c r="N333" s="25" t="n"/>
      <c r="O333" s="47" t="n"/>
      <c r="P333" s="27" t="n"/>
      <c r="Q333" s="47" t="n"/>
      <c r="R333" s="27" t="n"/>
      <c r="S333" s="47" t="n"/>
      <c r="T333" s="27" t="n"/>
      <c r="U333" s="25" t="n"/>
      <c r="V333" s="48" t="n"/>
      <c r="W333" s="48" t="n"/>
      <c r="X333" s="29" t="n"/>
      <c r="Y333" s="44">
        <f>IF($A333="","",IF(OR($D333="",$E333=""),"",$D333+$E333))</f>
        <v/>
      </c>
      <c r="Z333" s="44">
        <f>IF($A333="","",IF(OR($F333="",$G333=""),"",$F333+$G333))</f>
        <v/>
      </c>
      <c r="AA333" s="44">
        <f>IF($A333="","",IF(OR($O333="",$P333=""),"",$O333+$P333))</f>
        <v/>
      </c>
      <c r="AB333" s="44">
        <f>IF($A333="","",IF(OR($Q333="",$R333=""),"",$Q333+$R333))</f>
        <v/>
      </c>
      <c r="AC333" s="44">
        <f>IF($A333="","",IF(OR($S333="",$T333=""),"",$S333+$T333))</f>
        <v/>
      </c>
      <c r="AD333" s="45">
        <f>IF($A333="","",IF(OR($Y333="",$Z333=""),"",ROUND(($Z333-$Y333)*24,1)))</f>
        <v/>
      </c>
      <c r="AE333" s="45">
        <f>IF($A333="","",IF(OR($AA333="",$Z333=""),"",ROUND(($Z333-$AA333)*24,1)))</f>
        <v/>
      </c>
      <c r="AF333" s="22">
        <f>IF($A333="","",IF(OR($AB333="",$Z333=""),"",ROUND(($AB333-$Z333)*1440,0)))</f>
        <v/>
      </c>
      <c r="AG333" s="22">
        <f>IF($A333="","",IF(OR($AB333="",$AC333=""),"",ROUND(($AC333-$AB333)*1440,0)))</f>
        <v/>
      </c>
      <c r="AH333" s="46">
        <f>IF($A333="","",IF(OR($V333="",$W333=""),"",$W333-$V333))</f>
        <v/>
      </c>
      <c r="AI333" s="24">
        <f>IF($A333="","",IF(OR($L333="Cancelled",$L333="Completed"),"",IF(AND($L333="Confirmed",OR($M333="",$N333="")),"CONFIRMATION INCOMPLETE",IF(AND($Z333&lt;&gt;"",$Z333&lt;Dashboard!$B$2,$L333&lt;&gt;"Confirmed"),"OVERDUE / UNFILLED",IF(AND($Z333&lt;&gt;"",$Z333&gt;=Dashboard!$B$2,$Z333&lt;=Dashboard!$B$2+2,$L333&lt;&gt;"Confirmed"),"DUE WITHIN 48 HOURS","")))))</f>
        <v/>
      </c>
      <c r="AJ333" s="24">
        <f>IF($A333="","",IF(COUNTIF($A$2:$A$501,$A333)&gt;1,"Duplicate request ID",IF(OR($B333="",$C333="",$D333="",$E333="",$F333="",$G333="",$H333="",$I333="",$J333="",$K333="",$L333=""),"Missing required information",IF(AND($Y333&lt;&gt;"",$Z333&lt;&gt;"",$Z333&lt;$Y333),"Invalid date or time sequence",IF(OR(AND($O333&lt;&gt;"",$P333=""),AND($O333="",$P333&lt;&gt;"")),"Confirmation date or time incomplete",IF(AND($AA333&lt;&gt;"",$Z333&lt;&gt;"",$AA333&gt;$Z333),"Confirmation after appointment",IF(AND(OR($L333="Confirmed",$L333="Completed"),OR($M333="",$N333="")),"Confirmed record missing assignment",IF(AND($L333="Completed",OR($Q333="",$R333="",$S333="",$T333="")),"Completed record missing service times",IF(AND($AB333&lt;&gt;"",$AC333&lt;&gt;"",$AC333&lt;$AB333),"Service end before service start",IF(AND($L333="Cancelled",$U333=""),"Cancelled record missing cancellation source",IF(OR(AND($V333&lt;&gt;"",$V333&lt;0),AND($W333&lt;&gt;"",$W333&lt;0)),"Negative cost",""))))))))))</f>
        <v/>
      </c>
    </row>
    <row r="334">
      <c r="A334" s="15" t="n"/>
      <c r="B334" s="15" t="n"/>
      <c r="C334" s="15" t="n"/>
      <c r="D334" s="42" t="n"/>
      <c r="E334" s="17" t="n"/>
      <c r="F334" s="42" t="n"/>
      <c r="G334" s="17" t="n"/>
      <c r="H334" s="15" t="n"/>
      <c r="I334" s="15" t="n"/>
      <c r="J334" s="15" t="n"/>
      <c r="K334" s="15" t="n"/>
      <c r="L334" s="15" t="n"/>
      <c r="M334" s="15" t="n"/>
      <c r="N334" s="15" t="n"/>
      <c r="O334" s="42" t="n"/>
      <c r="P334" s="17" t="n"/>
      <c r="Q334" s="42" t="n"/>
      <c r="R334" s="17" t="n"/>
      <c r="S334" s="42" t="n"/>
      <c r="T334" s="17" t="n"/>
      <c r="U334" s="15" t="n"/>
      <c r="V334" s="43" t="n"/>
      <c r="W334" s="43" t="n"/>
      <c r="X334" s="19" t="n"/>
      <c r="Y334" s="44">
        <f>IF($A334="","",IF(OR($D334="",$E334=""),"",$D334+$E334))</f>
        <v/>
      </c>
      <c r="Z334" s="44">
        <f>IF($A334="","",IF(OR($F334="",$G334=""),"",$F334+$G334))</f>
        <v/>
      </c>
      <c r="AA334" s="44">
        <f>IF($A334="","",IF(OR($O334="",$P334=""),"",$O334+$P334))</f>
        <v/>
      </c>
      <c r="AB334" s="44">
        <f>IF($A334="","",IF(OR($Q334="",$R334=""),"",$Q334+$R334))</f>
        <v/>
      </c>
      <c r="AC334" s="44">
        <f>IF($A334="","",IF(OR($S334="",$T334=""),"",$S334+$T334))</f>
        <v/>
      </c>
      <c r="AD334" s="45">
        <f>IF($A334="","",IF(OR($Y334="",$Z334=""),"",ROUND(($Z334-$Y334)*24,1)))</f>
        <v/>
      </c>
      <c r="AE334" s="45">
        <f>IF($A334="","",IF(OR($AA334="",$Z334=""),"",ROUND(($Z334-$AA334)*24,1)))</f>
        <v/>
      </c>
      <c r="AF334" s="22">
        <f>IF($A334="","",IF(OR($AB334="",$Z334=""),"",ROUND(($AB334-$Z334)*1440,0)))</f>
        <v/>
      </c>
      <c r="AG334" s="22">
        <f>IF($A334="","",IF(OR($AB334="",$AC334=""),"",ROUND(($AC334-$AB334)*1440,0)))</f>
        <v/>
      </c>
      <c r="AH334" s="46">
        <f>IF($A334="","",IF(OR($V334="",$W334=""),"",$W334-$V334))</f>
        <v/>
      </c>
      <c r="AI334" s="24">
        <f>IF($A334="","",IF(OR($L334="Cancelled",$L334="Completed"),"",IF(AND($L334="Confirmed",OR($M334="",$N334="")),"CONFIRMATION INCOMPLETE",IF(AND($Z334&lt;&gt;"",$Z334&lt;Dashboard!$B$2,$L334&lt;&gt;"Confirmed"),"OVERDUE / UNFILLED",IF(AND($Z334&lt;&gt;"",$Z334&gt;=Dashboard!$B$2,$Z334&lt;=Dashboard!$B$2+2,$L334&lt;&gt;"Confirmed"),"DUE WITHIN 48 HOURS","")))))</f>
        <v/>
      </c>
      <c r="AJ334" s="24">
        <f>IF($A334="","",IF(COUNTIF($A$2:$A$501,$A334)&gt;1,"Duplicate request ID",IF(OR($B334="",$C334="",$D334="",$E334="",$F334="",$G334="",$H334="",$I334="",$J334="",$K334="",$L334=""),"Missing required information",IF(AND($Y334&lt;&gt;"",$Z334&lt;&gt;"",$Z334&lt;$Y334),"Invalid date or time sequence",IF(OR(AND($O334&lt;&gt;"",$P334=""),AND($O334="",$P334&lt;&gt;"")),"Confirmation date or time incomplete",IF(AND($AA334&lt;&gt;"",$Z334&lt;&gt;"",$AA334&gt;$Z334),"Confirmation after appointment",IF(AND(OR($L334="Confirmed",$L334="Completed"),OR($M334="",$N334="")),"Confirmed record missing assignment",IF(AND($L334="Completed",OR($Q334="",$R334="",$S334="",$T334="")),"Completed record missing service times",IF(AND($AB334&lt;&gt;"",$AC334&lt;&gt;"",$AC334&lt;$AB334),"Service end before service start",IF(AND($L334="Cancelled",$U334=""),"Cancelled record missing cancellation source",IF(OR(AND($V334&lt;&gt;"",$V334&lt;0),AND($W334&lt;&gt;"",$W334&lt;0)),"Negative cost",""))))))))))</f>
        <v/>
      </c>
    </row>
    <row r="335">
      <c r="A335" s="25" t="n"/>
      <c r="B335" s="25" t="n"/>
      <c r="C335" s="25" t="n"/>
      <c r="D335" s="47" t="n"/>
      <c r="E335" s="27" t="n"/>
      <c r="F335" s="47" t="n"/>
      <c r="G335" s="27" t="n"/>
      <c r="H335" s="25" t="n"/>
      <c r="I335" s="25" t="n"/>
      <c r="J335" s="25" t="n"/>
      <c r="K335" s="25" t="n"/>
      <c r="L335" s="25" t="n"/>
      <c r="M335" s="25" t="n"/>
      <c r="N335" s="25" t="n"/>
      <c r="O335" s="47" t="n"/>
      <c r="P335" s="27" t="n"/>
      <c r="Q335" s="47" t="n"/>
      <c r="R335" s="27" t="n"/>
      <c r="S335" s="47" t="n"/>
      <c r="T335" s="27" t="n"/>
      <c r="U335" s="25" t="n"/>
      <c r="V335" s="48" t="n"/>
      <c r="W335" s="48" t="n"/>
      <c r="X335" s="29" t="n"/>
      <c r="Y335" s="44">
        <f>IF($A335="","",IF(OR($D335="",$E335=""),"",$D335+$E335))</f>
        <v/>
      </c>
      <c r="Z335" s="44">
        <f>IF($A335="","",IF(OR($F335="",$G335=""),"",$F335+$G335))</f>
        <v/>
      </c>
      <c r="AA335" s="44">
        <f>IF($A335="","",IF(OR($O335="",$P335=""),"",$O335+$P335))</f>
        <v/>
      </c>
      <c r="AB335" s="44">
        <f>IF($A335="","",IF(OR($Q335="",$R335=""),"",$Q335+$R335))</f>
        <v/>
      </c>
      <c r="AC335" s="44">
        <f>IF($A335="","",IF(OR($S335="",$T335=""),"",$S335+$T335))</f>
        <v/>
      </c>
      <c r="AD335" s="45">
        <f>IF($A335="","",IF(OR($Y335="",$Z335=""),"",ROUND(($Z335-$Y335)*24,1)))</f>
        <v/>
      </c>
      <c r="AE335" s="45">
        <f>IF($A335="","",IF(OR($AA335="",$Z335=""),"",ROUND(($Z335-$AA335)*24,1)))</f>
        <v/>
      </c>
      <c r="AF335" s="22">
        <f>IF($A335="","",IF(OR($AB335="",$Z335=""),"",ROUND(($AB335-$Z335)*1440,0)))</f>
        <v/>
      </c>
      <c r="AG335" s="22">
        <f>IF($A335="","",IF(OR($AB335="",$AC335=""),"",ROUND(($AC335-$AB335)*1440,0)))</f>
        <v/>
      </c>
      <c r="AH335" s="46">
        <f>IF($A335="","",IF(OR($V335="",$W335=""),"",$W335-$V335))</f>
        <v/>
      </c>
      <c r="AI335" s="24">
        <f>IF($A335="","",IF(OR($L335="Cancelled",$L335="Completed"),"",IF(AND($L335="Confirmed",OR($M335="",$N335="")),"CONFIRMATION INCOMPLETE",IF(AND($Z335&lt;&gt;"",$Z335&lt;Dashboard!$B$2,$L335&lt;&gt;"Confirmed"),"OVERDUE / UNFILLED",IF(AND($Z335&lt;&gt;"",$Z335&gt;=Dashboard!$B$2,$Z335&lt;=Dashboard!$B$2+2,$L335&lt;&gt;"Confirmed"),"DUE WITHIN 48 HOURS","")))))</f>
        <v/>
      </c>
      <c r="AJ335" s="24">
        <f>IF($A335="","",IF(COUNTIF($A$2:$A$501,$A335)&gt;1,"Duplicate request ID",IF(OR($B335="",$C335="",$D335="",$E335="",$F335="",$G335="",$H335="",$I335="",$J335="",$K335="",$L335=""),"Missing required information",IF(AND($Y335&lt;&gt;"",$Z335&lt;&gt;"",$Z335&lt;$Y335),"Invalid date or time sequence",IF(OR(AND($O335&lt;&gt;"",$P335=""),AND($O335="",$P335&lt;&gt;"")),"Confirmation date or time incomplete",IF(AND($AA335&lt;&gt;"",$Z335&lt;&gt;"",$AA335&gt;$Z335),"Confirmation after appointment",IF(AND(OR($L335="Confirmed",$L335="Completed"),OR($M335="",$N335="")),"Confirmed record missing assignment",IF(AND($L335="Completed",OR($Q335="",$R335="",$S335="",$T335="")),"Completed record missing service times",IF(AND($AB335&lt;&gt;"",$AC335&lt;&gt;"",$AC335&lt;$AB335),"Service end before service start",IF(AND($L335="Cancelled",$U335=""),"Cancelled record missing cancellation source",IF(OR(AND($V335&lt;&gt;"",$V335&lt;0),AND($W335&lt;&gt;"",$W335&lt;0)),"Negative cost",""))))))))))</f>
        <v/>
      </c>
    </row>
    <row r="336">
      <c r="A336" s="15" t="n"/>
      <c r="B336" s="15" t="n"/>
      <c r="C336" s="15" t="n"/>
      <c r="D336" s="42" t="n"/>
      <c r="E336" s="17" t="n"/>
      <c r="F336" s="42" t="n"/>
      <c r="G336" s="17" t="n"/>
      <c r="H336" s="15" t="n"/>
      <c r="I336" s="15" t="n"/>
      <c r="J336" s="15" t="n"/>
      <c r="K336" s="15" t="n"/>
      <c r="L336" s="15" t="n"/>
      <c r="M336" s="15" t="n"/>
      <c r="N336" s="15" t="n"/>
      <c r="O336" s="42" t="n"/>
      <c r="P336" s="17" t="n"/>
      <c r="Q336" s="42" t="n"/>
      <c r="R336" s="17" t="n"/>
      <c r="S336" s="42" t="n"/>
      <c r="T336" s="17" t="n"/>
      <c r="U336" s="15" t="n"/>
      <c r="V336" s="43" t="n"/>
      <c r="W336" s="43" t="n"/>
      <c r="X336" s="19" t="n"/>
      <c r="Y336" s="44">
        <f>IF($A336="","",IF(OR($D336="",$E336=""),"",$D336+$E336))</f>
        <v/>
      </c>
      <c r="Z336" s="44">
        <f>IF($A336="","",IF(OR($F336="",$G336=""),"",$F336+$G336))</f>
        <v/>
      </c>
      <c r="AA336" s="44">
        <f>IF($A336="","",IF(OR($O336="",$P336=""),"",$O336+$P336))</f>
        <v/>
      </c>
      <c r="AB336" s="44">
        <f>IF($A336="","",IF(OR($Q336="",$R336=""),"",$Q336+$R336))</f>
        <v/>
      </c>
      <c r="AC336" s="44">
        <f>IF($A336="","",IF(OR($S336="",$T336=""),"",$S336+$T336))</f>
        <v/>
      </c>
      <c r="AD336" s="45">
        <f>IF($A336="","",IF(OR($Y336="",$Z336=""),"",ROUND(($Z336-$Y336)*24,1)))</f>
        <v/>
      </c>
      <c r="AE336" s="45">
        <f>IF($A336="","",IF(OR($AA336="",$Z336=""),"",ROUND(($Z336-$AA336)*24,1)))</f>
        <v/>
      </c>
      <c r="AF336" s="22">
        <f>IF($A336="","",IF(OR($AB336="",$Z336=""),"",ROUND(($AB336-$Z336)*1440,0)))</f>
        <v/>
      </c>
      <c r="AG336" s="22">
        <f>IF($A336="","",IF(OR($AB336="",$AC336=""),"",ROUND(($AC336-$AB336)*1440,0)))</f>
        <v/>
      </c>
      <c r="AH336" s="46">
        <f>IF($A336="","",IF(OR($V336="",$W336=""),"",$W336-$V336))</f>
        <v/>
      </c>
      <c r="AI336" s="24">
        <f>IF($A336="","",IF(OR($L336="Cancelled",$L336="Completed"),"",IF(AND($L336="Confirmed",OR($M336="",$N336="")),"CONFIRMATION INCOMPLETE",IF(AND($Z336&lt;&gt;"",$Z336&lt;Dashboard!$B$2,$L336&lt;&gt;"Confirmed"),"OVERDUE / UNFILLED",IF(AND($Z336&lt;&gt;"",$Z336&gt;=Dashboard!$B$2,$Z336&lt;=Dashboard!$B$2+2,$L336&lt;&gt;"Confirmed"),"DUE WITHIN 48 HOURS","")))))</f>
        <v/>
      </c>
      <c r="AJ336" s="24">
        <f>IF($A336="","",IF(COUNTIF($A$2:$A$501,$A336)&gt;1,"Duplicate request ID",IF(OR($B336="",$C336="",$D336="",$E336="",$F336="",$G336="",$H336="",$I336="",$J336="",$K336="",$L336=""),"Missing required information",IF(AND($Y336&lt;&gt;"",$Z336&lt;&gt;"",$Z336&lt;$Y336),"Invalid date or time sequence",IF(OR(AND($O336&lt;&gt;"",$P336=""),AND($O336="",$P336&lt;&gt;"")),"Confirmation date or time incomplete",IF(AND($AA336&lt;&gt;"",$Z336&lt;&gt;"",$AA336&gt;$Z336),"Confirmation after appointment",IF(AND(OR($L336="Confirmed",$L336="Completed"),OR($M336="",$N336="")),"Confirmed record missing assignment",IF(AND($L336="Completed",OR($Q336="",$R336="",$S336="",$T336="")),"Completed record missing service times",IF(AND($AB336&lt;&gt;"",$AC336&lt;&gt;"",$AC336&lt;$AB336),"Service end before service start",IF(AND($L336="Cancelled",$U336=""),"Cancelled record missing cancellation source",IF(OR(AND($V336&lt;&gt;"",$V336&lt;0),AND($W336&lt;&gt;"",$W336&lt;0)),"Negative cost",""))))))))))</f>
        <v/>
      </c>
    </row>
    <row r="337">
      <c r="A337" s="25" t="n"/>
      <c r="B337" s="25" t="n"/>
      <c r="C337" s="25" t="n"/>
      <c r="D337" s="47" t="n"/>
      <c r="E337" s="27" t="n"/>
      <c r="F337" s="47" t="n"/>
      <c r="G337" s="27" t="n"/>
      <c r="H337" s="25" t="n"/>
      <c r="I337" s="25" t="n"/>
      <c r="J337" s="25" t="n"/>
      <c r="K337" s="25" t="n"/>
      <c r="L337" s="25" t="n"/>
      <c r="M337" s="25" t="n"/>
      <c r="N337" s="25" t="n"/>
      <c r="O337" s="47" t="n"/>
      <c r="P337" s="27" t="n"/>
      <c r="Q337" s="47" t="n"/>
      <c r="R337" s="27" t="n"/>
      <c r="S337" s="47" t="n"/>
      <c r="T337" s="27" t="n"/>
      <c r="U337" s="25" t="n"/>
      <c r="V337" s="48" t="n"/>
      <c r="W337" s="48" t="n"/>
      <c r="X337" s="29" t="n"/>
      <c r="Y337" s="44">
        <f>IF($A337="","",IF(OR($D337="",$E337=""),"",$D337+$E337))</f>
        <v/>
      </c>
      <c r="Z337" s="44">
        <f>IF($A337="","",IF(OR($F337="",$G337=""),"",$F337+$G337))</f>
        <v/>
      </c>
      <c r="AA337" s="44">
        <f>IF($A337="","",IF(OR($O337="",$P337=""),"",$O337+$P337))</f>
        <v/>
      </c>
      <c r="AB337" s="44">
        <f>IF($A337="","",IF(OR($Q337="",$R337=""),"",$Q337+$R337))</f>
        <v/>
      </c>
      <c r="AC337" s="44">
        <f>IF($A337="","",IF(OR($S337="",$T337=""),"",$S337+$T337))</f>
        <v/>
      </c>
      <c r="AD337" s="45">
        <f>IF($A337="","",IF(OR($Y337="",$Z337=""),"",ROUND(($Z337-$Y337)*24,1)))</f>
        <v/>
      </c>
      <c r="AE337" s="45">
        <f>IF($A337="","",IF(OR($AA337="",$Z337=""),"",ROUND(($Z337-$AA337)*24,1)))</f>
        <v/>
      </c>
      <c r="AF337" s="22">
        <f>IF($A337="","",IF(OR($AB337="",$Z337=""),"",ROUND(($AB337-$Z337)*1440,0)))</f>
        <v/>
      </c>
      <c r="AG337" s="22">
        <f>IF($A337="","",IF(OR($AB337="",$AC337=""),"",ROUND(($AC337-$AB337)*1440,0)))</f>
        <v/>
      </c>
      <c r="AH337" s="46">
        <f>IF($A337="","",IF(OR($V337="",$W337=""),"",$W337-$V337))</f>
        <v/>
      </c>
      <c r="AI337" s="24">
        <f>IF($A337="","",IF(OR($L337="Cancelled",$L337="Completed"),"",IF(AND($L337="Confirmed",OR($M337="",$N337="")),"CONFIRMATION INCOMPLETE",IF(AND($Z337&lt;&gt;"",$Z337&lt;Dashboard!$B$2,$L337&lt;&gt;"Confirmed"),"OVERDUE / UNFILLED",IF(AND($Z337&lt;&gt;"",$Z337&gt;=Dashboard!$B$2,$Z337&lt;=Dashboard!$B$2+2,$L337&lt;&gt;"Confirmed"),"DUE WITHIN 48 HOURS","")))))</f>
        <v/>
      </c>
      <c r="AJ337" s="24">
        <f>IF($A337="","",IF(COUNTIF($A$2:$A$501,$A337)&gt;1,"Duplicate request ID",IF(OR($B337="",$C337="",$D337="",$E337="",$F337="",$G337="",$H337="",$I337="",$J337="",$K337="",$L337=""),"Missing required information",IF(AND($Y337&lt;&gt;"",$Z337&lt;&gt;"",$Z337&lt;$Y337),"Invalid date or time sequence",IF(OR(AND($O337&lt;&gt;"",$P337=""),AND($O337="",$P337&lt;&gt;"")),"Confirmation date or time incomplete",IF(AND($AA337&lt;&gt;"",$Z337&lt;&gt;"",$AA337&gt;$Z337),"Confirmation after appointment",IF(AND(OR($L337="Confirmed",$L337="Completed"),OR($M337="",$N337="")),"Confirmed record missing assignment",IF(AND($L337="Completed",OR($Q337="",$R337="",$S337="",$T337="")),"Completed record missing service times",IF(AND($AB337&lt;&gt;"",$AC337&lt;&gt;"",$AC337&lt;$AB337),"Service end before service start",IF(AND($L337="Cancelled",$U337=""),"Cancelled record missing cancellation source",IF(OR(AND($V337&lt;&gt;"",$V337&lt;0),AND($W337&lt;&gt;"",$W337&lt;0)),"Negative cost",""))))))))))</f>
        <v/>
      </c>
    </row>
    <row r="338">
      <c r="A338" s="15" t="n"/>
      <c r="B338" s="15" t="n"/>
      <c r="C338" s="15" t="n"/>
      <c r="D338" s="42" t="n"/>
      <c r="E338" s="17" t="n"/>
      <c r="F338" s="42" t="n"/>
      <c r="G338" s="17" t="n"/>
      <c r="H338" s="15" t="n"/>
      <c r="I338" s="15" t="n"/>
      <c r="J338" s="15" t="n"/>
      <c r="K338" s="15" t="n"/>
      <c r="L338" s="15" t="n"/>
      <c r="M338" s="15" t="n"/>
      <c r="N338" s="15" t="n"/>
      <c r="O338" s="42" t="n"/>
      <c r="P338" s="17" t="n"/>
      <c r="Q338" s="42" t="n"/>
      <c r="R338" s="17" t="n"/>
      <c r="S338" s="42" t="n"/>
      <c r="T338" s="17" t="n"/>
      <c r="U338" s="15" t="n"/>
      <c r="V338" s="43" t="n"/>
      <c r="W338" s="43" t="n"/>
      <c r="X338" s="19" t="n"/>
      <c r="Y338" s="44">
        <f>IF($A338="","",IF(OR($D338="",$E338=""),"",$D338+$E338))</f>
        <v/>
      </c>
      <c r="Z338" s="44">
        <f>IF($A338="","",IF(OR($F338="",$G338=""),"",$F338+$G338))</f>
        <v/>
      </c>
      <c r="AA338" s="44">
        <f>IF($A338="","",IF(OR($O338="",$P338=""),"",$O338+$P338))</f>
        <v/>
      </c>
      <c r="AB338" s="44">
        <f>IF($A338="","",IF(OR($Q338="",$R338=""),"",$Q338+$R338))</f>
        <v/>
      </c>
      <c r="AC338" s="44">
        <f>IF($A338="","",IF(OR($S338="",$T338=""),"",$S338+$T338))</f>
        <v/>
      </c>
      <c r="AD338" s="45">
        <f>IF($A338="","",IF(OR($Y338="",$Z338=""),"",ROUND(($Z338-$Y338)*24,1)))</f>
        <v/>
      </c>
      <c r="AE338" s="45">
        <f>IF($A338="","",IF(OR($AA338="",$Z338=""),"",ROUND(($Z338-$AA338)*24,1)))</f>
        <v/>
      </c>
      <c r="AF338" s="22">
        <f>IF($A338="","",IF(OR($AB338="",$Z338=""),"",ROUND(($AB338-$Z338)*1440,0)))</f>
        <v/>
      </c>
      <c r="AG338" s="22">
        <f>IF($A338="","",IF(OR($AB338="",$AC338=""),"",ROUND(($AC338-$AB338)*1440,0)))</f>
        <v/>
      </c>
      <c r="AH338" s="46">
        <f>IF($A338="","",IF(OR($V338="",$W338=""),"",$W338-$V338))</f>
        <v/>
      </c>
      <c r="AI338" s="24">
        <f>IF($A338="","",IF(OR($L338="Cancelled",$L338="Completed"),"",IF(AND($L338="Confirmed",OR($M338="",$N338="")),"CONFIRMATION INCOMPLETE",IF(AND($Z338&lt;&gt;"",$Z338&lt;Dashboard!$B$2,$L338&lt;&gt;"Confirmed"),"OVERDUE / UNFILLED",IF(AND($Z338&lt;&gt;"",$Z338&gt;=Dashboard!$B$2,$Z338&lt;=Dashboard!$B$2+2,$L338&lt;&gt;"Confirmed"),"DUE WITHIN 48 HOURS","")))))</f>
        <v/>
      </c>
      <c r="AJ338" s="24">
        <f>IF($A338="","",IF(COUNTIF($A$2:$A$501,$A338)&gt;1,"Duplicate request ID",IF(OR($B338="",$C338="",$D338="",$E338="",$F338="",$G338="",$H338="",$I338="",$J338="",$K338="",$L338=""),"Missing required information",IF(AND($Y338&lt;&gt;"",$Z338&lt;&gt;"",$Z338&lt;$Y338),"Invalid date or time sequence",IF(OR(AND($O338&lt;&gt;"",$P338=""),AND($O338="",$P338&lt;&gt;"")),"Confirmation date or time incomplete",IF(AND($AA338&lt;&gt;"",$Z338&lt;&gt;"",$AA338&gt;$Z338),"Confirmation after appointment",IF(AND(OR($L338="Confirmed",$L338="Completed"),OR($M338="",$N338="")),"Confirmed record missing assignment",IF(AND($L338="Completed",OR($Q338="",$R338="",$S338="",$T338="")),"Completed record missing service times",IF(AND($AB338&lt;&gt;"",$AC338&lt;&gt;"",$AC338&lt;$AB338),"Service end before service start",IF(AND($L338="Cancelled",$U338=""),"Cancelled record missing cancellation source",IF(OR(AND($V338&lt;&gt;"",$V338&lt;0),AND($W338&lt;&gt;"",$W338&lt;0)),"Negative cost",""))))))))))</f>
        <v/>
      </c>
    </row>
    <row r="339">
      <c r="A339" s="25" t="n"/>
      <c r="B339" s="25" t="n"/>
      <c r="C339" s="25" t="n"/>
      <c r="D339" s="47" t="n"/>
      <c r="E339" s="27" t="n"/>
      <c r="F339" s="47" t="n"/>
      <c r="G339" s="27" t="n"/>
      <c r="H339" s="25" t="n"/>
      <c r="I339" s="25" t="n"/>
      <c r="J339" s="25" t="n"/>
      <c r="K339" s="25" t="n"/>
      <c r="L339" s="25" t="n"/>
      <c r="M339" s="25" t="n"/>
      <c r="N339" s="25" t="n"/>
      <c r="O339" s="47" t="n"/>
      <c r="P339" s="27" t="n"/>
      <c r="Q339" s="47" t="n"/>
      <c r="R339" s="27" t="n"/>
      <c r="S339" s="47" t="n"/>
      <c r="T339" s="27" t="n"/>
      <c r="U339" s="25" t="n"/>
      <c r="V339" s="48" t="n"/>
      <c r="W339" s="48" t="n"/>
      <c r="X339" s="29" t="n"/>
      <c r="Y339" s="44">
        <f>IF($A339="","",IF(OR($D339="",$E339=""),"",$D339+$E339))</f>
        <v/>
      </c>
      <c r="Z339" s="44">
        <f>IF($A339="","",IF(OR($F339="",$G339=""),"",$F339+$G339))</f>
        <v/>
      </c>
      <c r="AA339" s="44">
        <f>IF($A339="","",IF(OR($O339="",$P339=""),"",$O339+$P339))</f>
        <v/>
      </c>
      <c r="AB339" s="44">
        <f>IF($A339="","",IF(OR($Q339="",$R339=""),"",$Q339+$R339))</f>
        <v/>
      </c>
      <c r="AC339" s="44">
        <f>IF($A339="","",IF(OR($S339="",$T339=""),"",$S339+$T339))</f>
        <v/>
      </c>
      <c r="AD339" s="45">
        <f>IF($A339="","",IF(OR($Y339="",$Z339=""),"",ROUND(($Z339-$Y339)*24,1)))</f>
        <v/>
      </c>
      <c r="AE339" s="45">
        <f>IF($A339="","",IF(OR($AA339="",$Z339=""),"",ROUND(($Z339-$AA339)*24,1)))</f>
        <v/>
      </c>
      <c r="AF339" s="22">
        <f>IF($A339="","",IF(OR($AB339="",$Z339=""),"",ROUND(($AB339-$Z339)*1440,0)))</f>
        <v/>
      </c>
      <c r="AG339" s="22">
        <f>IF($A339="","",IF(OR($AB339="",$AC339=""),"",ROUND(($AC339-$AB339)*1440,0)))</f>
        <v/>
      </c>
      <c r="AH339" s="46">
        <f>IF($A339="","",IF(OR($V339="",$W339=""),"",$W339-$V339))</f>
        <v/>
      </c>
      <c r="AI339" s="24">
        <f>IF($A339="","",IF(OR($L339="Cancelled",$L339="Completed"),"",IF(AND($L339="Confirmed",OR($M339="",$N339="")),"CONFIRMATION INCOMPLETE",IF(AND($Z339&lt;&gt;"",$Z339&lt;Dashboard!$B$2,$L339&lt;&gt;"Confirmed"),"OVERDUE / UNFILLED",IF(AND($Z339&lt;&gt;"",$Z339&gt;=Dashboard!$B$2,$Z339&lt;=Dashboard!$B$2+2,$L339&lt;&gt;"Confirmed"),"DUE WITHIN 48 HOURS","")))))</f>
        <v/>
      </c>
      <c r="AJ339" s="24">
        <f>IF($A339="","",IF(COUNTIF($A$2:$A$501,$A339)&gt;1,"Duplicate request ID",IF(OR($B339="",$C339="",$D339="",$E339="",$F339="",$G339="",$H339="",$I339="",$J339="",$K339="",$L339=""),"Missing required information",IF(AND($Y339&lt;&gt;"",$Z339&lt;&gt;"",$Z339&lt;$Y339),"Invalid date or time sequence",IF(OR(AND($O339&lt;&gt;"",$P339=""),AND($O339="",$P339&lt;&gt;"")),"Confirmation date or time incomplete",IF(AND($AA339&lt;&gt;"",$Z339&lt;&gt;"",$AA339&gt;$Z339),"Confirmation after appointment",IF(AND(OR($L339="Confirmed",$L339="Completed"),OR($M339="",$N339="")),"Confirmed record missing assignment",IF(AND($L339="Completed",OR($Q339="",$R339="",$S339="",$T339="")),"Completed record missing service times",IF(AND($AB339&lt;&gt;"",$AC339&lt;&gt;"",$AC339&lt;$AB339),"Service end before service start",IF(AND($L339="Cancelled",$U339=""),"Cancelled record missing cancellation source",IF(OR(AND($V339&lt;&gt;"",$V339&lt;0),AND($W339&lt;&gt;"",$W339&lt;0)),"Negative cost",""))))))))))</f>
        <v/>
      </c>
    </row>
    <row r="340">
      <c r="A340" s="15" t="n"/>
      <c r="B340" s="15" t="n"/>
      <c r="C340" s="15" t="n"/>
      <c r="D340" s="42" t="n"/>
      <c r="E340" s="17" t="n"/>
      <c r="F340" s="42" t="n"/>
      <c r="G340" s="17" t="n"/>
      <c r="H340" s="15" t="n"/>
      <c r="I340" s="15" t="n"/>
      <c r="J340" s="15" t="n"/>
      <c r="K340" s="15" t="n"/>
      <c r="L340" s="15" t="n"/>
      <c r="M340" s="15" t="n"/>
      <c r="N340" s="15" t="n"/>
      <c r="O340" s="42" t="n"/>
      <c r="P340" s="17" t="n"/>
      <c r="Q340" s="42" t="n"/>
      <c r="R340" s="17" t="n"/>
      <c r="S340" s="42" t="n"/>
      <c r="T340" s="17" t="n"/>
      <c r="U340" s="15" t="n"/>
      <c r="V340" s="43" t="n"/>
      <c r="W340" s="43" t="n"/>
      <c r="X340" s="19" t="n"/>
      <c r="Y340" s="44">
        <f>IF($A340="","",IF(OR($D340="",$E340=""),"",$D340+$E340))</f>
        <v/>
      </c>
      <c r="Z340" s="44">
        <f>IF($A340="","",IF(OR($F340="",$G340=""),"",$F340+$G340))</f>
        <v/>
      </c>
      <c r="AA340" s="44">
        <f>IF($A340="","",IF(OR($O340="",$P340=""),"",$O340+$P340))</f>
        <v/>
      </c>
      <c r="AB340" s="44">
        <f>IF($A340="","",IF(OR($Q340="",$R340=""),"",$Q340+$R340))</f>
        <v/>
      </c>
      <c r="AC340" s="44">
        <f>IF($A340="","",IF(OR($S340="",$T340=""),"",$S340+$T340))</f>
        <v/>
      </c>
      <c r="AD340" s="45">
        <f>IF($A340="","",IF(OR($Y340="",$Z340=""),"",ROUND(($Z340-$Y340)*24,1)))</f>
        <v/>
      </c>
      <c r="AE340" s="45">
        <f>IF($A340="","",IF(OR($AA340="",$Z340=""),"",ROUND(($Z340-$AA340)*24,1)))</f>
        <v/>
      </c>
      <c r="AF340" s="22">
        <f>IF($A340="","",IF(OR($AB340="",$Z340=""),"",ROUND(($AB340-$Z340)*1440,0)))</f>
        <v/>
      </c>
      <c r="AG340" s="22">
        <f>IF($A340="","",IF(OR($AB340="",$AC340=""),"",ROUND(($AC340-$AB340)*1440,0)))</f>
        <v/>
      </c>
      <c r="AH340" s="46">
        <f>IF($A340="","",IF(OR($V340="",$W340=""),"",$W340-$V340))</f>
        <v/>
      </c>
      <c r="AI340" s="24">
        <f>IF($A340="","",IF(OR($L340="Cancelled",$L340="Completed"),"",IF(AND($L340="Confirmed",OR($M340="",$N340="")),"CONFIRMATION INCOMPLETE",IF(AND($Z340&lt;&gt;"",$Z340&lt;Dashboard!$B$2,$L340&lt;&gt;"Confirmed"),"OVERDUE / UNFILLED",IF(AND($Z340&lt;&gt;"",$Z340&gt;=Dashboard!$B$2,$Z340&lt;=Dashboard!$B$2+2,$L340&lt;&gt;"Confirmed"),"DUE WITHIN 48 HOURS","")))))</f>
        <v/>
      </c>
      <c r="AJ340" s="24">
        <f>IF($A340="","",IF(COUNTIF($A$2:$A$501,$A340)&gt;1,"Duplicate request ID",IF(OR($B340="",$C340="",$D340="",$E340="",$F340="",$G340="",$H340="",$I340="",$J340="",$K340="",$L340=""),"Missing required information",IF(AND($Y340&lt;&gt;"",$Z340&lt;&gt;"",$Z340&lt;$Y340),"Invalid date or time sequence",IF(OR(AND($O340&lt;&gt;"",$P340=""),AND($O340="",$P340&lt;&gt;"")),"Confirmation date or time incomplete",IF(AND($AA340&lt;&gt;"",$Z340&lt;&gt;"",$AA340&gt;$Z340),"Confirmation after appointment",IF(AND(OR($L340="Confirmed",$L340="Completed"),OR($M340="",$N340="")),"Confirmed record missing assignment",IF(AND($L340="Completed",OR($Q340="",$R340="",$S340="",$T340="")),"Completed record missing service times",IF(AND($AB340&lt;&gt;"",$AC340&lt;&gt;"",$AC340&lt;$AB340),"Service end before service start",IF(AND($L340="Cancelled",$U340=""),"Cancelled record missing cancellation source",IF(OR(AND($V340&lt;&gt;"",$V340&lt;0),AND($W340&lt;&gt;"",$W340&lt;0)),"Negative cost",""))))))))))</f>
        <v/>
      </c>
    </row>
    <row r="341">
      <c r="A341" s="25" t="n"/>
      <c r="B341" s="25" t="n"/>
      <c r="C341" s="25" t="n"/>
      <c r="D341" s="47" t="n"/>
      <c r="E341" s="27" t="n"/>
      <c r="F341" s="47" t="n"/>
      <c r="G341" s="27" t="n"/>
      <c r="H341" s="25" t="n"/>
      <c r="I341" s="25" t="n"/>
      <c r="J341" s="25" t="n"/>
      <c r="K341" s="25" t="n"/>
      <c r="L341" s="25" t="n"/>
      <c r="M341" s="25" t="n"/>
      <c r="N341" s="25" t="n"/>
      <c r="O341" s="47" t="n"/>
      <c r="P341" s="27" t="n"/>
      <c r="Q341" s="47" t="n"/>
      <c r="R341" s="27" t="n"/>
      <c r="S341" s="47" t="n"/>
      <c r="T341" s="27" t="n"/>
      <c r="U341" s="25" t="n"/>
      <c r="V341" s="48" t="n"/>
      <c r="W341" s="48" t="n"/>
      <c r="X341" s="29" t="n"/>
      <c r="Y341" s="44">
        <f>IF($A341="","",IF(OR($D341="",$E341=""),"",$D341+$E341))</f>
        <v/>
      </c>
      <c r="Z341" s="44">
        <f>IF($A341="","",IF(OR($F341="",$G341=""),"",$F341+$G341))</f>
        <v/>
      </c>
      <c r="AA341" s="44">
        <f>IF($A341="","",IF(OR($O341="",$P341=""),"",$O341+$P341))</f>
        <v/>
      </c>
      <c r="AB341" s="44">
        <f>IF($A341="","",IF(OR($Q341="",$R341=""),"",$Q341+$R341))</f>
        <v/>
      </c>
      <c r="AC341" s="44">
        <f>IF($A341="","",IF(OR($S341="",$T341=""),"",$S341+$T341))</f>
        <v/>
      </c>
      <c r="AD341" s="45">
        <f>IF($A341="","",IF(OR($Y341="",$Z341=""),"",ROUND(($Z341-$Y341)*24,1)))</f>
        <v/>
      </c>
      <c r="AE341" s="45">
        <f>IF($A341="","",IF(OR($AA341="",$Z341=""),"",ROUND(($Z341-$AA341)*24,1)))</f>
        <v/>
      </c>
      <c r="AF341" s="22">
        <f>IF($A341="","",IF(OR($AB341="",$Z341=""),"",ROUND(($AB341-$Z341)*1440,0)))</f>
        <v/>
      </c>
      <c r="AG341" s="22">
        <f>IF($A341="","",IF(OR($AB341="",$AC341=""),"",ROUND(($AC341-$AB341)*1440,0)))</f>
        <v/>
      </c>
      <c r="AH341" s="46">
        <f>IF($A341="","",IF(OR($V341="",$W341=""),"",$W341-$V341))</f>
        <v/>
      </c>
      <c r="AI341" s="24">
        <f>IF($A341="","",IF(OR($L341="Cancelled",$L341="Completed"),"",IF(AND($L341="Confirmed",OR($M341="",$N341="")),"CONFIRMATION INCOMPLETE",IF(AND($Z341&lt;&gt;"",$Z341&lt;Dashboard!$B$2,$L341&lt;&gt;"Confirmed"),"OVERDUE / UNFILLED",IF(AND($Z341&lt;&gt;"",$Z341&gt;=Dashboard!$B$2,$Z341&lt;=Dashboard!$B$2+2,$L341&lt;&gt;"Confirmed"),"DUE WITHIN 48 HOURS","")))))</f>
        <v/>
      </c>
      <c r="AJ341" s="24">
        <f>IF($A341="","",IF(COUNTIF($A$2:$A$501,$A341)&gt;1,"Duplicate request ID",IF(OR($B341="",$C341="",$D341="",$E341="",$F341="",$G341="",$H341="",$I341="",$J341="",$K341="",$L341=""),"Missing required information",IF(AND($Y341&lt;&gt;"",$Z341&lt;&gt;"",$Z341&lt;$Y341),"Invalid date or time sequence",IF(OR(AND($O341&lt;&gt;"",$P341=""),AND($O341="",$P341&lt;&gt;"")),"Confirmation date or time incomplete",IF(AND($AA341&lt;&gt;"",$Z341&lt;&gt;"",$AA341&gt;$Z341),"Confirmation after appointment",IF(AND(OR($L341="Confirmed",$L341="Completed"),OR($M341="",$N341="")),"Confirmed record missing assignment",IF(AND($L341="Completed",OR($Q341="",$R341="",$S341="",$T341="")),"Completed record missing service times",IF(AND($AB341&lt;&gt;"",$AC341&lt;&gt;"",$AC341&lt;$AB341),"Service end before service start",IF(AND($L341="Cancelled",$U341=""),"Cancelled record missing cancellation source",IF(OR(AND($V341&lt;&gt;"",$V341&lt;0),AND($W341&lt;&gt;"",$W341&lt;0)),"Negative cost",""))))))))))</f>
        <v/>
      </c>
    </row>
    <row r="342">
      <c r="A342" s="15" t="n"/>
      <c r="B342" s="15" t="n"/>
      <c r="C342" s="15" t="n"/>
      <c r="D342" s="42" t="n"/>
      <c r="E342" s="17" t="n"/>
      <c r="F342" s="42" t="n"/>
      <c r="G342" s="17" t="n"/>
      <c r="H342" s="15" t="n"/>
      <c r="I342" s="15" t="n"/>
      <c r="J342" s="15" t="n"/>
      <c r="K342" s="15" t="n"/>
      <c r="L342" s="15" t="n"/>
      <c r="M342" s="15" t="n"/>
      <c r="N342" s="15" t="n"/>
      <c r="O342" s="42" t="n"/>
      <c r="P342" s="17" t="n"/>
      <c r="Q342" s="42" t="n"/>
      <c r="R342" s="17" t="n"/>
      <c r="S342" s="42" t="n"/>
      <c r="T342" s="17" t="n"/>
      <c r="U342" s="15" t="n"/>
      <c r="V342" s="43" t="n"/>
      <c r="W342" s="43" t="n"/>
      <c r="X342" s="19" t="n"/>
      <c r="Y342" s="44">
        <f>IF($A342="","",IF(OR($D342="",$E342=""),"",$D342+$E342))</f>
        <v/>
      </c>
      <c r="Z342" s="44">
        <f>IF($A342="","",IF(OR($F342="",$G342=""),"",$F342+$G342))</f>
        <v/>
      </c>
      <c r="AA342" s="44">
        <f>IF($A342="","",IF(OR($O342="",$P342=""),"",$O342+$P342))</f>
        <v/>
      </c>
      <c r="AB342" s="44">
        <f>IF($A342="","",IF(OR($Q342="",$R342=""),"",$Q342+$R342))</f>
        <v/>
      </c>
      <c r="AC342" s="44">
        <f>IF($A342="","",IF(OR($S342="",$T342=""),"",$S342+$T342))</f>
        <v/>
      </c>
      <c r="AD342" s="45">
        <f>IF($A342="","",IF(OR($Y342="",$Z342=""),"",ROUND(($Z342-$Y342)*24,1)))</f>
        <v/>
      </c>
      <c r="AE342" s="45">
        <f>IF($A342="","",IF(OR($AA342="",$Z342=""),"",ROUND(($Z342-$AA342)*24,1)))</f>
        <v/>
      </c>
      <c r="AF342" s="22">
        <f>IF($A342="","",IF(OR($AB342="",$Z342=""),"",ROUND(($AB342-$Z342)*1440,0)))</f>
        <v/>
      </c>
      <c r="AG342" s="22">
        <f>IF($A342="","",IF(OR($AB342="",$AC342=""),"",ROUND(($AC342-$AB342)*1440,0)))</f>
        <v/>
      </c>
      <c r="AH342" s="46">
        <f>IF($A342="","",IF(OR($V342="",$W342=""),"",$W342-$V342))</f>
        <v/>
      </c>
      <c r="AI342" s="24">
        <f>IF($A342="","",IF(OR($L342="Cancelled",$L342="Completed"),"",IF(AND($L342="Confirmed",OR($M342="",$N342="")),"CONFIRMATION INCOMPLETE",IF(AND($Z342&lt;&gt;"",$Z342&lt;Dashboard!$B$2,$L342&lt;&gt;"Confirmed"),"OVERDUE / UNFILLED",IF(AND($Z342&lt;&gt;"",$Z342&gt;=Dashboard!$B$2,$Z342&lt;=Dashboard!$B$2+2,$L342&lt;&gt;"Confirmed"),"DUE WITHIN 48 HOURS","")))))</f>
        <v/>
      </c>
      <c r="AJ342" s="24">
        <f>IF($A342="","",IF(COUNTIF($A$2:$A$501,$A342)&gt;1,"Duplicate request ID",IF(OR($B342="",$C342="",$D342="",$E342="",$F342="",$G342="",$H342="",$I342="",$J342="",$K342="",$L342=""),"Missing required information",IF(AND($Y342&lt;&gt;"",$Z342&lt;&gt;"",$Z342&lt;$Y342),"Invalid date or time sequence",IF(OR(AND($O342&lt;&gt;"",$P342=""),AND($O342="",$P342&lt;&gt;"")),"Confirmation date or time incomplete",IF(AND($AA342&lt;&gt;"",$Z342&lt;&gt;"",$AA342&gt;$Z342),"Confirmation after appointment",IF(AND(OR($L342="Confirmed",$L342="Completed"),OR($M342="",$N342="")),"Confirmed record missing assignment",IF(AND($L342="Completed",OR($Q342="",$R342="",$S342="",$T342="")),"Completed record missing service times",IF(AND($AB342&lt;&gt;"",$AC342&lt;&gt;"",$AC342&lt;$AB342),"Service end before service start",IF(AND($L342="Cancelled",$U342=""),"Cancelled record missing cancellation source",IF(OR(AND($V342&lt;&gt;"",$V342&lt;0),AND($W342&lt;&gt;"",$W342&lt;0)),"Negative cost",""))))))))))</f>
        <v/>
      </c>
    </row>
    <row r="343">
      <c r="A343" s="25" t="n"/>
      <c r="B343" s="25" t="n"/>
      <c r="C343" s="25" t="n"/>
      <c r="D343" s="47" t="n"/>
      <c r="E343" s="27" t="n"/>
      <c r="F343" s="47" t="n"/>
      <c r="G343" s="27" t="n"/>
      <c r="H343" s="25" t="n"/>
      <c r="I343" s="25" t="n"/>
      <c r="J343" s="25" t="n"/>
      <c r="K343" s="25" t="n"/>
      <c r="L343" s="25" t="n"/>
      <c r="M343" s="25" t="n"/>
      <c r="N343" s="25" t="n"/>
      <c r="O343" s="47" t="n"/>
      <c r="P343" s="27" t="n"/>
      <c r="Q343" s="47" t="n"/>
      <c r="R343" s="27" t="n"/>
      <c r="S343" s="47" t="n"/>
      <c r="T343" s="27" t="n"/>
      <c r="U343" s="25" t="n"/>
      <c r="V343" s="48" t="n"/>
      <c r="W343" s="48" t="n"/>
      <c r="X343" s="29" t="n"/>
      <c r="Y343" s="44">
        <f>IF($A343="","",IF(OR($D343="",$E343=""),"",$D343+$E343))</f>
        <v/>
      </c>
      <c r="Z343" s="44">
        <f>IF($A343="","",IF(OR($F343="",$G343=""),"",$F343+$G343))</f>
        <v/>
      </c>
      <c r="AA343" s="44">
        <f>IF($A343="","",IF(OR($O343="",$P343=""),"",$O343+$P343))</f>
        <v/>
      </c>
      <c r="AB343" s="44">
        <f>IF($A343="","",IF(OR($Q343="",$R343=""),"",$Q343+$R343))</f>
        <v/>
      </c>
      <c r="AC343" s="44">
        <f>IF($A343="","",IF(OR($S343="",$T343=""),"",$S343+$T343))</f>
        <v/>
      </c>
      <c r="AD343" s="45">
        <f>IF($A343="","",IF(OR($Y343="",$Z343=""),"",ROUND(($Z343-$Y343)*24,1)))</f>
        <v/>
      </c>
      <c r="AE343" s="45">
        <f>IF($A343="","",IF(OR($AA343="",$Z343=""),"",ROUND(($Z343-$AA343)*24,1)))</f>
        <v/>
      </c>
      <c r="AF343" s="22">
        <f>IF($A343="","",IF(OR($AB343="",$Z343=""),"",ROUND(($AB343-$Z343)*1440,0)))</f>
        <v/>
      </c>
      <c r="AG343" s="22">
        <f>IF($A343="","",IF(OR($AB343="",$AC343=""),"",ROUND(($AC343-$AB343)*1440,0)))</f>
        <v/>
      </c>
      <c r="AH343" s="46">
        <f>IF($A343="","",IF(OR($V343="",$W343=""),"",$W343-$V343))</f>
        <v/>
      </c>
      <c r="AI343" s="24">
        <f>IF($A343="","",IF(OR($L343="Cancelled",$L343="Completed"),"",IF(AND($L343="Confirmed",OR($M343="",$N343="")),"CONFIRMATION INCOMPLETE",IF(AND($Z343&lt;&gt;"",$Z343&lt;Dashboard!$B$2,$L343&lt;&gt;"Confirmed"),"OVERDUE / UNFILLED",IF(AND($Z343&lt;&gt;"",$Z343&gt;=Dashboard!$B$2,$Z343&lt;=Dashboard!$B$2+2,$L343&lt;&gt;"Confirmed"),"DUE WITHIN 48 HOURS","")))))</f>
        <v/>
      </c>
      <c r="AJ343" s="24">
        <f>IF($A343="","",IF(COUNTIF($A$2:$A$501,$A343)&gt;1,"Duplicate request ID",IF(OR($B343="",$C343="",$D343="",$E343="",$F343="",$G343="",$H343="",$I343="",$J343="",$K343="",$L343=""),"Missing required information",IF(AND($Y343&lt;&gt;"",$Z343&lt;&gt;"",$Z343&lt;$Y343),"Invalid date or time sequence",IF(OR(AND($O343&lt;&gt;"",$P343=""),AND($O343="",$P343&lt;&gt;"")),"Confirmation date or time incomplete",IF(AND($AA343&lt;&gt;"",$Z343&lt;&gt;"",$AA343&gt;$Z343),"Confirmation after appointment",IF(AND(OR($L343="Confirmed",$L343="Completed"),OR($M343="",$N343="")),"Confirmed record missing assignment",IF(AND($L343="Completed",OR($Q343="",$R343="",$S343="",$T343="")),"Completed record missing service times",IF(AND($AB343&lt;&gt;"",$AC343&lt;&gt;"",$AC343&lt;$AB343),"Service end before service start",IF(AND($L343="Cancelled",$U343=""),"Cancelled record missing cancellation source",IF(OR(AND($V343&lt;&gt;"",$V343&lt;0),AND($W343&lt;&gt;"",$W343&lt;0)),"Negative cost",""))))))))))</f>
        <v/>
      </c>
    </row>
    <row r="344">
      <c r="A344" s="15" t="n"/>
      <c r="B344" s="15" t="n"/>
      <c r="C344" s="15" t="n"/>
      <c r="D344" s="42" t="n"/>
      <c r="E344" s="17" t="n"/>
      <c r="F344" s="42" t="n"/>
      <c r="G344" s="17" t="n"/>
      <c r="H344" s="15" t="n"/>
      <c r="I344" s="15" t="n"/>
      <c r="J344" s="15" t="n"/>
      <c r="K344" s="15" t="n"/>
      <c r="L344" s="15" t="n"/>
      <c r="M344" s="15" t="n"/>
      <c r="N344" s="15" t="n"/>
      <c r="O344" s="42" t="n"/>
      <c r="P344" s="17" t="n"/>
      <c r="Q344" s="42" t="n"/>
      <c r="R344" s="17" t="n"/>
      <c r="S344" s="42" t="n"/>
      <c r="T344" s="17" t="n"/>
      <c r="U344" s="15" t="n"/>
      <c r="V344" s="43" t="n"/>
      <c r="W344" s="43" t="n"/>
      <c r="X344" s="19" t="n"/>
      <c r="Y344" s="44">
        <f>IF($A344="","",IF(OR($D344="",$E344=""),"",$D344+$E344))</f>
        <v/>
      </c>
      <c r="Z344" s="44">
        <f>IF($A344="","",IF(OR($F344="",$G344=""),"",$F344+$G344))</f>
        <v/>
      </c>
      <c r="AA344" s="44">
        <f>IF($A344="","",IF(OR($O344="",$P344=""),"",$O344+$P344))</f>
        <v/>
      </c>
      <c r="AB344" s="44">
        <f>IF($A344="","",IF(OR($Q344="",$R344=""),"",$Q344+$R344))</f>
        <v/>
      </c>
      <c r="AC344" s="44">
        <f>IF($A344="","",IF(OR($S344="",$T344=""),"",$S344+$T344))</f>
        <v/>
      </c>
      <c r="AD344" s="45">
        <f>IF($A344="","",IF(OR($Y344="",$Z344=""),"",ROUND(($Z344-$Y344)*24,1)))</f>
        <v/>
      </c>
      <c r="AE344" s="45">
        <f>IF($A344="","",IF(OR($AA344="",$Z344=""),"",ROUND(($Z344-$AA344)*24,1)))</f>
        <v/>
      </c>
      <c r="AF344" s="22">
        <f>IF($A344="","",IF(OR($AB344="",$Z344=""),"",ROUND(($AB344-$Z344)*1440,0)))</f>
        <v/>
      </c>
      <c r="AG344" s="22">
        <f>IF($A344="","",IF(OR($AB344="",$AC344=""),"",ROUND(($AC344-$AB344)*1440,0)))</f>
        <v/>
      </c>
      <c r="AH344" s="46">
        <f>IF($A344="","",IF(OR($V344="",$W344=""),"",$W344-$V344))</f>
        <v/>
      </c>
      <c r="AI344" s="24">
        <f>IF($A344="","",IF(OR($L344="Cancelled",$L344="Completed"),"",IF(AND($L344="Confirmed",OR($M344="",$N344="")),"CONFIRMATION INCOMPLETE",IF(AND($Z344&lt;&gt;"",$Z344&lt;Dashboard!$B$2,$L344&lt;&gt;"Confirmed"),"OVERDUE / UNFILLED",IF(AND($Z344&lt;&gt;"",$Z344&gt;=Dashboard!$B$2,$Z344&lt;=Dashboard!$B$2+2,$L344&lt;&gt;"Confirmed"),"DUE WITHIN 48 HOURS","")))))</f>
        <v/>
      </c>
      <c r="AJ344" s="24">
        <f>IF($A344="","",IF(COUNTIF($A$2:$A$501,$A344)&gt;1,"Duplicate request ID",IF(OR($B344="",$C344="",$D344="",$E344="",$F344="",$G344="",$H344="",$I344="",$J344="",$K344="",$L344=""),"Missing required information",IF(AND($Y344&lt;&gt;"",$Z344&lt;&gt;"",$Z344&lt;$Y344),"Invalid date or time sequence",IF(OR(AND($O344&lt;&gt;"",$P344=""),AND($O344="",$P344&lt;&gt;"")),"Confirmation date or time incomplete",IF(AND($AA344&lt;&gt;"",$Z344&lt;&gt;"",$AA344&gt;$Z344),"Confirmation after appointment",IF(AND(OR($L344="Confirmed",$L344="Completed"),OR($M344="",$N344="")),"Confirmed record missing assignment",IF(AND($L344="Completed",OR($Q344="",$R344="",$S344="",$T344="")),"Completed record missing service times",IF(AND($AB344&lt;&gt;"",$AC344&lt;&gt;"",$AC344&lt;$AB344),"Service end before service start",IF(AND($L344="Cancelled",$U344=""),"Cancelled record missing cancellation source",IF(OR(AND($V344&lt;&gt;"",$V344&lt;0),AND($W344&lt;&gt;"",$W344&lt;0)),"Negative cost",""))))))))))</f>
        <v/>
      </c>
    </row>
    <row r="345">
      <c r="A345" s="25" t="n"/>
      <c r="B345" s="25" t="n"/>
      <c r="C345" s="25" t="n"/>
      <c r="D345" s="47" t="n"/>
      <c r="E345" s="27" t="n"/>
      <c r="F345" s="47" t="n"/>
      <c r="G345" s="27" t="n"/>
      <c r="H345" s="25" t="n"/>
      <c r="I345" s="25" t="n"/>
      <c r="J345" s="25" t="n"/>
      <c r="K345" s="25" t="n"/>
      <c r="L345" s="25" t="n"/>
      <c r="M345" s="25" t="n"/>
      <c r="N345" s="25" t="n"/>
      <c r="O345" s="47" t="n"/>
      <c r="P345" s="27" t="n"/>
      <c r="Q345" s="47" t="n"/>
      <c r="R345" s="27" t="n"/>
      <c r="S345" s="47" t="n"/>
      <c r="T345" s="27" t="n"/>
      <c r="U345" s="25" t="n"/>
      <c r="V345" s="48" t="n"/>
      <c r="W345" s="48" t="n"/>
      <c r="X345" s="29" t="n"/>
      <c r="Y345" s="44">
        <f>IF($A345="","",IF(OR($D345="",$E345=""),"",$D345+$E345))</f>
        <v/>
      </c>
      <c r="Z345" s="44">
        <f>IF($A345="","",IF(OR($F345="",$G345=""),"",$F345+$G345))</f>
        <v/>
      </c>
      <c r="AA345" s="44">
        <f>IF($A345="","",IF(OR($O345="",$P345=""),"",$O345+$P345))</f>
        <v/>
      </c>
      <c r="AB345" s="44">
        <f>IF($A345="","",IF(OR($Q345="",$R345=""),"",$Q345+$R345))</f>
        <v/>
      </c>
      <c r="AC345" s="44">
        <f>IF($A345="","",IF(OR($S345="",$T345=""),"",$S345+$T345))</f>
        <v/>
      </c>
      <c r="AD345" s="45">
        <f>IF($A345="","",IF(OR($Y345="",$Z345=""),"",ROUND(($Z345-$Y345)*24,1)))</f>
        <v/>
      </c>
      <c r="AE345" s="45">
        <f>IF($A345="","",IF(OR($AA345="",$Z345=""),"",ROUND(($Z345-$AA345)*24,1)))</f>
        <v/>
      </c>
      <c r="AF345" s="22">
        <f>IF($A345="","",IF(OR($AB345="",$Z345=""),"",ROUND(($AB345-$Z345)*1440,0)))</f>
        <v/>
      </c>
      <c r="AG345" s="22">
        <f>IF($A345="","",IF(OR($AB345="",$AC345=""),"",ROUND(($AC345-$AB345)*1440,0)))</f>
        <v/>
      </c>
      <c r="AH345" s="46">
        <f>IF($A345="","",IF(OR($V345="",$W345=""),"",$W345-$V345))</f>
        <v/>
      </c>
      <c r="AI345" s="24">
        <f>IF($A345="","",IF(OR($L345="Cancelled",$L345="Completed"),"",IF(AND($L345="Confirmed",OR($M345="",$N345="")),"CONFIRMATION INCOMPLETE",IF(AND($Z345&lt;&gt;"",$Z345&lt;Dashboard!$B$2,$L345&lt;&gt;"Confirmed"),"OVERDUE / UNFILLED",IF(AND($Z345&lt;&gt;"",$Z345&gt;=Dashboard!$B$2,$Z345&lt;=Dashboard!$B$2+2,$L345&lt;&gt;"Confirmed"),"DUE WITHIN 48 HOURS","")))))</f>
        <v/>
      </c>
      <c r="AJ345" s="24">
        <f>IF($A345="","",IF(COUNTIF($A$2:$A$501,$A345)&gt;1,"Duplicate request ID",IF(OR($B345="",$C345="",$D345="",$E345="",$F345="",$G345="",$H345="",$I345="",$J345="",$K345="",$L345=""),"Missing required information",IF(AND($Y345&lt;&gt;"",$Z345&lt;&gt;"",$Z345&lt;$Y345),"Invalid date or time sequence",IF(OR(AND($O345&lt;&gt;"",$P345=""),AND($O345="",$P345&lt;&gt;"")),"Confirmation date or time incomplete",IF(AND($AA345&lt;&gt;"",$Z345&lt;&gt;"",$AA345&gt;$Z345),"Confirmation after appointment",IF(AND(OR($L345="Confirmed",$L345="Completed"),OR($M345="",$N345="")),"Confirmed record missing assignment",IF(AND($L345="Completed",OR($Q345="",$R345="",$S345="",$T345="")),"Completed record missing service times",IF(AND($AB345&lt;&gt;"",$AC345&lt;&gt;"",$AC345&lt;$AB345),"Service end before service start",IF(AND($L345="Cancelled",$U345=""),"Cancelled record missing cancellation source",IF(OR(AND($V345&lt;&gt;"",$V345&lt;0),AND($W345&lt;&gt;"",$W345&lt;0)),"Negative cost",""))))))))))</f>
        <v/>
      </c>
    </row>
    <row r="346">
      <c r="A346" s="15" t="n"/>
      <c r="B346" s="15" t="n"/>
      <c r="C346" s="15" t="n"/>
      <c r="D346" s="42" t="n"/>
      <c r="E346" s="17" t="n"/>
      <c r="F346" s="42" t="n"/>
      <c r="G346" s="17" t="n"/>
      <c r="H346" s="15" t="n"/>
      <c r="I346" s="15" t="n"/>
      <c r="J346" s="15" t="n"/>
      <c r="K346" s="15" t="n"/>
      <c r="L346" s="15" t="n"/>
      <c r="M346" s="15" t="n"/>
      <c r="N346" s="15" t="n"/>
      <c r="O346" s="42" t="n"/>
      <c r="P346" s="17" t="n"/>
      <c r="Q346" s="42" t="n"/>
      <c r="R346" s="17" t="n"/>
      <c r="S346" s="42" t="n"/>
      <c r="T346" s="17" t="n"/>
      <c r="U346" s="15" t="n"/>
      <c r="V346" s="43" t="n"/>
      <c r="W346" s="43" t="n"/>
      <c r="X346" s="19" t="n"/>
      <c r="Y346" s="44">
        <f>IF($A346="","",IF(OR($D346="",$E346=""),"",$D346+$E346))</f>
        <v/>
      </c>
      <c r="Z346" s="44">
        <f>IF($A346="","",IF(OR($F346="",$G346=""),"",$F346+$G346))</f>
        <v/>
      </c>
      <c r="AA346" s="44">
        <f>IF($A346="","",IF(OR($O346="",$P346=""),"",$O346+$P346))</f>
        <v/>
      </c>
      <c r="AB346" s="44">
        <f>IF($A346="","",IF(OR($Q346="",$R346=""),"",$Q346+$R346))</f>
        <v/>
      </c>
      <c r="AC346" s="44">
        <f>IF($A346="","",IF(OR($S346="",$T346=""),"",$S346+$T346))</f>
        <v/>
      </c>
      <c r="AD346" s="45">
        <f>IF($A346="","",IF(OR($Y346="",$Z346=""),"",ROUND(($Z346-$Y346)*24,1)))</f>
        <v/>
      </c>
      <c r="AE346" s="45">
        <f>IF($A346="","",IF(OR($AA346="",$Z346=""),"",ROUND(($Z346-$AA346)*24,1)))</f>
        <v/>
      </c>
      <c r="AF346" s="22">
        <f>IF($A346="","",IF(OR($AB346="",$Z346=""),"",ROUND(($AB346-$Z346)*1440,0)))</f>
        <v/>
      </c>
      <c r="AG346" s="22">
        <f>IF($A346="","",IF(OR($AB346="",$AC346=""),"",ROUND(($AC346-$AB346)*1440,0)))</f>
        <v/>
      </c>
      <c r="AH346" s="46">
        <f>IF($A346="","",IF(OR($V346="",$W346=""),"",$W346-$V346))</f>
        <v/>
      </c>
      <c r="AI346" s="24">
        <f>IF($A346="","",IF(OR($L346="Cancelled",$L346="Completed"),"",IF(AND($L346="Confirmed",OR($M346="",$N346="")),"CONFIRMATION INCOMPLETE",IF(AND($Z346&lt;&gt;"",$Z346&lt;Dashboard!$B$2,$L346&lt;&gt;"Confirmed"),"OVERDUE / UNFILLED",IF(AND($Z346&lt;&gt;"",$Z346&gt;=Dashboard!$B$2,$Z346&lt;=Dashboard!$B$2+2,$L346&lt;&gt;"Confirmed"),"DUE WITHIN 48 HOURS","")))))</f>
        <v/>
      </c>
      <c r="AJ346" s="24">
        <f>IF($A346="","",IF(COUNTIF($A$2:$A$501,$A346)&gt;1,"Duplicate request ID",IF(OR($B346="",$C346="",$D346="",$E346="",$F346="",$G346="",$H346="",$I346="",$J346="",$K346="",$L346=""),"Missing required information",IF(AND($Y346&lt;&gt;"",$Z346&lt;&gt;"",$Z346&lt;$Y346),"Invalid date or time sequence",IF(OR(AND($O346&lt;&gt;"",$P346=""),AND($O346="",$P346&lt;&gt;"")),"Confirmation date or time incomplete",IF(AND($AA346&lt;&gt;"",$Z346&lt;&gt;"",$AA346&gt;$Z346),"Confirmation after appointment",IF(AND(OR($L346="Confirmed",$L346="Completed"),OR($M346="",$N346="")),"Confirmed record missing assignment",IF(AND($L346="Completed",OR($Q346="",$R346="",$S346="",$T346="")),"Completed record missing service times",IF(AND($AB346&lt;&gt;"",$AC346&lt;&gt;"",$AC346&lt;$AB346),"Service end before service start",IF(AND($L346="Cancelled",$U346=""),"Cancelled record missing cancellation source",IF(OR(AND($V346&lt;&gt;"",$V346&lt;0),AND($W346&lt;&gt;"",$W346&lt;0)),"Negative cost",""))))))))))</f>
        <v/>
      </c>
    </row>
    <row r="347">
      <c r="A347" s="25" t="n"/>
      <c r="B347" s="25" t="n"/>
      <c r="C347" s="25" t="n"/>
      <c r="D347" s="47" t="n"/>
      <c r="E347" s="27" t="n"/>
      <c r="F347" s="47" t="n"/>
      <c r="G347" s="27" t="n"/>
      <c r="H347" s="25" t="n"/>
      <c r="I347" s="25" t="n"/>
      <c r="J347" s="25" t="n"/>
      <c r="K347" s="25" t="n"/>
      <c r="L347" s="25" t="n"/>
      <c r="M347" s="25" t="n"/>
      <c r="N347" s="25" t="n"/>
      <c r="O347" s="47" t="n"/>
      <c r="P347" s="27" t="n"/>
      <c r="Q347" s="47" t="n"/>
      <c r="R347" s="27" t="n"/>
      <c r="S347" s="47" t="n"/>
      <c r="T347" s="27" t="n"/>
      <c r="U347" s="25" t="n"/>
      <c r="V347" s="48" t="n"/>
      <c r="W347" s="48" t="n"/>
      <c r="X347" s="29" t="n"/>
      <c r="Y347" s="44">
        <f>IF($A347="","",IF(OR($D347="",$E347=""),"",$D347+$E347))</f>
        <v/>
      </c>
      <c r="Z347" s="44">
        <f>IF($A347="","",IF(OR($F347="",$G347=""),"",$F347+$G347))</f>
        <v/>
      </c>
      <c r="AA347" s="44">
        <f>IF($A347="","",IF(OR($O347="",$P347=""),"",$O347+$P347))</f>
        <v/>
      </c>
      <c r="AB347" s="44">
        <f>IF($A347="","",IF(OR($Q347="",$R347=""),"",$Q347+$R347))</f>
        <v/>
      </c>
      <c r="AC347" s="44">
        <f>IF($A347="","",IF(OR($S347="",$T347=""),"",$S347+$T347))</f>
        <v/>
      </c>
      <c r="AD347" s="45">
        <f>IF($A347="","",IF(OR($Y347="",$Z347=""),"",ROUND(($Z347-$Y347)*24,1)))</f>
        <v/>
      </c>
      <c r="AE347" s="45">
        <f>IF($A347="","",IF(OR($AA347="",$Z347=""),"",ROUND(($Z347-$AA347)*24,1)))</f>
        <v/>
      </c>
      <c r="AF347" s="22">
        <f>IF($A347="","",IF(OR($AB347="",$Z347=""),"",ROUND(($AB347-$Z347)*1440,0)))</f>
        <v/>
      </c>
      <c r="AG347" s="22">
        <f>IF($A347="","",IF(OR($AB347="",$AC347=""),"",ROUND(($AC347-$AB347)*1440,0)))</f>
        <v/>
      </c>
      <c r="AH347" s="46">
        <f>IF($A347="","",IF(OR($V347="",$W347=""),"",$W347-$V347))</f>
        <v/>
      </c>
      <c r="AI347" s="24">
        <f>IF($A347="","",IF(OR($L347="Cancelled",$L347="Completed"),"",IF(AND($L347="Confirmed",OR($M347="",$N347="")),"CONFIRMATION INCOMPLETE",IF(AND($Z347&lt;&gt;"",$Z347&lt;Dashboard!$B$2,$L347&lt;&gt;"Confirmed"),"OVERDUE / UNFILLED",IF(AND($Z347&lt;&gt;"",$Z347&gt;=Dashboard!$B$2,$Z347&lt;=Dashboard!$B$2+2,$L347&lt;&gt;"Confirmed"),"DUE WITHIN 48 HOURS","")))))</f>
        <v/>
      </c>
      <c r="AJ347" s="24">
        <f>IF($A347="","",IF(COUNTIF($A$2:$A$501,$A347)&gt;1,"Duplicate request ID",IF(OR($B347="",$C347="",$D347="",$E347="",$F347="",$G347="",$H347="",$I347="",$J347="",$K347="",$L347=""),"Missing required information",IF(AND($Y347&lt;&gt;"",$Z347&lt;&gt;"",$Z347&lt;$Y347),"Invalid date or time sequence",IF(OR(AND($O347&lt;&gt;"",$P347=""),AND($O347="",$P347&lt;&gt;"")),"Confirmation date or time incomplete",IF(AND($AA347&lt;&gt;"",$Z347&lt;&gt;"",$AA347&gt;$Z347),"Confirmation after appointment",IF(AND(OR($L347="Confirmed",$L347="Completed"),OR($M347="",$N347="")),"Confirmed record missing assignment",IF(AND($L347="Completed",OR($Q347="",$R347="",$S347="",$T347="")),"Completed record missing service times",IF(AND($AB347&lt;&gt;"",$AC347&lt;&gt;"",$AC347&lt;$AB347),"Service end before service start",IF(AND($L347="Cancelled",$U347=""),"Cancelled record missing cancellation source",IF(OR(AND($V347&lt;&gt;"",$V347&lt;0),AND($W347&lt;&gt;"",$W347&lt;0)),"Negative cost",""))))))))))</f>
        <v/>
      </c>
    </row>
    <row r="348">
      <c r="A348" s="15" t="n"/>
      <c r="B348" s="15" t="n"/>
      <c r="C348" s="15" t="n"/>
      <c r="D348" s="42" t="n"/>
      <c r="E348" s="17" t="n"/>
      <c r="F348" s="42" t="n"/>
      <c r="G348" s="17" t="n"/>
      <c r="H348" s="15" t="n"/>
      <c r="I348" s="15" t="n"/>
      <c r="J348" s="15" t="n"/>
      <c r="K348" s="15" t="n"/>
      <c r="L348" s="15" t="n"/>
      <c r="M348" s="15" t="n"/>
      <c r="N348" s="15" t="n"/>
      <c r="O348" s="42" t="n"/>
      <c r="P348" s="17" t="n"/>
      <c r="Q348" s="42" t="n"/>
      <c r="R348" s="17" t="n"/>
      <c r="S348" s="42" t="n"/>
      <c r="T348" s="17" t="n"/>
      <c r="U348" s="15" t="n"/>
      <c r="V348" s="43" t="n"/>
      <c r="W348" s="43" t="n"/>
      <c r="X348" s="19" t="n"/>
      <c r="Y348" s="44">
        <f>IF($A348="","",IF(OR($D348="",$E348=""),"",$D348+$E348))</f>
        <v/>
      </c>
      <c r="Z348" s="44">
        <f>IF($A348="","",IF(OR($F348="",$G348=""),"",$F348+$G348))</f>
        <v/>
      </c>
      <c r="AA348" s="44">
        <f>IF($A348="","",IF(OR($O348="",$P348=""),"",$O348+$P348))</f>
        <v/>
      </c>
      <c r="AB348" s="44">
        <f>IF($A348="","",IF(OR($Q348="",$R348=""),"",$Q348+$R348))</f>
        <v/>
      </c>
      <c r="AC348" s="44">
        <f>IF($A348="","",IF(OR($S348="",$T348=""),"",$S348+$T348))</f>
        <v/>
      </c>
      <c r="AD348" s="45">
        <f>IF($A348="","",IF(OR($Y348="",$Z348=""),"",ROUND(($Z348-$Y348)*24,1)))</f>
        <v/>
      </c>
      <c r="AE348" s="45">
        <f>IF($A348="","",IF(OR($AA348="",$Z348=""),"",ROUND(($Z348-$AA348)*24,1)))</f>
        <v/>
      </c>
      <c r="AF348" s="22">
        <f>IF($A348="","",IF(OR($AB348="",$Z348=""),"",ROUND(($AB348-$Z348)*1440,0)))</f>
        <v/>
      </c>
      <c r="AG348" s="22">
        <f>IF($A348="","",IF(OR($AB348="",$AC348=""),"",ROUND(($AC348-$AB348)*1440,0)))</f>
        <v/>
      </c>
      <c r="AH348" s="46">
        <f>IF($A348="","",IF(OR($V348="",$W348=""),"",$W348-$V348))</f>
        <v/>
      </c>
      <c r="AI348" s="24">
        <f>IF($A348="","",IF(OR($L348="Cancelled",$L348="Completed"),"",IF(AND($L348="Confirmed",OR($M348="",$N348="")),"CONFIRMATION INCOMPLETE",IF(AND($Z348&lt;&gt;"",$Z348&lt;Dashboard!$B$2,$L348&lt;&gt;"Confirmed"),"OVERDUE / UNFILLED",IF(AND($Z348&lt;&gt;"",$Z348&gt;=Dashboard!$B$2,$Z348&lt;=Dashboard!$B$2+2,$L348&lt;&gt;"Confirmed"),"DUE WITHIN 48 HOURS","")))))</f>
        <v/>
      </c>
      <c r="AJ348" s="24">
        <f>IF($A348="","",IF(COUNTIF($A$2:$A$501,$A348)&gt;1,"Duplicate request ID",IF(OR($B348="",$C348="",$D348="",$E348="",$F348="",$G348="",$H348="",$I348="",$J348="",$K348="",$L348=""),"Missing required information",IF(AND($Y348&lt;&gt;"",$Z348&lt;&gt;"",$Z348&lt;$Y348),"Invalid date or time sequence",IF(OR(AND($O348&lt;&gt;"",$P348=""),AND($O348="",$P348&lt;&gt;"")),"Confirmation date or time incomplete",IF(AND($AA348&lt;&gt;"",$Z348&lt;&gt;"",$AA348&gt;$Z348),"Confirmation after appointment",IF(AND(OR($L348="Confirmed",$L348="Completed"),OR($M348="",$N348="")),"Confirmed record missing assignment",IF(AND($L348="Completed",OR($Q348="",$R348="",$S348="",$T348="")),"Completed record missing service times",IF(AND($AB348&lt;&gt;"",$AC348&lt;&gt;"",$AC348&lt;$AB348),"Service end before service start",IF(AND($L348="Cancelled",$U348=""),"Cancelled record missing cancellation source",IF(OR(AND($V348&lt;&gt;"",$V348&lt;0),AND($W348&lt;&gt;"",$W348&lt;0)),"Negative cost",""))))))))))</f>
        <v/>
      </c>
    </row>
    <row r="349">
      <c r="A349" s="25" t="n"/>
      <c r="B349" s="25" t="n"/>
      <c r="C349" s="25" t="n"/>
      <c r="D349" s="47" t="n"/>
      <c r="E349" s="27" t="n"/>
      <c r="F349" s="47" t="n"/>
      <c r="G349" s="27" t="n"/>
      <c r="H349" s="25" t="n"/>
      <c r="I349" s="25" t="n"/>
      <c r="J349" s="25" t="n"/>
      <c r="K349" s="25" t="n"/>
      <c r="L349" s="25" t="n"/>
      <c r="M349" s="25" t="n"/>
      <c r="N349" s="25" t="n"/>
      <c r="O349" s="47" t="n"/>
      <c r="P349" s="27" t="n"/>
      <c r="Q349" s="47" t="n"/>
      <c r="R349" s="27" t="n"/>
      <c r="S349" s="47" t="n"/>
      <c r="T349" s="27" t="n"/>
      <c r="U349" s="25" t="n"/>
      <c r="V349" s="48" t="n"/>
      <c r="W349" s="48" t="n"/>
      <c r="X349" s="29" t="n"/>
      <c r="Y349" s="44">
        <f>IF($A349="","",IF(OR($D349="",$E349=""),"",$D349+$E349))</f>
        <v/>
      </c>
      <c r="Z349" s="44">
        <f>IF($A349="","",IF(OR($F349="",$G349=""),"",$F349+$G349))</f>
        <v/>
      </c>
      <c r="AA349" s="44">
        <f>IF($A349="","",IF(OR($O349="",$P349=""),"",$O349+$P349))</f>
        <v/>
      </c>
      <c r="AB349" s="44">
        <f>IF($A349="","",IF(OR($Q349="",$R349=""),"",$Q349+$R349))</f>
        <v/>
      </c>
      <c r="AC349" s="44">
        <f>IF($A349="","",IF(OR($S349="",$T349=""),"",$S349+$T349))</f>
        <v/>
      </c>
      <c r="AD349" s="45">
        <f>IF($A349="","",IF(OR($Y349="",$Z349=""),"",ROUND(($Z349-$Y349)*24,1)))</f>
        <v/>
      </c>
      <c r="AE349" s="45">
        <f>IF($A349="","",IF(OR($AA349="",$Z349=""),"",ROUND(($Z349-$AA349)*24,1)))</f>
        <v/>
      </c>
      <c r="AF349" s="22">
        <f>IF($A349="","",IF(OR($AB349="",$Z349=""),"",ROUND(($AB349-$Z349)*1440,0)))</f>
        <v/>
      </c>
      <c r="AG349" s="22">
        <f>IF($A349="","",IF(OR($AB349="",$AC349=""),"",ROUND(($AC349-$AB349)*1440,0)))</f>
        <v/>
      </c>
      <c r="AH349" s="46">
        <f>IF($A349="","",IF(OR($V349="",$W349=""),"",$W349-$V349))</f>
        <v/>
      </c>
      <c r="AI349" s="24">
        <f>IF($A349="","",IF(OR($L349="Cancelled",$L349="Completed"),"",IF(AND($L349="Confirmed",OR($M349="",$N349="")),"CONFIRMATION INCOMPLETE",IF(AND($Z349&lt;&gt;"",$Z349&lt;Dashboard!$B$2,$L349&lt;&gt;"Confirmed"),"OVERDUE / UNFILLED",IF(AND($Z349&lt;&gt;"",$Z349&gt;=Dashboard!$B$2,$Z349&lt;=Dashboard!$B$2+2,$L349&lt;&gt;"Confirmed"),"DUE WITHIN 48 HOURS","")))))</f>
        <v/>
      </c>
      <c r="AJ349" s="24">
        <f>IF($A349="","",IF(COUNTIF($A$2:$A$501,$A349)&gt;1,"Duplicate request ID",IF(OR($B349="",$C349="",$D349="",$E349="",$F349="",$G349="",$H349="",$I349="",$J349="",$K349="",$L349=""),"Missing required information",IF(AND($Y349&lt;&gt;"",$Z349&lt;&gt;"",$Z349&lt;$Y349),"Invalid date or time sequence",IF(OR(AND($O349&lt;&gt;"",$P349=""),AND($O349="",$P349&lt;&gt;"")),"Confirmation date or time incomplete",IF(AND($AA349&lt;&gt;"",$Z349&lt;&gt;"",$AA349&gt;$Z349),"Confirmation after appointment",IF(AND(OR($L349="Confirmed",$L349="Completed"),OR($M349="",$N349="")),"Confirmed record missing assignment",IF(AND($L349="Completed",OR($Q349="",$R349="",$S349="",$T349="")),"Completed record missing service times",IF(AND($AB349&lt;&gt;"",$AC349&lt;&gt;"",$AC349&lt;$AB349),"Service end before service start",IF(AND($L349="Cancelled",$U349=""),"Cancelled record missing cancellation source",IF(OR(AND($V349&lt;&gt;"",$V349&lt;0),AND($W349&lt;&gt;"",$W349&lt;0)),"Negative cost",""))))))))))</f>
        <v/>
      </c>
    </row>
    <row r="350">
      <c r="A350" s="15" t="n"/>
      <c r="B350" s="15" t="n"/>
      <c r="C350" s="15" t="n"/>
      <c r="D350" s="42" t="n"/>
      <c r="E350" s="17" t="n"/>
      <c r="F350" s="42" t="n"/>
      <c r="G350" s="17" t="n"/>
      <c r="H350" s="15" t="n"/>
      <c r="I350" s="15" t="n"/>
      <c r="J350" s="15" t="n"/>
      <c r="K350" s="15" t="n"/>
      <c r="L350" s="15" t="n"/>
      <c r="M350" s="15" t="n"/>
      <c r="N350" s="15" t="n"/>
      <c r="O350" s="42" t="n"/>
      <c r="P350" s="17" t="n"/>
      <c r="Q350" s="42" t="n"/>
      <c r="R350" s="17" t="n"/>
      <c r="S350" s="42" t="n"/>
      <c r="T350" s="17" t="n"/>
      <c r="U350" s="15" t="n"/>
      <c r="V350" s="43" t="n"/>
      <c r="W350" s="43" t="n"/>
      <c r="X350" s="19" t="n"/>
      <c r="Y350" s="44">
        <f>IF($A350="","",IF(OR($D350="",$E350=""),"",$D350+$E350))</f>
        <v/>
      </c>
      <c r="Z350" s="44">
        <f>IF($A350="","",IF(OR($F350="",$G350=""),"",$F350+$G350))</f>
        <v/>
      </c>
      <c r="AA350" s="44">
        <f>IF($A350="","",IF(OR($O350="",$P350=""),"",$O350+$P350))</f>
        <v/>
      </c>
      <c r="AB350" s="44">
        <f>IF($A350="","",IF(OR($Q350="",$R350=""),"",$Q350+$R350))</f>
        <v/>
      </c>
      <c r="AC350" s="44">
        <f>IF($A350="","",IF(OR($S350="",$T350=""),"",$S350+$T350))</f>
        <v/>
      </c>
      <c r="AD350" s="45">
        <f>IF($A350="","",IF(OR($Y350="",$Z350=""),"",ROUND(($Z350-$Y350)*24,1)))</f>
        <v/>
      </c>
      <c r="AE350" s="45">
        <f>IF($A350="","",IF(OR($AA350="",$Z350=""),"",ROUND(($Z350-$AA350)*24,1)))</f>
        <v/>
      </c>
      <c r="AF350" s="22">
        <f>IF($A350="","",IF(OR($AB350="",$Z350=""),"",ROUND(($AB350-$Z350)*1440,0)))</f>
        <v/>
      </c>
      <c r="AG350" s="22">
        <f>IF($A350="","",IF(OR($AB350="",$AC350=""),"",ROUND(($AC350-$AB350)*1440,0)))</f>
        <v/>
      </c>
      <c r="AH350" s="46">
        <f>IF($A350="","",IF(OR($V350="",$W350=""),"",$W350-$V350))</f>
        <v/>
      </c>
      <c r="AI350" s="24">
        <f>IF($A350="","",IF(OR($L350="Cancelled",$L350="Completed"),"",IF(AND($L350="Confirmed",OR($M350="",$N350="")),"CONFIRMATION INCOMPLETE",IF(AND($Z350&lt;&gt;"",$Z350&lt;Dashboard!$B$2,$L350&lt;&gt;"Confirmed"),"OVERDUE / UNFILLED",IF(AND($Z350&lt;&gt;"",$Z350&gt;=Dashboard!$B$2,$Z350&lt;=Dashboard!$B$2+2,$L350&lt;&gt;"Confirmed"),"DUE WITHIN 48 HOURS","")))))</f>
        <v/>
      </c>
      <c r="AJ350" s="24">
        <f>IF($A350="","",IF(COUNTIF($A$2:$A$501,$A350)&gt;1,"Duplicate request ID",IF(OR($B350="",$C350="",$D350="",$E350="",$F350="",$G350="",$H350="",$I350="",$J350="",$K350="",$L350=""),"Missing required information",IF(AND($Y350&lt;&gt;"",$Z350&lt;&gt;"",$Z350&lt;$Y350),"Invalid date or time sequence",IF(OR(AND($O350&lt;&gt;"",$P350=""),AND($O350="",$P350&lt;&gt;"")),"Confirmation date or time incomplete",IF(AND($AA350&lt;&gt;"",$Z350&lt;&gt;"",$AA350&gt;$Z350),"Confirmation after appointment",IF(AND(OR($L350="Confirmed",$L350="Completed"),OR($M350="",$N350="")),"Confirmed record missing assignment",IF(AND($L350="Completed",OR($Q350="",$R350="",$S350="",$T350="")),"Completed record missing service times",IF(AND($AB350&lt;&gt;"",$AC350&lt;&gt;"",$AC350&lt;$AB350),"Service end before service start",IF(AND($L350="Cancelled",$U350=""),"Cancelled record missing cancellation source",IF(OR(AND($V350&lt;&gt;"",$V350&lt;0),AND($W350&lt;&gt;"",$W350&lt;0)),"Negative cost",""))))))))))</f>
        <v/>
      </c>
    </row>
    <row r="351">
      <c r="A351" s="25" t="n"/>
      <c r="B351" s="25" t="n"/>
      <c r="C351" s="25" t="n"/>
      <c r="D351" s="47" t="n"/>
      <c r="E351" s="27" t="n"/>
      <c r="F351" s="47" t="n"/>
      <c r="G351" s="27" t="n"/>
      <c r="H351" s="25" t="n"/>
      <c r="I351" s="25" t="n"/>
      <c r="J351" s="25" t="n"/>
      <c r="K351" s="25" t="n"/>
      <c r="L351" s="25" t="n"/>
      <c r="M351" s="25" t="n"/>
      <c r="N351" s="25" t="n"/>
      <c r="O351" s="47" t="n"/>
      <c r="P351" s="27" t="n"/>
      <c r="Q351" s="47" t="n"/>
      <c r="R351" s="27" t="n"/>
      <c r="S351" s="47" t="n"/>
      <c r="T351" s="27" t="n"/>
      <c r="U351" s="25" t="n"/>
      <c r="V351" s="48" t="n"/>
      <c r="W351" s="48" t="n"/>
      <c r="X351" s="29" t="n"/>
      <c r="Y351" s="44">
        <f>IF($A351="","",IF(OR($D351="",$E351=""),"",$D351+$E351))</f>
        <v/>
      </c>
      <c r="Z351" s="44">
        <f>IF($A351="","",IF(OR($F351="",$G351=""),"",$F351+$G351))</f>
        <v/>
      </c>
      <c r="AA351" s="44">
        <f>IF($A351="","",IF(OR($O351="",$P351=""),"",$O351+$P351))</f>
        <v/>
      </c>
      <c r="AB351" s="44">
        <f>IF($A351="","",IF(OR($Q351="",$R351=""),"",$Q351+$R351))</f>
        <v/>
      </c>
      <c r="AC351" s="44">
        <f>IF($A351="","",IF(OR($S351="",$T351=""),"",$S351+$T351))</f>
        <v/>
      </c>
      <c r="AD351" s="45">
        <f>IF($A351="","",IF(OR($Y351="",$Z351=""),"",ROUND(($Z351-$Y351)*24,1)))</f>
        <v/>
      </c>
      <c r="AE351" s="45">
        <f>IF($A351="","",IF(OR($AA351="",$Z351=""),"",ROUND(($Z351-$AA351)*24,1)))</f>
        <v/>
      </c>
      <c r="AF351" s="22">
        <f>IF($A351="","",IF(OR($AB351="",$Z351=""),"",ROUND(($AB351-$Z351)*1440,0)))</f>
        <v/>
      </c>
      <c r="AG351" s="22">
        <f>IF($A351="","",IF(OR($AB351="",$AC351=""),"",ROUND(($AC351-$AB351)*1440,0)))</f>
        <v/>
      </c>
      <c r="AH351" s="46">
        <f>IF($A351="","",IF(OR($V351="",$W351=""),"",$W351-$V351))</f>
        <v/>
      </c>
      <c r="AI351" s="24">
        <f>IF($A351="","",IF(OR($L351="Cancelled",$L351="Completed"),"",IF(AND($L351="Confirmed",OR($M351="",$N351="")),"CONFIRMATION INCOMPLETE",IF(AND($Z351&lt;&gt;"",$Z351&lt;Dashboard!$B$2,$L351&lt;&gt;"Confirmed"),"OVERDUE / UNFILLED",IF(AND($Z351&lt;&gt;"",$Z351&gt;=Dashboard!$B$2,$Z351&lt;=Dashboard!$B$2+2,$L351&lt;&gt;"Confirmed"),"DUE WITHIN 48 HOURS","")))))</f>
        <v/>
      </c>
      <c r="AJ351" s="24">
        <f>IF($A351="","",IF(COUNTIF($A$2:$A$501,$A351)&gt;1,"Duplicate request ID",IF(OR($B351="",$C351="",$D351="",$E351="",$F351="",$G351="",$H351="",$I351="",$J351="",$K351="",$L351=""),"Missing required information",IF(AND($Y351&lt;&gt;"",$Z351&lt;&gt;"",$Z351&lt;$Y351),"Invalid date or time sequence",IF(OR(AND($O351&lt;&gt;"",$P351=""),AND($O351="",$P351&lt;&gt;"")),"Confirmation date or time incomplete",IF(AND($AA351&lt;&gt;"",$Z351&lt;&gt;"",$AA351&gt;$Z351),"Confirmation after appointment",IF(AND(OR($L351="Confirmed",$L351="Completed"),OR($M351="",$N351="")),"Confirmed record missing assignment",IF(AND($L351="Completed",OR($Q351="",$R351="",$S351="",$T351="")),"Completed record missing service times",IF(AND($AB351&lt;&gt;"",$AC351&lt;&gt;"",$AC351&lt;$AB351),"Service end before service start",IF(AND($L351="Cancelled",$U351=""),"Cancelled record missing cancellation source",IF(OR(AND($V351&lt;&gt;"",$V351&lt;0),AND($W351&lt;&gt;"",$W351&lt;0)),"Negative cost",""))))))))))</f>
        <v/>
      </c>
    </row>
    <row r="352">
      <c r="A352" s="15" t="n"/>
      <c r="B352" s="15" t="n"/>
      <c r="C352" s="15" t="n"/>
      <c r="D352" s="42" t="n"/>
      <c r="E352" s="17" t="n"/>
      <c r="F352" s="42" t="n"/>
      <c r="G352" s="17" t="n"/>
      <c r="H352" s="15" t="n"/>
      <c r="I352" s="15" t="n"/>
      <c r="J352" s="15" t="n"/>
      <c r="K352" s="15" t="n"/>
      <c r="L352" s="15" t="n"/>
      <c r="M352" s="15" t="n"/>
      <c r="N352" s="15" t="n"/>
      <c r="O352" s="42" t="n"/>
      <c r="P352" s="17" t="n"/>
      <c r="Q352" s="42" t="n"/>
      <c r="R352" s="17" t="n"/>
      <c r="S352" s="42" t="n"/>
      <c r="T352" s="17" t="n"/>
      <c r="U352" s="15" t="n"/>
      <c r="V352" s="43" t="n"/>
      <c r="W352" s="43" t="n"/>
      <c r="X352" s="19" t="n"/>
      <c r="Y352" s="44">
        <f>IF($A352="","",IF(OR($D352="",$E352=""),"",$D352+$E352))</f>
        <v/>
      </c>
      <c r="Z352" s="44">
        <f>IF($A352="","",IF(OR($F352="",$G352=""),"",$F352+$G352))</f>
        <v/>
      </c>
      <c r="AA352" s="44">
        <f>IF($A352="","",IF(OR($O352="",$P352=""),"",$O352+$P352))</f>
        <v/>
      </c>
      <c r="AB352" s="44">
        <f>IF($A352="","",IF(OR($Q352="",$R352=""),"",$Q352+$R352))</f>
        <v/>
      </c>
      <c r="AC352" s="44">
        <f>IF($A352="","",IF(OR($S352="",$T352=""),"",$S352+$T352))</f>
        <v/>
      </c>
      <c r="AD352" s="45">
        <f>IF($A352="","",IF(OR($Y352="",$Z352=""),"",ROUND(($Z352-$Y352)*24,1)))</f>
        <v/>
      </c>
      <c r="AE352" s="45">
        <f>IF($A352="","",IF(OR($AA352="",$Z352=""),"",ROUND(($Z352-$AA352)*24,1)))</f>
        <v/>
      </c>
      <c r="AF352" s="22">
        <f>IF($A352="","",IF(OR($AB352="",$Z352=""),"",ROUND(($AB352-$Z352)*1440,0)))</f>
        <v/>
      </c>
      <c r="AG352" s="22">
        <f>IF($A352="","",IF(OR($AB352="",$AC352=""),"",ROUND(($AC352-$AB352)*1440,0)))</f>
        <v/>
      </c>
      <c r="AH352" s="46">
        <f>IF($A352="","",IF(OR($V352="",$W352=""),"",$W352-$V352))</f>
        <v/>
      </c>
      <c r="AI352" s="24">
        <f>IF($A352="","",IF(OR($L352="Cancelled",$L352="Completed"),"",IF(AND($L352="Confirmed",OR($M352="",$N352="")),"CONFIRMATION INCOMPLETE",IF(AND($Z352&lt;&gt;"",$Z352&lt;Dashboard!$B$2,$L352&lt;&gt;"Confirmed"),"OVERDUE / UNFILLED",IF(AND($Z352&lt;&gt;"",$Z352&gt;=Dashboard!$B$2,$Z352&lt;=Dashboard!$B$2+2,$L352&lt;&gt;"Confirmed"),"DUE WITHIN 48 HOURS","")))))</f>
        <v/>
      </c>
      <c r="AJ352" s="24">
        <f>IF($A352="","",IF(COUNTIF($A$2:$A$501,$A352)&gt;1,"Duplicate request ID",IF(OR($B352="",$C352="",$D352="",$E352="",$F352="",$G352="",$H352="",$I352="",$J352="",$K352="",$L352=""),"Missing required information",IF(AND($Y352&lt;&gt;"",$Z352&lt;&gt;"",$Z352&lt;$Y352),"Invalid date or time sequence",IF(OR(AND($O352&lt;&gt;"",$P352=""),AND($O352="",$P352&lt;&gt;"")),"Confirmation date or time incomplete",IF(AND($AA352&lt;&gt;"",$Z352&lt;&gt;"",$AA352&gt;$Z352),"Confirmation after appointment",IF(AND(OR($L352="Confirmed",$L352="Completed"),OR($M352="",$N352="")),"Confirmed record missing assignment",IF(AND($L352="Completed",OR($Q352="",$R352="",$S352="",$T352="")),"Completed record missing service times",IF(AND($AB352&lt;&gt;"",$AC352&lt;&gt;"",$AC352&lt;$AB352),"Service end before service start",IF(AND($L352="Cancelled",$U352=""),"Cancelled record missing cancellation source",IF(OR(AND($V352&lt;&gt;"",$V352&lt;0),AND($W352&lt;&gt;"",$W352&lt;0)),"Negative cost",""))))))))))</f>
        <v/>
      </c>
    </row>
    <row r="353">
      <c r="A353" s="25" t="n"/>
      <c r="B353" s="25" t="n"/>
      <c r="C353" s="25" t="n"/>
      <c r="D353" s="47" t="n"/>
      <c r="E353" s="27" t="n"/>
      <c r="F353" s="47" t="n"/>
      <c r="G353" s="27" t="n"/>
      <c r="H353" s="25" t="n"/>
      <c r="I353" s="25" t="n"/>
      <c r="J353" s="25" t="n"/>
      <c r="K353" s="25" t="n"/>
      <c r="L353" s="25" t="n"/>
      <c r="M353" s="25" t="n"/>
      <c r="N353" s="25" t="n"/>
      <c r="O353" s="47" t="n"/>
      <c r="P353" s="27" t="n"/>
      <c r="Q353" s="47" t="n"/>
      <c r="R353" s="27" t="n"/>
      <c r="S353" s="47" t="n"/>
      <c r="T353" s="27" t="n"/>
      <c r="U353" s="25" t="n"/>
      <c r="V353" s="48" t="n"/>
      <c r="W353" s="48" t="n"/>
      <c r="X353" s="29" t="n"/>
      <c r="Y353" s="44">
        <f>IF($A353="","",IF(OR($D353="",$E353=""),"",$D353+$E353))</f>
        <v/>
      </c>
      <c r="Z353" s="44">
        <f>IF($A353="","",IF(OR($F353="",$G353=""),"",$F353+$G353))</f>
        <v/>
      </c>
      <c r="AA353" s="44">
        <f>IF($A353="","",IF(OR($O353="",$P353=""),"",$O353+$P353))</f>
        <v/>
      </c>
      <c r="AB353" s="44">
        <f>IF($A353="","",IF(OR($Q353="",$R353=""),"",$Q353+$R353))</f>
        <v/>
      </c>
      <c r="AC353" s="44">
        <f>IF($A353="","",IF(OR($S353="",$T353=""),"",$S353+$T353))</f>
        <v/>
      </c>
      <c r="AD353" s="45">
        <f>IF($A353="","",IF(OR($Y353="",$Z353=""),"",ROUND(($Z353-$Y353)*24,1)))</f>
        <v/>
      </c>
      <c r="AE353" s="45">
        <f>IF($A353="","",IF(OR($AA353="",$Z353=""),"",ROUND(($Z353-$AA353)*24,1)))</f>
        <v/>
      </c>
      <c r="AF353" s="22">
        <f>IF($A353="","",IF(OR($AB353="",$Z353=""),"",ROUND(($AB353-$Z353)*1440,0)))</f>
        <v/>
      </c>
      <c r="AG353" s="22">
        <f>IF($A353="","",IF(OR($AB353="",$AC353=""),"",ROUND(($AC353-$AB353)*1440,0)))</f>
        <v/>
      </c>
      <c r="AH353" s="46">
        <f>IF($A353="","",IF(OR($V353="",$W353=""),"",$W353-$V353))</f>
        <v/>
      </c>
      <c r="AI353" s="24">
        <f>IF($A353="","",IF(OR($L353="Cancelled",$L353="Completed"),"",IF(AND($L353="Confirmed",OR($M353="",$N353="")),"CONFIRMATION INCOMPLETE",IF(AND($Z353&lt;&gt;"",$Z353&lt;Dashboard!$B$2,$L353&lt;&gt;"Confirmed"),"OVERDUE / UNFILLED",IF(AND($Z353&lt;&gt;"",$Z353&gt;=Dashboard!$B$2,$Z353&lt;=Dashboard!$B$2+2,$L353&lt;&gt;"Confirmed"),"DUE WITHIN 48 HOURS","")))))</f>
        <v/>
      </c>
      <c r="AJ353" s="24">
        <f>IF($A353="","",IF(COUNTIF($A$2:$A$501,$A353)&gt;1,"Duplicate request ID",IF(OR($B353="",$C353="",$D353="",$E353="",$F353="",$G353="",$H353="",$I353="",$J353="",$K353="",$L353=""),"Missing required information",IF(AND($Y353&lt;&gt;"",$Z353&lt;&gt;"",$Z353&lt;$Y353),"Invalid date or time sequence",IF(OR(AND($O353&lt;&gt;"",$P353=""),AND($O353="",$P353&lt;&gt;"")),"Confirmation date or time incomplete",IF(AND($AA353&lt;&gt;"",$Z353&lt;&gt;"",$AA353&gt;$Z353),"Confirmation after appointment",IF(AND(OR($L353="Confirmed",$L353="Completed"),OR($M353="",$N353="")),"Confirmed record missing assignment",IF(AND($L353="Completed",OR($Q353="",$R353="",$S353="",$T353="")),"Completed record missing service times",IF(AND($AB353&lt;&gt;"",$AC353&lt;&gt;"",$AC353&lt;$AB353),"Service end before service start",IF(AND($L353="Cancelled",$U353=""),"Cancelled record missing cancellation source",IF(OR(AND($V353&lt;&gt;"",$V353&lt;0),AND($W353&lt;&gt;"",$W353&lt;0)),"Negative cost",""))))))))))</f>
        <v/>
      </c>
    </row>
    <row r="354">
      <c r="A354" s="15" t="n"/>
      <c r="B354" s="15" t="n"/>
      <c r="C354" s="15" t="n"/>
      <c r="D354" s="42" t="n"/>
      <c r="E354" s="17" t="n"/>
      <c r="F354" s="42" t="n"/>
      <c r="G354" s="17" t="n"/>
      <c r="H354" s="15" t="n"/>
      <c r="I354" s="15" t="n"/>
      <c r="J354" s="15" t="n"/>
      <c r="K354" s="15" t="n"/>
      <c r="L354" s="15" t="n"/>
      <c r="M354" s="15" t="n"/>
      <c r="N354" s="15" t="n"/>
      <c r="O354" s="42" t="n"/>
      <c r="P354" s="17" t="n"/>
      <c r="Q354" s="42" t="n"/>
      <c r="R354" s="17" t="n"/>
      <c r="S354" s="42" t="n"/>
      <c r="T354" s="17" t="n"/>
      <c r="U354" s="15" t="n"/>
      <c r="V354" s="43" t="n"/>
      <c r="W354" s="43" t="n"/>
      <c r="X354" s="19" t="n"/>
      <c r="Y354" s="44">
        <f>IF($A354="","",IF(OR($D354="",$E354=""),"",$D354+$E354))</f>
        <v/>
      </c>
      <c r="Z354" s="44">
        <f>IF($A354="","",IF(OR($F354="",$G354=""),"",$F354+$G354))</f>
        <v/>
      </c>
      <c r="AA354" s="44">
        <f>IF($A354="","",IF(OR($O354="",$P354=""),"",$O354+$P354))</f>
        <v/>
      </c>
      <c r="AB354" s="44">
        <f>IF($A354="","",IF(OR($Q354="",$R354=""),"",$Q354+$R354))</f>
        <v/>
      </c>
      <c r="AC354" s="44">
        <f>IF($A354="","",IF(OR($S354="",$T354=""),"",$S354+$T354))</f>
        <v/>
      </c>
      <c r="AD354" s="45">
        <f>IF($A354="","",IF(OR($Y354="",$Z354=""),"",ROUND(($Z354-$Y354)*24,1)))</f>
        <v/>
      </c>
      <c r="AE354" s="45">
        <f>IF($A354="","",IF(OR($AA354="",$Z354=""),"",ROUND(($Z354-$AA354)*24,1)))</f>
        <v/>
      </c>
      <c r="AF354" s="22">
        <f>IF($A354="","",IF(OR($AB354="",$Z354=""),"",ROUND(($AB354-$Z354)*1440,0)))</f>
        <v/>
      </c>
      <c r="AG354" s="22">
        <f>IF($A354="","",IF(OR($AB354="",$AC354=""),"",ROUND(($AC354-$AB354)*1440,0)))</f>
        <v/>
      </c>
      <c r="AH354" s="46">
        <f>IF($A354="","",IF(OR($V354="",$W354=""),"",$W354-$V354))</f>
        <v/>
      </c>
      <c r="AI354" s="24">
        <f>IF($A354="","",IF(OR($L354="Cancelled",$L354="Completed"),"",IF(AND($L354="Confirmed",OR($M354="",$N354="")),"CONFIRMATION INCOMPLETE",IF(AND($Z354&lt;&gt;"",$Z354&lt;Dashboard!$B$2,$L354&lt;&gt;"Confirmed"),"OVERDUE / UNFILLED",IF(AND($Z354&lt;&gt;"",$Z354&gt;=Dashboard!$B$2,$Z354&lt;=Dashboard!$B$2+2,$L354&lt;&gt;"Confirmed"),"DUE WITHIN 48 HOURS","")))))</f>
        <v/>
      </c>
      <c r="AJ354" s="24">
        <f>IF($A354="","",IF(COUNTIF($A$2:$A$501,$A354)&gt;1,"Duplicate request ID",IF(OR($B354="",$C354="",$D354="",$E354="",$F354="",$G354="",$H354="",$I354="",$J354="",$K354="",$L354=""),"Missing required information",IF(AND($Y354&lt;&gt;"",$Z354&lt;&gt;"",$Z354&lt;$Y354),"Invalid date or time sequence",IF(OR(AND($O354&lt;&gt;"",$P354=""),AND($O354="",$P354&lt;&gt;"")),"Confirmation date or time incomplete",IF(AND($AA354&lt;&gt;"",$Z354&lt;&gt;"",$AA354&gt;$Z354),"Confirmation after appointment",IF(AND(OR($L354="Confirmed",$L354="Completed"),OR($M354="",$N354="")),"Confirmed record missing assignment",IF(AND($L354="Completed",OR($Q354="",$R354="",$S354="",$T354="")),"Completed record missing service times",IF(AND($AB354&lt;&gt;"",$AC354&lt;&gt;"",$AC354&lt;$AB354),"Service end before service start",IF(AND($L354="Cancelled",$U354=""),"Cancelled record missing cancellation source",IF(OR(AND($V354&lt;&gt;"",$V354&lt;0),AND($W354&lt;&gt;"",$W354&lt;0)),"Negative cost",""))))))))))</f>
        <v/>
      </c>
    </row>
    <row r="355">
      <c r="A355" s="25" t="n"/>
      <c r="B355" s="25" t="n"/>
      <c r="C355" s="25" t="n"/>
      <c r="D355" s="47" t="n"/>
      <c r="E355" s="27" t="n"/>
      <c r="F355" s="47" t="n"/>
      <c r="G355" s="27" t="n"/>
      <c r="H355" s="25" t="n"/>
      <c r="I355" s="25" t="n"/>
      <c r="J355" s="25" t="n"/>
      <c r="K355" s="25" t="n"/>
      <c r="L355" s="25" t="n"/>
      <c r="M355" s="25" t="n"/>
      <c r="N355" s="25" t="n"/>
      <c r="O355" s="47" t="n"/>
      <c r="P355" s="27" t="n"/>
      <c r="Q355" s="47" t="n"/>
      <c r="R355" s="27" t="n"/>
      <c r="S355" s="47" t="n"/>
      <c r="T355" s="27" t="n"/>
      <c r="U355" s="25" t="n"/>
      <c r="V355" s="48" t="n"/>
      <c r="W355" s="48" t="n"/>
      <c r="X355" s="29" t="n"/>
      <c r="Y355" s="44">
        <f>IF($A355="","",IF(OR($D355="",$E355=""),"",$D355+$E355))</f>
        <v/>
      </c>
      <c r="Z355" s="44">
        <f>IF($A355="","",IF(OR($F355="",$G355=""),"",$F355+$G355))</f>
        <v/>
      </c>
      <c r="AA355" s="44">
        <f>IF($A355="","",IF(OR($O355="",$P355=""),"",$O355+$P355))</f>
        <v/>
      </c>
      <c r="AB355" s="44">
        <f>IF($A355="","",IF(OR($Q355="",$R355=""),"",$Q355+$R355))</f>
        <v/>
      </c>
      <c r="AC355" s="44">
        <f>IF($A355="","",IF(OR($S355="",$T355=""),"",$S355+$T355))</f>
        <v/>
      </c>
      <c r="AD355" s="45">
        <f>IF($A355="","",IF(OR($Y355="",$Z355=""),"",ROUND(($Z355-$Y355)*24,1)))</f>
        <v/>
      </c>
      <c r="AE355" s="45">
        <f>IF($A355="","",IF(OR($AA355="",$Z355=""),"",ROUND(($Z355-$AA355)*24,1)))</f>
        <v/>
      </c>
      <c r="AF355" s="22">
        <f>IF($A355="","",IF(OR($AB355="",$Z355=""),"",ROUND(($AB355-$Z355)*1440,0)))</f>
        <v/>
      </c>
      <c r="AG355" s="22">
        <f>IF($A355="","",IF(OR($AB355="",$AC355=""),"",ROUND(($AC355-$AB355)*1440,0)))</f>
        <v/>
      </c>
      <c r="AH355" s="46">
        <f>IF($A355="","",IF(OR($V355="",$W355=""),"",$W355-$V355))</f>
        <v/>
      </c>
      <c r="AI355" s="24">
        <f>IF($A355="","",IF(OR($L355="Cancelled",$L355="Completed"),"",IF(AND($L355="Confirmed",OR($M355="",$N355="")),"CONFIRMATION INCOMPLETE",IF(AND($Z355&lt;&gt;"",$Z355&lt;Dashboard!$B$2,$L355&lt;&gt;"Confirmed"),"OVERDUE / UNFILLED",IF(AND($Z355&lt;&gt;"",$Z355&gt;=Dashboard!$B$2,$Z355&lt;=Dashboard!$B$2+2,$L355&lt;&gt;"Confirmed"),"DUE WITHIN 48 HOURS","")))))</f>
        <v/>
      </c>
      <c r="AJ355" s="24">
        <f>IF($A355="","",IF(COUNTIF($A$2:$A$501,$A355)&gt;1,"Duplicate request ID",IF(OR($B355="",$C355="",$D355="",$E355="",$F355="",$G355="",$H355="",$I355="",$J355="",$K355="",$L355=""),"Missing required information",IF(AND($Y355&lt;&gt;"",$Z355&lt;&gt;"",$Z355&lt;$Y355),"Invalid date or time sequence",IF(OR(AND($O355&lt;&gt;"",$P355=""),AND($O355="",$P355&lt;&gt;"")),"Confirmation date or time incomplete",IF(AND($AA355&lt;&gt;"",$Z355&lt;&gt;"",$AA355&gt;$Z355),"Confirmation after appointment",IF(AND(OR($L355="Confirmed",$L355="Completed"),OR($M355="",$N355="")),"Confirmed record missing assignment",IF(AND($L355="Completed",OR($Q355="",$R355="",$S355="",$T355="")),"Completed record missing service times",IF(AND($AB355&lt;&gt;"",$AC355&lt;&gt;"",$AC355&lt;$AB355),"Service end before service start",IF(AND($L355="Cancelled",$U355=""),"Cancelled record missing cancellation source",IF(OR(AND($V355&lt;&gt;"",$V355&lt;0),AND($W355&lt;&gt;"",$W355&lt;0)),"Negative cost",""))))))))))</f>
        <v/>
      </c>
    </row>
    <row r="356">
      <c r="A356" s="15" t="n"/>
      <c r="B356" s="15" t="n"/>
      <c r="C356" s="15" t="n"/>
      <c r="D356" s="42" t="n"/>
      <c r="E356" s="17" t="n"/>
      <c r="F356" s="42" t="n"/>
      <c r="G356" s="17" t="n"/>
      <c r="H356" s="15" t="n"/>
      <c r="I356" s="15" t="n"/>
      <c r="J356" s="15" t="n"/>
      <c r="K356" s="15" t="n"/>
      <c r="L356" s="15" t="n"/>
      <c r="M356" s="15" t="n"/>
      <c r="N356" s="15" t="n"/>
      <c r="O356" s="42" t="n"/>
      <c r="P356" s="17" t="n"/>
      <c r="Q356" s="42" t="n"/>
      <c r="R356" s="17" t="n"/>
      <c r="S356" s="42" t="n"/>
      <c r="T356" s="17" t="n"/>
      <c r="U356" s="15" t="n"/>
      <c r="V356" s="43" t="n"/>
      <c r="W356" s="43" t="n"/>
      <c r="X356" s="19" t="n"/>
      <c r="Y356" s="44">
        <f>IF($A356="","",IF(OR($D356="",$E356=""),"",$D356+$E356))</f>
        <v/>
      </c>
      <c r="Z356" s="44">
        <f>IF($A356="","",IF(OR($F356="",$G356=""),"",$F356+$G356))</f>
        <v/>
      </c>
      <c r="AA356" s="44">
        <f>IF($A356="","",IF(OR($O356="",$P356=""),"",$O356+$P356))</f>
        <v/>
      </c>
      <c r="AB356" s="44">
        <f>IF($A356="","",IF(OR($Q356="",$R356=""),"",$Q356+$R356))</f>
        <v/>
      </c>
      <c r="AC356" s="44">
        <f>IF($A356="","",IF(OR($S356="",$T356=""),"",$S356+$T356))</f>
        <v/>
      </c>
      <c r="AD356" s="45">
        <f>IF($A356="","",IF(OR($Y356="",$Z356=""),"",ROUND(($Z356-$Y356)*24,1)))</f>
        <v/>
      </c>
      <c r="AE356" s="45">
        <f>IF($A356="","",IF(OR($AA356="",$Z356=""),"",ROUND(($Z356-$AA356)*24,1)))</f>
        <v/>
      </c>
      <c r="AF356" s="22">
        <f>IF($A356="","",IF(OR($AB356="",$Z356=""),"",ROUND(($AB356-$Z356)*1440,0)))</f>
        <v/>
      </c>
      <c r="AG356" s="22">
        <f>IF($A356="","",IF(OR($AB356="",$AC356=""),"",ROUND(($AC356-$AB356)*1440,0)))</f>
        <v/>
      </c>
      <c r="AH356" s="46">
        <f>IF($A356="","",IF(OR($V356="",$W356=""),"",$W356-$V356))</f>
        <v/>
      </c>
      <c r="AI356" s="24">
        <f>IF($A356="","",IF(OR($L356="Cancelled",$L356="Completed"),"",IF(AND($L356="Confirmed",OR($M356="",$N356="")),"CONFIRMATION INCOMPLETE",IF(AND($Z356&lt;&gt;"",$Z356&lt;Dashboard!$B$2,$L356&lt;&gt;"Confirmed"),"OVERDUE / UNFILLED",IF(AND($Z356&lt;&gt;"",$Z356&gt;=Dashboard!$B$2,$Z356&lt;=Dashboard!$B$2+2,$L356&lt;&gt;"Confirmed"),"DUE WITHIN 48 HOURS","")))))</f>
        <v/>
      </c>
      <c r="AJ356" s="24">
        <f>IF($A356="","",IF(COUNTIF($A$2:$A$501,$A356)&gt;1,"Duplicate request ID",IF(OR($B356="",$C356="",$D356="",$E356="",$F356="",$G356="",$H356="",$I356="",$J356="",$K356="",$L356=""),"Missing required information",IF(AND($Y356&lt;&gt;"",$Z356&lt;&gt;"",$Z356&lt;$Y356),"Invalid date or time sequence",IF(OR(AND($O356&lt;&gt;"",$P356=""),AND($O356="",$P356&lt;&gt;"")),"Confirmation date or time incomplete",IF(AND($AA356&lt;&gt;"",$Z356&lt;&gt;"",$AA356&gt;$Z356),"Confirmation after appointment",IF(AND(OR($L356="Confirmed",$L356="Completed"),OR($M356="",$N356="")),"Confirmed record missing assignment",IF(AND($L356="Completed",OR($Q356="",$R356="",$S356="",$T356="")),"Completed record missing service times",IF(AND($AB356&lt;&gt;"",$AC356&lt;&gt;"",$AC356&lt;$AB356),"Service end before service start",IF(AND($L356="Cancelled",$U356=""),"Cancelled record missing cancellation source",IF(OR(AND($V356&lt;&gt;"",$V356&lt;0),AND($W356&lt;&gt;"",$W356&lt;0)),"Negative cost",""))))))))))</f>
        <v/>
      </c>
    </row>
    <row r="357">
      <c r="A357" s="25" t="n"/>
      <c r="B357" s="25" t="n"/>
      <c r="C357" s="25" t="n"/>
      <c r="D357" s="47" t="n"/>
      <c r="E357" s="27" t="n"/>
      <c r="F357" s="47" t="n"/>
      <c r="G357" s="27" t="n"/>
      <c r="H357" s="25" t="n"/>
      <c r="I357" s="25" t="n"/>
      <c r="J357" s="25" t="n"/>
      <c r="K357" s="25" t="n"/>
      <c r="L357" s="25" t="n"/>
      <c r="M357" s="25" t="n"/>
      <c r="N357" s="25" t="n"/>
      <c r="O357" s="47" t="n"/>
      <c r="P357" s="27" t="n"/>
      <c r="Q357" s="47" t="n"/>
      <c r="R357" s="27" t="n"/>
      <c r="S357" s="47" t="n"/>
      <c r="T357" s="27" t="n"/>
      <c r="U357" s="25" t="n"/>
      <c r="V357" s="48" t="n"/>
      <c r="W357" s="48" t="n"/>
      <c r="X357" s="29" t="n"/>
      <c r="Y357" s="44">
        <f>IF($A357="","",IF(OR($D357="",$E357=""),"",$D357+$E357))</f>
        <v/>
      </c>
      <c r="Z357" s="44">
        <f>IF($A357="","",IF(OR($F357="",$G357=""),"",$F357+$G357))</f>
        <v/>
      </c>
      <c r="AA357" s="44">
        <f>IF($A357="","",IF(OR($O357="",$P357=""),"",$O357+$P357))</f>
        <v/>
      </c>
      <c r="AB357" s="44">
        <f>IF($A357="","",IF(OR($Q357="",$R357=""),"",$Q357+$R357))</f>
        <v/>
      </c>
      <c r="AC357" s="44">
        <f>IF($A357="","",IF(OR($S357="",$T357=""),"",$S357+$T357))</f>
        <v/>
      </c>
      <c r="AD357" s="45">
        <f>IF($A357="","",IF(OR($Y357="",$Z357=""),"",ROUND(($Z357-$Y357)*24,1)))</f>
        <v/>
      </c>
      <c r="AE357" s="45">
        <f>IF($A357="","",IF(OR($AA357="",$Z357=""),"",ROUND(($Z357-$AA357)*24,1)))</f>
        <v/>
      </c>
      <c r="AF357" s="22">
        <f>IF($A357="","",IF(OR($AB357="",$Z357=""),"",ROUND(($AB357-$Z357)*1440,0)))</f>
        <v/>
      </c>
      <c r="AG357" s="22">
        <f>IF($A357="","",IF(OR($AB357="",$AC357=""),"",ROUND(($AC357-$AB357)*1440,0)))</f>
        <v/>
      </c>
      <c r="AH357" s="46">
        <f>IF($A357="","",IF(OR($V357="",$W357=""),"",$W357-$V357))</f>
        <v/>
      </c>
      <c r="AI357" s="24">
        <f>IF($A357="","",IF(OR($L357="Cancelled",$L357="Completed"),"",IF(AND($L357="Confirmed",OR($M357="",$N357="")),"CONFIRMATION INCOMPLETE",IF(AND($Z357&lt;&gt;"",$Z357&lt;Dashboard!$B$2,$L357&lt;&gt;"Confirmed"),"OVERDUE / UNFILLED",IF(AND($Z357&lt;&gt;"",$Z357&gt;=Dashboard!$B$2,$Z357&lt;=Dashboard!$B$2+2,$L357&lt;&gt;"Confirmed"),"DUE WITHIN 48 HOURS","")))))</f>
        <v/>
      </c>
      <c r="AJ357" s="24">
        <f>IF($A357="","",IF(COUNTIF($A$2:$A$501,$A357)&gt;1,"Duplicate request ID",IF(OR($B357="",$C357="",$D357="",$E357="",$F357="",$G357="",$H357="",$I357="",$J357="",$K357="",$L357=""),"Missing required information",IF(AND($Y357&lt;&gt;"",$Z357&lt;&gt;"",$Z357&lt;$Y357),"Invalid date or time sequence",IF(OR(AND($O357&lt;&gt;"",$P357=""),AND($O357="",$P357&lt;&gt;"")),"Confirmation date or time incomplete",IF(AND($AA357&lt;&gt;"",$Z357&lt;&gt;"",$AA357&gt;$Z357),"Confirmation after appointment",IF(AND(OR($L357="Confirmed",$L357="Completed"),OR($M357="",$N357="")),"Confirmed record missing assignment",IF(AND($L357="Completed",OR($Q357="",$R357="",$S357="",$T357="")),"Completed record missing service times",IF(AND($AB357&lt;&gt;"",$AC357&lt;&gt;"",$AC357&lt;$AB357),"Service end before service start",IF(AND($L357="Cancelled",$U357=""),"Cancelled record missing cancellation source",IF(OR(AND($V357&lt;&gt;"",$V357&lt;0),AND($W357&lt;&gt;"",$W357&lt;0)),"Negative cost",""))))))))))</f>
        <v/>
      </c>
    </row>
    <row r="358">
      <c r="A358" s="15" t="n"/>
      <c r="B358" s="15" t="n"/>
      <c r="C358" s="15" t="n"/>
      <c r="D358" s="42" t="n"/>
      <c r="E358" s="17" t="n"/>
      <c r="F358" s="42" t="n"/>
      <c r="G358" s="17" t="n"/>
      <c r="H358" s="15" t="n"/>
      <c r="I358" s="15" t="n"/>
      <c r="J358" s="15" t="n"/>
      <c r="K358" s="15" t="n"/>
      <c r="L358" s="15" t="n"/>
      <c r="M358" s="15" t="n"/>
      <c r="N358" s="15" t="n"/>
      <c r="O358" s="42" t="n"/>
      <c r="P358" s="17" t="n"/>
      <c r="Q358" s="42" t="n"/>
      <c r="R358" s="17" t="n"/>
      <c r="S358" s="42" t="n"/>
      <c r="T358" s="17" t="n"/>
      <c r="U358" s="15" t="n"/>
      <c r="V358" s="43" t="n"/>
      <c r="W358" s="43" t="n"/>
      <c r="X358" s="19" t="n"/>
      <c r="Y358" s="44">
        <f>IF($A358="","",IF(OR($D358="",$E358=""),"",$D358+$E358))</f>
        <v/>
      </c>
      <c r="Z358" s="44">
        <f>IF($A358="","",IF(OR($F358="",$G358=""),"",$F358+$G358))</f>
        <v/>
      </c>
      <c r="AA358" s="44">
        <f>IF($A358="","",IF(OR($O358="",$P358=""),"",$O358+$P358))</f>
        <v/>
      </c>
      <c r="AB358" s="44">
        <f>IF($A358="","",IF(OR($Q358="",$R358=""),"",$Q358+$R358))</f>
        <v/>
      </c>
      <c r="AC358" s="44">
        <f>IF($A358="","",IF(OR($S358="",$T358=""),"",$S358+$T358))</f>
        <v/>
      </c>
      <c r="AD358" s="45">
        <f>IF($A358="","",IF(OR($Y358="",$Z358=""),"",ROUND(($Z358-$Y358)*24,1)))</f>
        <v/>
      </c>
      <c r="AE358" s="45">
        <f>IF($A358="","",IF(OR($AA358="",$Z358=""),"",ROUND(($Z358-$AA358)*24,1)))</f>
        <v/>
      </c>
      <c r="AF358" s="22">
        <f>IF($A358="","",IF(OR($AB358="",$Z358=""),"",ROUND(($AB358-$Z358)*1440,0)))</f>
        <v/>
      </c>
      <c r="AG358" s="22">
        <f>IF($A358="","",IF(OR($AB358="",$AC358=""),"",ROUND(($AC358-$AB358)*1440,0)))</f>
        <v/>
      </c>
      <c r="AH358" s="46">
        <f>IF($A358="","",IF(OR($V358="",$W358=""),"",$W358-$V358))</f>
        <v/>
      </c>
      <c r="AI358" s="24">
        <f>IF($A358="","",IF(OR($L358="Cancelled",$L358="Completed"),"",IF(AND($L358="Confirmed",OR($M358="",$N358="")),"CONFIRMATION INCOMPLETE",IF(AND($Z358&lt;&gt;"",$Z358&lt;Dashboard!$B$2,$L358&lt;&gt;"Confirmed"),"OVERDUE / UNFILLED",IF(AND($Z358&lt;&gt;"",$Z358&gt;=Dashboard!$B$2,$Z358&lt;=Dashboard!$B$2+2,$L358&lt;&gt;"Confirmed"),"DUE WITHIN 48 HOURS","")))))</f>
        <v/>
      </c>
      <c r="AJ358" s="24">
        <f>IF($A358="","",IF(COUNTIF($A$2:$A$501,$A358)&gt;1,"Duplicate request ID",IF(OR($B358="",$C358="",$D358="",$E358="",$F358="",$G358="",$H358="",$I358="",$J358="",$K358="",$L358=""),"Missing required information",IF(AND($Y358&lt;&gt;"",$Z358&lt;&gt;"",$Z358&lt;$Y358),"Invalid date or time sequence",IF(OR(AND($O358&lt;&gt;"",$P358=""),AND($O358="",$P358&lt;&gt;"")),"Confirmation date or time incomplete",IF(AND($AA358&lt;&gt;"",$Z358&lt;&gt;"",$AA358&gt;$Z358),"Confirmation after appointment",IF(AND(OR($L358="Confirmed",$L358="Completed"),OR($M358="",$N358="")),"Confirmed record missing assignment",IF(AND($L358="Completed",OR($Q358="",$R358="",$S358="",$T358="")),"Completed record missing service times",IF(AND($AB358&lt;&gt;"",$AC358&lt;&gt;"",$AC358&lt;$AB358),"Service end before service start",IF(AND($L358="Cancelled",$U358=""),"Cancelled record missing cancellation source",IF(OR(AND($V358&lt;&gt;"",$V358&lt;0),AND($W358&lt;&gt;"",$W358&lt;0)),"Negative cost",""))))))))))</f>
        <v/>
      </c>
    </row>
    <row r="359">
      <c r="A359" s="25" t="n"/>
      <c r="B359" s="25" t="n"/>
      <c r="C359" s="25" t="n"/>
      <c r="D359" s="47" t="n"/>
      <c r="E359" s="27" t="n"/>
      <c r="F359" s="47" t="n"/>
      <c r="G359" s="27" t="n"/>
      <c r="H359" s="25" t="n"/>
      <c r="I359" s="25" t="n"/>
      <c r="J359" s="25" t="n"/>
      <c r="K359" s="25" t="n"/>
      <c r="L359" s="25" t="n"/>
      <c r="M359" s="25" t="n"/>
      <c r="N359" s="25" t="n"/>
      <c r="O359" s="47" t="n"/>
      <c r="P359" s="27" t="n"/>
      <c r="Q359" s="47" t="n"/>
      <c r="R359" s="27" t="n"/>
      <c r="S359" s="47" t="n"/>
      <c r="T359" s="27" t="n"/>
      <c r="U359" s="25" t="n"/>
      <c r="V359" s="48" t="n"/>
      <c r="W359" s="48" t="n"/>
      <c r="X359" s="29" t="n"/>
      <c r="Y359" s="44">
        <f>IF($A359="","",IF(OR($D359="",$E359=""),"",$D359+$E359))</f>
        <v/>
      </c>
      <c r="Z359" s="44">
        <f>IF($A359="","",IF(OR($F359="",$G359=""),"",$F359+$G359))</f>
        <v/>
      </c>
      <c r="AA359" s="44">
        <f>IF($A359="","",IF(OR($O359="",$P359=""),"",$O359+$P359))</f>
        <v/>
      </c>
      <c r="AB359" s="44">
        <f>IF($A359="","",IF(OR($Q359="",$R359=""),"",$Q359+$R359))</f>
        <v/>
      </c>
      <c r="AC359" s="44">
        <f>IF($A359="","",IF(OR($S359="",$T359=""),"",$S359+$T359))</f>
        <v/>
      </c>
      <c r="AD359" s="45">
        <f>IF($A359="","",IF(OR($Y359="",$Z359=""),"",ROUND(($Z359-$Y359)*24,1)))</f>
        <v/>
      </c>
      <c r="AE359" s="45">
        <f>IF($A359="","",IF(OR($AA359="",$Z359=""),"",ROUND(($Z359-$AA359)*24,1)))</f>
        <v/>
      </c>
      <c r="AF359" s="22">
        <f>IF($A359="","",IF(OR($AB359="",$Z359=""),"",ROUND(($AB359-$Z359)*1440,0)))</f>
        <v/>
      </c>
      <c r="AG359" s="22">
        <f>IF($A359="","",IF(OR($AB359="",$AC359=""),"",ROUND(($AC359-$AB359)*1440,0)))</f>
        <v/>
      </c>
      <c r="AH359" s="46">
        <f>IF($A359="","",IF(OR($V359="",$W359=""),"",$W359-$V359))</f>
        <v/>
      </c>
      <c r="AI359" s="24">
        <f>IF($A359="","",IF(OR($L359="Cancelled",$L359="Completed"),"",IF(AND($L359="Confirmed",OR($M359="",$N359="")),"CONFIRMATION INCOMPLETE",IF(AND($Z359&lt;&gt;"",$Z359&lt;Dashboard!$B$2,$L359&lt;&gt;"Confirmed"),"OVERDUE / UNFILLED",IF(AND($Z359&lt;&gt;"",$Z359&gt;=Dashboard!$B$2,$Z359&lt;=Dashboard!$B$2+2,$L359&lt;&gt;"Confirmed"),"DUE WITHIN 48 HOURS","")))))</f>
        <v/>
      </c>
      <c r="AJ359" s="24">
        <f>IF($A359="","",IF(COUNTIF($A$2:$A$501,$A359)&gt;1,"Duplicate request ID",IF(OR($B359="",$C359="",$D359="",$E359="",$F359="",$G359="",$H359="",$I359="",$J359="",$K359="",$L359=""),"Missing required information",IF(AND($Y359&lt;&gt;"",$Z359&lt;&gt;"",$Z359&lt;$Y359),"Invalid date or time sequence",IF(OR(AND($O359&lt;&gt;"",$P359=""),AND($O359="",$P359&lt;&gt;"")),"Confirmation date or time incomplete",IF(AND($AA359&lt;&gt;"",$Z359&lt;&gt;"",$AA359&gt;$Z359),"Confirmation after appointment",IF(AND(OR($L359="Confirmed",$L359="Completed"),OR($M359="",$N359="")),"Confirmed record missing assignment",IF(AND($L359="Completed",OR($Q359="",$R359="",$S359="",$T359="")),"Completed record missing service times",IF(AND($AB359&lt;&gt;"",$AC359&lt;&gt;"",$AC359&lt;$AB359),"Service end before service start",IF(AND($L359="Cancelled",$U359=""),"Cancelled record missing cancellation source",IF(OR(AND($V359&lt;&gt;"",$V359&lt;0),AND($W359&lt;&gt;"",$W359&lt;0)),"Negative cost",""))))))))))</f>
        <v/>
      </c>
    </row>
    <row r="360">
      <c r="A360" s="15" t="n"/>
      <c r="B360" s="15" t="n"/>
      <c r="C360" s="15" t="n"/>
      <c r="D360" s="42" t="n"/>
      <c r="E360" s="17" t="n"/>
      <c r="F360" s="42" t="n"/>
      <c r="G360" s="17" t="n"/>
      <c r="H360" s="15" t="n"/>
      <c r="I360" s="15" t="n"/>
      <c r="J360" s="15" t="n"/>
      <c r="K360" s="15" t="n"/>
      <c r="L360" s="15" t="n"/>
      <c r="M360" s="15" t="n"/>
      <c r="N360" s="15" t="n"/>
      <c r="O360" s="42" t="n"/>
      <c r="P360" s="17" t="n"/>
      <c r="Q360" s="42" t="n"/>
      <c r="R360" s="17" t="n"/>
      <c r="S360" s="42" t="n"/>
      <c r="T360" s="17" t="n"/>
      <c r="U360" s="15" t="n"/>
      <c r="V360" s="43" t="n"/>
      <c r="W360" s="43" t="n"/>
      <c r="X360" s="19" t="n"/>
      <c r="Y360" s="44">
        <f>IF($A360="","",IF(OR($D360="",$E360=""),"",$D360+$E360))</f>
        <v/>
      </c>
      <c r="Z360" s="44">
        <f>IF($A360="","",IF(OR($F360="",$G360=""),"",$F360+$G360))</f>
        <v/>
      </c>
      <c r="AA360" s="44">
        <f>IF($A360="","",IF(OR($O360="",$P360=""),"",$O360+$P360))</f>
        <v/>
      </c>
      <c r="AB360" s="44">
        <f>IF($A360="","",IF(OR($Q360="",$R360=""),"",$Q360+$R360))</f>
        <v/>
      </c>
      <c r="AC360" s="44">
        <f>IF($A360="","",IF(OR($S360="",$T360=""),"",$S360+$T360))</f>
        <v/>
      </c>
      <c r="AD360" s="45">
        <f>IF($A360="","",IF(OR($Y360="",$Z360=""),"",ROUND(($Z360-$Y360)*24,1)))</f>
        <v/>
      </c>
      <c r="AE360" s="45">
        <f>IF($A360="","",IF(OR($AA360="",$Z360=""),"",ROUND(($Z360-$AA360)*24,1)))</f>
        <v/>
      </c>
      <c r="AF360" s="22">
        <f>IF($A360="","",IF(OR($AB360="",$Z360=""),"",ROUND(($AB360-$Z360)*1440,0)))</f>
        <v/>
      </c>
      <c r="AG360" s="22">
        <f>IF($A360="","",IF(OR($AB360="",$AC360=""),"",ROUND(($AC360-$AB360)*1440,0)))</f>
        <v/>
      </c>
      <c r="AH360" s="46">
        <f>IF($A360="","",IF(OR($V360="",$W360=""),"",$W360-$V360))</f>
        <v/>
      </c>
      <c r="AI360" s="24">
        <f>IF($A360="","",IF(OR($L360="Cancelled",$L360="Completed"),"",IF(AND($L360="Confirmed",OR($M360="",$N360="")),"CONFIRMATION INCOMPLETE",IF(AND($Z360&lt;&gt;"",$Z360&lt;Dashboard!$B$2,$L360&lt;&gt;"Confirmed"),"OVERDUE / UNFILLED",IF(AND($Z360&lt;&gt;"",$Z360&gt;=Dashboard!$B$2,$Z360&lt;=Dashboard!$B$2+2,$L360&lt;&gt;"Confirmed"),"DUE WITHIN 48 HOURS","")))))</f>
        <v/>
      </c>
      <c r="AJ360" s="24">
        <f>IF($A360="","",IF(COUNTIF($A$2:$A$501,$A360)&gt;1,"Duplicate request ID",IF(OR($B360="",$C360="",$D360="",$E360="",$F360="",$G360="",$H360="",$I360="",$J360="",$K360="",$L360=""),"Missing required information",IF(AND($Y360&lt;&gt;"",$Z360&lt;&gt;"",$Z360&lt;$Y360),"Invalid date or time sequence",IF(OR(AND($O360&lt;&gt;"",$P360=""),AND($O360="",$P360&lt;&gt;"")),"Confirmation date or time incomplete",IF(AND($AA360&lt;&gt;"",$Z360&lt;&gt;"",$AA360&gt;$Z360),"Confirmation after appointment",IF(AND(OR($L360="Confirmed",$L360="Completed"),OR($M360="",$N360="")),"Confirmed record missing assignment",IF(AND($L360="Completed",OR($Q360="",$R360="",$S360="",$T360="")),"Completed record missing service times",IF(AND($AB360&lt;&gt;"",$AC360&lt;&gt;"",$AC360&lt;$AB360),"Service end before service start",IF(AND($L360="Cancelled",$U360=""),"Cancelled record missing cancellation source",IF(OR(AND($V360&lt;&gt;"",$V360&lt;0),AND($W360&lt;&gt;"",$W360&lt;0)),"Negative cost",""))))))))))</f>
        <v/>
      </c>
    </row>
    <row r="361">
      <c r="A361" s="25" t="n"/>
      <c r="B361" s="25" t="n"/>
      <c r="C361" s="25" t="n"/>
      <c r="D361" s="47" t="n"/>
      <c r="E361" s="27" t="n"/>
      <c r="F361" s="47" t="n"/>
      <c r="G361" s="27" t="n"/>
      <c r="H361" s="25" t="n"/>
      <c r="I361" s="25" t="n"/>
      <c r="J361" s="25" t="n"/>
      <c r="K361" s="25" t="n"/>
      <c r="L361" s="25" t="n"/>
      <c r="M361" s="25" t="n"/>
      <c r="N361" s="25" t="n"/>
      <c r="O361" s="47" t="n"/>
      <c r="P361" s="27" t="n"/>
      <c r="Q361" s="47" t="n"/>
      <c r="R361" s="27" t="n"/>
      <c r="S361" s="47" t="n"/>
      <c r="T361" s="27" t="n"/>
      <c r="U361" s="25" t="n"/>
      <c r="V361" s="48" t="n"/>
      <c r="W361" s="48" t="n"/>
      <c r="X361" s="29" t="n"/>
      <c r="Y361" s="44">
        <f>IF($A361="","",IF(OR($D361="",$E361=""),"",$D361+$E361))</f>
        <v/>
      </c>
      <c r="Z361" s="44">
        <f>IF($A361="","",IF(OR($F361="",$G361=""),"",$F361+$G361))</f>
        <v/>
      </c>
      <c r="AA361" s="44">
        <f>IF($A361="","",IF(OR($O361="",$P361=""),"",$O361+$P361))</f>
        <v/>
      </c>
      <c r="AB361" s="44">
        <f>IF($A361="","",IF(OR($Q361="",$R361=""),"",$Q361+$R361))</f>
        <v/>
      </c>
      <c r="AC361" s="44">
        <f>IF($A361="","",IF(OR($S361="",$T361=""),"",$S361+$T361))</f>
        <v/>
      </c>
      <c r="AD361" s="45">
        <f>IF($A361="","",IF(OR($Y361="",$Z361=""),"",ROUND(($Z361-$Y361)*24,1)))</f>
        <v/>
      </c>
      <c r="AE361" s="45">
        <f>IF($A361="","",IF(OR($AA361="",$Z361=""),"",ROUND(($Z361-$AA361)*24,1)))</f>
        <v/>
      </c>
      <c r="AF361" s="22">
        <f>IF($A361="","",IF(OR($AB361="",$Z361=""),"",ROUND(($AB361-$Z361)*1440,0)))</f>
        <v/>
      </c>
      <c r="AG361" s="22">
        <f>IF($A361="","",IF(OR($AB361="",$AC361=""),"",ROUND(($AC361-$AB361)*1440,0)))</f>
        <v/>
      </c>
      <c r="AH361" s="46">
        <f>IF($A361="","",IF(OR($V361="",$W361=""),"",$W361-$V361))</f>
        <v/>
      </c>
      <c r="AI361" s="24">
        <f>IF($A361="","",IF(OR($L361="Cancelled",$L361="Completed"),"",IF(AND($L361="Confirmed",OR($M361="",$N361="")),"CONFIRMATION INCOMPLETE",IF(AND($Z361&lt;&gt;"",$Z361&lt;Dashboard!$B$2,$L361&lt;&gt;"Confirmed"),"OVERDUE / UNFILLED",IF(AND($Z361&lt;&gt;"",$Z361&gt;=Dashboard!$B$2,$Z361&lt;=Dashboard!$B$2+2,$L361&lt;&gt;"Confirmed"),"DUE WITHIN 48 HOURS","")))))</f>
        <v/>
      </c>
      <c r="AJ361" s="24">
        <f>IF($A361="","",IF(COUNTIF($A$2:$A$501,$A361)&gt;1,"Duplicate request ID",IF(OR($B361="",$C361="",$D361="",$E361="",$F361="",$G361="",$H361="",$I361="",$J361="",$K361="",$L361=""),"Missing required information",IF(AND($Y361&lt;&gt;"",$Z361&lt;&gt;"",$Z361&lt;$Y361),"Invalid date or time sequence",IF(OR(AND($O361&lt;&gt;"",$P361=""),AND($O361="",$P361&lt;&gt;"")),"Confirmation date or time incomplete",IF(AND($AA361&lt;&gt;"",$Z361&lt;&gt;"",$AA361&gt;$Z361),"Confirmation after appointment",IF(AND(OR($L361="Confirmed",$L361="Completed"),OR($M361="",$N361="")),"Confirmed record missing assignment",IF(AND($L361="Completed",OR($Q361="",$R361="",$S361="",$T361="")),"Completed record missing service times",IF(AND($AB361&lt;&gt;"",$AC361&lt;&gt;"",$AC361&lt;$AB361),"Service end before service start",IF(AND($L361="Cancelled",$U361=""),"Cancelled record missing cancellation source",IF(OR(AND($V361&lt;&gt;"",$V361&lt;0),AND($W361&lt;&gt;"",$W361&lt;0)),"Negative cost",""))))))))))</f>
        <v/>
      </c>
    </row>
    <row r="362">
      <c r="A362" s="15" t="n"/>
      <c r="B362" s="15" t="n"/>
      <c r="C362" s="15" t="n"/>
      <c r="D362" s="42" t="n"/>
      <c r="E362" s="17" t="n"/>
      <c r="F362" s="42" t="n"/>
      <c r="G362" s="17" t="n"/>
      <c r="H362" s="15" t="n"/>
      <c r="I362" s="15" t="n"/>
      <c r="J362" s="15" t="n"/>
      <c r="K362" s="15" t="n"/>
      <c r="L362" s="15" t="n"/>
      <c r="M362" s="15" t="n"/>
      <c r="N362" s="15" t="n"/>
      <c r="O362" s="42" t="n"/>
      <c r="P362" s="17" t="n"/>
      <c r="Q362" s="42" t="n"/>
      <c r="R362" s="17" t="n"/>
      <c r="S362" s="42" t="n"/>
      <c r="T362" s="17" t="n"/>
      <c r="U362" s="15" t="n"/>
      <c r="V362" s="43" t="n"/>
      <c r="W362" s="43" t="n"/>
      <c r="X362" s="19" t="n"/>
      <c r="Y362" s="44">
        <f>IF($A362="","",IF(OR($D362="",$E362=""),"",$D362+$E362))</f>
        <v/>
      </c>
      <c r="Z362" s="44">
        <f>IF($A362="","",IF(OR($F362="",$G362=""),"",$F362+$G362))</f>
        <v/>
      </c>
      <c r="AA362" s="44">
        <f>IF($A362="","",IF(OR($O362="",$P362=""),"",$O362+$P362))</f>
        <v/>
      </c>
      <c r="AB362" s="44">
        <f>IF($A362="","",IF(OR($Q362="",$R362=""),"",$Q362+$R362))</f>
        <v/>
      </c>
      <c r="AC362" s="44">
        <f>IF($A362="","",IF(OR($S362="",$T362=""),"",$S362+$T362))</f>
        <v/>
      </c>
      <c r="AD362" s="45">
        <f>IF($A362="","",IF(OR($Y362="",$Z362=""),"",ROUND(($Z362-$Y362)*24,1)))</f>
        <v/>
      </c>
      <c r="AE362" s="45">
        <f>IF($A362="","",IF(OR($AA362="",$Z362=""),"",ROUND(($Z362-$AA362)*24,1)))</f>
        <v/>
      </c>
      <c r="AF362" s="22">
        <f>IF($A362="","",IF(OR($AB362="",$Z362=""),"",ROUND(($AB362-$Z362)*1440,0)))</f>
        <v/>
      </c>
      <c r="AG362" s="22">
        <f>IF($A362="","",IF(OR($AB362="",$AC362=""),"",ROUND(($AC362-$AB362)*1440,0)))</f>
        <v/>
      </c>
      <c r="AH362" s="46">
        <f>IF($A362="","",IF(OR($V362="",$W362=""),"",$W362-$V362))</f>
        <v/>
      </c>
      <c r="AI362" s="24">
        <f>IF($A362="","",IF(OR($L362="Cancelled",$L362="Completed"),"",IF(AND($L362="Confirmed",OR($M362="",$N362="")),"CONFIRMATION INCOMPLETE",IF(AND($Z362&lt;&gt;"",$Z362&lt;Dashboard!$B$2,$L362&lt;&gt;"Confirmed"),"OVERDUE / UNFILLED",IF(AND($Z362&lt;&gt;"",$Z362&gt;=Dashboard!$B$2,$Z362&lt;=Dashboard!$B$2+2,$L362&lt;&gt;"Confirmed"),"DUE WITHIN 48 HOURS","")))))</f>
        <v/>
      </c>
      <c r="AJ362" s="24">
        <f>IF($A362="","",IF(COUNTIF($A$2:$A$501,$A362)&gt;1,"Duplicate request ID",IF(OR($B362="",$C362="",$D362="",$E362="",$F362="",$G362="",$H362="",$I362="",$J362="",$K362="",$L362=""),"Missing required information",IF(AND($Y362&lt;&gt;"",$Z362&lt;&gt;"",$Z362&lt;$Y362),"Invalid date or time sequence",IF(OR(AND($O362&lt;&gt;"",$P362=""),AND($O362="",$P362&lt;&gt;"")),"Confirmation date or time incomplete",IF(AND($AA362&lt;&gt;"",$Z362&lt;&gt;"",$AA362&gt;$Z362),"Confirmation after appointment",IF(AND(OR($L362="Confirmed",$L362="Completed"),OR($M362="",$N362="")),"Confirmed record missing assignment",IF(AND($L362="Completed",OR($Q362="",$R362="",$S362="",$T362="")),"Completed record missing service times",IF(AND($AB362&lt;&gt;"",$AC362&lt;&gt;"",$AC362&lt;$AB362),"Service end before service start",IF(AND($L362="Cancelled",$U362=""),"Cancelled record missing cancellation source",IF(OR(AND($V362&lt;&gt;"",$V362&lt;0),AND($W362&lt;&gt;"",$W362&lt;0)),"Negative cost",""))))))))))</f>
        <v/>
      </c>
    </row>
    <row r="363">
      <c r="A363" s="25" t="n"/>
      <c r="B363" s="25" t="n"/>
      <c r="C363" s="25" t="n"/>
      <c r="D363" s="47" t="n"/>
      <c r="E363" s="27" t="n"/>
      <c r="F363" s="47" t="n"/>
      <c r="G363" s="27" t="n"/>
      <c r="H363" s="25" t="n"/>
      <c r="I363" s="25" t="n"/>
      <c r="J363" s="25" t="n"/>
      <c r="K363" s="25" t="n"/>
      <c r="L363" s="25" t="n"/>
      <c r="M363" s="25" t="n"/>
      <c r="N363" s="25" t="n"/>
      <c r="O363" s="47" t="n"/>
      <c r="P363" s="27" t="n"/>
      <c r="Q363" s="47" t="n"/>
      <c r="R363" s="27" t="n"/>
      <c r="S363" s="47" t="n"/>
      <c r="T363" s="27" t="n"/>
      <c r="U363" s="25" t="n"/>
      <c r="V363" s="48" t="n"/>
      <c r="W363" s="48" t="n"/>
      <c r="X363" s="29" t="n"/>
      <c r="Y363" s="44">
        <f>IF($A363="","",IF(OR($D363="",$E363=""),"",$D363+$E363))</f>
        <v/>
      </c>
      <c r="Z363" s="44">
        <f>IF($A363="","",IF(OR($F363="",$G363=""),"",$F363+$G363))</f>
        <v/>
      </c>
      <c r="AA363" s="44">
        <f>IF($A363="","",IF(OR($O363="",$P363=""),"",$O363+$P363))</f>
        <v/>
      </c>
      <c r="AB363" s="44">
        <f>IF($A363="","",IF(OR($Q363="",$R363=""),"",$Q363+$R363))</f>
        <v/>
      </c>
      <c r="AC363" s="44">
        <f>IF($A363="","",IF(OR($S363="",$T363=""),"",$S363+$T363))</f>
        <v/>
      </c>
      <c r="AD363" s="45">
        <f>IF($A363="","",IF(OR($Y363="",$Z363=""),"",ROUND(($Z363-$Y363)*24,1)))</f>
        <v/>
      </c>
      <c r="AE363" s="45">
        <f>IF($A363="","",IF(OR($AA363="",$Z363=""),"",ROUND(($Z363-$AA363)*24,1)))</f>
        <v/>
      </c>
      <c r="AF363" s="22">
        <f>IF($A363="","",IF(OR($AB363="",$Z363=""),"",ROUND(($AB363-$Z363)*1440,0)))</f>
        <v/>
      </c>
      <c r="AG363" s="22">
        <f>IF($A363="","",IF(OR($AB363="",$AC363=""),"",ROUND(($AC363-$AB363)*1440,0)))</f>
        <v/>
      </c>
      <c r="AH363" s="46">
        <f>IF($A363="","",IF(OR($V363="",$W363=""),"",$W363-$V363))</f>
        <v/>
      </c>
      <c r="AI363" s="24">
        <f>IF($A363="","",IF(OR($L363="Cancelled",$L363="Completed"),"",IF(AND($L363="Confirmed",OR($M363="",$N363="")),"CONFIRMATION INCOMPLETE",IF(AND($Z363&lt;&gt;"",$Z363&lt;Dashboard!$B$2,$L363&lt;&gt;"Confirmed"),"OVERDUE / UNFILLED",IF(AND($Z363&lt;&gt;"",$Z363&gt;=Dashboard!$B$2,$Z363&lt;=Dashboard!$B$2+2,$L363&lt;&gt;"Confirmed"),"DUE WITHIN 48 HOURS","")))))</f>
        <v/>
      </c>
      <c r="AJ363" s="24">
        <f>IF($A363="","",IF(COUNTIF($A$2:$A$501,$A363)&gt;1,"Duplicate request ID",IF(OR($B363="",$C363="",$D363="",$E363="",$F363="",$G363="",$H363="",$I363="",$J363="",$K363="",$L363=""),"Missing required information",IF(AND($Y363&lt;&gt;"",$Z363&lt;&gt;"",$Z363&lt;$Y363),"Invalid date or time sequence",IF(OR(AND($O363&lt;&gt;"",$P363=""),AND($O363="",$P363&lt;&gt;"")),"Confirmation date or time incomplete",IF(AND($AA363&lt;&gt;"",$Z363&lt;&gt;"",$AA363&gt;$Z363),"Confirmation after appointment",IF(AND(OR($L363="Confirmed",$L363="Completed"),OR($M363="",$N363="")),"Confirmed record missing assignment",IF(AND($L363="Completed",OR($Q363="",$R363="",$S363="",$T363="")),"Completed record missing service times",IF(AND($AB363&lt;&gt;"",$AC363&lt;&gt;"",$AC363&lt;$AB363),"Service end before service start",IF(AND($L363="Cancelled",$U363=""),"Cancelled record missing cancellation source",IF(OR(AND($V363&lt;&gt;"",$V363&lt;0),AND($W363&lt;&gt;"",$W363&lt;0)),"Negative cost",""))))))))))</f>
        <v/>
      </c>
    </row>
    <row r="364">
      <c r="A364" s="15" t="n"/>
      <c r="B364" s="15" t="n"/>
      <c r="C364" s="15" t="n"/>
      <c r="D364" s="42" t="n"/>
      <c r="E364" s="17" t="n"/>
      <c r="F364" s="42" t="n"/>
      <c r="G364" s="17" t="n"/>
      <c r="H364" s="15" t="n"/>
      <c r="I364" s="15" t="n"/>
      <c r="J364" s="15" t="n"/>
      <c r="K364" s="15" t="n"/>
      <c r="L364" s="15" t="n"/>
      <c r="M364" s="15" t="n"/>
      <c r="N364" s="15" t="n"/>
      <c r="O364" s="42" t="n"/>
      <c r="P364" s="17" t="n"/>
      <c r="Q364" s="42" t="n"/>
      <c r="R364" s="17" t="n"/>
      <c r="S364" s="42" t="n"/>
      <c r="T364" s="17" t="n"/>
      <c r="U364" s="15" t="n"/>
      <c r="V364" s="43" t="n"/>
      <c r="W364" s="43" t="n"/>
      <c r="X364" s="19" t="n"/>
      <c r="Y364" s="44">
        <f>IF($A364="","",IF(OR($D364="",$E364=""),"",$D364+$E364))</f>
        <v/>
      </c>
      <c r="Z364" s="44">
        <f>IF($A364="","",IF(OR($F364="",$G364=""),"",$F364+$G364))</f>
        <v/>
      </c>
      <c r="AA364" s="44">
        <f>IF($A364="","",IF(OR($O364="",$P364=""),"",$O364+$P364))</f>
        <v/>
      </c>
      <c r="AB364" s="44">
        <f>IF($A364="","",IF(OR($Q364="",$R364=""),"",$Q364+$R364))</f>
        <v/>
      </c>
      <c r="AC364" s="44">
        <f>IF($A364="","",IF(OR($S364="",$T364=""),"",$S364+$T364))</f>
        <v/>
      </c>
      <c r="AD364" s="45">
        <f>IF($A364="","",IF(OR($Y364="",$Z364=""),"",ROUND(($Z364-$Y364)*24,1)))</f>
        <v/>
      </c>
      <c r="AE364" s="45">
        <f>IF($A364="","",IF(OR($AA364="",$Z364=""),"",ROUND(($Z364-$AA364)*24,1)))</f>
        <v/>
      </c>
      <c r="AF364" s="22">
        <f>IF($A364="","",IF(OR($AB364="",$Z364=""),"",ROUND(($AB364-$Z364)*1440,0)))</f>
        <v/>
      </c>
      <c r="AG364" s="22">
        <f>IF($A364="","",IF(OR($AB364="",$AC364=""),"",ROUND(($AC364-$AB364)*1440,0)))</f>
        <v/>
      </c>
      <c r="AH364" s="46">
        <f>IF($A364="","",IF(OR($V364="",$W364=""),"",$W364-$V364))</f>
        <v/>
      </c>
      <c r="AI364" s="24">
        <f>IF($A364="","",IF(OR($L364="Cancelled",$L364="Completed"),"",IF(AND($L364="Confirmed",OR($M364="",$N364="")),"CONFIRMATION INCOMPLETE",IF(AND($Z364&lt;&gt;"",$Z364&lt;Dashboard!$B$2,$L364&lt;&gt;"Confirmed"),"OVERDUE / UNFILLED",IF(AND($Z364&lt;&gt;"",$Z364&gt;=Dashboard!$B$2,$Z364&lt;=Dashboard!$B$2+2,$L364&lt;&gt;"Confirmed"),"DUE WITHIN 48 HOURS","")))))</f>
        <v/>
      </c>
      <c r="AJ364" s="24">
        <f>IF($A364="","",IF(COUNTIF($A$2:$A$501,$A364)&gt;1,"Duplicate request ID",IF(OR($B364="",$C364="",$D364="",$E364="",$F364="",$G364="",$H364="",$I364="",$J364="",$K364="",$L364=""),"Missing required information",IF(AND($Y364&lt;&gt;"",$Z364&lt;&gt;"",$Z364&lt;$Y364),"Invalid date or time sequence",IF(OR(AND($O364&lt;&gt;"",$P364=""),AND($O364="",$P364&lt;&gt;"")),"Confirmation date or time incomplete",IF(AND($AA364&lt;&gt;"",$Z364&lt;&gt;"",$AA364&gt;$Z364),"Confirmation after appointment",IF(AND(OR($L364="Confirmed",$L364="Completed"),OR($M364="",$N364="")),"Confirmed record missing assignment",IF(AND($L364="Completed",OR($Q364="",$R364="",$S364="",$T364="")),"Completed record missing service times",IF(AND($AB364&lt;&gt;"",$AC364&lt;&gt;"",$AC364&lt;$AB364),"Service end before service start",IF(AND($L364="Cancelled",$U364=""),"Cancelled record missing cancellation source",IF(OR(AND($V364&lt;&gt;"",$V364&lt;0),AND($W364&lt;&gt;"",$W364&lt;0)),"Negative cost",""))))))))))</f>
        <v/>
      </c>
    </row>
    <row r="365">
      <c r="A365" s="25" t="n"/>
      <c r="B365" s="25" t="n"/>
      <c r="C365" s="25" t="n"/>
      <c r="D365" s="47" t="n"/>
      <c r="E365" s="27" t="n"/>
      <c r="F365" s="47" t="n"/>
      <c r="G365" s="27" t="n"/>
      <c r="H365" s="25" t="n"/>
      <c r="I365" s="25" t="n"/>
      <c r="J365" s="25" t="n"/>
      <c r="K365" s="25" t="n"/>
      <c r="L365" s="25" t="n"/>
      <c r="M365" s="25" t="n"/>
      <c r="N365" s="25" t="n"/>
      <c r="O365" s="47" t="n"/>
      <c r="P365" s="27" t="n"/>
      <c r="Q365" s="47" t="n"/>
      <c r="R365" s="27" t="n"/>
      <c r="S365" s="47" t="n"/>
      <c r="T365" s="27" t="n"/>
      <c r="U365" s="25" t="n"/>
      <c r="V365" s="48" t="n"/>
      <c r="W365" s="48" t="n"/>
      <c r="X365" s="29" t="n"/>
      <c r="Y365" s="44">
        <f>IF($A365="","",IF(OR($D365="",$E365=""),"",$D365+$E365))</f>
        <v/>
      </c>
      <c r="Z365" s="44">
        <f>IF($A365="","",IF(OR($F365="",$G365=""),"",$F365+$G365))</f>
        <v/>
      </c>
      <c r="AA365" s="44">
        <f>IF($A365="","",IF(OR($O365="",$P365=""),"",$O365+$P365))</f>
        <v/>
      </c>
      <c r="AB365" s="44">
        <f>IF($A365="","",IF(OR($Q365="",$R365=""),"",$Q365+$R365))</f>
        <v/>
      </c>
      <c r="AC365" s="44">
        <f>IF($A365="","",IF(OR($S365="",$T365=""),"",$S365+$T365))</f>
        <v/>
      </c>
      <c r="AD365" s="45">
        <f>IF($A365="","",IF(OR($Y365="",$Z365=""),"",ROUND(($Z365-$Y365)*24,1)))</f>
        <v/>
      </c>
      <c r="AE365" s="45">
        <f>IF($A365="","",IF(OR($AA365="",$Z365=""),"",ROUND(($Z365-$AA365)*24,1)))</f>
        <v/>
      </c>
      <c r="AF365" s="22">
        <f>IF($A365="","",IF(OR($AB365="",$Z365=""),"",ROUND(($AB365-$Z365)*1440,0)))</f>
        <v/>
      </c>
      <c r="AG365" s="22">
        <f>IF($A365="","",IF(OR($AB365="",$AC365=""),"",ROUND(($AC365-$AB365)*1440,0)))</f>
        <v/>
      </c>
      <c r="AH365" s="46">
        <f>IF($A365="","",IF(OR($V365="",$W365=""),"",$W365-$V365))</f>
        <v/>
      </c>
      <c r="AI365" s="24">
        <f>IF($A365="","",IF(OR($L365="Cancelled",$L365="Completed"),"",IF(AND($L365="Confirmed",OR($M365="",$N365="")),"CONFIRMATION INCOMPLETE",IF(AND($Z365&lt;&gt;"",$Z365&lt;Dashboard!$B$2,$L365&lt;&gt;"Confirmed"),"OVERDUE / UNFILLED",IF(AND($Z365&lt;&gt;"",$Z365&gt;=Dashboard!$B$2,$Z365&lt;=Dashboard!$B$2+2,$L365&lt;&gt;"Confirmed"),"DUE WITHIN 48 HOURS","")))))</f>
        <v/>
      </c>
      <c r="AJ365" s="24">
        <f>IF($A365="","",IF(COUNTIF($A$2:$A$501,$A365)&gt;1,"Duplicate request ID",IF(OR($B365="",$C365="",$D365="",$E365="",$F365="",$G365="",$H365="",$I365="",$J365="",$K365="",$L365=""),"Missing required information",IF(AND($Y365&lt;&gt;"",$Z365&lt;&gt;"",$Z365&lt;$Y365),"Invalid date or time sequence",IF(OR(AND($O365&lt;&gt;"",$P365=""),AND($O365="",$P365&lt;&gt;"")),"Confirmation date or time incomplete",IF(AND($AA365&lt;&gt;"",$Z365&lt;&gt;"",$AA365&gt;$Z365),"Confirmation after appointment",IF(AND(OR($L365="Confirmed",$L365="Completed"),OR($M365="",$N365="")),"Confirmed record missing assignment",IF(AND($L365="Completed",OR($Q365="",$R365="",$S365="",$T365="")),"Completed record missing service times",IF(AND($AB365&lt;&gt;"",$AC365&lt;&gt;"",$AC365&lt;$AB365),"Service end before service start",IF(AND($L365="Cancelled",$U365=""),"Cancelled record missing cancellation source",IF(OR(AND($V365&lt;&gt;"",$V365&lt;0),AND($W365&lt;&gt;"",$W365&lt;0)),"Negative cost",""))))))))))</f>
        <v/>
      </c>
    </row>
    <row r="366">
      <c r="A366" s="15" t="n"/>
      <c r="B366" s="15" t="n"/>
      <c r="C366" s="15" t="n"/>
      <c r="D366" s="42" t="n"/>
      <c r="E366" s="17" t="n"/>
      <c r="F366" s="42" t="n"/>
      <c r="G366" s="17" t="n"/>
      <c r="H366" s="15" t="n"/>
      <c r="I366" s="15" t="n"/>
      <c r="J366" s="15" t="n"/>
      <c r="K366" s="15" t="n"/>
      <c r="L366" s="15" t="n"/>
      <c r="M366" s="15" t="n"/>
      <c r="N366" s="15" t="n"/>
      <c r="O366" s="42" t="n"/>
      <c r="P366" s="17" t="n"/>
      <c r="Q366" s="42" t="n"/>
      <c r="R366" s="17" t="n"/>
      <c r="S366" s="42" t="n"/>
      <c r="T366" s="17" t="n"/>
      <c r="U366" s="15" t="n"/>
      <c r="V366" s="43" t="n"/>
      <c r="W366" s="43" t="n"/>
      <c r="X366" s="19" t="n"/>
      <c r="Y366" s="44">
        <f>IF($A366="","",IF(OR($D366="",$E366=""),"",$D366+$E366))</f>
        <v/>
      </c>
      <c r="Z366" s="44">
        <f>IF($A366="","",IF(OR($F366="",$G366=""),"",$F366+$G366))</f>
        <v/>
      </c>
      <c r="AA366" s="44">
        <f>IF($A366="","",IF(OR($O366="",$P366=""),"",$O366+$P366))</f>
        <v/>
      </c>
      <c r="AB366" s="44">
        <f>IF($A366="","",IF(OR($Q366="",$R366=""),"",$Q366+$R366))</f>
        <v/>
      </c>
      <c r="AC366" s="44">
        <f>IF($A366="","",IF(OR($S366="",$T366=""),"",$S366+$T366))</f>
        <v/>
      </c>
      <c r="AD366" s="45">
        <f>IF($A366="","",IF(OR($Y366="",$Z366=""),"",ROUND(($Z366-$Y366)*24,1)))</f>
        <v/>
      </c>
      <c r="AE366" s="45">
        <f>IF($A366="","",IF(OR($AA366="",$Z366=""),"",ROUND(($Z366-$AA366)*24,1)))</f>
        <v/>
      </c>
      <c r="AF366" s="22">
        <f>IF($A366="","",IF(OR($AB366="",$Z366=""),"",ROUND(($AB366-$Z366)*1440,0)))</f>
        <v/>
      </c>
      <c r="AG366" s="22">
        <f>IF($A366="","",IF(OR($AB366="",$AC366=""),"",ROUND(($AC366-$AB366)*1440,0)))</f>
        <v/>
      </c>
      <c r="AH366" s="46">
        <f>IF($A366="","",IF(OR($V366="",$W366=""),"",$W366-$V366))</f>
        <v/>
      </c>
      <c r="AI366" s="24">
        <f>IF($A366="","",IF(OR($L366="Cancelled",$L366="Completed"),"",IF(AND($L366="Confirmed",OR($M366="",$N366="")),"CONFIRMATION INCOMPLETE",IF(AND($Z366&lt;&gt;"",$Z366&lt;Dashboard!$B$2,$L366&lt;&gt;"Confirmed"),"OVERDUE / UNFILLED",IF(AND($Z366&lt;&gt;"",$Z366&gt;=Dashboard!$B$2,$Z366&lt;=Dashboard!$B$2+2,$L366&lt;&gt;"Confirmed"),"DUE WITHIN 48 HOURS","")))))</f>
        <v/>
      </c>
      <c r="AJ366" s="24">
        <f>IF($A366="","",IF(COUNTIF($A$2:$A$501,$A366)&gt;1,"Duplicate request ID",IF(OR($B366="",$C366="",$D366="",$E366="",$F366="",$G366="",$H366="",$I366="",$J366="",$K366="",$L366=""),"Missing required information",IF(AND($Y366&lt;&gt;"",$Z366&lt;&gt;"",$Z366&lt;$Y366),"Invalid date or time sequence",IF(OR(AND($O366&lt;&gt;"",$P366=""),AND($O366="",$P366&lt;&gt;"")),"Confirmation date or time incomplete",IF(AND($AA366&lt;&gt;"",$Z366&lt;&gt;"",$AA366&gt;$Z366),"Confirmation after appointment",IF(AND(OR($L366="Confirmed",$L366="Completed"),OR($M366="",$N366="")),"Confirmed record missing assignment",IF(AND($L366="Completed",OR($Q366="",$R366="",$S366="",$T366="")),"Completed record missing service times",IF(AND($AB366&lt;&gt;"",$AC366&lt;&gt;"",$AC366&lt;$AB366),"Service end before service start",IF(AND($L366="Cancelled",$U366=""),"Cancelled record missing cancellation source",IF(OR(AND($V366&lt;&gt;"",$V366&lt;0),AND($W366&lt;&gt;"",$W366&lt;0)),"Negative cost",""))))))))))</f>
        <v/>
      </c>
    </row>
    <row r="367">
      <c r="A367" s="25" t="n"/>
      <c r="B367" s="25" t="n"/>
      <c r="C367" s="25" t="n"/>
      <c r="D367" s="47" t="n"/>
      <c r="E367" s="27" t="n"/>
      <c r="F367" s="47" t="n"/>
      <c r="G367" s="27" t="n"/>
      <c r="H367" s="25" t="n"/>
      <c r="I367" s="25" t="n"/>
      <c r="J367" s="25" t="n"/>
      <c r="K367" s="25" t="n"/>
      <c r="L367" s="25" t="n"/>
      <c r="M367" s="25" t="n"/>
      <c r="N367" s="25" t="n"/>
      <c r="O367" s="47" t="n"/>
      <c r="P367" s="27" t="n"/>
      <c r="Q367" s="47" t="n"/>
      <c r="R367" s="27" t="n"/>
      <c r="S367" s="47" t="n"/>
      <c r="T367" s="27" t="n"/>
      <c r="U367" s="25" t="n"/>
      <c r="V367" s="48" t="n"/>
      <c r="W367" s="48" t="n"/>
      <c r="X367" s="29" t="n"/>
      <c r="Y367" s="44">
        <f>IF($A367="","",IF(OR($D367="",$E367=""),"",$D367+$E367))</f>
        <v/>
      </c>
      <c r="Z367" s="44">
        <f>IF($A367="","",IF(OR($F367="",$G367=""),"",$F367+$G367))</f>
        <v/>
      </c>
      <c r="AA367" s="44">
        <f>IF($A367="","",IF(OR($O367="",$P367=""),"",$O367+$P367))</f>
        <v/>
      </c>
      <c r="AB367" s="44">
        <f>IF($A367="","",IF(OR($Q367="",$R367=""),"",$Q367+$R367))</f>
        <v/>
      </c>
      <c r="AC367" s="44">
        <f>IF($A367="","",IF(OR($S367="",$T367=""),"",$S367+$T367))</f>
        <v/>
      </c>
      <c r="AD367" s="45">
        <f>IF($A367="","",IF(OR($Y367="",$Z367=""),"",ROUND(($Z367-$Y367)*24,1)))</f>
        <v/>
      </c>
      <c r="AE367" s="45">
        <f>IF($A367="","",IF(OR($AA367="",$Z367=""),"",ROUND(($Z367-$AA367)*24,1)))</f>
        <v/>
      </c>
      <c r="AF367" s="22">
        <f>IF($A367="","",IF(OR($AB367="",$Z367=""),"",ROUND(($AB367-$Z367)*1440,0)))</f>
        <v/>
      </c>
      <c r="AG367" s="22">
        <f>IF($A367="","",IF(OR($AB367="",$AC367=""),"",ROUND(($AC367-$AB367)*1440,0)))</f>
        <v/>
      </c>
      <c r="AH367" s="46">
        <f>IF($A367="","",IF(OR($V367="",$W367=""),"",$W367-$V367))</f>
        <v/>
      </c>
      <c r="AI367" s="24">
        <f>IF($A367="","",IF(OR($L367="Cancelled",$L367="Completed"),"",IF(AND($L367="Confirmed",OR($M367="",$N367="")),"CONFIRMATION INCOMPLETE",IF(AND($Z367&lt;&gt;"",$Z367&lt;Dashboard!$B$2,$L367&lt;&gt;"Confirmed"),"OVERDUE / UNFILLED",IF(AND($Z367&lt;&gt;"",$Z367&gt;=Dashboard!$B$2,$Z367&lt;=Dashboard!$B$2+2,$L367&lt;&gt;"Confirmed"),"DUE WITHIN 48 HOURS","")))))</f>
        <v/>
      </c>
      <c r="AJ367" s="24">
        <f>IF($A367="","",IF(COUNTIF($A$2:$A$501,$A367)&gt;1,"Duplicate request ID",IF(OR($B367="",$C367="",$D367="",$E367="",$F367="",$G367="",$H367="",$I367="",$J367="",$K367="",$L367=""),"Missing required information",IF(AND($Y367&lt;&gt;"",$Z367&lt;&gt;"",$Z367&lt;$Y367),"Invalid date or time sequence",IF(OR(AND($O367&lt;&gt;"",$P367=""),AND($O367="",$P367&lt;&gt;"")),"Confirmation date or time incomplete",IF(AND($AA367&lt;&gt;"",$Z367&lt;&gt;"",$AA367&gt;$Z367),"Confirmation after appointment",IF(AND(OR($L367="Confirmed",$L367="Completed"),OR($M367="",$N367="")),"Confirmed record missing assignment",IF(AND($L367="Completed",OR($Q367="",$R367="",$S367="",$T367="")),"Completed record missing service times",IF(AND($AB367&lt;&gt;"",$AC367&lt;&gt;"",$AC367&lt;$AB367),"Service end before service start",IF(AND($L367="Cancelled",$U367=""),"Cancelled record missing cancellation source",IF(OR(AND($V367&lt;&gt;"",$V367&lt;0),AND($W367&lt;&gt;"",$W367&lt;0)),"Negative cost",""))))))))))</f>
        <v/>
      </c>
    </row>
    <row r="368">
      <c r="A368" s="15" t="n"/>
      <c r="B368" s="15" t="n"/>
      <c r="C368" s="15" t="n"/>
      <c r="D368" s="42" t="n"/>
      <c r="E368" s="17" t="n"/>
      <c r="F368" s="42" t="n"/>
      <c r="G368" s="17" t="n"/>
      <c r="H368" s="15" t="n"/>
      <c r="I368" s="15" t="n"/>
      <c r="J368" s="15" t="n"/>
      <c r="K368" s="15" t="n"/>
      <c r="L368" s="15" t="n"/>
      <c r="M368" s="15" t="n"/>
      <c r="N368" s="15" t="n"/>
      <c r="O368" s="42" t="n"/>
      <c r="P368" s="17" t="n"/>
      <c r="Q368" s="42" t="n"/>
      <c r="R368" s="17" t="n"/>
      <c r="S368" s="42" t="n"/>
      <c r="T368" s="17" t="n"/>
      <c r="U368" s="15" t="n"/>
      <c r="V368" s="43" t="n"/>
      <c r="W368" s="43" t="n"/>
      <c r="X368" s="19" t="n"/>
      <c r="Y368" s="44">
        <f>IF($A368="","",IF(OR($D368="",$E368=""),"",$D368+$E368))</f>
        <v/>
      </c>
      <c r="Z368" s="44">
        <f>IF($A368="","",IF(OR($F368="",$G368=""),"",$F368+$G368))</f>
        <v/>
      </c>
      <c r="AA368" s="44">
        <f>IF($A368="","",IF(OR($O368="",$P368=""),"",$O368+$P368))</f>
        <v/>
      </c>
      <c r="AB368" s="44">
        <f>IF($A368="","",IF(OR($Q368="",$R368=""),"",$Q368+$R368))</f>
        <v/>
      </c>
      <c r="AC368" s="44">
        <f>IF($A368="","",IF(OR($S368="",$T368=""),"",$S368+$T368))</f>
        <v/>
      </c>
      <c r="AD368" s="45">
        <f>IF($A368="","",IF(OR($Y368="",$Z368=""),"",ROUND(($Z368-$Y368)*24,1)))</f>
        <v/>
      </c>
      <c r="AE368" s="45">
        <f>IF($A368="","",IF(OR($AA368="",$Z368=""),"",ROUND(($Z368-$AA368)*24,1)))</f>
        <v/>
      </c>
      <c r="AF368" s="22">
        <f>IF($A368="","",IF(OR($AB368="",$Z368=""),"",ROUND(($AB368-$Z368)*1440,0)))</f>
        <v/>
      </c>
      <c r="AG368" s="22">
        <f>IF($A368="","",IF(OR($AB368="",$AC368=""),"",ROUND(($AC368-$AB368)*1440,0)))</f>
        <v/>
      </c>
      <c r="AH368" s="46">
        <f>IF($A368="","",IF(OR($V368="",$W368=""),"",$W368-$V368))</f>
        <v/>
      </c>
      <c r="AI368" s="24">
        <f>IF($A368="","",IF(OR($L368="Cancelled",$L368="Completed"),"",IF(AND($L368="Confirmed",OR($M368="",$N368="")),"CONFIRMATION INCOMPLETE",IF(AND($Z368&lt;&gt;"",$Z368&lt;Dashboard!$B$2,$L368&lt;&gt;"Confirmed"),"OVERDUE / UNFILLED",IF(AND($Z368&lt;&gt;"",$Z368&gt;=Dashboard!$B$2,$Z368&lt;=Dashboard!$B$2+2,$L368&lt;&gt;"Confirmed"),"DUE WITHIN 48 HOURS","")))))</f>
        <v/>
      </c>
      <c r="AJ368" s="24">
        <f>IF($A368="","",IF(COUNTIF($A$2:$A$501,$A368)&gt;1,"Duplicate request ID",IF(OR($B368="",$C368="",$D368="",$E368="",$F368="",$G368="",$H368="",$I368="",$J368="",$K368="",$L368=""),"Missing required information",IF(AND($Y368&lt;&gt;"",$Z368&lt;&gt;"",$Z368&lt;$Y368),"Invalid date or time sequence",IF(OR(AND($O368&lt;&gt;"",$P368=""),AND($O368="",$P368&lt;&gt;"")),"Confirmation date or time incomplete",IF(AND($AA368&lt;&gt;"",$Z368&lt;&gt;"",$AA368&gt;$Z368),"Confirmation after appointment",IF(AND(OR($L368="Confirmed",$L368="Completed"),OR($M368="",$N368="")),"Confirmed record missing assignment",IF(AND($L368="Completed",OR($Q368="",$R368="",$S368="",$T368="")),"Completed record missing service times",IF(AND($AB368&lt;&gt;"",$AC368&lt;&gt;"",$AC368&lt;$AB368),"Service end before service start",IF(AND($L368="Cancelled",$U368=""),"Cancelled record missing cancellation source",IF(OR(AND($V368&lt;&gt;"",$V368&lt;0),AND($W368&lt;&gt;"",$W368&lt;0)),"Negative cost",""))))))))))</f>
        <v/>
      </c>
    </row>
    <row r="369">
      <c r="A369" s="25" t="n"/>
      <c r="B369" s="25" t="n"/>
      <c r="C369" s="25" t="n"/>
      <c r="D369" s="47" t="n"/>
      <c r="E369" s="27" t="n"/>
      <c r="F369" s="47" t="n"/>
      <c r="G369" s="27" t="n"/>
      <c r="H369" s="25" t="n"/>
      <c r="I369" s="25" t="n"/>
      <c r="J369" s="25" t="n"/>
      <c r="K369" s="25" t="n"/>
      <c r="L369" s="25" t="n"/>
      <c r="M369" s="25" t="n"/>
      <c r="N369" s="25" t="n"/>
      <c r="O369" s="47" t="n"/>
      <c r="P369" s="27" t="n"/>
      <c r="Q369" s="47" t="n"/>
      <c r="R369" s="27" t="n"/>
      <c r="S369" s="47" t="n"/>
      <c r="T369" s="27" t="n"/>
      <c r="U369" s="25" t="n"/>
      <c r="V369" s="48" t="n"/>
      <c r="W369" s="48" t="n"/>
      <c r="X369" s="29" t="n"/>
      <c r="Y369" s="44">
        <f>IF($A369="","",IF(OR($D369="",$E369=""),"",$D369+$E369))</f>
        <v/>
      </c>
      <c r="Z369" s="44">
        <f>IF($A369="","",IF(OR($F369="",$G369=""),"",$F369+$G369))</f>
        <v/>
      </c>
      <c r="AA369" s="44">
        <f>IF($A369="","",IF(OR($O369="",$P369=""),"",$O369+$P369))</f>
        <v/>
      </c>
      <c r="AB369" s="44">
        <f>IF($A369="","",IF(OR($Q369="",$R369=""),"",$Q369+$R369))</f>
        <v/>
      </c>
      <c r="AC369" s="44">
        <f>IF($A369="","",IF(OR($S369="",$T369=""),"",$S369+$T369))</f>
        <v/>
      </c>
      <c r="AD369" s="45">
        <f>IF($A369="","",IF(OR($Y369="",$Z369=""),"",ROUND(($Z369-$Y369)*24,1)))</f>
        <v/>
      </c>
      <c r="AE369" s="45">
        <f>IF($A369="","",IF(OR($AA369="",$Z369=""),"",ROUND(($Z369-$AA369)*24,1)))</f>
        <v/>
      </c>
      <c r="AF369" s="22">
        <f>IF($A369="","",IF(OR($AB369="",$Z369=""),"",ROUND(($AB369-$Z369)*1440,0)))</f>
        <v/>
      </c>
      <c r="AG369" s="22">
        <f>IF($A369="","",IF(OR($AB369="",$AC369=""),"",ROUND(($AC369-$AB369)*1440,0)))</f>
        <v/>
      </c>
      <c r="AH369" s="46">
        <f>IF($A369="","",IF(OR($V369="",$W369=""),"",$W369-$V369))</f>
        <v/>
      </c>
      <c r="AI369" s="24">
        <f>IF($A369="","",IF(OR($L369="Cancelled",$L369="Completed"),"",IF(AND($L369="Confirmed",OR($M369="",$N369="")),"CONFIRMATION INCOMPLETE",IF(AND($Z369&lt;&gt;"",$Z369&lt;Dashboard!$B$2,$L369&lt;&gt;"Confirmed"),"OVERDUE / UNFILLED",IF(AND($Z369&lt;&gt;"",$Z369&gt;=Dashboard!$B$2,$Z369&lt;=Dashboard!$B$2+2,$L369&lt;&gt;"Confirmed"),"DUE WITHIN 48 HOURS","")))))</f>
        <v/>
      </c>
      <c r="AJ369" s="24">
        <f>IF($A369="","",IF(COUNTIF($A$2:$A$501,$A369)&gt;1,"Duplicate request ID",IF(OR($B369="",$C369="",$D369="",$E369="",$F369="",$G369="",$H369="",$I369="",$J369="",$K369="",$L369=""),"Missing required information",IF(AND($Y369&lt;&gt;"",$Z369&lt;&gt;"",$Z369&lt;$Y369),"Invalid date or time sequence",IF(OR(AND($O369&lt;&gt;"",$P369=""),AND($O369="",$P369&lt;&gt;"")),"Confirmation date or time incomplete",IF(AND($AA369&lt;&gt;"",$Z369&lt;&gt;"",$AA369&gt;$Z369),"Confirmation after appointment",IF(AND(OR($L369="Confirmed",$L369="Completed"),OR($M369="",$N369="")),"Confirmed record missing assignment",IF(AND($L369="Completed",OR($Q369="",$R369="",$S369="",$T369="")),"Completed record missing service times",IF(AND($AB369&lt;&gt;"",$AC369&lt;&gt;"",$AC369&lt;$AB369),"Service end before service start",IF(AND($L369="Cancelled",$U369=""),"Cancelled record missing cancellation source",IF(OR(AND($V369&lt;&gt;"",$V369&lt;0),AND($W369&lt;&gt;"",$W369&lt;0)),"Negative cost",""))))))))))</f>
        <v/>
      </c>
    </row>
    <row r="370">
      <c r="A370" s="15" t="n"/>
      <c r="B370" s="15" t="n"/>
      <c r="C370" s="15" t="n"/>
      <c r="D370" s="42" t="n"/>
      <c r="E370" s="17" t="n"/>
      <c r="F370" s="42" t="n"/>
      <c r="G370" s="17" t="n"/>
      <c r="H370" s="15" t="n"/>
      <c r="I370" s="15" t="n"/>
      <c r="J370" s="15" t="n"/>
      <c r="K370" s="15" t="n"/>
      <c r="L370" s="15" t="n"/>
      <c r="M370" s="15" t="n"/>
      <c r="N370" s="15" t="n"/>
      <c r="O370" s="42" t="n"/>
      <c r="P370" s="17" t="n"/>
      <c r="Q370" s="42" t="n"/>
      <c r="R370" s="17" t="n"/>
      <c r="S370" s="42" t="n"/>
      <c r="T370" s="17" t="n"/>
      <c r="U370" s="15" t="n"/>
      <c r="V370" s="43" t="n"/>
      <c r="W370" s="43" t="n"/>
      <c r="X370" s="19" t="n"/>
      <c r="Y370" s="44">
        <f>IF($A370="","",IF(OR($D370="",$E370=""),"",$D370+$E370))</f>
        <v/>
      </c>
      <c r="Z370" s="44">
        <f>IF($A370="","",IF(OR($F370="",$G370=""),"",$F370+$G370))</f>
        <v/>
      </c>
      <c r="AA370" s="44">
        <f>IF($A370="","",IF(OR($O370="",$P370=""),"",$O370+$P370))</f>
        <v/>
      </c>
      <c r="AB370" s="44">
        <f>IF($A370="","",IF(OR($Q370="",$R370=""),"",$Q370+$R370))</f>
        <v/>
      </c>
      <c r="AC370" s="44">
        <f>IF($A370="","",IF(OR($S370="",$T370=""),"",$S370+$T370))</f>
        <v/>
      </c>
      <c r="AD370" s="45">
        <f>IF($A370="","",IF(OR($Y370="",$Z370=""),"",ROUND(($Z370-$Y370)*24,1)))</f>
        <v/>
      </c>
      <c r="AE370" s="45">
        <f>IF($A370="","",IF(OR($AA370="",$Z370=""),"",ROUND(($Z370-$AA370)*24,1)))</f>
        <v/>
      </c>
      <c r="AF370" s="22">
        <f>IF($A370="","",IF(OR($AB370="",$Z370=""),"",ROUND(($AB370-$Z370)*1440,0)))</f>
        <v/>
      </c>
      <c r="AG370" s="22">
        <f>IF($A370="","",IF(OR($AB370="",$AC370=""),"",ROUND(($AC370-$AB370)*1440,0)))</f>
        <v/>
      </c>
      <c r="AH370" s="46">
        <f>IF($A370="","",IF(OR($V370="",$W370=""),"",$W370-$V370))</f>
        <v/>
      </c>
      <c r="AI370" s="24">
        <f>IF($A370="","",IF(OR($L370="Cancelled",$L370="Completed"),"",IF(AND($L370="Confirmed",OR($M370="",$N370="")),"CONFIRMATION INCOMPLETE",IF(AND($Z370&lt;&gt;"",$Z370&lt;Dashboard!$B$2,$L370&lt;&gt;"Confirmed"),"OVERDUE / UNFILLED",IF(AND($Z370&lt;&gt;"",$Z370&gt;=Dashboard!$B$2,$Z370&lt;=Dashboard!$B$2+2,$L370&lt;&gt;"Confirmed"),"DUE WITHIN 48 HOURS","")))))</f>
        <v/>
      </c>
      <c r="AJ370" s="24">
        <f>IF($A370="","",IF(COUNTIF($A$2:$A$501,$A370)&gt;1,"Duplicate request ID",IF(OR($B370="",$C370="",$D370="",$E370="",$F370="",$G370="",$H370="",$I370="",$J370="",$K370="",$L370=""),"Missing required information",IF(AND($Y370&lt;&gt;"",$Z370&lt;&gt;"",$Z370&lt;$Y370),"Invalid date or time sequence",IF(OR(AND($O370&lt;&gt;"",$P370=""),AND($O370="",$P370&lt;&gt;"")),"Confirmation date or time incomplete",IF(AND($AA370&lt;&gt;"",$Z370&lt;&gt;"",$AA370&gt;$Z370),"Confirmation after appointment",IF(AND(OR($L370="Confirmed",$L370="Completed"),OR($M370="",$N370="")),"Confirmed record missing assignment",IF(AND($L370="Completed",OR($Q370="",$R370="",$S370="",$T370="")),"Completed record missing service times",IF(AND($AB370&lt;&gt;"",$AC370&lt;&gt;"",$AC370&lt;$AB370),"Service end before service start",IF(AND($L370="Cancelled",$U370=""),"Cancelled record missing cancellation source",IF(OR(AND($V370&lt;&gt;"",$V370&lt;0),AND($W370&lt;&gt;"",$W370&lt;0)),"Negative cost",""))))))))))</f>
        <v/>
      </c>
    </row>
    <row r="371">
      <c r="A371" s="25" t="n"/>
      <c r="B371" s="25" t="n"/>
      <c r="C371" s="25" t="n"/>
      <c r="D371" s="47" t="n"/>
      <c r="E371" s="27" t="n"/>
      <c r="F371" s="47" t="n"/>
      <c r="G371" s="27" t="n"/>
      <c r="H371" s="25" t="n"/>
      <c r="I371" s="25" t="n"/>
      <c r="J371" s="25" t="n"/>
      <c r="K371" s="25" t="n"/>
      <c r="L371" s="25" t="n"/>
      <c r="M371" s="25" t="n"/>
      <c r="N371" s="25" t="n"/>
      <c r="O371" s="47" t="n"/>
      <c r="P371" s="27" t="n"/>
      <c r="Q371" s="47" t="n"/>
      <c r="R371" s="27" t="n"/>
      <c r="S371" s="47" t="n"/>
      <c r="T371" s="27" t="n"/>
      <c r="U371" s="25" t="n"/>
      <c r="V371" s="48" t="n"/>
      <c r="W371" s="48" t="n"/>
      <c r="X371" s="29" t="n"/>
      <c r="Y371" s="44">
        <f>IF($A371="","",IF(OR($D371="",$E371=""),"",$D371+$E371))</f>
        <v/>
      </c>
      <c r="Z371" s="44">
        <f>IF($A371="","",IF(OR($F371="",$G371=""),"",$F371+$G371))</f>
        <v/>
      </c>
      <c r="AA371" s="44">
        <f>IF($A371="","",IF(OR($O371="",$P371=""),"",$O371+$P371))</f>
        <v/>
      </c>
      <c r="AB371" s="44">
        <f>IF($A371="","",IF(OR($Q371="",$R371=""),"",$Q371+$R371))</f>
        <v/>
      </c>
      <c r="AC371" s="44">
        <f>IF($A371="","",IF(OR($S371="",$T371=""),"",$S371+$T371))</f>
        <v/>
      </c>
      <c r="AD371" s="45">
        <f>IF($A371="","",IF(OR($Y371="",$Z371=""),"",ROUND(($Z371-$Y371)*24,1)))</f>
        <v/>
      </c>
      <c r="AE371" s="45">
        <f>IF($A371="","",IF(OR($AA371="",$Z371=""),"",ROUND(($Z371-$AA371)*24,1)))</f>
        <v/>
      </c>
      <c r="AF371" s="22">
        <f>IF($A371="","",IF(OR($AB371="",$Z371=""),"",ROUND(($AB371-$Z371)*1440,0)))</f>
        <v/>
      </c>
      <c r="AG371" s="22">
        <f>IF($A371="","",IF(OR($AB371="",$AC371=""),"",ROUND(($AC371-$AB371)*1440,0)))</f>
        <v/>
      </c>
      <c r="AH371" s="46">
        <f>IF($A371="","",IF(OR($V371="",$W371=""),"",$W371-$V371))</f>
        <v/>
      </c>
      <c r="AI371" s="24">
        <f>IF($A371="","",IF(OR($L371="Cancelled",$L371="Completed"),"",IF(AND($L371="Confirmed",OR($M371="",$N371="")),"CONFIRMATION INCOMPLETE",IF(AND($Z371&lt;&gt;"",$Z371&lt;Dashboard!$B$2,$L371&lt;&gt;"Confirmed"),"OVERDUE / UNFILLED",IF(AND($Z371&lt;&gt;"",$Z371&gt;=Dashboard!$B$2,$Z371&lt;=Dashboard!$B$2+2,$L371&lt;&gt;"Confirmed"),"DUE WITHIN 48 HOURS","")))))</f>
        <v/>
      </c>
      <c r="AJ371" s="24">
        <f>IF($A371="","",IF(COUNTIF($A$2:$A$501,$A371)&gt;1,"Duplicate request ID",IF(OR($B371="",$C371="",$D371="",$E371="",$F371="",$G371="",$H371="",$I371="",$J371="",$K371="",$L371=""),"Missing required information",IF(AND($Y371&lt;&gt;"",$Z371&lt;&gt;"",$Z371&lt;$Y371),"Invalid date or time sequence",IF(OR(AND($O371&lt;&gt;"",$P371=""),AND($O371="",$P371&lt;&gt;"")),"Confirmation date or time incomplete",IF(AND($AA371&lt;&gt;"",$Z371&lt;&gt;"",$AA371&gt;$Z371),"Confirmation after appointment",IF(AND(OR($L371="Confirmed",$L371="Completed"),OR($M371="",$N371="")),"Confirmed record missing assignment",IF(AND($L371="Completed",OR($Q371="",$R371="",$S371="",$T371="")),"Completed record missing service times",IF(AND($AB371&lt;&gt;"",$AC371&lt;&gt;"",$AC371&lt;$AB371),"Service end before service start",IF(AND($L371="Cancelled",$U371=""),"Cancelled record missing cancellation source",IF(OR(AND($V371&lt;&gt;"",$V371&lt;0),AND($W371&lt;&gt;"",$W371&lt;0)),"Negative cost",""))))))))))</f>
        <v/>
      </c>
    </row>
    <row r="372">
      <c r="A372" s="15" t="n"/>
      <c r="B372" s="15" t="n"/>
      <c r="C372" s="15" t="n"/>
      <c r="D372" s="42" t="n"/>
      <c r="E372" s="17" t="n"/>
      <c r="F372" s="42" t="n"/>
      <c r="G372" s="17" t="n"/>
      <c r="H372" s="15" t="n"/>
      <c r="I372" s="15" t="n"/>
      <c r="J372" s="15" t="n"/>
      <c r="K372" s="15" t="n"/>
      <c r="L372" s="15" t="n"/>
      <c r="M372" s="15" t="n"/>
      <c r="N372" s="15" t="n"/>
      <c r="O372" s="42" t="n"/>
      <c r="P372" s="17" t="n"/>
      <c r="Q372" s="42" t="n"/>
      <c r="R372" s="17" t="n"/>
      <c r="S372" s="42" t="n"/>
      <c r="T372" s="17" t="n"/>
      <c r="U372" s="15" t="n"/>
      <c r="V372" s="43" t="n"/>
      <c r="W372" s="43" t="n"/>
      <c r="X372" s="19" t="n"/>
      <c r="Y372" s="44">
        <f>IF($A372="","",IF(OR($D372="",$E372=""),"",$D372+$E372))</f>
        <v/>
      </c>
      <c r="Z372" s="44">
        <f>IF($A372="","",IF(OR($F372="",$G372=""),"",$F372+$G372))</f>
        <v/>
      </c>
      <c r="AA372" s="44">
        <f>IF($A372="","",IF(OR($O372="",$P372=""),"",$O372+$P372))</f>
        <v/>
      </c>
      <c r="AB372" s="44">
        <f>IF($A372="","",IF(OR($Q372="",$R372=""),"",$Q372+$R372))</f>
        <v/>
      </c>
      <c r="AC372" s="44">
        <f>IF($A372="","",IF(OR($S372="",$T372=""),"",$S372+$T372))</f>
        <v/>
      </c>
      <c r="AD372" s="45">
        <f>IF($A372="","",IF(OR($Y372="",$Z372=""),"",ROUND(($Z372-$Y372)*24,1)))</f>
        <v/>
      </c>
      <c r="AE372" s="45">
        <f>IF($A372="","",IF(OR($AA372="",$Z372=""),"",ROUND(($Z372-$AA372)*24,1)))</f>
        <v/>
      </c>
      <c r="AF372" s="22">
        <f>IF($A372="","",IF(OR($AB372="",$Z372=""),"",ROUND(($AB372-$Z372)*1440,0)))</f>
        <v/>
      </c>
      <c r="AG372" s="22">
        <f>IF($A372="","",IF(OR($AB372="",$AC372=""),"",ROUND(($AC372-$AB372)*1440,0)))</f>
        <v/>
      </c>
      <c r="AH372" s="46">
        <f>IF($A372="","",IF(OR($V372="",$W372=""),"",$W372-$V372))</f>
        <v/>
      </c>
      <c r="AI372" s="24">
        <f>IF($A372="","",IF(OR($L372="Cancelled",$L372="Completed"),"",IF(AND($L372="Confirmed",OR($M372="",$N372="")),"CONFIRMATION INCOMPLETE",IF(AND($Z372&lt;&gt;"",$Z372&lt;Dashboard!$B$2,$L372&lt;&gt;"Confirmed"),"OVERDUE / UNFILLED",IF(AND($Z372&lt;&gt;"",$Z372&gt;=Dashboard!$B$2,$Z372&lt;=Dashboard!$B$2+2,$L372&lt;&gt;"Confirmed"),"DUE WITHIN 48 HOURS","")))))</f>
        <v/>
      </c>
      <c r="AJ372" s="24">
        <f>IF($A372="","",IF(COUNTIF($A$2:$A$501,$A372)&gt;1,"Duplicate request ID",IF(OR($B372="",$C372="",$D372="",$E372="",$F372="",$G372="",$H372="",$I372="",$J372="",$K372="",$L372=""),"Missing required information",IF(AND($Y372&lt;&gt;"",$Z372&lt;&gt;"",$Z372&lt;$Y372),"Invalid date or time sequence",IF(OR(AND($O372&lt;&gt;"",$P372=""),AND($O372="",$P372&lt;&gt;"")),"Confirmation date or time incomplete",IF(AND($AA372&lt;&gt;"",$Z372&lt;&gt;"",$AA372&gt;$Z372),"Confirmation after appointment",IF(AND(OR($L372="Confirmed",$L372="Completed"),OR($M372="",$N372="")),"Confirmed record missing assignment",IF(AND($L372="Completed",OR($Q372="",$R372="",$S372="",$T372="")),"Completed record missing service times",IF(AND($AB372&lt;&gt;"",$AC372&lt;&gt;"",$AC372&lt;$AB372),"Service end before service start",IF(AND($L372="Cancelled",$U372=""),"Cancelled record missing cancellation source",IF(OR(AND($V372&lt;&gt;"",$V372&lt;0),AND($W372&lt;&gt;"",$W372&lt;0)),"Negative cost",""))))))))))</f>
        <v/>
      </c>
    </row>
    <row r="373">
      <c r="A373" s="25" t="n"/>
      <c r="B373" s="25" t="n"/>
      <c r="C373" s="25" t="n"/>
      <c r="D373" s="47" t="n"/>
      <c r="E373" s="27" t="n"/>
      <c r="F373" s="47" t="n"/>
      <c r="G373" s="27" t="n"/>
      <c r="H373" s="25" t="n"/>
      <c r="I373" s="25" t="n"/>
      <c r="J373" s="25" t="n"/>
      <c r="K373" s="25" t="n"/>
      <c r="L373" s="25" t="n"/>
      <c r="M373" s="25" t="n"/>
      <c r="N373" s="25" t="n"/>
      <c r="O373" s="47" t="n"/>
      <c r="P373" s="27" t="n"/>
      <c r="Q373" s="47" t="n"/>
      <c r="R373" s="27" t="n"/>
      <c r="S373" s="47" t="n"/>
      <c r="T373" s="27" t="n"/>
      <c r="U373" s="25" t="n"/>
      <c r="V373" s="48" t="n"/>
      <c r="W373" s="48" t="n"/>
      <c r="X373" s="29" t="n"/>
      <c r="Y373" s="44">
        <f>IF($A373="","",IF(OR($D373="",$E373=""),"",$D373+$E373))</f>
        <v/>
      </c>
      <c r="Z373" s="44">
        <f>IF($A373="","",IF(OR($F373="",$G373=""),"",$F373+$G373))</f>
        <v/>
      </c>
      <c r="AA373" s="44">
        <f>IF($A373="","",IF(OR($O373="",$P373=""),"",$O373+$P373))</f>
        <v/>
      </c>
      <c r="AB373" s="44">
        <f>IF($A373="","",IF(OR($Q373="",$R373=""),"",$Q373+$R373))</f>
        <v/>
      </c>
      <c r="AC373" s="44">
        <f>IF($A373="","",IF(OR($S373="",$T373=""),"",$S373+$T373))</f>
        <v/>
      </c>
      <c r="AD373" s="45">
        <f>IF($A373="","",IF(OR($Y373="",$Z373=""),"",ROUND(($Z373-$Y373)*24,1)))</f>
        <v/>
      </c>
      <c r="AE373" s="45">
        <f>IF($A373="","",IF(OR($AA373="",$Z373=""),"",ROUND(($Z373-$AA373)*24,1)))</f>
        <v/>
      </c>
      <c r="AF373" s="22">
        <f>IF($A373="","",IF(OR($AB373="",$Z373=""),"",ROUND(($AB373-$Z373)*1440,0)))</f>
        <v/>
      </c>
      <c r="AG373" s="22">
        <f>IF($A373="","",IF(OR($AB373="",$AC373=""),"",ROUND(($AC373-$AB373)*1440,0)))</f>
        <v/>
      </c>
      <c r="AH373" s="46">
        <f>IF($A373="","",IF(OR($V373="",$W373=""),"",$W373-$V373))</f>
        <v/>
      </c>
      <c r="AI373" s="24">
        <f>IF($A373="","",IF(OR($L373="Cancelled",$L373="Completed"),"",IF(AND($L373="Confirmed",OR($M373="",$N373="")),"CONFIRMATION INCOMPLETE",IF(AND($Z373&lt;&gt;"",$Z373&lt;Dashboard!$B$2,$L373&lt;&gt;"Confirmed"),"OVERDUE / UNFILLED",IF(AND($Z373&lt;&gt;"",$Z373&gt;=Dashboard!$B$2,$Z373&lt;=Dashboard!$B$2+2,$L373&lt;&gt;"Confirmed"),"DUE WITHIN 48 HOURS","")))))</f>
        <v/>
      </c>
      <c r="AJ373" s="24">
        <f>IF($A373="","",IF(COUNTIF($A$2:$A$501,$A373)&gt;1,"Duplicate request ID",IF(OR($B373="",$C373="",$D373="",$E373="",$F373="",$G373="",$H373="",$I373="",$J373="",$K373="",$L373=""),"Missing required information",IF(AND($Y373&lt;&gt;"",$Z373&lt;&gt;"",$Z373&lt;$Y373),"Invalid date or time sequence",IF(OR(AND($O373&lt;&gt;"",$P373=""),AND($O373="",$P373&lt;&gt;"")),"Confirmation date or time incomplete",IF(AND($AA373&lt;&gt;"",$Z373&lt;&gt;"",$AA373&gt;$Z373),"Confirmation after appointment",IF(AND(OR($L373="Confirmed",$L373="Completed"),OR($M373="",$N373="")),"Confirmed record missing assignment",IF(AND($L373="Completed",OR($Q373="",$R373="",$S373="",$T373="")),"Completed record missing service times",IF(AND($AB373&lt;&gt;"",$AC373&lt;&gt;"",$AC373&lt;$AB373),"Service end before service start",IF(AND($L373="Cancelled",$U373=""),"Cancelled record missing cancellation source",IF(OR(AND($V373&lt;&gt;"",$V373&lt;0),AND($W373&lt;&gt;"",$W373&lt;0)),"Negative cost",""))))))))))</f>
        <v/>
      </c>
    </row>
    <row r="374">
      <c r="A374" s="15" t="n"/>
      <c r="B374" s="15" t="n"/>
      <c r="C374" s="15" t="n"/>
      <c r="D374" s="42" t="n"/>
      <c r="E374" s="17" t="n"/>
      <c r="F374" s="42" t="n"/>
      <c r="G374" s="17" t="n"/>
      <c r="H374" s="15" t="n"/>
      <c r="I374" s="15" t="n"/>
      <c r="J374" s="15" t="n"/>
      <c r="K374" s="15" t="n"/>
      <c r="L374" s="15" t="n"/>
      <c r="M374" s="15" t="n"/>
      <c r="N374" s="15" t="n"/>
      <c r="O374" s="42" t="n"/>
      <c r="P374" s="17" t="n"/>
      <c r="Q374" s="42" t="n"/>
      <c r="R374" s="17" t="n"/>
      <c r="S374" s="42" t="n"/>
      <c r="T374" s="17" t="n"/>
      <c r="U374" s="15" t="n"/>
      <c r="V374" s="43" t="n"/>
      <c r="W374" s="43" t="n"/>
      <c r="X374" s="19" t="n"/>
      <c r="Y374" s="44">
        <f>IF($A374="","",IF(OR($D374="",$E374=""),"",$D374+$E374))</f>
        <v/>
      </c>
      <c r="Z374" s="44">
        <f>IF($A374="","",IF(OR($F374="",$G374=""),"",$F374+$G374))</f>
        <v/>
      </c>
      <c r="AA374" s="44">
        <f>IF($A374="","",IF(OR($O374="",$P374=""),"",$O374+$P374))</f>
        <v/>
      </c>
      <c r="AB374" s="44">
        <f>IF($A374="","",IF(OR($Q374="",$R374=""),"",$Q374+$R374))</f>
        <v/>
      </c>
      <c r="AC374" s="44">
        <f>IF($A374="","",IF(OR($S374="",$T374=""),"",$S374+$T374))</f>
        <v/>
      </c>
      <c r="AD374" s="45">
        <f>IF($A374="","",IF(OR($Y374="",$Z374=""),"",ROUND(($Z374-$Y374)*24,1)))</f>
        <v/>
      </c>
      <c r="AE374" s="45">
        <f>IF($A374="","",IF(OR($AA374="",$Z374=""),"",ROUND(($Z374-$AA374)*24,1)))</f>
        <v/>
      </c>
      <c r="AF374" s="22">
        <f>IF($A374="","",IF(OR($AB374="",$Z374=""),"",ROUND(($AB374-$Z374)*1440,0)))</f>
        <v/>
      </c>
      <c r="AG374" s="22">
        <f>IF($A374="","",IF(OR($AB374="",$AC374=""),"",ROUND(($AC374-$AB374)*1440,0)))</f>
        <v/>
      </c>
      <c r="AH374" s="46">
        <f>IF($A374="","",IF(OR($V374="",$W374=""),"",$W374-$V374))</f>
        <v/>
      </c>
      <c r="AI374" s="24">
        <f>IF($A374="","",IF(OR($L374="Cancelled",$L374="Completed"),"",IF(AND($L374="Confirmed",OR($M374="",$N374="")),"CONFIRMATION INCOMPLETE",IF(AND($Z374&lt;&gt;"",$Z374&lt;Dashboard!$B$2,$L374&lt;&gt;"Confirmed"),"OVERDUE / UNFILLED",IF(AND($Z374&lt;&gt;"",$Z374&gt;=Dashboard!$B$2,$Z374&lt;=Dashboard!$B$2+2,$L374&lt;&gt;"Confirmed"),"DUE WITHIN 48 HOURS","")))))</f>
        <v/>
      </c>
      <c r="AJ374" s="24">
        <f>IF($A374="","",IF(COUNTIF($A$2:$A$501,$A374)&gt;1,"Duplicate request ID",IF(OR($B374="",$C374="",$D374="",$E374="",$F374="",$G374="",$H374="",$I374="",$J374="",$K374="",$L374=""),"Missing required information",IF(AND($Y374&lt;&gt;"",$Z374&lt;&gt;"",$Z374&lt;$Y374),"Invalid date or time sequence",IF(OR(AND($O374&lt;&gt;"",$P374=""),AND($O374="",$P374&lt;&gt;"")),"Confirmation date or time incomplete",IF(AND($AA374&lt;&gt;"",$Z374&lt;&gt;"",$AA374&gt;$Z374),"Confirmation after appointment",IF(AND(OR($L374="Confirmed",$L374="Completed"),OR($M374="",$N374="")),"Confirmed record missing assignment",IF(AND($L374="Completed",OR($Q374="",$R374="",$S374="",$T374="")),"Completed record missing service times",IF(AND($AB374&lt;&gt;"",$AC374&lt;&gt;"",$AC374&lt;$AB374),"Service end before service start",IF(AND($L374="Cancelled",$U374=""),"Cancelled record missing cancellation source",IF(OR(AND($V374&lt;&gt;"",$V374&lt;0),AND($W374&lt;&gt;"",$W374&lt;0)),"Negative cost",""))))))))))</f>
        <v/>
      </c>
    </row>
    <row r="375">
      <c r="A375" s="25" t="n"/>
      <c r="B375" s="25" t="n"/>
      <c r="C375" s="25" t="n"/>
      <c r="D375" s="47" t="n"/>
      <c r="E375" s="27" t="n"/>
      <c r="F375" s="47" t="n"/>
      <c r="G375" s="27" t="n"/>
      <c r="H375" s="25" t="n"/>
      <c r="I375" s="25" t="n"/>
      <c r="J375" s="25" t="n"/>
      <c r="K375" s="25" t="n"/>
      <c r="L375" s="25" t="n"/>
      <c r="M375" s="25" t="n"/>
      <c r="N375" s="25" t="n"/>
      <c r="O375" s="47" t="n"/>
      <c r="P375" s="27" t="n"/>
      <c r="Q375" s="47" t="n"/>
      <c r="R375" s="27" t="n"/>
      <c r="S375" s="47" t="n"/>
      <c r="T375" s="27" t="n"/>
      <c r="U375" s="25" t="n"/>
      <c r="V375" s="48" t="n"/>
      <c r="W375" s="48" t="n"/>
      <c r="X375" s="29" t="n"/>
      <c r="Y375" s="44">
        <f>IF($A375="","",IF(OR($D375="",$E375=""),"",$D375+$E375))</f>
        <v/>
      </c>
      <c r="Z375" s="44">
        <f>IF($A375="","",IF(OR($F375="",$G375=""),"",$F375+$G375))</f>
        <v/>
      </c>
      <c r="AA375" s="44">
        <f>IF($A375="","",IF(OR($O375="",$P375=""),"",$O375+$P375))</f>
        <v/>
      </c>
      <c r="AB375" s="44">
        <f>IF($A375="","",IF(OR($Q375="",$R375=""),"",$Q375+$R375))</f>
        <v/>
      </c>
      <c r="AC375" s="44">
        <f>IF($A375="","",IF(OR($S375="",$T375=""),"",$S375+$T375))</f>
        <v/>
      </c>
      <c r="AD375" s="45">
        <f>IF($A375="","",IF(OR($Y375="",$Z375=""),"",ROUND(($Z375-$Y375)*24,1)))</f>
        <v/>
      </c>
      <c r="AE375" s="45">
        <f>IF($A375="","",IF(OR($AA375="",$Z375=""),"",ROUND(($Z375-$AA375)*24,1)))</f>
        <v/>
      </c>
      <c r="AF375" s="22">
        <f>IF($A375="","",IF(OR($AB375="",$Z375=""),"",ROUND(($AB375-$Z375)*1440,0)))</f>
        <v/>
      </c>
      <c r="AG375" s="22">
        <f>IF($A375="","",IF(OR($AB375="",$AC375=""),"",ROUND(($AC375-$AB375)*1440,0)))</f>
        <v/>
      </c>
      <c r="AH375" s="46">
        <f>IF($A375="","",IF(OR($V375="",$W375=""),"",$W375-$V375))</f>
        <v/>
      </c>
      <c r="AI375" s="24">
        <f>IF($A375="","",IF(OR($L375="Cancelled",$L375="Completed"),"",IF(AND($L375="Confirmed",OR($M375="",$N375="")),"CONFIRMATION INCOMPLETE",IF(AND($Z375&lt;&gt;"",$Z375&lt;Dashboard!$B$2,$L375&lt;&gt;"Confirmed"),"OVERDUE / UNFILLED",IF(AND($Z375&lt;&gt;"",$Z375&gt;=Dashboard!$B$2,$Z375&lt;=Dashboard!$B$2+2,$L375&lt;&gt;"Confirmed"),"DUE WITHIN 48 HOURS","")))))</f>
        <v/>
      </c>
      <c r="AJ375" s="24">
        <f>IF($A375="","",IF(COUNTIF($A$2:$A$501,$A375)&gt;1,"Duplicate request ID",IF(OR($B375="",$C375="",$D375="",$E375="",$F375="",$G375="",$H375="",$I375="",$J375="",$K375="",$L375=""),"Missing required information",IF(AND($Y375&lt;&gt;"",$Z375&lt;&gt;"",$Z375&lt;$Y375),"Invalid date or time sequence",IF(OR(AND($O375&lt;&gt;"",$P375=""),AND($O375="",$P375&lt;&gt;"")),"Confirmation date or time incomplete",IF(AND($AA375&lt;&gt;"",$Z375&lt;&gt;"",$AA375&gt;$Z375),"Confirmation after appointment",IF(AND(OR($L375="Confirmed",$L375="Completed"),OR($M375="",$N375="")),"Confirmed record missing assignment",IF(AND($L375="Completed",OR($Q375="",$R375="",$S375="",$T375="")),"Completed record missing service times",IF(AND($AB375&lt;&gt;"",$AC375&lt;&gt;"",$AC375&lt;$AB375),"Service end before service start",IF(AND($L375="Cancelled",$U375=""),"Cancelled record missing cancellation source",IF(OR(AND($V375&lt;&gt;"",$V375&lt;0),AND($W375&lt;&gt;"",$W375&lt;0)),"Negative cost",""))))))))))</f>
        <v/>
      </c>
    </row>
    <row r="376">
      <c r="A376" s="15" t="n"/>
      <c r="B376" s="15" t="n"/>
      <c r="C376" s="15" t="n"/>
      <c r="D376" s="42" t="n"/>
      <c r="E376" s="17" t="n"/>
      <c r="F376" s="42" t="n"/>
      <c r="G376" s="17" t="n"/>
      <c r="H376" s="15" t="n"/>
      <c r="I376" s="15" t="n"/>
      <c r="J376" s="15" t="n"/>
      <c r="K376" s="15" t="n"/>
      <c r="L376" s="15" t="n"/>
      <c r="M376" s="15" t="n"/>
      <c r="N376" s="15" t="n"/>
      <c r="O376" s="42" t="n"/>
      <c r="P376" s="17" t="n"/>
      <c r="Q376" s="42" t="n"/>
      <c r="R376" s="17" t="n"/>
      <c r="S376" s="42" t="n"/>
      <c r="T376" s="17" t="n"/>
      <c r="U376" s="15" t="n"/>
      <c r="V376" s="43" t="n"/>
      <c r="W376" s="43" t="n"/>
      <c r="X376" s="19" t="n"/>
      <c r="Y376" s="44">
        <f>IF($A376="","",IF(OR($D376="",$E376=""),"",$D376+$E376))</f>
        <v/>
      </c>
      <c r="Z376" s="44">
        <f>IF($A376="","",IF(OR($F376="",$G376=""),"",$F376+$G376))</f>
        <v/>
      </c>
      <c r="AA376" s="44">
        <f>IF($A376="","",IF(OR($O376="",$P376=""),"",$O376+$P376))</f>
        <v/>
      </c>
      <c r="AB376" s="44">
        <f>IF($A376="","",IF(OR($Q376="",$R376=""),"",$Q376+$R376))</f>
        <v/>
      </c>
      <c r="AC376" s="44">
        <f>IF($A376="","",IF(OR($S376="",$T376=""),"",$S376+$T376))</f>
        <v/>
      </c>
      <c r="AD376" s="45">
        <f>IF($A376="","",IF(OR($Y376="",$Z376=""),"",ROUND(($Z376-$Y376)*24,1)))</f>
        <v/>
      </c>
      <c r="AE376" s="45">
        <f>IF($A376="","",IF(OR($AA376="",$Z376=""),"",ROUND(($Z376-$AA376)*24,1)))</f>
        <v/>
      </c>
      <c r="AF376" s="22">
        <f>IF($A376="","",IF(OR($AB376="",$Z376=""),"",ROUND(($AB376-$Z376)*1440,0)))</f>
        <v/>
      </c>
      <c r="AG376" s="22">
        <f>IF($A376="","",IF(OR($AB376="",$AC376=""),"",ROUND(($AC376-$AB376)*1440,0)))</f>
        <v/>
      </c>
      <c r="AH376" s="46">
        <f>IF($A376="","",IF(OR($V376="",$W376=""),"",$W376-$V376))</f>
        <v/>
      </c>
      <c r="AI376" s="24">
        <f>IF($A376="","",IF(OR($L376="Cancelled",$L376="Completed"),"",IF(AND($L376="Confirmed",OR($M376="",$N376="")),"CONFIRMATION INCOMPLETE",IF(AND($Z376&lt;&gt;"",$Z376&lt;Dashboard!$B$2,$L376&lt;&gt;"Confirmed"),"OVERDUE / UNFILLED",IF(AND($Z376&lt;&gt;"",$Z376&gt;=Dashboard!$B$2,$Z376&lt;=Dashboard!$B$2+2,$L376&lt;&gt;"Confirmed"),"DUE WITHIN 48 HOURS","")))))</f>
        <v/>
      </c>
      <c r="AJ376" s="24">
        <f>IF($A376="","",IF(COUNTIF($A$2:$A$501,$A376)&gt;1,"Duplicate request ID",IF(OR($B376="",$C376="",$D376="",$E376="",$F376="",$G376="",$H376="",$I376="",$J376="",$K376="",$L376=""),"Missing required information",IF(AND($Y376&lt;&gt;"",$Z376&lt;&gt;"",$Z376&lt;$Y376),"Invalid date or time sequence",IF(OR(AND($O376&lt;&gt;"",$P376=""),AND($O376="",$P376&lt;&gt;"")),"Confirmation date or time incomplete",IF(AND($AA376&lt;&gt;"",$Z376&lt;&gt;"",$AA376&gt;$Z376),"Confirmation after appointment",IF(AND(OR($L376="Confirmed",$L376="Completed"),OR($M376="",$N376="")),"Confirmed record missing assignment",IF(AND($L376="Completed",OR($Q376="",$R376="",$S376="",$T376="")),"Completed record missing service times",IF(AND($AB376&lt;&gt;"",$AC376&lt;&gt;"",$AC376&lt;$AB376),"Service end before service start",IF(AND($L376="Cancelled",$U376=""),"Cancelled record missing cancellation source",IF(OR(AND($V376&lt;&gt;"",$V376&lt;0),AND($W376&lt;&gt;"",$W376&lt;0)),"Negative cost",""))))))))))</f>
        <v/>
      </c>
    </row>
    <row r="377">
      <c r="A377" s="25" t="n"/>
      <c r="B377" s="25" t="n"/>
      <c r="C377" s="25" t="n"/>
      <c r="D377" s="47" t="n"/>
      <c r="E377" s="27" t="n"/>
      <c r="F377" s="47" t="n"/>
      <c r="G377" s="27" t="n"/>
      <c r="H377" s="25" t="n"/>
      <c r="I377" s="25" t="n"/>
      <c r="J377" s="25" t="n"/>
      <c r="K377" s="25" t="n"/>
      <c r="L377" s="25" t="n"/>
      <c r="M377" s="25" t="n"/>
      <c r="N377" s="25" t="n"/>
      <c r="O377" s="47" t="n"/>
      <c r="P377" s="27" t="n"/>
      <c r="Q377" s="47" t="n"/>
      <c r="R377" s="27" t="n"/>
      <c r="S377" s="47" t="n"/>
      <c r="T377" s="27" t="n"/>
      <c r="U377" s="25" t="n"/>
      <c r="V377" s="48" t="n"/>
      <c r="W377" s="48" t="n"/>
      <c r="X377" s="29" t="n"/>
      <c r="Y377" s="44">
        <f>IF($A377="","",IF(OR($D377="",$E377=""),"",$D377+$E377))</f>
        <v/>
      </c>
      <c r="Z377" s="44">
        <f>IF($A377="","",IF(OR($F377="",$G377=""),"",$F377+$G377))</f>
        <v/>
      </c>
      <c r="AA377" s="44">
        <f>IF($A377="","",IF(OR($O377="",$P377=""),"",$O377+$P377))</f>
        <v/>
      </c>
      <c r="AB377" s="44">
        <f>IF($A377="","",IF(OR($Q377="",$R377=""),"",$Q377+$R377))</f>
        <v/>
      </c>
      <c r="AC377" s="44">
        <f>IF($A377="","",IF(OR($S377="",$T377=""),"",$S377+$T377))</f>
        <v/>
      </c>
      <c r="AD377" s="45">
        <f>IF($A377="","",IF(OR($Y377="",$Z377=""),"",ROUND(($Z377-$Y377)*24,1)))</f>
        <v/>
      </c>
      <c r="AE377" s="45">
        <f>IF($A377="","",IF(OR($AA377="",$Z377=""),"",ROUND(($Z377-$AA377)*24,1)))</f>
        <v/>
      </c>
      <c r="AF377" s="22">
        <f>IF($A377="","",IF(OR($AB377="",$Z377=""),"",ROUND(($AB377-$Z377)*1440,0)))</f>
        <v/>
      </c>
      <c r="AG377" s="22">
        <f>IF($A377="","",IF(OR($AB377="",$AC377=""),"",ROUND(($AC377-$AB377)*1440,0)))</f>
        <v/>
      </c>
      <c r="AH377" s="46">
        <f>IF($A377="","",IF(OR($V377="",$W377=""),"",$W377-$V377))</f>
        <v/>
      </c>
      <c r="AI377" s="24">
        <f>IF($A377="","",IF(OR($L377="Cancelled",$L377="Completed"),"",IF(AND($L377="Confirmed",OR($M377="",$N377="")),"CONFIRMATION INCOMPLETE",IF(AND($Z377&lt;&gt;"",$Z377&lt;Dashboard!$B$2,$L377&lt;&gt;"Confirmed"),"OVERDUE / UNFILLED",IF(AND($Z377&lt;&gt;"",$Z377&gt;=Dashboard!$B$2,$Z377&lt;=Dashboard!$B$2+2,$L377&lt;&gt;"Confirmed"),"DUE WITHIN 48 HOURS","")))))</f>
        <v/>
      </c>
      <c r="AJ377" s="24">
        <f>IF($A377="","",IF(COUNTIF($A$2:$A$501,$A377)&gt;1,"Duplicate request ID",IF(OR($B377="",$C377="",$D377="",$E377="",$F377="",$G377="",$H377="",$I377="",$J377="",$K377="",$L377=""),"Missing required information",IF(AND($Y377&lt;&gt;"",$Z377&lt;&gt;"",$Z377&lt;$Y377),"Invalid date or time sequence",IF(OR(AND($O377&lt;&gt;"",$P377=""),AND($O377="",$P377&lt;&gt;"")),"Confirmation date or time incomplete",IF(AND($AA377&lt;&gt;"",$Z377&lt;&gt;"",$AA377&gt;$Z377),"Confirmation after appointment",IF(AND(OR($L377="Confirmed",$L377="Completed"),OR($M377="",$N377="")),"Confirmed record missing assignment",IF(AND($L377="Completed",OR($Q377="",$R377="",$S377="",$T377="")),"Completed record missing service times",IF(AND($AB377&lt;&gt;"",$AC377&lt;&gt;"",$AC377&lt;$AB377),"Service end before service start",IF(AND($L377="Cancelled",$U377=""),"Cancelled record missing cancellation source",IF(OR(AND($V377&lt;&gt;"",$V377&lt;0),AND($W377&lt;&gt;"",$W377&lt;0)),"Negative cost",""))))))))))</f>
        <v/>
      </c>
    </row>
    <row r="378">
      <c r="A378" s="15" t="n"/>
      <c r="B378" s="15" t="n"/>
      <c r="C378" s="15" t="n"/>
      <c r="D378" s="42" t="n"/>
      <c r="E378" s="17" t="n"/>
      <c r="F378" s="42" t="n"/>
      <c r="G378" s="17" t="n"/>
      <c r="H378" s="15" t="n"/>
      <c r="I378" s="15" t="n"/>
      <c r="J378" s="15" t="n"/>
      <c r="K378" s="15" t="n"/>
      <c r="L378" s="15" t="n"/>
      <c r="M378" s="15" t="n"/>
      <c r="N378" s="15" t="n"/>
      <c r="O378" s="42" t="n"/>
      <c r="P378" s="17" t="n"/>
      <c r="Q378" s="42" t="n"/>
      <c r="R378" s="17" t="n"/>
      <c r="S378" s="42" t="n"/>
      <c r="T378" s="17" t="n"/>
      <c r="U378" s="15" t="n"/>
      <c r="V378" s="43" t="n"/>
      <c r="W378" s="43" t="n"/>
      <c r="X378" s="19" t="n"/>
      <c r="Y378" s="44">
        <f>IF($A378="","",IF(OR($D378="",$E378=""),"",$D378+$E378))</f>
        <v/>
      </c>
      <c r="Z378" s="44">
        <f>IF($A378="","",IF(OR($F378="",$G378=""),"",$F378+$G378))</f>
        <v/>
      </c>
      <c r="AA378" s="44">
        <f>IF($A378="","",IF(OR($O378="",$P378=""),"",$O378+$P378))</f>
        <v/>
      </c>
      <c r="AB378" s="44">
        <f>IF($A378="","",IF(OR($Q378="",$R378=""),"",$Q378+$R378))</f>
        <v/>
      </c>
      <c r="AC378" s="44">
        <f>IF($A378="","",IF(OR($S378="",$T378=""),"",$S378+$T378))</f>
        <v/>
      </c>
      <c r="AD378" s="45">
        <f>IF($A378="","",IF(OR($Y378="",$Z378=""),"",ROUND(($Z378-$Y378)*24,1)))</f>
        <v/>
      </c>
      <c r="AE378" s="45">
        <f>IF($A378="","",IF(OR($AA378="",$Z378=""),"",ROUND(($Z378-$AA378)*24,1)))</f>
        <v/>
      </c>
      <c r="AF378" s="22">
        <f>IF($A378="","",IF(OR($AB378="",$Z378=""),"",ROUND(($AB378-$Z378)*1440,0)))</f>
        <v/>
      </c>
      <c r="AG378" s="22">
        <f>IF($A378="","",IF(OR($AB378="",$AC378=""),"",ROUND(($AC378-$AB378)*1440,0)))</f>
        <v/>
      </c>
      <c r="AH378" s="46">
        <f>IF($A378="","",IF(OR($V378="",$W378=""),"",$W378-$V378))</f>
        <v/>
      </c>
      <c r="AI378" s="24">
        <f>IF($A378="","",IF(OR($L378="Cancelled",$L378="Completed"),"",IF(AND($L378="Confirmed",OR($M378="",$N378="")),"CONFIRMATION INCOMPLETE",IF(AND($Z378&lt;&gt;"",$Z378&lt;Dashboard!$B$2,$L378&lt;&gt;"Confirmed"),"OVERDUE / UNFILLED",IF(AND($Z378&lt;&gt;"",$Z378&gt;=Dashboard!$B$2,$Z378&lt;=Dashboard!$B$2+2,$L378&lt;&gt;"Confirmed"),"DUE WITHIN 48 HOURS","")))))</f>
        <v/>
      </c>
      <c r="AJ378" s="24">
        <f>IF($A378="","",IF(COUNTIF($A$2:$A$501,$A378)&gt;1,"Duplicate request ID",IF(OR($B378="",$C378="",$D378="",$E378="",$F378="",$G378="",$H378="",$I378="",$J378="",$K378="",$L378=""),"Missing required information",IF(AND($Y378&lt;&gt;"",$Z378&lt;&gt;"",$Z378&lt;$Y378),"Invalid date or time sequence",IF(OR(AND($O378&lt;&gt;"",$P378=""),AND($O378="",$P378&lt;&gt;"")),"Confirmation date or time incomplete",IF(AND($AA378&lt;&gt;"",$Z378&lt;&gt;"",$AA378&gt;$Z378),"Confirmation after appointment",IF(AND(OR($L378="Confirmed",$L378="Completed"),OR($M378="",$N378="")),"Confirmed record missing assignment",IF(AND($L378="Completed",OR($Q378="",$R378="",$S378="",$T378="")),"Completed record missing service times",IF(AND($AB378&lt;&gt;"",$AC378&lt;&gt;"",$AC378&lt;$AB378),"Service end before service start",IF(AND($L378="Cancelled",$U378=""),"Cancelled record missing cancellation source",IF(OR(AND($V378&lt;&gt;"",$V378&lt;0),AND($W378&lt;&gt;"",$W378&lt;0)),"Negative cost",""))))))))))</f>
        <v/>
      </c>
    </row>
    <row r="379">
      <c r="A379" s="25" t="n"/>
      <c r="B379" s="25" t="n"/>
      <c r="C379" s="25" t="n"/>
      <c r="D379" s="47" t="n"/>
      <c r="E379" s="27" t="n"/>
      <c r="F379" s="47" t="n"/>
      <c r="G379" s="27" t="n"/>
      <c r="H379" s="25" t="n"/>
      <c r="I379" s="25" t="n"/>
      <c r="J379" s="25" t="n"/>
      <c r="K379" s="25" t="n"/>
      <c r="L379" s="25" t="n"/>
      <c r="M379" s="25" t="n"/>
      <c r="N379" s="25" t="n"/>
      <c r="O379" s="47" t="n"/>
      <c r="P379" s="27" t="n"/>
      <c r="Q379" s="47" t="n"/>
      <c r="R379" s="27" t="n"/>
      <c r="S379" s="47" t="n"/>
      <c r="T379" s="27" t="n"/>
      <c r="U379" s="25" t="n"/>
      <c r="V379" s="48" t="n"/>
      <c r="W379" s="48" t="n"/>
      <c r="X379" s="29" t="n"/>
      <c r="Y379" s="44">
        <f>IF($A379="","",IF(OR($D379="",$E379=""),"",$D379+$E379))</f>
        <v/>
      </c>
      <c r="Z379" s="44">
        <f>IF($A379="","",IF(OR($F379="",$G379=""),"",$F379+$G379))</f>
        <v/>
      </c>
      <c r="AA379" s="44">
        <f>IF($A379="","",IF(OR($O379="",$P379=""),"",$O379+$P379))</f>
        <v/>
      </c>
      <c r="AB379" s="44">
        <f>IF($A379="","",IF(OR($Q379="",$R379=""),"",$Q379+$R379))</f>
        <v/>
      </c>
      <c r="AC379" s="44">
        <f>IF($A379="","",IF(OR($S379="",$T379=""),"",$S379+$T379))</f>
        <v/>
      </c>
      <c r="AD379" s="45">
        <f>IF($A379="","",IF(OR($Y379="",$Z379=""),"",ROUND(($Z379-$Y379)*24,1)))</f>
        <v/>
      </c>
      <c r="AE379" s="45">
        <f>IF($A379="","",IF(OR($AA379="",$Z379=""),"",ROUND(($Z379-$AA379)*24,1)))</f>
        <v/>
      </c>
      <c r="AF379" s="22">
        <f>IF($A379="","",IF(OR($AB379="",$Z379=""),"",ROUND(($AB379-$Z379)*1440,0)))</f>
        <v/>
      </c>
      <c r="AG379" s="22">
        <f>IF($A379="","",IF(OR($AB379="",$AC379=""),"",ROUND(($AC379-$AB379)*1440,0)))</f>
        <v/>
      </c>
      <c r="AH379" s="46">
        <f>IF($A379="","",IF(OR($V379="",$W379=""),"",$W379-$V379))</f>
        <v/>
      </c>
      <c r="AI379" s="24">
        <f>IF($A379="","",IF(OR($L379="Cancelled",$L379="Completed"),"",IF(AND($L379="Confirmed",OR($M379="",$N379="")),"CONFIRMATION INCOMPLETE",IF(AND($Z379&lt;&gt;"",$Z379&lt;Dashboard!$B$2,$L379&lt;&gt;"Confirmed"),"OVERDUE / UNFILLED",IF(AND($Z379&lt;&gt;"",$Z379&gt;=Dashboard!$B$2,$Z379&lt;=Dashboard!$B$2+2,$L379&lt;&gt;"Confirmed"),"DUE WITHIN 48 HOURS","")))))</f>
        <v/>
      </c>
      <c r="AJ379" s="24">
        <f>IF($A379="","",IF(COUNTIF($A$2:$A$501,$A379)&gt;1,"Duplicate request ID",IF(OR($B379="",$C379="",$D379="",$E379="",$F379="",$G379="",$H379="",$I379="",$J379="",$K379="",$L379=""),"Missing required information",IF(AND($Y379&lt;&gt;"",$Z379&lt;&gt;"",$Z379&lt;$Y379),"Invalid date or time sequence",IF(OR(AND($O379&lt;&gt;"",$P379=""),AND($O379="",$P379&lt;&gt;"")),"Confirmation date or time incomplete",IF(AND($AA379&lt;&gt;"",$Z379&lt;&gt;"",$AA379&gt;$Z379),"Confirmation after appointment",IF(AND(OR($L379="Confirmed",$L379="Completed"),OR($M379="",$N379="")),"Confirmed record missing assignment",IF(AND($L379="Completed",OR($Q379="",$R379="",$S379="",$T379="")),"Completed record missing service times",IF(AND($AB379&lt;&gt;"",$AC379&lt;&gt;"",$AC379&lt;$AB379),"Service end before service start",IF(AND($L379="Cancelled",$U379=""),"Cancelled record missing cancellation source",IF(OR(AND($V379&lt;&gt;"",$V379&lt;0),AND($W379&lt;&gt;"",$W379&lt;0)),"Negative cost",""))))))))))</f>
        <v/>
      </c>
    </row>
    <row r="380">
      <c r="A380" s="15" t="n"/>
      <c r="B380" s="15" t="n"/>
      <c r="C380" s="15" t="n"/>
      <c r="D380" s="42" t="n"/>
      <c r="E380" s="17" t="n"/>
      <c r="F380" s="42" t="n"/>
      <c r="G380" s="17" t="n"/>
      <c r="H380" s="15" t="n"/>
      <c r="I380" s="15" t="n"/>
      <c r="J380" s="15" t="n"/>
      <c r="K380" s="15" t="n"/>
      <c r="L380" s="15" t="n"/>
      <c r="M380" s="15" t="n"/>
      <c r="N380" s="15" t="n"/>
      <c r="O380" s="42" t="n"/>
      <c r="P380" s="17" t="n"/>
      <c r="Q380" s="42" t="n"/>
      <c r="R380" s="17" t="n"/>
      <c r="S380" s="42" t="n"/>
      <c r="T380" s="17" t="n"/>
      <c r="U380" s="15" t="n"/>
      <c r="V380" s="43" t="n"/>
      <c r="W380" s="43" t="n"/>
      <c r="X380" s="19" t="n"/>
      <c r="Y380" s="44">
        <f>IF($A380="","",IF(OR($D380="",$E380=""),"",$D380+$E380))</f>
        <v/>
      </c>
      <c r="Z380" s="44">
        <f>IF($A380="","",IF(OR($F380="",$G380=""),"",$F380+$G380))</f>
        <v/>
      </c>
      <c r="AA380" s="44">
        <f>IF($A380="","",IF(OR($O380="",$P380=""),"",$O380+$P380))</f>
        <v/>
      </c>
      <c r="AB380" s="44">
        <f>IF($A380="","",IF(OR($Q380="",$R380=""),"",$Q380+$R380))</f>
        <v/>
      </c>
      <c r="AC380" s="44">
        <f>IF($A380="","",IF(OR($S380="",$T380=""),"",$S380+$T380))</f>
        <v/>
      </c>
      <c r="AD380" s="45">
        <f>IF($A380="","",IF(OR($Y380="",$Z380=""),"",ROUND(($Z380-$Y380)*24,1)))</f>
        <v/>
      </c>
      <c r="AE380" s="45">
        <f>IF($A380="","",IF(OR($AA380="",$Z380=""),"",ROUND(($Z380-$AA380)*24,1)))</f>
        <v/>
      </c>
      <c r="AF380" s="22">
        <f>IF($A380="","",IF(OR($AB380="",$Z380=""),"",ROUND(($AB380-$Z380)*1440,0)))</f>
        <v/>
      </c>
      <c r="AG380" s="22">
        <f>IF($A380="","",IF(OR($AB380="",$AC380=""),"",ROUND(($AC380-$AB380)*1440,0)))</f>
        <v/>
      </c>
      <c r="AH380" s="46">
        <f>IF($A380="","",IF(OR($V380="",$W380=""),"",$W380-$V380))</f>
        <v/>
      </c>
      <c r="AI380" s="24">
        <f>IF($A380="","",IF(OR($L380="Cancelled",$L380="Completed"),"",IF(AND($L380="Confirmed",OR($M380="",$N380="")),"CONFIRMATION INCOMPLETE",IF(AND($Z380&lt;&gt;"",$Z380&lt;Dashboard!$B$2,$L380&lt;&gt;"Confirmed"),"OVERDUE / UNFILLED",IF(AND($Z380&lt;&gt;"",$Z380&gt;=Dashboard!$B$2,$Z380&lt;=Dashboard!$B$2+2,$L380&lt;&gt;"Confirmed"),"DUE WITHIN 48 HOURS","")))))</f>
        <v/>
      </c>
      <c r="AJ380" s="24">
        <f>IF($A380="","",IF(COUNTIF($A$2:$A$501,$A380)&gt;1,"Duplicate request ID",IF(OR($B380="",$C380="",$D380="",$E380="",$F380="",$G380="",$H380="",$I380="",$J380="",$K380="",$L380=""),"Missing required information",IF(AND($Y380&lt;&gt;"",$Z380&lt;&gt;"",$Z380&lt;$Y380),"Invalid date or time sequence",IF(OR(AND($O380&lt;&gt;"",$P380=""),AND($O380="",$P380&lt;&gt;"")),"Confirmation date or time incomplete",IF(AND($AA380&lt;&gt;"",$Z380&lt;&gt;"",$AA380&gt;$Z380),"Confirmation after appointment",IF(AND(OR($L380="Confirmed",$L380="Completed"),OR($M380="",$N380="")),"Confirmed record missing assignment",IF(AND($L380="Completed",OR($Q380="",$R380="",$S380="",$T380="")),"Completed record missing service times",IF(AND($AB380&lt;&gt;"",$AC380&lt;&gt;"",$AC380&lt;$AB380),"Service end before service start",IF(AND($L380="Cancelled",$U380=""),"Cancelled record missing cancellation source",IF(OR(AND($V380&lt;&gt;"",$V380&lt;0),AND($W380&lt;&gt;"",$W380&lt;0)),"Negative cost",""))))))))))</f>
        <v/>
      </c>
    </row>
    <row r="381">
      <c r="A381" s="25" t="n"/>
      <c r="B381" s="25" t="n"/>
      <c r="C381" s="25" t="n"/>
      <c r="D381" s="47" t="n"/>
      <c r="E381" s="27" t="n"/>
      <c r="F381" s="47" t="n"/>
      <c r="G381" s="27" t="n"/>
      <c r="H381" s="25" t="n"/>
      <c r="I381" s="25" t="n"/>
      <c r="J381" s="25" t="n"/>
      <c r="K381" s="25" t="n"/>
      <c r="L381" s="25" t="n"/>
      <c r="M381" s="25" t="n"/>
      <c r="N381" s="25" t="n"/>
      <c r="O381" s="47" t="n"/>
      <c r="P381" s="27" t="n"/>
      <c r="Q381" s="47" t="n"/>
      <c r="R381" s="27" t="n"/>
      <c r="S381" s="47" t="n"/>
      <c r="T381" s="27" t="n"/>
      <c r="U381" s="25" t="n"/>
      <c r="V381" s="48" t="n"/>
      <c r="W381" s="48" t="n"/>
      <c r="X381" s="29" t="n"/>
      <c r="Y381" s="44">
        <f>IF($A381="","",IF(OR($D381="",$E381=""),"",$D381+$E381))</f>
        <v/>
      </c>
      <c r="Z381" s="44">
        <f>IF($A381="","",IF(OR($F381="",$G381=""),"",$F381+$G381))</f>
        <v/>
      </c>
      <c r="AA381" s="44">
        <f>IF($A381="","",IF(OR($O381="",$P381=""),"",$O381+$P381))</f>
        <v/>
      </c>
      <c r="AB381" s="44">
        <f>IF($A381="","",IF(OR($Q381="",$R381=""),"",$Q381+$R381))</f>
        <v/>
      </c>
      <c r="AC381" s="44">
        <f>IF($A381="","",IF(OR($S381="",$T381=""),"",$S381+$T381))</f>
        <v/>
      </c>
      <c r="AD381" s="45">
        <f>IF($A381="","",IF(OR($Y381="",$Z381=""),"",ROUND(($Z381-$Y381)*24,1)))</f>
        <v/>
      </c>
      <c r="AE381" s="45">
        <f>IF($A381="","",IF(OR($AA381="",$Z381=""),"",ROUND(($Z381-$AA381)*24,1)))</f>
        <v/>
      </c>
      <c r="AF381" s="22">
        <f>IF($A381="","",IF(OR($AB381="",$Z381=""),"",ROUND(($AB381-$Z381)*1440,0)))</f>
        <v/>
      </c>
      <c r="AG381" s="22">
        <f>IF($A381="","",IF(OR($AB381="",$AC381=""),"",ROUND(($AC381-$AB381)*1440,0)))</f>
        <v/>
      </c>
      <c r="AH381" s="46">
        <f>IF($A381="","",IF(OR($V381="",$W381=""),"",$W381-$V381))</f>
        <v/>
      </c>
      <c r="AI381" s="24">
        <f>IF($A381="","",IF(OR($L381="Cancelled",$L381="Completed"),"",IF(AND($L381="Confirmed",OR($M381="",$N381="")),"CONFIRMATION INCOMPLETE",IF(AND($Z381&lt;&gt;"",$Z381&lt;Dashboard!$B$2,$L381&lt;&gt;"Confirmed"),"OVERDUE / UNFILLED",IF(AND($Z381&lt;&gt;"",$Z381&gt;=Dashboard!$B$2,$Z381&lt;=Dashboard!$B$2+2,$L381&lt;&gt;"Confirmed"),"DUE WITHIN 48 HOURS","")))))</f>
        <v/>
      </c>
      <c r="AJ381" s="24">
        <f>IF($A381="","",IF(COUNTIF($A$2:$A$501,$A381)&gt;1,"Duplicate request ID",IF(OR($B381="",$C381="",$D381="",$E381="",$F381="",$G381="",$H381="",$I381="",$J381="",$K381="",$L381=""),"Missing required information",IF(AND($Y381&lt;&gt;"",$Z381&lt;&gt;"",$Z381&lt;$Y381),"Invalid date or time sequence",IF(OR(AND($O381&lt;&gt;"",$P381=""),AND($O381="",$P381&lt;&gt;"")),"Confirmation date or time incomplete",IF(AND($AA381&lt;&gt;"",$Z381&lt;&gt;"",$AA381&gt;$Z381),"Confirmation after appointment",IF(AND(OR($L381="Confirmed",$L381="Completed"),OR($M381="",$N381="")),"Confirmed record missing assignment",IF(AND($L381="Completed",OR($Q381="",$R381="",$S381="",$T381="")),"Completed record missing service times",IF(AND($AB381&lt;&gt;"",$AC381&lt;&gt;"",$AC381&lt;$AB381),"Service end before service start",IF(AND($L381="Cancelled",$U381=""),"Cancelled record missing cancellation source",IF(OR(AND($V381&lt;&gt;"",$V381&lt;0),AND($W381&lt;&gt;"",$W381&lt;0)),"Negative cost",""))))))))))</f>
        <v/>
      </c>
    </row>
    <row r="382">
      <c r="A382" s="15" t="n"/>
      <c r="B382" s="15" t="n"/>
      <c r="C382" s="15" t="n"/>
      <c r="D382" s="42" t="n"/>
      <c r="E382" s="17" t="n"/>
      <c r="F382" s="42" t="n"/>
      <c r="G382" s="17" t="n"/>
      <c r="H382" s="15" t="n"/>
      <c r="I382" s="15" t="n"/>
      <c r="J382" s="15" t="n"/>
      <c r="K382" s="15" t="n"/>
      <c r="L382" s="15" t="n"/>
      <c r="M382" s="15" t="n"/>
      <c r="N382" s="15" t="n"/>
      <c r="O382" s="42" t="n"/>
      <c r="P382" s="17" t="n"/>
      <c r="Q382" s="42" t="n"/>
      <c r="R382" s="17" t="n"/>
      <c r="S382" s="42" t="n"/>
      <c r="T382" s="17" t="n"/>
      <c r="U382" s="15" t="n"/>
      <c r="V382" s="43" t="n"/>
      <c r="W382" s="43" t="n"/>
      <c r="X382" s="19" t="n"/>
      <c r="Y382" s="44">
        <f>IF($A382="","",IF(OR($D382="",$E382=""),"",$D382+$E382))</f>
        <v/>
      </c>
      <c r="Z382" s="44">
        <f>IF($A382="","",IF(OR($F382="",$G382=""),"",$F382+$G382))</f>
        <v/>
      </c>
      <c r="AA382" s="44">
        <f>IF($A382="","",IF(OR($O382="",$P382=""),"",$O382+$P382))</f>
        <v/>
      </c>
      <c r="AB382" s="44">
        <f>IF($A382="","",IF(OR($Q382="",$R382=""),"",$Q382+$R382))</f>
        <v/>
      </c>
      <c r="AC382" s="44">
        <f>IF($A382="","",IF(OR($S382="",$T382=""),"",$S382+$T382))</f>
        <v/>
      </c>
      <c r="AD382" s="45">
        <f>IF($A382="","",IF(OR($Y382="",$Z382=""),"",ROUND(($Z382-$Y382)*24,1)))</f>
        <v/>
      </c>
      <c r="AE382" s="45">
        <f>IF($A382="","",IF(OR($AA382="",$Z382=""),"",ROUND(($Z382-$AA382)*24,1)))</f>
        <v/>
      </c>
      <c r="AF382" s="22">
        <f>IF($A382="","",IF(OR($AB382="",$Z382=""),"",ROUND(($AB382-$Z382)*1440,0)))</f>
        <v/>
      </c>
      <c r="AG382" s="22">
        <f>IF($A382="","",IF(OR($AB382="",$AC382=""),"",ROUND(($AC382-$AB382)*1440,0)))</f>
        <v/>
      </c>
      <c r="AH382" s="46">
        <f>IF($A382="","",IF(OR($V382="",$W382=""),"",$W382-$V382))</f>
        <v/>
      </c>
      <c r="AI382" s="24">
        <f>IF($A382="","",IF(OR($L382="Cancelled",$L382="Completed"),"",IF(AND($L382="Confirmed",OR($M382="",$N382="")),"CONFIRMATION INCOMPLETE",IF(AND($Z382&lt;&gt;"",$Z382&lt;Dashboard!$B$2,$L382&lt;&gt;"Confirmed"),"OVERDUE / UNFILLED",IF(AND($Z382&lt;&gt;"",$Z382&gt;=Dashboard!$B$2,$Z382&lt;=Dashboard!$B$2+2,$L382&lt;&gt;"Confirmed"),"DUE WITHIN 48 HOURS","")))))</f>
        <v/>
      </c>
      <c r="AJ382" s="24">
        <f>IF($A382="","",IF(COUNTIF($A$2:$A$501,$A382)&gt;1,"Duplicate request ID",IF(OR($B382="",$C382="",$D382="",$E382="",$F382="",$G382="",$H382="",$I382="",$J382="",$K382="",$L382=""),"Missing required information",IF(AND($Y382&lt;&gt;"",$Z382&lt;&gt;"",$Z382&lt;$Y382),"Invalid date or time sequence",IF(OR(AND($O382&lt;&gt;"",$P382=""),AND($O382="",$P382&lt;&gt;"")),"Confirmation date or time incomplete",IF(AND($AA382&lt;&gt;"",$Z382&lt;&gt;"",$AA382&gt;$Z382),"Confirmation after appointment",IF(AND(OR($L382="Confirmed",$L382="Completed"),OR($M382="",$N382="")),"Confirmed record missing assignment",IF(AND($L382="Completed",OR($Q382="",$R382="",$S382="",$T382="")),"Completed record missing service times",IF(AND($AB382&lt;&gt;"",$AC382&lt;&gt;"",$AC382&lt;$AB382),"Service end before service start",IF(AND($L382="Cancelled",$U382=""),"Cancelled record missing cancellation source",IF(OR(AND($V382&lt;&gt;"",$V382&lt;0),AND($W382&lt;&gt;"",$W382&lt;0)),"Negative cost",""))))))))))</f>
        <v/>
      </c>
    </row>
    <row r="383">
      <c r="A383" s="25" t="n"/>
      <c r="B383" s="25" t="n"/>
      <c r="C383" s="25" t="n"/>
      <c r="D383" s="47" t="n"/>
      <c r="E383" s="27" t="n"/>
      <c r="F383" s="47" t="n"/>
      <c r="G383" s="27" t="n"/>
      <c r="H383" s="25" t="n"/>
      <c r="I383" s="25" t="n"/>
      <c r="J383" s="25" t="n"/>
      <c r="K383" s="25" t="n"/>
      <c r="L383" s="25" t="n"/>
      <c r="M383" s="25" t="n"/>
      <c r="N383" s="25" t="n"/>
      <c r="O383" s="47" t="n"/>
      <c r="P383" s="27" t="n"/>
      <c r="Q383" s="47" t="n"/>
      <c r="R383" s="27" t="n"/>
      <c r="S383" s="47" t="n"/>
      <c r="T383" s="27" t="n"/>
      <c r="U383" s="25" t="n"/>
      <c r="V383" s="48" t="n"/>
      <c r="W383" s="48" t="n"/>
      <c r="X383" s="29" t="n"/>
      <c r="Y383" s="44">
        <f>IF($A383="","",IF(OR($D383="",$E383=""),"",$D383+$E383))</f>
        <v/>
      </c>
      <c r="Z383" s="44">
        <f>IF($A383="","",IF(OR($F383="",$G383=""),"",$F383+$G383))</f>
        <v/>
      </c>
      <c r="AA383" s="44">
        <f>IF($A383="","",IF(OR($O383="",$P383=""),"",$O383+$P383))</f>
        <v/>
      </c>
      <c r="AB383" s="44">
        <f>IF($A383="","",IF(OR($Q383="",$R383=""),"",$Q383+$R383))</f>
        <v/>
      </c>
      <c r="AC383" s="44">
        <f>IF($A383="","",IF(OR($S383="",$T383=""),"",$S383+$T383))</f>
        <v/>
      </c>
      <c r="AD383" s="45">
        <f>IF($A383="","",IF(OR($Y383="",$Z383=""),"",ROUND(($Z383-$Y383)*24,1)))</f>
        <v/>
      </c>
      <c r="AE383" s="45">
        <f>IF($A383="","",IF(OR($AA383="",$Z383=""),"",ROUND(($Z383-$AA383)*24,1)))</f>
        <v/>
      </c>
      <c r="AF383" s="22">
        <f>IF($A383="","",IF(OR($AB383="",$Z383=""),"",ROUND(($AB383-$Z383)*1440,0)))</f>
        <v/>
      </c>
      <c r="AG383" s="22">
        <f>IF($A383="","",IF(OR($AB383="",$AC383=""),"",ROUND(($AC383-$AB383)*1440,0)))</f>
        <v/>
      </c>
      <c r="AH383" s="46">
        <f>IF($A383="","",IF(OR($V383="",$W383=""),"",$W383-$V383))</f>
        <v/>
      </c>
      <c r="AI383" s="24">
        <f>IF($A383="","",IF(OR($L383="Cancelled",$L383="Completed"),"",IF(AND($L383="Confirmed",OR($M383="",$N383="")),"CONFIRMATION INCOMPLETE",IF(AND($Z383&lt;&gt;"",$Z383&lt;Dashboard!$B$2,$L383&lt;&gt;"Confirmed"),"OVERDUE / UNFILLED",IF(AND($Z383&lt;&gt;"",$Z383&gt;=Dashboard!$B$2,$Z383&lt;=Dashboard!$B$2+2,$L383&lt;&gt;"Confirmed"),"DUE WITHIN 48 HOURS","")))))</f>
        <v/>
      </c>
      <c r="AJ383" s="24">
        <f>IF($A383="","",IF(COUNTIF($A$2:$A$501,$A383)&gt;1,"Duplicate request ID",IF(OR($B383="",$C383="",$D383="",$E383="",$F383="",$G383="",$H383="",$I383="",$J383="",$K383="",$L383=""),"Missing required information",IF(AND($Y383&lt;&gt;"",$Z383&lt;&gt;"",$Z383&lt;$Y383),"Invalid date or time sequence",IF(OR(AND($O383&lt;&gt;"",$P383=""),AND($O383="",$P383&lt;&gt;"")),"Confirmation date or time incomplete",IF(AND($AA383&lt;&gt;"",$Z383&lt;&gt;"",$AA383&gt;$Z383),"Confirmation after appointment",IF(AND(OR($L383="Confirmed",$L383="Completed"),OR($M383="",$N383="")),"Confirmed record missing assignment",IF(AND($L383="Completed",OR($Q383="",$R383="",$S383="",$T383="")),"Completed record missing service times",IF(AND($AB383&lt;&gt;"",$AC383&lt;&gt;"",$AC383&lt;$AB383),"Service end before service start",IF(AND($L383="Cancelled",$U383=""),"Cancelled record missing cancellation source",IF(OR(AND($V383&lt;&gt;"",$V383&lt;0),AND($W383&lt;&gt;"",$W383&lt;0)),"Negative cost",""))))))))))</f>
        <v/>
      </c>
    </row>
    <row r="384">
      <c r="A384" s="15" t="n"/>
      <c r="B384" s="15" t="n"/>
      <c r="C384" s="15" t="n"/>
      <c r="D384" s="42" t="n"/>
      <c r="E384" s="17" t="n"/>
      <c r="F384" s="42" t="n"/>
      <c r="G384" s="17" t="n"/>
      <c r="H384" s="15" t="n"/>
      <c r="I384" s="15" t="n"/>
      <c r="J384" s="15" t="n"/>
      <c r="K384" s="15" t="n"/>
      <c r="L384" s="15" t="n"/>
      <c r="M384" s="15" t="n"/>
      <c r="N384" s="15" t="n"/>
      <c r="O384" s="42" t="n"/>
      <c r="P384" s="17" t="n"/>
      <c r="Q384" s="42" t="n"/>
      <c r="R384" s="17" t="n"/>
      <c r="S384" s="42" t="n"/>
      <c r="T384" s="17" t="n"/>
      <c r="U384" s="15" t="n"/>
      <c r="V384" s="43" t="n"/>
      <c r="W384" s="43" t="n"/>
      <c r="X384" s="19" t="n"/>
      <c r="Y384" s="44">
        <f>IF($A384="","",IF(OR($D384="",$E384=""),"",$D384+$E384))</f>
        <v/>
      </c>
      <c r="Z384" s="44">
        <f>IF($A384="","",IF(OR($F384="",$G384=""),"",$F384+$G384))</f>
        <v/>
      </c>
      <c r="AA384" s="44">
        <f>IF($A384="","",IF(OR($O384="",$P384=""),"",$O384+$P384))</f>
        <v/>
      </c>
      <c r="AB384" s="44">
        <f>IF($A384="","",IF(OR($Q384="",$R384=""),"",$Q384+$R384))</f>
        <v/>
      </c>
      <c r="AC384" s="44">
        <f>IF($A384="","",IF(OR($S384="",$T384=""),"",$S384+$T384))</f>
        <v/>
      </c>
      <c r="AD384" s="45">
        <f>IF($A384="","",IF(OR($Y384="",$Z384=""),"",ROUND(($Z384-$Y384)*24,1)))</f>
        <v/>
      </c>
      <c r="AE384" s="45">
        <f>IF($A384="","",IF(OR($AA384="",$Z384=""),"",ROUND(($Z384-$AA384)*24,1)))</f>
        <v/>
      </c>
      <c r="AF384" s="22">
        <f>IF($A384="","",IF(OR($AB384="",$Z384=""),"",ROUND(($AB384-$Z384)*1440,0)))</f>
        <v/>
      </c>
      <c r="AG384" s="22">
        <f>IF($A384="","",IF(OR($AB384="",$AC384=""),"",ROUND(($AC384-$AB384)*1440,0)))</f>
        <v/>
      </c>
      <c r="AH384" s="46">
        <f>IF($A384="","",IF(OR($V384="",$W384=""),"",$W384-$V384))</f>
        <v/>
      </c>
      <c r="AI384" s="24">
        <f>IF($A384="","",IF(OR($L384="Cancelled",$L384="Completed"),"",IF(AND($L384="Confirmed",OR($M384="",$N384="")),"CONFIRMATION INCOMPLETE",IF(AND($Z384&lt;&gt;"",$Z384&lt;Dashboard!$B$2,$L384&lt;&gt;"Confirmed"),"OVERDUE / UNFILLED",IF(AND($Z384&lt;&gt;"",$Z384&gt;=Dashboard!$B$2,$Z384&lt;=Dashboard!$B$2+2,$L384&lt;&gt;"Confirmed"),"DUE WITHIN 48 HOURS","")))))</f>
        <v/>
      </c>
      <c r="AJ384" s="24">
        <f>IF($A384="","",IF(COUNTIF($A$2:$A$501,$A384)&gt;1,"Duplicate request ID",IF(OR($B384="",$C384="",$D384="",$E384="",$F384="",$G384="",$H384="",$I384="",$J384="",$K384="",$L384=""),"Missing required information",IF(AND($Y384&lt;&gt;"",$Z384&lt;&gt;"",$Z384&lt;$Y384),"Invalid date or time sequence",IF(OR(AND($O384&lt;&gt;"",$P384=""),AND($O384="",$P384&lt;&gt;"")),"Confirmation date or time incomplete",IF(AND($AA384&lt;&gt;"",$Z384&lt;&gt;"",$AA384&gt;$Z384),"Confirmation after appointment",IF(AND(OR($L384="Confirmed",$L384="Completed"),OR($M384="",$N384="")),"Confirmed record missing assignment",IF(AND($L384="Completed",OR($Q384="",$R384="",$S384="",$T384="")),"Completed record missing service times",IF(AND($AB384&lt;&gt;"",$AC384&lt;&gt;"",$AC384&lt;$AB384),"Service end before service start",IF(AND($L384="Cancelled",$U384=""),"Cancelled record missing cancellation source",IF(OR(AND($V384&lt;&gt;"",$V384&lt;0),AND($W384&lt;&gt;"",$W384&lt;0)),"Negative cost",""))))))))))</f>
        <v/>
      </c>
    </row>
    <row r="385">
      <c r="A385" s="25" t="n"/>
      <c r="B385" s="25" t="n"/>
      <c r="C385" s="25" t="n"/>
      <c r="D385" s="47" t="n"/>
      <c r="E385" s="27" t="n"/>
      <c r="F385" s="47" t="n"/>
      <c r="G385" s="27" t="n"/>
      <c r="H385" s="25" t="n"/>
      <c r="I385" s="25" t="n"/>
      <c r="J385" s="25" t="n"/>
      <c r="K385" s="25" t="n"/>
      <c r="L385" s="25" t="n"/>
      <c r="M385" s="25" t="n"/>
      <c r="N385" s="25" t="n"/>
      <c r="O385" s="47" t="n"/>
      <c r="P385" s="27" t="n"/>
      <c r="Q385" s="47" t="n"/>
      <c r="R385" s="27" t="n"/>
      <c r="S385" s="47" t="n"/>
      <c r="T385" s="27" t="n"/>
      <c r="U385" s="25" t="n"/>
      <c r="V385" s="48" t="n"/>
      <c r="W385" s="48" t="n"/>
      <c r="X385" s="29" t="n"/>
      <c r="Y385" s="44">
        <f>IF($A385="","",IF(OR($D385="",$E385=""),"",$D385+$E385))</f>
        <v/>
      </c>
      <c r="Z385" s="44">
        <f>IF($A385="","",IF(OR($F385="",$G385=""),"",$F385+$G385))</f>
        <v/>
      </c>
      <c r="AA385" s="44">
        <f>IF($A385="","",IF(OR($O385="",$P385=""),"",$O385+$P385))</f>
        <v/>
      </c>
      <c r="AB385" s="44">
        <f>IF($A385="","",IF(OR($Q385="",$R385=""),"",$Q385+$R385))</f>
        <v/>
      </c>
      <c r="AC385" s="44">
        <f>IF($A385="","",IF(OR($S385="",$T385=""),"",$S385+$T385))</f>
        <v/>
      </c>
      <c r="AD385" s="45">
        <f>IF($A385="","",IF(OR($Y385="",$Z385=""),"",ROUND(($Z385-$Y385)*24,1)))</f>
        <v/>
      </c>
      <c r="AE385" s="45">
        <f>IF($A385="","",IF(OR($AA385="",$Z385=""),"",ROUND(($Z385-$AA385)*24,1)))</f>
        <v/>
      </c>
      <c r="AF385" s="22">
        <f>IF($A385="","",IF(OR($AB385="",$Z385=""),"",ROUND(($AB385-$Z385)*1440,0)))</f>
        <v/>
      </c>
      <c r="AG385" s="22">
        <f>IF($A385="","",IF(OR($AB385="",$AC385=""),"",ROUND(($AC385-$AB385)*1440,0)))</f>
        <v/>
      </c>
      <c r="AH385" s="46">
        <f>IF($A385="","",IF(OR($V385="",$W385=""),"",$W385-$V385))</f>
        <v/>
      </c>
      <c r="AI385" s="24">
        <f>IF($A385="","",IF(OR($L385="Cancelled",$L385="Completed"),"",IF(AND($L385="Confirmed",OR($M385="",$N385="")),"CONFIRMATION INCOMPLETE",IF(AND($Z385&lt;&gt;"",$Z385&lt;Dashboard!$B$2,$L385&lt;&gt;"Confirmed"),"OVERDUE / UNFILLED",IF(AND($Z385&lt;&gt;"",$Z385&gt;=Dashboard!$B$2,$Z385&lt;=Dashboard!$B$2+2,$L385&lt;&gt;"Confirmed"),"DUE WITHIN 48 HOURS","")))))</f>
        <v/>
      </c>
      <c r="AJ385" s="24">
        <f>IF($A385="","",IF(COUNTIF($A$2:$A$501,$A385)&gt;1,"Duplicate request ID",IF(OR($B385="",$C385="",$D385="",$E385="",$F385="",$G385="",$H385="",$I385="",$J385="",$K385="",$L385=""),"Missing required information",IF(AND($Y385&lt;&gt;"",$Z385&lt;&gt;"",$Z385&lt;$Y385),"Invalid date or time sequence",IF(OR(AND($O385&lt;&gt;"",$P385=""),AND($O385="",$P385&lt;&gt;"")),"Confirmation date or time incomplete",IF(AND($AA385&lt;&gt;"",$Z385&lt;&gt;"",$AA385&gt;$Z385),"Confirmation after appointment",IF(AND(OR($L385="Confirmed",$L385="Completed"),OR($M385="",$N385="")),"Confirmed record missing assignment",IF(AND($L385="Completed",OR($Q385="",$R385="",$S385="",$T385="")),"Completed record missing service times",IF(AND($AB385&lt;&gt;"",$AC385&lt;&gt;"",$AC385&lt;$AB385),"Service end before service start",IF(AND($L385="Cancelled",$U385=""),"Cancelled record missing cancellation source",IF(OR(AND($V385&lt;&gt;"",$V385&lt;0),AND($W385&lt;&gt;"",$W385&lt;0)),"Negative cost",""))))))))))</f>
        <v/>
      </c>
    </row>
    <row r="386">
      <c r="A386" s="15" t="n"/>
      <c r="B386" s="15" t="n"/>
      <c r="C386" s="15" t="n"/>
      <c r="D386" s="42" t="n"/>
      <c r="E386" s="17" t="n"/>
      <c r="F386" s="42" t="n"/>
      <c r="G386" s="17" t="n"/>
      <c r="H386" s="15" t="n"/>
      <c r="I386" s="15" t="n"/>
      <c r="J386" s="15" t="n"/>
      <c r="K386" s="15" t="n"/>
      <c r="L386" s="15" t="n"/>
      <c r="M386" s="15" t="n"/>
      <c r="N386" s="15" t="n"/>
      <c r="O386" s="42" t="n"/>
      <c r="P386" s="17" t="n"/>
      <c r="Q386" s="42" t="n"/>
      <c r="R386" s="17" t="n"/>
      <c r="S386" s="42" t="n"/>
      <c r="T386" s="17" t="n"/>
      <c r="U386" s="15" t="n"/>
      <c r="V386" s="43" t="n"/>
      <c r="W386" s="43" t="n"/>
      <c r="X386" s="19" t="n"/>
      <c r="Y386" s="44">
        <f>IF($A386="","",IF(OR($D386="",$E386=""),"",$D386+$E386))</f>
        <v/>
      </c>
      <c r="Z386" s="44">
        <f>IF($A386="","",IF(OR($F386="",$G386=""),"",$F386+$G386))</f>
        <v/>
      </c>
      <c r="AA386" s="44">
        <f>IF($A386="","",IF(OR($O386="",$P386=""),"",$O386+$P386))</f>
        <v/>
      </c>
      <c r="AB386" s="44">
        <f>IF($A386="","",IF(OR($Q386="",$R386=""),"",$Q386+$R386))</f>
        <v/>
      </c>
      <c r="AC386" s="44">
        <f>IF($A386="","",IF(OR($S386="",$T386=""),"",$S386+$T386))</f>
        <v/>
      </c>
      <c r="AD386" s="45">
        <f>IF($A386="","",IF(OR($Y386="",$Z386=""),"",ROUND(($Z386-$Y386)*24,1)))</f>
        <v/>
      </c>
      <c r="AE386" s="45">
        <f>IF($A386="","",IF(OR($AA386="",$Z386=""),"",ROUND(($Z386-$AA386)*24,1)))</f>
        <v/>
      </c>
      <c r="AF386" s="22">
        <f>IF($A386="","",IF(OR($AB386="",$Z386=""),"",ROUND(($AB386-$Z386)*1440,0)))</f>
        <v/>
      </c>
      <c r="AG386" s="22">
        <f>IF($A386="","",IF(OR($AB386="",$AC386=""),"",ROUND(($AC386-$AB386)*1440,0)))</f>
        <v/>
      </c>
      <c r="AH386" s="46">
        <f>IF($A386="","",IF(OR($V386="",$W386=""),"",$W386-$V386))</f>
        <v/>
      </c>
      <c r="AI386" s="24">
        <f>IF($A386="","",IF(OR($L386="Cancelled",$L386="Completed"),"",IF(AND($L386="Confirmed",OR($M386="",$N386="")),"CONFIRMATION INCOMPLETE",IF(AND($Z386&lt;&gt;"",$Z386&lt;Dashboard!$B$2,$L386&lt;&gt;"Confirmed"),"OVERDUE / UNFILLED",IF(AND($Z386&lt;&gt;"",$Z386&gt;=Dashboard!$B$2,$Z386&lt;=Dashboard!$B$2+2,$L386&lt;&gt;"Confirmed"),"DUE WITHIN 48 HOURS","")))))</f>
        <v/>
      </c>
      <c r="AJ386" s="24">
        <f>IF($A386="","",IF(COUNTIF($A$2:$A$501,$A386)&gt;1,"Duplicate request ID",IF(OR($B386="",$C386="",$D386="",$E386="",$F386="",$G386="",$H386="",$I386="",$J386="",$K386="",$L386=""),"Missing required information",IF(AND($Y386&lt;&gt;"",$Z386&lt;&gt;"",$Z386&lt;$Y386),"Invalid date or time sequence",IF(OR(AND($O386&lt;&gt;"",$P386=""),AND($O386="",$P386&lt;&gt;"")),"Confirmation date or time incomplete",IF(AND($AA386&lt;&gt;"",$Z386&lt;&gt;"",$AA386&gt;$Z386),"Confirmation after appointment",IF(AND(OR($L386="Confirmed",$L386="Completed"),OR($M386="",$N386="")),"Confirmed record missing assignment",IF(AND($L386="Completed",OR($Q386="",$R386="",$S386="",$T386="")),"Completed record missing service times",IF(AND($AB386&lt;&gt;"",$AC386&lt;&gt;"",$AC386&lt;$AB386),"Service end before service start",IF(AND($L386="Cancelled",$U386=""),"Cancelled record missing cancellation source",IF(OR(AND($V386&lt;&gt;"",$V386&lt;0),AND($W386&lt;&gt;"",$W386&lt;0)),"Negative cost",""))))))))))</f>
        <v/>
      </c>
    </row>
    <row r="387">
      <c r="A387" s="25" t="n"/>
      <c r="B387" s="25" t="n"/>
      <c r="C387" s="25" t="n"/>
      <c r="D387" s="47" t="n"/>
      <c r="E387" s="27" t="n"/>
      <c r="F387" s="47" t="n"/>
      <c r="G387" s="27" t="n"/>
      <c r="H387" s="25" t="n"/>
      <c r="I387" s="25" t="n"/>
      <c r="J387" s="25" t="n"/>
      <c r="K387" s="25" t="n"/>
      <c r="L387" s="25" t="n"/>
      <c r="M387" s="25" t="n"/>
      <c r="N387" s="25" t="n"/>
      <c r="O387" s="47" t="n"/>
      <c r="P387" s="27" t="n"/>
      <c r="Q387" s="47" t="n"/>
      <c r="R387" s="27" t="n"/>
      <c r="S387" s="47" t="n"/>
      <c r="T387" s="27" t="n"/>
      <c r="U387" s="25" t="n"/>
      <c r="V387" s="48" t="n"/>
      <c r="W387" s="48" t="n"/>
      <c r="X387" s="29" t="n"/>
      <c r="Y387" s="44">
        <f>IF($A387="","",IF(OR($D387="",$E387=""),"",$D387+$E387))</f>
        <v/>
      </c>
      <c r="Z387" s="44">
        <f>IF($A387="","",IF(OR($F387="",$G387=""),"",$F387+$G387))</f>
        <v/>
      </c>
      <c r="AA387" s="44">
        <f>IF($A387="","",IF(OR($O387="",$P387=""),"",$O387+$P387))</f>
        <v/>
      </c>
      <c r="AB387" s="44">
        <f>IF($A387="","",IF(OR($Q387="",$R387=""),"",$Q387+$R387))</f>
        <v/>
      </c>
      <c r="AC387" s="44">
        <f>IF($A387="","",IF(OR($S387="",$T387=""),"",$S387+$T387))</f>
        <v/>
      </c>
      <c r="AD387" s="45">
        <f>IF($A387="","",IF(OR($Y387="",$Z387=""),"",ROUND(($Z387-$Y387)*24,1)))</f>
        <v/>
      </c>
      <c r="AE387" s="45">
        <f>IF($A387="","",IF(OR($AA387="",$Z387=""),"",ROUND(($Z387-$AA387)*24,1)))</f>
        <v/>
      </c>
      <c r="AF387" s="22">
        <f>IF($A387="","",IF(OR($AB387="",$Z387=""),"",ROUND(($AB387-$Z387)*1440,0)))</f>
        <v/>
      </c>
      <c r="AG387" s="22">
        <f>IF($A387="","",IF(OR($AB387="",$AC387=""),"",ROUND(($AC387-$AB387)*1440,0)))</f>
        <v/>
      </c>
      <c r="AH387" s="46">
        <f>IF($A387="","",IF(OR($V387="",$W387=""),"",$W387-$V387))</f>
        <v/>
      </c>
      <c r="AI387" s="24">
        <f>IF($A387="","",IF(OR($L387="Cancelled",$L387="Completed"),"",IF(AND($L387="Confirmed",OR($M387="",$N387="")),"CONFIRMATION INCOMPLETE",IF(AND($Z387&lt;&gt;"",$Z387&lt;Dashboard!$B$2,$L387&lt;&gt;"Confirmed"),"OVERDUE / UNFILLED",IF(AND($Z387&lt;&gt;"",$Z387&gt;=Dashboard!$B$2,$Z387&lt;=Dashboard!$B$2+2,$L387&lt;&gt;"Confirmed"),"DUE WITHIN 48 HOURS","")))))</f>
        <v/>
      </c>
      <c r="AJ387" s="24">
        <f>IF($A387="","",IF(COUNTIF($A$2:$A$501,$A387)&gt;1,"Duplicate request ID",IF(OR($B387="",$C387="",$D387="",$E387="",$F387="",$G387="",$H387="",$I387="",$J387="",$K387="",$L387=""),"Missing required information",IF(AND($Y387&lt;&gt;"",$Z387&lt;&gt;"",$Z387&lt;$Y387),"Invalid date or time sequence",IF(OR(AND($O387&lt;&gt;"",$P387=""),AND($O387="",$P387&lt;&gt;"")),"Confirmation date or time incomplete",IF(AND($AA387&lt;&gt;"",$Z387&lt;&gt;"",$AA387&gt;$Z387),"Confirmation after appointment",IF(AND(OR($L387="Confirmed",$L387="Completed"),OR($M387="",$N387="")),"Confirmed record missing assignment",IF(AND($L387="Completed",OR($Q387="",$R387="",$S387="",$T387="")),"Completed record missing service times",IF(AND($AB387&lt;&gt;"",$AC387&lt;&gt;"",$AC387&lt;$AB387),"Service end before service start",IF(AND($L387="Cancelled",$U387=""),"Cancelled record missing cancellation source",IF(OR(AND($V387&lt;&gt;"",$V387&lt;0),AND($W387&lt;&gt;"",$W387&lt;0)),"Negative cost",""))))))))))</f>
        <v/>
      </c>
    </row>
    <row r="388">
      <c r="A388" s="15" t="n"/>
      <c r="B388" s="15" t="n"/>
      <c r="C388" s="15" t="n"/>
      <c r="D388" s="42" t="n"/>
      <c r="E388" s="17" t="n"/>
      <c r="F388" s="42" t="n"/>
      <c r="G388" s="17" t="n"/>
      <c r="H388" s="15" t="n"/>
      <c r="I388" s="15" t="n"/>
      <c r="J388" s="15" t="n"/>
      <c r="K388" s="15" t="n"/>
      <c r="L388" s="15" t="n"/>
      <c r="M388" s="15" t="n"/>
      <c r="N388" s="15" t="n"/>
      <c r="O388" s="42" t="n"/>
      <c r="P388" s="17" t="n"/>
      <c r="Q388" s="42" t="n"/>
      <c r="R388" s="17" t="n"/>
      <c r="S388" s="42" t="n"/>
      <c r="T388" s="17" t="n"/>
      <c r="U388" s="15" t="n"/>
      <c r="V388" s="43" t="n"/>
      <c r="W388" s="43" t="n"/>
      <c r="X388" s="19" t="n"/>
      <c r="Y388" s="44">
        <f>IF($A388="","",IF(OR($D388="",$E388=""),"",$D388+$E388))</f>
        <v/>
      </c>
      <c r="Z388" s="44">
        <f>IF($A388="","",IF(OR($F388="",$G388=""),"",$F388+$G388))</f>
        <v/>
      </c>
      <c r="AA388" s="44">
        <f>IF($A388="","",IF(OR($O388="",$P388=""),"",$O388+$P388))</f>
        <v/>
      </c>
      <c r="AB388" s="44">
        <f>IF($A388="","",IF(OR($Q388="",$R388=""),"",$Q388+$R388))</f>
        <v/>
      </c>
      <c r="AC388" s="44">
        <f>IF($A388="","",IF(OR($S388="",$T388=""),"",$S388+$T388))</f>
        <v/>
      </c>
      <c r="AD388" s="45">
        <f>IF($A388="","",IF(OR($Y388="",$Z388=""),"",ROUND(($Z388-$Y388)*24,1)))</f>
        <v/>
      </c>
      <c r="AE388" s="45">
        <f>IF($A388="","",IF(OR($AA388="",$Z388=""),"",ROUND(($Z388-$AA388)*24,1)))</f>
        <v/>
      </c>
      <c r="AF388" s="22">
        <f>IF($A388="","",IF(OR($AB388="",$Z388=""),"",ROUND(($AB388-$Z388)*1440,0)))</f>
        <v/>
      </c>
      <c r="AG388" s="22">
        <f>IF($A388="","",IF(OR($AB388="",$AC388=""),"",ROUND(($AC388-$AB388)*1440,0)))</f>
        <v/>
      </c>
      <c r="AH388" s="46">
        <f>IF($A388="","",IF(OR($V388="",$W388=""),"",$W388-$V388))</f>
        <v/>
      </c>
      <c r="AI388" s="24">
        <f>IF($A388="","",IF(OR($L388="Cancelled",$L388="Completed"),"",IF(AND($L388="Confirmed",OR($M388="",$N388="")),"CONFIRMATION INCOMPLETE",IF(AND($Z388&lt;&gt;"",$Z388&lt;Dashboard!$B$2,$L388&lt;&gt;"Confirmed"),"OVERDUE / UNFILLED",IF(AND($Z388&lt;&gt;"",$Z388&gt;=Dashboard!$B$2,$Z388&lt;=Dashboard!$B$2+2,$L388&lt;&gt;"Confirmed"),"DUE WITHIN 48 HOURS","")))))</f>
        <v/>
      </c>
      <c r="AJ388" s="24">
        <f>IF($A388="","",IF(COUNTIF($A$2:$A$501,$A388)&gt;1,"Duplicate request ID",IF(OR($B388="",$C388="",$D388="",$E388="",$F388="",$G388="",$H388="",$I388="",$J388="",$K388="",$L388=""),"Missing required information",IF(AND($Y388&lt;&gt;"",$Z388&lt;&gt;"",$Z388&lt;$Y388),"Invalid date or time sequence",IF(OR(AND($O388&lt;&gt;"",$P388=""),AND($O388="",$P388&lt;&gt;"")),"Confirmation date or time incomplete",IF(AND($AA388&lt;&gt;"",$Z388&lt;&gt;"",$AA388&gt;$Z388),"Confirmation after appointment",IF(AND(OR($L388="Confirmed",$L388="Completed"),OR($M388="",$N388="")),"Confirmed record missing assignment",IF(AND($L388="Completed",OR($Q388="",$R388="",$S388="",$T388="")),"Completed record missing service times",IF(AND($AB388&lt;&gt;"",$AC388&lt;&gt;"",$AC388&lt;$AB388),"Service end before service start",IF(AND($L388="Cancelled",$U388=""),"Cancelled record missing cancellation source",IF(OR(AND($V388&lt;&gt;"",$V388&lt;0),AND($W388&lt;&gt;"",$W388&lt;0)),"Negative cost",""))))))))))</f>
        <v/>
      </c>
    </row>
    <row r="389">
      <c r="A389" s="25" t="n"/>
      <c r="B389" s="25" t="n"/>
      <c r="C389" s="25" t="n"/>
      <c r="D389" s="47" t="n"/>
      <c r="E389" s="27" t="n"/>
      <c r="F389" s="47" t="n"/>
      <c r="G389" s="27" t="n"/>
      <c r="H389" s="25" t="n"/>
      <c r="I389" s="25" t="n"/>
      <c r="J389" s="25" t="n"/>
      <c r="K389" s="25" t="n"/>
      <c r="L389" s="25" t="n"/>
      <c r="M389" s="25" t="n"/>
      <c r="N389" s="25" t="n"/>
      <c r="O389" s="47" t="n"/>
      <c r="P389" s="27" t="n"/>
      <c r="Q389" s="47" t="n"/>
      <c r="R389" s="27" t="n"/>
      <c r="S389" s="47" t="n"/>
      <c r="T389" s="27" t="n"/>
      <c r="U389" s="25" t="n"/>
      <c r="V389" s="48" t="n"/>
      <c r="W389" s="48" t="n"/>
      <c r="X389" s="29" t="n"/>
      <c r="Y389" s="44">
        <f>IF($A389="","",IF(OR($D389="",$E389=""),"",$D389+$E389))</f>
        <v/>
      </c>
      <c r="Z389" s="44">
        <f>IF($A389="","",IF(OR($F389="",$G389=""),"",$F389+$G389))</f>
        <v/>
      </c>
      <c r="AA389" s="44">
        <f>IF($A389="","",IF(OR($O389="",$P389=""),"",$O389+$P389))</f>
        <v/>
      </c>
      <c r="AB389" s="44">
        <f>IF($A389="","",IF(OR($Q389="",$R389=""),"",$Q389+$R389))</f>
        <v/>
      </c>
      <c r="AC389" s="44">
        <f>IF($A389="","",IF(OR($S389="",$T389=""),"",$S389+$T389))</f>
        <v/>
      </c>
      <c r="AD389" s="45">
        <f>IF($A389="","",IF(OR($Y389="",$Z389=""),"",ROUND(($Z389-$Y389)*24,1)))</f>
        <v/>
      </c>
      <c r="AE389" s="45">
        <f>IF($A389="","",IF(OR($AA389="",$Z389=""),"",ROUND(($Z389-$AA389)*24,1)))</f>
        <v/>
      </c>
      <c r="AF389" s="22">
        <f>IF($A389="","",IF(OR($AB389="",$Z389=""),"",ROUND(($AB389-$Z389)*1440,0)))</f>
        <v/>
      </c>
      <c r="AG389" s="22">
        <f>IF($A389="","",IF(OR($AB389="",$AC389=""),"",ROUND(($AC389-$AB389)*1440,0)))</f>
        <v/>
      </c>
      <c r="AH389" s="46">
        <f>IF($A389="","",IF(OR($V389="",$W389=""),"",$W389-$V389))</f>
        <v/>
      </c>
      <c r="AI389" s="24">
        <f>IF($A389="","",IF(OR($L389="Cancelled",$L389="Completed"),"",IF(AND($L389="Confirmed",OR($M389="",$N389="")),"CONFIRMATION INCOMPLETE",IF(AND($Z389&lt;&gt;"",$Z389&lt;Dashboard!$B$2,$L389&lt;&gt;"Confirmed"),"OVERDUE / UNFILLED",IF(AND($Z389&lt;&gt;"",$Z389&gt;=Dashboard!$B$2,$Z389&lt;=Dashboard!$B$2+2,$L389&lt;&gt;"Confirmed"),"DUE WITHIN 48 HOURS","")))))</f>
        <v/>
      </c>
      <c r="AJ389" s="24">
        <f>IF($A389="","",IF(COUNTIF($A$2:$A$501,$A389)&gt;1,"Duplicate request ID",IF(OR($B389="",$C389="",$D389="",$E389="",$F389="",$G389="",$H389="",$I389="",$J389="",$K389="",$L389=""),"Missing required information",IF(AND($Y389&lt;&gt;"",$Z389&lt;&gt;"",$Z389&lt;$Y389),"Invalid date or time sequence",IF(OR(AND($O389&lt;&gt;"",$P389=""),AND($O389="",$P389&lt;&gt;"")),"Confirmation date or time incomplete",IF(AND($AA389&lt;&gt;"",$Z389&lt;&gt;"",$AA389&gt;$Z389),"Confirmation after appointment",IF(AND(OR($L389="Confirmed",$L389="Completed"),OR($M389="",$N389="")),"Confirmed record missing assignment",IF(AND($L389="Completed",OR($Q389="",$R389="",$S389="",$T389="")),"Completed record missing service times",IF(AND($AB389&lt;&gt;"",$AC389&lt;&gt;"",$AC389&lt;$AB389),"Service end before service start",IF(AND($L389="Cancelled",$U389=""),"Cancelled record missing cancellation source",IF(OR(AND($V389&lt;&gt;"",$V389&lt;0),AND($W389&lt;&gt;"",$W389&lt;0)),"Negative cost",""))))))))))</f>
        <v/>
      </c>
    </row>
    <row r="390">
      <c r="A390" s="15" t="n"/>
      <c r="B390" s="15" t="n"/>
      <c r="C390" s="15" t="n"/>
      <c r="D390" s="42" t="n"/>
      <c r="E390" s="17" t="n"/>
      <c r="F390" s="42" t="n"/>
      <c r="G390" s="17" t="n"/>
      <c r="H390" s="15" t="n"/>
      <c r="I390" s="15" t="n"/>
      <c r="J390" s="15" t="n"/>
      <c r="K390" s="15" t="n"/>
      <c r="L390" s="15" t="n"/>
      <c r="M390" s="15" t="n"/>
      <c r="N390" s="15" t="n"/>
      <c r="O390" s="42" t="n"/>
      <c r="P390" s="17" t="n"/>
      <c r="Q390" s="42" t="n"/>
      <c r="R390" s="17" t="n"/>
      <c r="S390" s="42" t="n"/>
      <c r="T390" s="17" t="n"/>
      <c r="U390" s="15" t="n"/>
      <c r="V390" s="43" t="n"/>
      <c r="W390" s="43" t="n"/>
      <c r="X390" s="19" t="n"/>
      <c r="Y390" s="44">
        <f>IF($A390="","",IF(OR($D390="",$E390=""),"",$D390+$E390))</f>
        <v/>
      </c>
      <c r="Z390" s="44">
        <f>IF($A390="","",IF(OR($F390="",$G390=""),"",$F390+$G390))</f>
        <v/>
      </c>
      <c r="AA390" s="44">
        <f>IF($A390="","",IF(OR($O390="",$P390=""),"",$O390+$P390))</f>
        <v/>
      </c>
      <c r="AB390" s="44">
        <f>IF($A390="","",IF(OR($Q390="",$R390=""),"",$Q390+$R390))</f>
        <v/>
      </c>
      <c r="AC390" s="44">
        <f>IF($A390="","",IF(OR($S390="",$T390=""),"",$S390+$T390))</f>
        <v/>
      </c>
      <c r="AD390" s="45">
        <f>IF($A390="","",IF(OR($Y390="",$Z390=""),"",ROUND(($Z390-$Y390)*24,1)))</f>
        <v/>
      </c>
      <c r="AE390" s="45">
        <f>IF($A390="","",IF(OR($AA390="",$Z390=""),"",ROUND(($Z390-$AA390)*24,1)))</f>
        <v/>
      </c>
      <c r="AF390" s="22">
        <f>IF($A390="","",IF(OR($AB390="",$Z390=""),"",ROUND(($AB390-$Z390)*1440,0)))</f>
        <v/>
      </c>
      <c r="AG390" s="22">
        <f>IF($A390="","",IF(OR($AB390="",$AC390=""),"",ROUND(($AC390-$AB390)*1440,0)))</f>
        <v/>
      </c>
      <c r="AH390" s="46">
        <f>IF($A390="","",IF(OR($V390="",$W390=""),"",$W390-$V390))</f>
        <v/>
      </c>
      <c r="AI390" s="24">
        <f>IF($A390="","",IF(OR($L390="Cancelled",$L390="Completed"),"",IF(AND($L390="Confirmed",OR($M390="",$N390="")),"CONFIRMATION INCOMPLETE",IF(AND($Z390&lt;&gt;"",$Z390&lt;Dashboard!$B$2,$L390&lt;&gt;"Confirmed"),"OVERDUE / UNFILLED",IF(AND($Z390&lt;&gt;"",$Z390&gt;=Dashboard!$B$2,$Z390&lt;=Dashboard!$B$2+2,$L390&lt;&gt;"Confirmed"),"DUE WITHIN 48 HOURS","")))))</f>
        <v/>
      </c>
      <c r="AJ390" s="24">
        <f>IF($A390="","",IF(COUNTIF($A$2:$A$501,$A390)&gt;1,"Duplicate request ID",IF(OR($B390="",$C390="",$D390="",$E390="",$F390="",$G390="",$H390="",$I390="",$J390="",$K390="",$L390=""),"Missing required information",IF(AND($Y390&lt;&gt;"",$Z390&lt;&gt;"",$Z390&lt;$Y390),"Invalid date or time sequence",IF(OR(AND($O390&lt;&gt;"",$P390=""),AND($O390="",$P390&lt;&gt;"")),"Confirmation date or time incomplete",IF(AND($AA390&lt;&gt;"",$Z390&lt;&gt;"",$AA390&gt;$Z390),"Confirmation after appointment",IF(AND(OR($L390="Confirmed",$L390="Completed"),OR($M390="",$N390="")),"Confirmed record missing assignment",IF(AND($L390="Completed",OR($Q390="",$R390="",$S390="",$T390="")),"Completed record missing service times",IF(AND($AB390&lt;&gt;"",$AC390&lt;&gt;"",$AC390&lt;$AB390),"Service end before service start",IF(AND($L390="Cancelled",$U390=""),"Cancelled record missing cancellation source",IF(OR(AND($V390&lt;&gt;"",$V390&lt;0),AND($W390&lt;&gt;"",$W390&lt;0)),"Negative cost",""))))))))))</f>
        <v/>
      </c>
    </row>
    <row r="391">
      <c r="A391" s="25" t="n"/>
      <c r="B391" s="25" t="n"/>
      <c r="C391" s="25" t="n"/>
      <c r="D391" s="47" t="n"/>
      <c r="E391" s="27" t="n"/>
      <c r="F391" s="47" t="n"/>
      <c r="G391" s="27" t="n"/>
      <c r="H391" s="25" t="n"/>
      <c r="I391" s="25" t="n"/>
      <c r="J391" s="25" t="n"/>
      <c r="K391" s="25" t="n"/>
      <c r="L391" s="25" t="n"/>
      <c r="M391" s="25" t="n"/>
      <c r="N391" s="25" t="n"/>
      <c r="O391" s="47" t="n"/>
      <c r="P391" s="27" t="n"/>
      <c r="Q391" s="47" t="n"/>
      <c r="R391" s="27" t="n"/>
      <c r="S391" s="47" t="n"/>
      <c r="T391" s="27" t="n"/>
      <c r="U391" s="25" t="n"/>
      <c r="V391" s="48" t="n"/>
      <c r="W391" s="48" t="n"/>
      <c r="X391" s="29" t="n"/>
      <c r="Y391" s="44">
        <f>IF($A391="","",IF(OR($D391="",$E391=""),"",$D391+$E391))</f>
        <v/>
      </c>
      <c r="Z391" s="44">
        <f>IF($A391="","",IF(OR($F391="",$G391=""),"",$F391+$G391))</f>
        <v/>
      </c>
      <c r="AA391" s="44">
        <f>IF($A391="","",IF(OR($O391="",$P391=""),"",$O391+$P391))</f>
        <v/>
      </c>
      <c r="AB391" s="44">
        <f>IF($A391="","",IF(OR($Q391="",$R391=""),"",$Q391+$R391))</f>
        <v/>
      </c>
      <c r="AC391" s="44">
        <f>IF($A391="","",IF(OR($S391="",$T391=""),"",$S391+$T391))</f>
        <v/>
      </c>
      <c r="AD391" s="45">
        <f>IF($A391="","",IF(OR($Y391="",$Z391=""),"",ROUND(($Z391-$Y391)*24,1)))</f>
        <v/>
      </c>
      <c r="AE391" s="45">
        <f>IF($A391="","",IF(OR($AA391="",$Z391=""),"",ROUND(($Z391-$AA391)*24,1)))</f>
        <v/>
      </c>
      <c r="AF391" s="22">
        <f>IF($A391="","",IF(OR($AB391="",$Z391=""),"",ROUND(($AB391-$Z391)*1440,0)))</f>
        <v/>
      </c>
      <c r="AG391" s="22">
        <f>IF($A391="","",IF(OR($AB391="",$AC391=""),"",ROUND(($AC391-$AB391)*1440,0)))</f>
        <v/>
      </c>
      <c r="AH391" s="46">
        <f>IF($A391="","",IF(OR($V391="",$W391=""),"",$W391-$V391))</f>
        <v/>
      </c>
      <c r="AI391" s="24">
        <f>IF($A391="","",IF(OR($L391="Cancelled",$L391="Completed"),"",IF(AND($L391="Confirmed",OR($M391="",$N391="")),"CONFIRMATION INCOMPLETE",IF(AND($Z391&lt;&gt;"",$Z391&lt;Dashboard!$B$2,$L391&lt;&gt;"Confirmed"),"OVERDUE / UNFILLED",IF(AND($Z391&lt;&gt;"",$Z391&gt;=Dashboard!$B$2,$Z391&lt;=Dashboard!$B$2+2,$L391&lt;&gt;"Confirmed"),"DUE WITHIN 48 HOURS","")))))</f>
        <v/>
      </c>
      <c r="AJ391" s="24">
        <f>IF($A391="","",IF(COUNTIF($A$2:$A$501,$A391)&gt;1,"Duplicate request ID",IF(OR($B391="",$C391="",$D391="",$E391="",$F391="",$G391="",$H391="",$I391="",$J391="",$K391="",$L391=""),"Missing required information",IF(AND($Y391&lt;&gt;"",$Z391&lt;&gt;"",$Z391&lt;$Y391),"Invalid date or time sequence",IF(OR(AND($O391&lt;&gt;"",$P391=""),AND($O391="",$P391&lt;&gt;"")),"Confirmation date or time incomplete",IF(AND($AA391&lt;&gt;"",$Z391&lt;&gt;"",$AA391&gt;$Z391),"Confirmation after appointment",IF(AND(OR($L391="Confirmed",$L391="Completed"),OR($M391="",$N391="")),"Confirmed record missing assignment",IF(AND($L391="Completed",OR($Q391="",$R391="",$S391="",$T391="")),"Completed record missing service times",IF(AND($AB391&lt;&gt;"",$AC391&lt;&gt;"",$AC391&lt;$AB391),"Service end before service start",IF(AND($L391="Cancelled",$U391=""),"Cancelled record missing cancellation source",IF(OR(AND($V391&lt;&gt;"",$V391&lt;0),AND($W391&lt;&gt;"",$W391&lt;0)),"Negative cost",""))))))))))</f>
        <v/>
      </c>
    </row>
    <row r="392">
      <c r="A392" s="15" t="n"/>
      <c r="B392" s="15" t="n"/>
      <c r="C392" s="15" t="n"/>
      <c r="D392" s="42" t="n"/>
      <c r="E392" s="17" t="n"/>
      <c r="F392" s="42" t="n"/>
      <c r="G392" s="17" t="n"/>
      <c r="H392" s="15" t="n"/>
      <c r="I392" s="15" t="n"/>
      <c r="J392" s="15" t="n"/>
      <c r="K392" s="15" t="n"/>
      <c r="L392" s="15" t="n"/>
      <c r="M392" s="15" t="n"/>
      <c r="N392" s="15" t="n"/>
      <c r="O392" s="42" t="n"/>
      <c r="P392" s="17" t="n"/>
      <c r="Q392" s="42" t="n"/>
      <c r="R392" s="17" t="n"/>
      <c r="S392" s="42" t="n"/>
      <c r="T392" s="17" t="n"/>
      <c r="U392" s="15" t="n"/>
      <c r="V392" s="43" t="n"/>
      <c r="W392" s="43" t="n"/>
      <c r="X392" s="19" t="n"/>
      <c r="Y392" s="44">
        <f>IF($A392="","",IF(OR($D392="",$E392=""),"",$D392+$E392))</f>
        <v/>
      </c>
      <c r="Z392" s="44">
        <f>IF($A392="","",IF(OR($F392="",$G392=""),"",$F392+$G392))</f>
        <v/>
      </c>
      <c r="AA392" s="44">
        <f>IF($A392="","",IF(OR($O392="",$P392=""),"",$O392+$P392))</f>
        <v/>
      </c>
      <c r="AB392" s="44">
        <f>IF($A392="","",IF(OR($Q392="",$R392=""),"",$Q392+$R392))</f>
        <v/>
      </c>
      <c r="AC392" s="44">
        <f>IF($A392="","",IF(OR($S392="",$T392=""),"",$S392+$T392))</f>
        <v/>
      </c>
      <c r="AD392" s="45">
        <f>IF($A392="","",IF(OR($Y392="",$Z392=""),"",ROUND(($Z392-$Y392)*24,1)))</f>
        <v/>
      </c>
      <c r="AE392" s="45">
        <f>IF($A392="","",IF(OR($AA392="",$Z392=""),"",ROUND(($Z392-$AA392)*24,1)))</f>
        <v/>
      </c>
      <c r="AF392" s="22">
        <f>IF($A392="","",IF(OR($AB392="",$Z392=""),"",ROUND(($AB392-$Z392)*1440,0)))</f>
        <v/>
      </c>
      <c r="AG392" s="22">
        <f>IF($A392="","",IF(OR($AB392="",$AC392=""),"",ROUND(($AC392-$AB392)*1440,0)))</f>
        <v/>
      </c>
      <c r="AH392" s="46">
        <f>IF($A392="","",IF(OR($V392="",$W392=""),"",$W392-$V392))</f>
        <v/>
      </c>
      <c r="AI392" s="24">
        <f>IF($A392="","",IF(OR($L392="Cancelled",$L392="Completed"),"",IF(AND($L392="Confirmed",OR($M392="",$N392="")),"CONFIRMATION INCOMPLETE",IF(AND($Z392&lt;&gt;"",$Z392&lt;Dashboard!$B$2,$L392&lt;&gt;"Confirmed"),"OVERDUE / UNFILLED",IF(AND($Z392&lt;&gt;"",$Z392&gt;=Dashboard!$B$2,$Z392&lt;=Dashboard!$B$2+2,$L392&lt;&gt;"Confirmed"),"DUE WITHIN 48 HOURS","")))))</f>
        <v/>
      </c>
      <c r="AJ392" s="24">
        <f>IF($A392="","",IF(COUNTIF($A$2:$A$501,$A392)&gt;1,"Duplicate request ID",IF(OR($B392="",$C392="",$D392="",$E392="",$F392="",$G392="",$H392="",$I392="",$J392="",$K392="",$L392=""),"Missing required information",IF(AND($Y392&lt;&gt;"",$Z392&lt;&gt;"",$Z392&lt;$Y392),"Invalid date or time sequence",IF(OR(AND($O392&lt;&gt;"",$P392=""),AND($O392="",$P392&lt;&gt;"")),"Confirmation date or time incomplete",IF(AND($AA392&lt;&gt;"",$Z392&lt;&gt;"",$AA392&gt;$Z392),"Confirmation after appointment",IF(AND(OR($L392="Confirmed",$L392="Completed"),OR($M392="",$N392="")),"Confirmed record missing assignment",IF(AND($L392="Completed",OR($Q392="",$R392="",$S392="",$T392="")),"Completed record missing service times",IF(AND($AB392&lt;&gt;"",$AC392&lt;&gt;"",$AC392&lt;$AB392),"Service end before service start",IF(AND($L392="Cancelled",$U392=""),"Cancelled record missing cancellation source",IF(OR(AND($V392&lt;&gt;"",$V392&lt;0),AND($W392&lt;&gt;"",$W392&lt;0)),"Negative cost",""))))))))))</f>
        <v/>
      </c>
    </row>
    <row r="393">
      <c r="A393" s="25" t="n"/>
      <c r="B393" s="25" t="n"/>
      <c r="C393" s="25" t="n"/>
      <c r="D393" s="47" t="n"/>
      <c r="E393" s="27" t="n"/>
      <c r="F393" s="47" t="n"/>
      <c r="G393" s="27" t="n"/>
      <c r="H393" s="25" t="n"/>
      <c r="I393" s="25" t="n"/>
      <c r="J393" s="25" t="n"/>
      <c r="K393" s="25" t="n"/>
      <c r="L393" s="25" t="n"/>
      <c r="M393" s="25" t="n"/>
      <c r="N393" s="25" t="n"/>
      <c r="O393" s="47" t="n"/>
      <c r="P393" s="27" t="n"/>
      <c r="Q393" s="47" t="n"/>
      <c r="R393" s="27" t="n"/>
      <c r="S393" s="47" t="n"/>
      <c r="T393" s="27" t="n"/>
      <c r="U393" s="25" t="n"/>
      <c r="V393" s="48" t="n"/>
      <c r="W393" s="48" t="n"/>
      <c r="X393" s="29" t="n"/>
      <c r="Y393" s="44">
        <f>IF($A393="","",IF(OR($D393="",$E393=""),"",$D393+$E393))</f>
        <v/>
      </c>
      <c r="Z393" s="44">
        <f>IF($A393="","",IF(OR($F393="",$G393=""),"",$F393+$G393))</f>
        <v/>
      </c>
      <c r="AA393" s="44">
        <f>IF($A393="","",IF(OR($O393="",$P393=""),"",$O393+$P393))</f>
        <v/>
      </c>
      <c r="AB393" s="44">
        <f>IF($A393="","",IF(OR($Q393="",$R393=""),"",$Q393+$R393))</f>
        <v/>
      </c>
      <c r="AC393" s="44">
        <f>IF($A393="","",IF(OR($S393="",$T393=""),"",$S393+$T393))</f>
        <v/>
      </c>
      <c r="AD393" s="45">
        <f>IF($A393="","",IF(OR($Y393="",$Z393=""),"",ROUND(($Z393-$Y393)*24,1)))</f>
        <v/>
      </c>
      <c r="AE393" s="45">
        <f>IF($A393="","",IF(OR($AA393="",$Z393=""),"",ROUND(($Z393-$AA393)*24,1)))</f>
        <v/>
      </c>
      <c r="AF393" s="22">
        <f>IF($A393="","",IF(OR($AB393="",$Z393=""),"",ROUND(($AB393-$Z393)*1440,0)))</f>
        <v/>
      </c>
      <c r="AG393" s="22">
        <f>IF($A393="","",IF(OR($AB393="",$AC393=""),"",ROUND(($AC393-$AB393)*1440,0)))</f>
        <v/>
      </c>
      <c r="AH393" s="46">
        <f>IF($A393="","",IF(OR($V393="",$W393=""),"",$W393-$V393))</f>
        <v/>
      </c>
      <c r="AI393" s="24">
        <f>IF($A393="","",IF(OR($L393="Cancelled",$L393="Completed"),"",IF(AND($L393="Confirmed",OR($M393="",$N393="")),"CONFIRMATION INCOMPLETE",IF(AND($Z393&lt;&gt;"",$Z393&lt;Dashboard!$B$2,$L393&lt;&gt;"Confirmed"),"OVERDUE / UNFILLED",IF(AND($Z393&lt;&gt;"",$Z393&gt;=Dashboard!$B$2,$Z393&lt;=Dashboard!$B$2+2,$L393&lt;&gt;"Confirmed"),"DUE WITHIN 48 HOURS","")))))</f>
        <v/>
      </c>
      <c r="AJ393" s="24">
        <f>IF($A393="","",IF(COUNTIF($A$2:$A$501,$A393)&gt;1,"Duplicate request ID",IF(OR($B393="",$C393="",$D393="",$E393="",$F393="",$G393="",$H393="",$I393="",$J393="",$K393="",$L393=""),"Missing required information",IF(AND($Y393&lt;&gt;"",$Z393&lt;&gt;"",$Z393&lt;$Y393),"Invalid date or time sequence",IF(OR(AND($O393&lt;&gt;"",$P393=""),AND($O393="",$P393&lt;&gt;"")),"Confirmation date or time incomplete",IF(AND($AA393&lt;&gt;"",$Z393&lt;&gt;"",$AA393&gt;$Z393),"Confirmation after appointment",IF(AND(OR($L393="Confirmed",$L393="Completed"),OR($M393="",$N393="")),"Confirmed record missing assignment",IF(AND($L393="Completed",OR($Q393="",$R393="",$S393="",$T393="")),"Completed record missing service times",IF(AND($AB393&lt;&gt;"",$AC393&lt;&gt;"",$AC393&lt;$AB393),"Service end before service start",IF(AND($L393="Cancelled",$U393=""),"Cancelled record missing cancellation source",IF(OR(AND($V393&lt;&gt;"",$V393&lt;0),AND($W393&lt;&gt;"",$W393&lt;0)),"Negative cost",""))))))))))</f>
        <v/>
      </c>
    </row>
    <row r="394">
      <c r="A394" s="15" t="n"/>
      <c r="B394" s="15" t="n"/>
      <c r="C394" s="15" t="n"/>
      <c r="D394" s="42" t="n"/>
      <c r="E394" s="17" t="n"/>
      <c r="F394" s="42" t="n"/>
      <c r="G394" s="17" t="n"/>
      <c r="H394" s="15" t="n"/>
      <c r="I394" s="15" t="n"/>
      <c r="J394" s="15" t="n"/>
      <c r="K394" s="15" t="n"/>
      <c r="L394" s="15" t="n"/>
      <c r="M394" s="15" t="n"/>
      <c r="N394" s="15" t="n"/>
      <c r="O394" s="42" t="n"/>
      <c r="P394" s="17" t="n"/>
      <c r="Q394" s="42" t="n"/>
      <c r="R394" s="17" t="n"/>
      <c r="S394" s="42" t="n"/>
      <c r="T394" s="17" t="n"/>
      <c r="U394" s="15" t="n"/>
      <c r="V394" s="43" t="n"/>
      <c r="W394" s="43" t="n"/>
      <c r="X394" s="19" t="n"/>
      <c r="Y394" s="44">
        <f>IF($A394="","",IF(OR($D394="",$E394=""),"",$D394+$E394))</f>
        <v/>
      </c>
      <c r="Z394" s="44">
        <f>IF($A394="","",IF(OR($F394="",$G394=""),"",$F394+$G394))</f>
        <v/>
      </c>
      <c r="AA394" s="44">
        <f>IF($A394="","",IF(OR($O394="",$P394=""),"",$O394+$P394))</f>
        <v/>
      </c>
      <c r="AB394" s="44">
        <f>IF($A394="","",IF(OR($Q394="",$R394=""),"",$Q394+$R394))</f>
        <v/>
      </c>
      <c r="AC394" s="44">
        <f>IF($A394="","",IF(OR($S394="",$T394=""),"",$S394+$T394))</f>
        <v/>
      </c>
      <c r="AD394" s="45">
        <f>IF($A394="","",IF(OR($Y394="",$Z394=""),"",ROUND(($Z394-$Y394)*24,1)))</f>
        <v/>
      </c>
      <c r="AE394" s="45">
        <f>IF($A394="","",IF(OR($AA394="",$Z394=""),"",ROUND(($Z394-$AA394)*24,1)))</f>
        <v/>
      </c>
      <c r="AF394" s="22">
        <f>IF($A394="","",IF(OR($AB394="",$Z394=""),"",ROUND(($AB394-$Z394)*1440,0)))</f>
        <v/>
      </c>
      <c r="AG394" s="22">
        <f>IF($A394="","",IF(OR($AB394="",$AC394=""),"",ROUND(($AC394-$AB394)*1440,0)))</f>
        <v/>
      </c>
      <c r="AH394" s="46">
        <f>IF($A394="","",IF(OR($V394="",$W394=""),"",$W394-$V394))</f>
        <v/>
      </c>
      <c r="AI394" s="24">
        <f>IF($A394="","",IF(OR($L394="Cancelled",$L394="Completed"),"",IF(AND($L394="Confirmed",OR($M394="",$N394="")),"CONFIRMATION INCOMPLETE",IF(AND($Z394&lt;&gt;"",$Z394&lt;Dashboard!$B$2,$L394&lt;&gt;"Confirmed"),"OVERDUE / UNFILLED",IF(AND($Z394&lt;&gt;"",$Z394&gt;=Dashboard!$B$2,$Z394&lt;=Dashboard!$B$2+2,$L394&lt;&gt;"Confirmed"),"DUE WITHIN 48 HOURS","")))))</f>
        <v/>
      </c>
      <c r="AJ394" s="24">
        <f>IF($A394="","",IF(COUNTIF($A$2:$A$501,$A394)&gt;1,"Duplicate request ID",IF(OR($B394="",$C394="",$D394="",$E394="",$F394="",$G394="",$H394="",$I394="",$J394="",$K394="",$L394=""),"Missing required information",IF(AND($Y394&lt;&gt;"",$Z394&lt;&gt;"",$Z394&lt;$Y394),"Invalid date or time sequence",IF(OR(AND($O394&lt;&gt;"",$P394=""),AND($O394="",$P394&lt;&gt;"")),"Confirmation date or time incomplete",IF(AND($AA394&lt;&gt;"",$Z394&lt;&gt;"",$AA394&gt;$Z394),"Confirmation after appointment",IF(AND(OR($L394="Confirmed",$L394="Completed"),OR($M394="",$N394="")),"Confirmed record missing assignment",IF(AND($L394="Completed",OR($Q394="",$R394="",$S394="",$T394="")),"Completed record missing service times",IF(AND($AB394&lt;&gt;"",$AC394&lt;&gt;"",$AC394&lt;$AB394),"Service end before service start",IF(AND($L394="Cancelled",$U394=""),"Cancelled record missing cancellation source",IF(OR(AND($V394&lt;&gt;"",$V394&lt;0),AND($W394&lt;&gt;"",$W394&lt;0)),"Negative cost",""))))))))))</f>
        <v/>
      </c>
    </row>
    <row r="395">
      <c r="A395" s="25" t="n"/>
      <c r="B395" s="25" t="n"/>
      <c r="C395" s="25" t="n"/>
      <c r="D395" s="47" t="n"/>
      <c r="E395" s="27" t="n"/>
      <c r="F395" s="47" t="n"/>
      <c r="G395" s="27" t="n"/>
      <c r="H395" s="25" t="n"/>
      <c r="I395" s="25" t="n"/>
      <c r="J395" s="25" t="n"/>
      <c r="K395" s="25" t="n"/>
      <c r="L395" s="25" t="n"/>
      <c r="M395" s="25" t="n"/>
      <c r="N395" s="25" t="n"/>
      <c r="O395" s="47" t="n"/>
      <c r="P395" s="27" t="n"/>
      <c r="Q395" s="47" t="n"/>
      <c r="R395" s="27" t="n"/>
      <c r="S395" s="47" t="n"/>
      <c r="T395" s="27" t="n"/>
      <c r="U395" s="25" t="n"/>
      <c r="V395" s="48" t="n"/>
      <c r="W395" s="48" t="n"/>
      <c r="X395" s="29" t="n"/>
      <c r="Y395" s="44">
        <f>IF($A395="","",IF(OR($D395="",$E395=""),"",$D395+$E395))</f>
        <v/>
      </c>
      <c r="Z395" s="44">
        <f>IF($A395="","",IF(OR($F395="",$G395=""),"",$F395+$G395))</f>
        <v/>
      </c>
      <c r="AA395" s="44">
        <f>IF($A395="","",IF(OR($O395="",$P395=""),"",$O395+$P395))</f>
        <v/>
      </c>
      <c r="AB395" s="44">
        <f>IF($A395="","",IF(OR($Q395="",$R395=""),"",$Q395+$R395))</f>
        <v/>
      </c>
      <c r="AC395" s="44">
        <f>IF($A395="","",IF(OR($S395="",$T395=""),"",$S395+$T395))</f>
        <v/>
      </c>
      <c r="AD395" s="45">
        <f>IF($A395="","",IF(OR($Y395="",$Z395=""),"",ROUND(($Z395-$Y395)*24,1)))</f>
        <v/>
      </c>
      <c r="AE395" s="45">
        <f>IF($A395="","",IF(OR($AA395="",$Z395=""),"",ROUND(($Z395-$AA395)*24,1)))</f>
        <v/>
      </c>
      <c r="AF395" s="22">
        <f>IF($A395="","",IF(OR($AB395="",$Z395=""),"",ROUND(($AB395-$Z395)*1440,0)))</f>
        <v/>
      </c>
      <c r="AG395" s="22">
        <f>IF($A395="","",IF(OR($AB395="",$AC395=""),"",ROUND(($AC395-$AB395)*1440,0)))</f>
        <v/>
      </c>
      <c r="AH395" s="46">
        <f>IF($A395="","",IF(OR($V395="",$W395=""),"",$W395-$V395))</f>
        <v/>
      </c>
      <c r="AI395" s="24">
        <f>IF($A395="","",IF(OR($L395="Cancelled",$L395="Completed"),"",IF(AND($L395="Confirmed",OR($M395="",$N395="")),"CONFIRMATION INCOMPLETE",IF(AND($Z395&lt;&gt;"",$Z395&lt;Dashboard!$B$2,$L395&lt;&gt;"Confirmed"),"OVERDUE / UNFILLED",IF(AND($Z395&lt;&gt;"",$Z395&gt;=Dashboard!$B$2,$Z395&lt;=Dashboard!$B$2+2,$L395&lt;&gt;"Confirmed"),"DUE WITHIN 48 HOURS","")))))</f>
        <v/>
      </c>
      <c r="AJ395" s="24">
        <f>IF($A395="","",IF(COUNTIF($A$2:$A$501,$A395)&gt;1,"Duplicate request ID",IF(OR($B395="",$C395="",$D395="",$E395="",$F395="",$G395="",$H395="",$I395="",$J395="",$K395="",$L395=""),"Missing required information",IF(AND($Y395&lt;&gt;"",$Z395&lt;&gt;"",$Z395&lt;$Y395),"Invalid date or time sequence",IF(OR(AND($O395&lt;&gt;"",$P395=""),AND($O395="",$P395&lt;&gt;"")),"Confirmation date or time incomplete",IF(AND($AA395&lt;&gt;"",$Z395&lt;&gt;"",$AA395&gt;$Z395),"Confirmation after appointment",IF(AND(OR($L395="Confirmed",$L395="Completed"),OR($M395="",$N395="")),"Confirmed record missing assignment",IF(AND($L395="Completed",OR($Q395="",$R395="",$S395="",$T395="")),"Completed record missing service times",IF(AND($AB395&lt;&gt;"",$AC395&lt;&gt;"",$AC395&lt;$AB395),"Service end before service start",IF(AND($L395="Cancelled",$U395=""),"Cancelled record missing cancellation source",IF(OR(AND($V395&lt;&gt;"",$V395&lt;0),AND($W395&lt;&gt;"",$W395&lt;0)),"Negative cost",""))))))))))</f>
        <v/>
      </c>
    </row>
    <row r="396">
      <c r="A396" s="15" t="n"/>
      <c r="B396" s="15" t="n"/>
      <c r="C396" s="15" t="n"/>
      <c r="D396" s="42" t="n"/>
      <c r="E396" s="17" t="n"/>
      <c r="F396" s="42" t="n"/>
      <c r="G396" s="17" t="n"/>
      <c r="H396" s="15" t="n"/>
      <c r="I396" s="15" t="n"/>
      <c r="J396" s="15" t="n"/>
      <c r="K396" s="15" t="n"/>
      <c r="L396" s="15" t="n"/>
      <c r="M396" s="15" t="n"/>
      <c r="N396" s="15" t="n"/>
      <c r="O396" s="42" t="n"/>
      <c r="P396" s="17" t="n"/>
      <c r="Q396" s="42" t="n"/>
      <c r="R396" s="17" t="n"/>
      <c r="S396" s="42" t="n"/>
      <c r="T396" s="17" t="n"/>
      <c r="U396" s="15" t="n"/>
      <c r="V396" s="43" t="n"/>
      <c r="W396" s="43" t="n"/>
      <c r="X396" s="19" t="n"/>
      <c r="Y396" s="44">
        <f>IF($A396="","",IF(OR($D396="",$E396=""),"",$D396+$E396))</f>
        <v/>
      </c>
      <c r="Z396" s="44">
        <f>IF($A396="","",IF(OR($F396="",$G396=""),"",$F396+$G396))</f>
        <v/>
      </c>
      <c r="AA396" s="44">
        <f>IF($A396="","",IF(OR($O396="",$P396=""),"",$O396+$P396))</f>
        <v/>
      </c>
      <c r="AB396" s="44">
        <f>IF($A396="","",IF(OR($Q396="",$R396=""),"",$Q396+$R396))</f>
        <v/>
      </c>
      <c r="AC396" s="44">
        <f>IF($A396="","",IF(OR($S396="",$T396=""),"",$S396+$T396))</f>
        <v/>
      </c>
      <c r="AD396" s="45">
        <f>IF($A396="","",IF(OR($Y396="",$Z396=""),"",ROUND(($Z396-$Y396)*24,1)))</f>
        <v/>
      </c>
      <c r="AE396" s="45">
        <f>IF($A396="","",IF(OR($AA396="",$Z396=""),"",ROUND(($Z396-$AA396)*24,1)))</f>
        <v/>
      </c>
      <c r="AF396" s="22">
        <f>IF($A396="","",IF(OR($AB396="",$Z396=""),"",ROUND(($AB396-$Z396)*1440,0)))</f>
        <v/>
      </c>
      <c r="AG396" s="22">
        <f>IF($A396="","",IF(OR($AB396="",$AC396=""),"",ROUND(($AC396-$AB396)*1440,0)))</f>
        <v/>
      </c>
      <c r="AH396" s="46">
        <f>IF($A396="","",IF(OR($V396="",$W396=""),"",$W396-$V396))</f>
        <v/>
      </c>
      <c r="AI396" s="24">
        <f>IF($A396="","",IF(OR($L396="Cancelled",$L396="Completed"),"",IF(AND($L396="Confirmed",OR($M396="",$N396="")),"CONFIRMATION INCOMPLETE",IF(AND($Z396&lt;&gt;"",$Z396&lt;Dashboard!$B$2,$L396&lt;&gt;"Confirmed"),"OVERDUE / UNFILLED",IF(AND($Z396&lt;&gt;"",$Z396&gt;=Dashboard!$B$2,$Z396&lt;=Dashboard!$B$2+2,$L396&lt;&gt;"Confirmed"),"DUE WITHIN 48 HOURS","")))))</f>
        <v/>
      </c>
      <c r="AJ396" s="24">
        <f>IF($A396="","",IF(COUNTIF($A$2:$A$501,$A396)&gt;1,"Duplicate request ID",IF(OR($B396="",$C396="",$D396="",$E396="",$F396="",$G396="",$H396="",$I396="",$J396="",$K396="",$L396=""),"Missing required information",IF(AND($Y396&lt;&gt;"",$Z396&lt;&gt;"",$Z396&lt;$Y396),"Invalid date or time sequence",IF(OR(AND($O396&lt;&gt;"",$P396=""),AND($O396="",$P396&lt;&gt;"")),"Confirmation date or time incomplete",IF(AND($AA396&lt;&gt;"",$Z396&lt;&gt;"",$AA396&gt;$Z396),"Confirmation after appointment",IF(AND(OR($L396="Confirmed",$L396="Completed"),OR($M396="",$N396="")),"Confirmed record missing assignment",IF(AND($L396="Completed",OR($Q396="",$R396="",$S396="",$T396="")),"Completed record missing service times",IF(AND($AB396&lt;&gt;"",$AC396&lt;&gt;"",$AC396&lt;$AB396),"Service end before service start",IF(AND($L396="Cancelled",$U396=""),"Cancelled record missing cancellation source",IF(OR(AND($V396&lt;&gt;"",$V396&lt;0),AND($W396&lt;&gt;"",$W396&lt;0)),"Negative cost",""))))))))))</f>
        <v/>
      </c>
    </row>
    <row r="397">
      <c r="A397" s="25" t="n"/>
      <c r="B397" s="25" t="n"/>
      <c r="C397" s="25" t="n"/>
      <c r="D397" s="47" t="n"/>
      <c r="E397" s="27" t="n"/>
      <c r="F397" s="47" t="n"/>
      <c r="G397" s="27" t="n"/>
      <c r="H397" s="25" t="n"/>
      <c r="I397" s="25" t="n"/>
      <c r="J397" s="25" t="n"/>
      <c r="K397" s="25" t="n"/>
      <c r="L397" s="25" t="n"/>
      <c r="M397" s="25" t="n"/>
      <c r="N397" s="25" t="n"/>
      <c r="O397" s="47" t="n"/>
      <c r="P397" s="27" t="n"/>
      <c r="Q397" s="47" t="n"/>
      <c r="R397" s="27" t="n"/>
      <c r="S397" s="47" t="n"/>
      <c r="T397" s="27" t="n"/>
      <c r="U397" s="25" t="n"/>
      <c r="V397" s="48" t="n"/>
      <c r="W397" s="48" t="n"/>
      <c r="X397" s="29" t="n"/>
      <c r="Y397" s="44">
        <f>IF($A397="","",IF(OR($D397="",$E397=""),"",$D397+$E397))</f>
        <v/>
      </c>
      <c r="Z397" s="44">
        <f>IF($A397="","",IF(OR($F397="",$G397=""),"",$F397+$G397))</f>
        <v/>
      </c>
      <c r="AA397" s="44">
        <f>IF($A397="","",IF(OR($O397="",$P397=""),"",$O397+$P397))</f>
        <v/>
      </c>
      <c r="AB397" s="44">
        <f>IF($A397="","",IF(OR($Q397="",$R397=""),"",$Q397+$R397))</f>
        <v/>
      </c>
      <c r="AC397" s="44">
        <f>IF($A397="","",IF(OR($S397="",$T397=""),"",$S397+$T397))</f>
        <v/>
      </c>
      <c r="AD397" s="45">
        <f>IF($A397="","",IF(OR($Y397="",$Z397=""),"",ROUND(($Z397-$Y397)*24,1)))</f>
        <v/>
      </c>
      <c r="AE397" s="45">
        <f>IF($A397="","",IF(OR($AA397="",$Z397=""),"",ROUND(($Z397-$AA397)*24,1)))</f>
        <v/>
      </c>
      <c r="AF397" s="22">
        <f>IF($A397="","",IF(OR($AB397="",$Z397=""),"",ROUND(($AB397-$Z397)*1440,0)))</f>
        <v/>
      </c>
      <c r="AG397" s="22">
        <f>IF($A397="","",IF(OR($AB397="",$AC397=""),"",ROUND(($AC397-$AB397)*1440,0)))</f>
        <v/>
      </c>
      <c r="AH397" s="46">
        <f>IF($A397="","",IF(OR($V397="",$W397=""),"",$W397-$V397))</f>
        <v/>
      </c>
      <c r="AI397" s="24">
        <f>IF($A397="","",IF(OR($L397="Cancelled",$L397="Completed"),"",IF(AND($L397="Confirmed",OR($M397="",$N397="")),"CONFIRMATION INCOMPLETE",IF(AND($Z397&lt;&gt;"",$Z397&lt;Dashboard!$B$2,$L397&lt;&gt;"Confirmed"),"OVERDUE / UNFILLED",IF(AND($Z397&lt;&gt;"",$Z397&gt;=Dashboard!$B$2,$Z397&lt;=Dashboard!$B$2+2,$L397&lt;&gt;"Confirmed"),"DUE WITHIN 48 HOURS","")))))</f>
        <v/>
      </c>
      <c r="AJ397" s="24">
        <f>IF($A397="","",IF(COUNTIF($A$2:$A$501,$A397)&gt;1,"Duplicate request ID",IF(OR($B397="",$C397="",$D397="",$E397="",$F397="",$G397="",$H397="",$I397="",$J397="",$K397="",$L397=""),"Missing required information",IF(AND($Y397&lt;&gt;"",$Z397&lt;&gt;"",$Z397&lt;$Y397),"Invalid date or time sequence",IF(OR(AND($O397&lt;&gt;"",$P397=""),AND($O397="",$P397&lt;&gt;"")),"Confirmation date or time incomplete",IF(AND($AA397&lt;&gt;"",$Z397&lt;&gt;"",$AA397&gt;$Z397),"Confirmation after appointment",IF(AND(OR($L397="Confirmed",$L397="Completed"),OR($M397="",$N397="")),"Confirmed record missing assignment",IF(AND($L397="Completed",OR($Q397="",$R397="",$S397="",$T397="")),"Completed record missing service times",IF(AND($AB397&lt;&gt;"",$AC397&lt;&gt;"",$AC397&lt;$AB397),"Service end before service start",IF(AND($L397="Cancelled",$U397=""),"Cancelled record missing cancellation source",IF(OR(AND($V397&lt;&gt;"",$V397&lt;0),AND($W397&lt;&gt;"",$W397&lt;0)),"Negative cost",""))))))))))</f>
        <v/>
      </c>
    </row>
    <row r="398">
      <c r="A398" s="15" t="n"/>
      <c r="B398" s="15" t="n"/>
      <c r="C398" s="15" t="n"/>
      <c r="D398" s="42" t="n"/>
      <c r="E398" s="17" t="n"/>
      <c r="F398" s="42" t="n"/>
      <c r="G398" s="17" t="n"/>
      <c r="H398" s="15" t="n"/>
      <c r="I398" s="15" t="n"/>
      <c r="J398" s="15" t="n"/>
      <c r="K398" s="15" t="n"/>
      <c r="L398" s="15" t="n"/>
      <c r="M398" s="15" t="n"/>
      <c r="N398" s="15" t="n"/>
      <c r="O398" s="42" t="n"/>
      <c r="P398" s="17" t="n"/>
      <c r="Q398" s="42" t="n"/>
      <c r="R398" s="17" t="n"/>
      <c r="S398" s="42" t="n"/>
      <c r="T398" s="17" t="n"/>
      <c r="U398" s="15" t="n"/>
      <c r="V398" s="43" t="n"/>
      <c r="W398" s="43" t="n"/>
      <c r="X398" s="19" t="n"/>
      <c r="Y398" s="44">
        <f>IF($A398="","",IF(OR($D398="",$E398=""),"",$D398+$E398))</f>
        <v/>
      </c>
      <c r="Z398" s="44">
        <f>IF($A398="","",IF(OR($F398="",$G398=""),"",$F398+$G398))</f>
        <v/>
      </c>
      <c r="AA398" s="44">
        <f>IF($A398="","",IF(OR($O398="",$P398=""),"",$O398+$P398))</f>
        <v/>
      </c>
      <c r="AB398" s="44">
        <f>IF($A398="","",IF(OR($Q398="",$R398=""),"",$Q398+$R398))</f>
        <v/>
      </c>
      <c r="AC398" s="44">
        <f>IF($A398="","",IF(OR($S398="",$T398=""),"",$S398+$T398))</f>
        <v/>
      </c>
      <c r="AD398" s="45">
        <f>IF($A398="","",IF(OR($Y398="",$Z398=""),"",ROUND(($Z398-$Y398)*24,1)))</f>
        <v/>
      </c>
      <c r="AE398" s="45">
        <f>IF($A398="","",IF(OR($AA398="",$Z398=""),"",ROUND(($Z398-$AA398)*24,1)))</f>
        <v/>
      </c>
      <c r="AF398" s="22">
        <f>IF($A398="","",IF(OR($AB398="",$Z398=""),"",ROUND(($AB398-$Z398)*1440,0)))</f>
        <v/>
      </c>
      <c r="AG398" s="22">
        <f>IF($A398="","",IF(OR($AB398="",$AC398=""),"",ROUND(($AC398-$AB398)*1440,0)))</f>
        <v/>
      </c>
      <c r="AH398" s="46">
        <f>IF($A398="","",IF(OR($V398="",$W398=""),"",$W398-$V398))</f>
        <v/>
      </c>
      <c r="AI398" s="24">
        <f>IF($A398="","",IF(OR($L398="Cancelled",$L398="Completed"),"",IF(AND($L398="Confirmed",OR($M398="",$N398="")),"CONFIRMATION INCOMPLETE",IF(AND($Z398&lt;&gt;"",$Z398&lt;Dashboard!$B$2,$L398&lt;&gt;"Confirmed"),"OVERDUE / UNFILLED",IF(AND($Z398&lt;&gt;"",$Z398&gt;=Dashboard!$B$2,$Z398&lt;=Dashboard!$B$2+2,$L398&lt;&gt;"Confirmed"),"DUE WITHIN 48 HOURS","")))))</f>
        <v/>
      </c>
      <c r="AJ398" s="24">
        <f>IF($A398="","",IF(COUNTIF($A$2:$A$501,$A398)&gt;1,"Duplicate request ID",IF(OR($B398="",$C398="",$D398="",$E398="",$F398="",$G398="",$H398="",$I398="",$J398="",$K398="",$L398=""),"Missing required information",IF(AND($Y398&lt;&gt;"",$Z398&lt;&gt;"",$Z398&lt;$Y398),"Invalid date or time sequence",IF(OR(AND($O398&lt;&gt;"",$P398=""),AND($O398="",$P398&lt;&gt;"")),"Confirmation date or time incomplete",IF(AND($AA398&lt;&gt;"",$Z398&lt;&gt;"",$AA398&gt;$Z398),"Confirmation after appointment",IF(AND(OR($L398="Confirmed",$L398="Completed"),OR($M398="",$N398="")),"Confirmed record missing assignment",IF(AND($L398="Completed",OR($Q398="",$R398="",$S398="",$T398="")),"Completed record missing service times",IF(AND($AB398&lt;&gt;"",$AC398&lt;&gt;"",$AC398&lt;$AB398),"Service end before service start",IF(AND($L398="Cancelled",$U398=""),"Cancelled record missing cancellation source",IF(OR(AND($V398&lt;&gt;"",$V398&lt;0),AND($W398&lt;&gt;"",$W398&lt;0)),"Negative cost",""))))))))))</f>
        <v/>
      </c>
    </row>
    <row r="399">
      <c r="A399" s="25" t="n"/>
      <c r="B399" s="25" t="n"/>
      <c r="C399" s="25" t="n"/>
      <c r="D399" s="47" t="n"/>
      <c r="E399" s="27" t="n"/>
      <c r="F399" s="47" t="n"/>
      <c r="G399" s="27" t="n"/>
      <c r="H399" s="25" t="n"/>
      <c r="I399" s="25" t="n"/>
      <c r="J399" s="25" t="n"/>
      <c r="K399" s="25" t="n"/>
      <c r="L399" s="25" t="n"/>
      <c r="M399" s="25" t="n"/>
      <c r="N399" s="25" t="n"/>
      <c r="O399" s="47" t="n"/>
      <c r="P399" s="27" t="n"/>
      <c r="Q399" s="47" t="n"/>
      <c r="R399" s="27" t="n"/>
      <c r="S399" s="47" t="n"/>
      <c r="T399" s="27" t="n"/>
      <c r="U399" s="25" t="n"/>
      <c r="V399" s="48" t="n"/>
      <c r="W399" s="48" t="n"/>
      <c r="X399" s="29" t="n"/>
      <c r="Y399" s="44">
        <f>IF($A399="","",IF(OR($D399="",$E399=""),"",$D399+$E399))</f>
        <v/>
      </c>
      <c r="Z399" s="44">
        <f>IF($A399="","",IF(OR($F399="",$G399=""),"",$F399+$G399))</f>
        <v/>
      </c>
      <c r="AA399" s="44">
        <f>IF($A399="","",IF(OR($O399="",$P399=""),"",$O399+$P399))</f>
        <v/>
      </c>
      <c r="AB399" s="44">
        <f>IF($A399="","",IF(OR($Q399="",$R399=""),"",$Q399+$R399))</f>
        <v/>
      </c>
      <c r="AC399" s="44">
        <f>IF($A399="","",IF(OR($S399="",$T399=""),"",$S399+$T399))</f>
        <v/>
      </c>
      <c r="AD399" s="45">
        <f>IF($A399="","",IF(OR($Y399="",$Z399=""),"",ROUND(($Z399-$Y399)*24,1)))</f>
        <v/>
      </c>
      <c r="AE399" s="45">
        <f>IF($A399="","",IF(OR($AA399="",$Z399=""),"",ROUND(($Z399-$AA399)*24,1)))</f>
        <v/>
      </c>
      <c r="AF399" s="22">
        <f>IF($A399="","",IF(OR($AB399="",$Z399=""),"",ROUND(($AB399-$Z399)*1440,0)))</f>
        <v/>
      </c>
      <c r="AG399" s="22">
        <f>IF($A399="","",IF(OR($AB399="",$AC399=""),"",ROUND(($AC399-$AB399)*1440,0)))</f>
        <v/>
      </c>
      <c r="AH399" s="46">
        <f>IF($A399="","",IF(OR($V399="",$W399=""),"",$W399-$V399))</f>
        <v/>
      </c>
      <c r="AI399" s="24">
        <f>IF($A399="","",IF(OR($L399="Cancelled",$L399="Completed"),"",IF(AND($L399="Confirmed",OR($M399="",$N399="")),"CONFIRMATION INCOMPLETE",IF(AND($Z399&lt;&gt;"",$Z399&lt;Dashboard!$B$2,$L399&lt;&gt;"Confirmed"),"OVERDUE / UNFILLED",IF(AND($Z399&lt;&gt;"",$Z399&gt;=Dashboard!$B$2,$Z399&lt;=Dashboard!$B$2+2,$L399&lt;&gt;"Confirmed"),"DUE WITHIN 48 HOURS","")))))</f>
        <v/>
      </c>
      <c r="AJ399" s="24">
        <f>IF($A399="","",IF(COUNTIF($A$2:$A$501,$A399)&gt;1,"Duplicate request ID",IF(OR($B399="",$C399="",$D399="",$E399="",$F399="",$G399="",$H399="",$I399="",$J399="",$K399="",$L399=""),"Missing required information",IF(AND($Y399&lt;&gt;"",$Z399&lt;&gt;"",$Z399&lt;$Y399),"Invalid date or time sequence",IF(OR(AND($O399&lt;&gt;"",$P399=""),AND($O399="",$P399&lt;&gt;"")),"Confirmation date or time incomplete",IF(AND($AA399&lt;&gt;"",$Z399&lt;&gt;"",$AA399&gt;$Z399),"Confirmation after appointment",IF(AND(OR($L399="Confirmed",$L399="Completed"),OR($M399="",$N399="")),"Confirmed record missing assignment",IF(AND($L399="Completed",OR($Q399="",$R399="",$S399="",$T399="")),"Completed record missing service times",IF(AND($AB399&lt;&gt;"",$AC399&lt;&gt;"",$AC399&lt;$AB399),"Service end before service start",IF(AND($L399="Cancelled",$U399=""),"Cancelled record missing cancellation source",IF(OR(AND($V399&lt;&gt;"",$V399&lt;0),AND($W399&lt;&gt;"",$W399&lt;0)),"Negative cost",""))))))))))</f>
        <v/>
      </c>
    </row>
    <row r="400">
      <c r="A400" s="15" t="n"/>
      <c r="B400" s="15" t="n"/>
      <c r="C400" s="15" t="n"/>
      <c r="D400" s="42" t="n"/>
      <c r="E400" s="17" t="n"/>
      <c r="F400" s="42" t="n"/>
      <c r="G400" s="17" t="n"/>
      <c r="H400" s="15" t="n"/>
      <c r="I400" s="15" t="n"/>
      <c r="J400" s="15" t="n"/>
      <c r="K400" s="15" t="n"/>
      <c r="L400" s="15" t="n"/>
      <c r="M400" s="15" t="n"/>
      <c r="N400" s="15" t="n"/>
      <c r="O400" s="42" t="n"/>
      <c r="P400" s="17" t="n"/>
      <c r="Q400" s="42" t="n"/>
      <c r="R400" s="17" t="n"/>
      <c r="S400" s="42" t="n"/>
      <c r="T400" s="17" t="n"/>
      <c r="U400" s="15" t="n"/>
      <c r="V400" s="43" t="n"/>
      <c r="W400" s="43" t="n"/>
      <c r="X400" s="19" t="n"/>
      <c r="Y400" s="44">
        <f>IF($A400="","",IF(OR($D400="",$E400=""),"",$D400+$E400))</f>
        <v/>
      </c>
      <c r="Z400" s="44">
        <f>IF($A400="","",IF(OR($F400="",$G400=""),"",$F400+$G400))</f>
        <v/>
      </c>
      <c r="AA400" s="44">
        <f>IF($A400="","",IF(OR($O400="",$P400=""),"",$O400+$P400))</f>
        <v/>
      </c>
      <c r="AB400" s="44">
        <f>IF($A400="","",IF(OR($Q400="",$R400=""),"",$Q400+$R400))</f>
        <v/>
      </c>
      <c r="AC400" s="44">
        <f>IF($A400="","",IF(OR($S400="",$T400=""),"",$S400+$T400))</f>
        <v/>
      </c>
      <c r="AD400" s="45">
        <f>IF($A400="","",IF(OR($Y400="",$Z400=""),"",ROUND(($Z400-$Y400)*24,1)))</f>
        <v/>
      </c>
      <c r="AE400" s="45">
        <f>IF($A400="","",IF(OR($AA400="",$Z400=""),"",ROUND(($Z400-$AA400)*24,1)))</f>
        <v/>
      </c>
      <c r="AF400" s="22">
        <f>IF($A400="","",IF(OR($AB400="",$Z400=""),"",ROUND(($AB400-$Z400)*1440,0)))</f>
        <v/>
      </c>
      <c r="AG400" s="22">
        <f>IF($A400="","",IF(OR($AB400="",$AC400=""),"",ROUND(($AC400-$AB400)*1440,0)))</f>
        <v/>
      </c>
      <c r="AH400" s="46">
        <f>IF($A400="","",IF(OR($V400="",$W400=""),"",$W400-$V400))</f>
        <v/>
      </c>
      <c r="AI400" s="24">
        <f>IF($A400="","",IF(OR($L400="Cancelled",$L400="Completed"),"",IF(AND($L400="Confirmed",OR($M400="",$N400="")),"CONFIRMATION INCOMPLETE",IF(AND($Z400&lt;&gt;"",$Z400&lt;Dashboard!$B$2,$L400&lt;&gt;"Confirmed"),"OVERDUE / UNFILLED",IF(AND($Z400&lt;&gt;"",$Z400&gt;=Dashboard!$B$2,$Z400&lt;=Dashboard!$B$2+2,$L400&lt;&gt;"Confirmed"),"DUE WITHIN 48 HOURS","")))))</f>
        <v/>
      </c>
      <c r="AJ400" s="24">
        <f>IF($A400="","",IF(COUNTIF($A$2:$A$501,$A400)&gt;1,"Duplicate request ID",IF(OR($B400="",$C400="",$D400="",$E400="",$F400="",$G400="",$H400="",$I400="",$J400="",$K400="",$L400=""),"Missing required information",IF(AND($Y400&lt;&gt;"",$Z400&lt;&gt;"",$Z400&lt;$Y400),"Invalid date or time sequence",IF(OR(AND($O400&lt;&gt;"",$P400=""),AND($O400="",$P400&lt;&gt;"")),"Confirmation date or time incomplete",IF(AND($AA400&lt;&gt;"",$Z400&lt;&gt;"",$AA400&gt;$Z400),"Confirmation after appointment",IF(AND(OR($L400="Confirmed",$L400="Completed"),OR($M400="",$N400="")),"Confirmed record missing assignment",IF(AND($L400="Completed",OR($Q400="",$R400="",$S400="",$T400="")),"Completed record missing service times",IF(AND($AB400&lt;&gt;"",$AC400&lt;&gt;"",$AC400&lt;$AB400),"Service end before service start",IF(AND($L400="Cancelled",$U400=""),"Cancelled record missing cancellation source",IF(OR(AND($V400&lt;&gt;"",$V400&lt;0),AND($W400&lt;&gt;"",$W400&lt;0)),"Negative cost",""))))))))))</f>
        <v/>
      </c>
    </row>
    <row r="401">
      <c r="A401" s="25" t="n"/>
      <c r="B401" s="25" t="n"/>
      <c r="C401" s="25" t="n"/>
      <c r="D401" s="47" t="n"/>
      <c r="E401" s="27" t="n"/>
      <c r="F401" s="47" t="n"/>
      <c r="G401" s="27" t="n"/>
      <c r="H401" s="25" t="n"/>
      <c r="I401" s="25" t="n"/>
      <c r="J401" s="25" t="n"/>
      <c r="K401" s="25" t="n"/>
      <c r="L401" s="25" t="n"/>
      <c r="M401" s="25" t="n"/>
      <c r="N401" s="25" t="n"/>
      <c r="O401" s="47" t="n"/>
      <c r="P401" s="27" t="n"/>
      <c r="Q401" s="47" t="n"/>
      <c r="R401" s="27" t="n"/>
      <c r="S401" s="47" t="n"/>
      <c r="T401" s="27" t="n"/>
      <c r="U401" s="25" t="n"/>
      <c r="V401" s="48" t="n"/>
      <c r="W401" s="48" t="n"/>
      <c r="X401" s="29" t="n"/>
      <c r="Y401" s="44">
        <f>IF($A401="","",IF(OR($D401="",$E401=""),"",$D401+$E401))</f>
        <v/>
      </c>
      <c r="Z401" s="44">
        <f>IF($A401="","",IF(OR($F401="",$G401=""),"",$F401+$G401))</f>
        <v/>
      </c>
      <c r="AA401" s="44">
        <f>IF($A401="","",IF(OR($O401="",$P401=""),"",$O401+$P401))</f>
        <v/>
      </c>
      <c r="AB401" s="44">
        <f>IF($A401="","",IF(OR($Q401="",$R401=""),"",$Q401+$R401))</f>
        <v/>
      </c>
      <c r="AC401" s="44">
        <f>IF($A401="","",IF(OR($S401="",$T401=""),"",$S401+$T401))</f>
        <v/>
      </c>
      <c r="AD401" s="45">
        <f>IF($A401="","",IF(OR($Y401="",$Z401=""),"",ROUND(($Z401-$Y401)*24,1)))</f>
        <v/>
      </c>
      <c r="AE401" s="45">
        <f>IF($A401="","",IF(OR($AA401="",$Z401=""),"",ROUND(($Z401-$AA401)*24,1)))</f>
        <v/>
      </c>
      <c r="AF401" s="22">
        <f>IF($A401="","",IF(OR($AB401="",$Z401=""),"",ROUND(($AB401-$Z401)*1440,0)))</f>
        <v/>
      </c>
      <c r="AG401" s="22">
        <f>IF($A401="","",IF(OR($AB401="",$AC401=""),"",ROUND(($AC401-$AB401)*1440,0)))</f>
        <v/>
      </c>
      <c r="AH401" s="46">
        <f>IF($A401="","",IF(OR($V401="",$W401=""),"",$W401-$V401))</f>
        <v/>
      </c>
      <c r="AI401" s="24">
        <f>IF($A401="","",IF(OR($L401="Cancelled",$L401="Completed"),"",IF(AND($L401="Confirmed",OR($M401="",$N401="")),"CONFIRMATION INCOMPLETE",IF(AND($Z401&lt;&gt;"",$Z401&lt;Dashboard!$B$2,$L401&lt;&gt;"Confirmed"),"OVERDUE / UNFILLED",IF(AND($Z401&lt;&gt;"",$Z401&gt;=Dashboard!$B$2,$Z401&lt;=Dashboard!$B$2+2,$L401&lt;&gt;"Confirmed"),"DUE WITHIN 48 HOURS","")))))</f>
        <v/>
      </c>
      <c r="AJ401" s="24">
        <f>IF($A401="","",IF(COUNTIF($A$2:$A$501,$A401)&gt;1,"Duplicate request ID",IF(OR($B401="",$C401="",$D401="",$E401="",$F401="",$G401="",$H401="",$I401="",$J401="",$K401="",$L401=""),"Missing required information",IF(AND($Y401&lt;&gt;"",$Z401&lt;&gt;"",$Z401&lt;$Y401),"Invalid date or time sequence",IF(OR(AND($O401&lt;&gt;"",$P401=""),AND($O401="",$P401&lt;&gt;"")),"Confirmation date or time incomplete",IF(AND($AA401&lt;&gt;"",$Z401&lt;&gt;"",$AA401&gt;$Z401),"Confirmation after appointment",IF(AND(OR($L401="Confirmed",$L401="Completed"),OR($M401="",$N401="")),"Confirmed record missing assignment",IF(AND($L401="Completed",OR($Q401="",$R401="",$S401="",$T401="")),"Completed record missing service times",IF(AND($AB401&lt;&gt;"",$AC401&lt;&gt;"",$AC401&lt;$AB401),"Service end before service start",IF(AND($L401="Cancelled",$U401=""),"Cancelled record missing cancellation source",IF(OR(AND($V401&lt;&gt;"",$V401&lt;0),AND($W401&lt;&gt;"",$W401&lt;0)),"Negative cost",""))))))))))</f>
        <v/>
      </c>
    </row>
    <row r="402">
      <c r="A402" s="15" t="n"/>
      <c r="B402" s="15" t="n"/>
      <c r="C402" s="15" t="n"/>
      <c r="D402" s="42" t="n"/>
      <c r="E402" s="17" t="n"/>
      <c r="F402" s="42" t="n"/>
      <c r="G402" s="17" t="n"/>
      <c r="H402" s="15" t="n"/>
      <c r="I402" s="15" t="n"/>
      <c r="J402" s="15" t="n"/>
      <c r="K402" s="15" t="n"/>
      <c r="L402" s="15" t="n"/>
      <c r="M402" s="15" t="n"/>
      <c r="N402" s="15" t="n"/>
      <c r="O402" s="42" t="n"/>
      <c r="P402" s="17" t="n"/>
      <c r="Q402" s="42" t="n"/>
      <c r="R402" s="17" t="n"/>
      <c r="S402" s="42" t="n"/>
      <c r="T402" s="17" t="n"/>
      <c r="U402" s="15" t="n"/>
      <c r="V402" s="43" t="n"/>
      <c r="W402" s="43" t="n"/>
      <c r="X402" s="19" t="n"/>
      <c r="Y402" s="44">
        <f>IF($A402="","",IF(OR($D402="",$E402=""),"",$D402+$E402))</f>
        <v/>
      </c>
      <c r="Z402" s="44">
        <f>IF($A402="","",IF(OR($F402="",$G402=""),"",$F402+$G402))</f>
        <v/>
      </c>
      <c r="AA402" s="44">
        <f>IF($A402="","",IF(OR($O402="",$P402=""),"",$O402+$P402))</f>
        <v/>
      </c>
      <c r="AB402" s="44">
        <f>IF($A402="","",IF(OR($Q402="",$R402=""),"",$Q402+$R402))</f>
        <v/>
      </c>
      <c r="AC402" s="44">
        <f>IF($A402="","",IF(OR($S402="",$T402=""),"",$S402+$T402))</f>
        <v/>
      </c>
      <c r="AD402" s="45">
        <f>IF($A402="","",IF(OR($Y402="",$Z402=""),"",ROUND(($Z402-$Y402)*24,1)))</f>
        <v/>
      </c>
      <c r="AE402" s="45">
        <f>IF($A402="","",IF(OR($AA402="",$Z402=""),"",ROUND(($Z402-$AA402)*24,1)))</f>
        <v/>
      </c>
      <c r="AF402" s="22">
        <f>IF($A402="","",IF(OR($AB402="",$Z402=""),"",ROUND(($AB402-$Z402)*1440,0)))</f>
        <v/>
      </c>
      <c r="AG402" s="22">
        <f>IF($A402="","",IF(OR($AB402="",$AC402=""),"",ROUND(($AC402-$AB402)*1440,0)))</f>
        <v/>
      </c>
      <c r="AH402" s="46">
        <f>IF($A402="","",IF(OR($V402="",$W402=""),"",$W402-$V402))</f>
        <v/>
      </c>
      <c r="AI402" s="24">
        <f>IF($A402="","",IF(OR($L402="Cancelled",$L402="Completed"),"",IF(AND($L402="Confirmed",OR($M402="",$N402="")),"CONFIRMATION INCOMPLETE",IF(AND($Z402&lt;&gt;"",$Z402&lt;Dashboard!$B$2,$L402&lt;&gt;"Confirmed"),"OVERDUE / UNFILLED",IF(AND($Z402&lt;&gt;"",$Z402&gt;=Dashboard!$B$2,$Z402&lt;=Dashboard!$B$2+2,$L402&lt;&gt;"Confirmed"),"DUE WITHIN 48 HOURS","")))))</f>
        <v/>
      </c>
      <c r="AJ402" s="24">
        <f>IF($A402="","",IF(COUNTIF($A$2:$A$501,$A402)&gt;1,"Duplicate request ID",IF(OR($B402="",$C402="",$D402="",$E402="",$F402="",$G402="",$H402="",$I402="",$J402="",$K402="",$L402=""),"Missing required information",IF(AND($Y402&lt;&gt;"",$Z402&lt;&gt;"",$Z402&lt;$Y402),"Invalid date or time sequence",IF(OR(AND($O402&lt;&gt;"",$P402=""),AND($O402="",$P402&lt;&gt;"")),"Confirmation date or time incomplete",IF(AND($AA402&lt;&gt;"",$Z402&lt;&gt;"",$AA402&gt;$Z402),"Confirmation after appointment",IF(AND(OR($L402="Confirmed",$L402="Completed"),OR($M402="",$N402="")),"Confirmed record missing assignment",IF(AND($L402="Completed",OR($Q402="",$R402="",$S402="",$T402="")),"Completed record missing service times",IF(AND($AB402&lt;&gt;"",$AC402&lt;&gt;"",$AC402&lt;$AB402),"Service end before service start",IF(AND($L402="Cancelled",$U402=""),"Cancelled record missing cancellation source",IF(OR(AND($V402&lt;&gt;"",$V402&lt;0),AND($W402&lt;&gt;"",$W402&lt;0)),"Negative cost",""))))))))))</f>
        <v/>
      </c>
    </row>
    <row r="403">
      <c r="A403" s="25" t="n"/>
      <c r="B403" s="25" t="n"/>
      <c r="C403" s="25" t="n"/>
      <c r="D403" s="47" t="n"/>
      <c r="E403" s="27" t="n"/>
      <c r="F403" s="47" t="n"/>
      <c r="G403" s="27" t="n"/>
      <c r="H403" s="25" t="n"/>
      <c r="I403" s="25" t="n"/>
      <c r="J403" s="25" t="n"/>
      <c r="K403" s="25" t="n"/>
      <c r="L403" s="25" t="n"/>
      <c r="M403" s="25" t="n"/>
      <c r="N403" s="25" t="n"/>
      <c r="O403" s="47" t="n"/>
      <c r="P403" s="27" t="n"/>
      <c r="Q403" s="47" t="n"/>
      <c r="R403" s="27" t="n"/>
      <c r="S403" s="47" t="n"/>
      <c r="T403" s="27" t="n"/>
      <c r="U403" s="25" t="n"/>
      <c r="V403" s="48" t="n"/>
      <c r="W403" s="48" t="n"/>
      <c r="X403" s="29" t="n"/>
      <c r="Y403" s="44">
        <f>IF($A403="","",IF(OR($D403="",$E403=""),"",$D403+$E403))</f>
        <v/>
      </c>
      <c r="Z403" s="44">
        <f>IF($A403="","",IF(OR($F403="",$G403=""),"",$F403+$G403))</f>
        <v/>
      </c>
      <c r="AA403" s="44">
        <f>IF($A403="","",IF(OR($O403="",$P403=""),"",$O403+$P403))</f>
        <v/>
      </c>
      <c r="AB403" s="44">
        <f>IF($A403="","",IF(OR($Q403="",$R403=""),"",$Q403+$R403))</f>
        <v/>
      </c>
      <c r="AC403" s="44">
        <f>IF($A403="","",IF(OR($S403="",$T403=""),"",$S403+$T403))</f>
        <v/>
      </c>
      <c r="AD403" s="45">
        <f>IF($A403="","",IF(OR($Y403="",$Z403=""),"",ROUND(($Z403-$Y403)*24,1)))</f>
        <v/>
      </c>
      <c r="AE403" s="45">
        <f>IF($A403="","",IF(OR($AA403="",$Z403=""),"",ROUND(($Z403-$AA403)*24,1)))</f>
        <v/>
      </c>
      <c r="AF403" s="22">
        <f>IF($A403="","",IF(OR($AB403="",$Z403=""),"",ROUND(($AB403-$Z403)*1440,0)))</f>
        <v/>
      </c>
      <c r="AG403" s="22">
        <f>IF($A403="","",IF(OR($AB403="",$AC403=""),"",ROUND(($AC403-$AB403)*1440,0)))</f>
        <v/>
      </c>
      <c r="AH403" s="46">
        <f>IF($A403="","",IF(OR($V403="",$W403=""),"",$W403-$V403))</f>
        <v/>
      </c>
      <c r="AI403" s="24">
        <f>IF($A403="","",IF(OR($L403="Cancelled",$L403="Completed"),"",IF(AND($L403="Confirmed",OR($M403="",$N403="")),"CONFIRMATION INCOMPLETE",IF(AND($Z403&lt;&gt;"",$Z403&lt;Dashboard!$B$2,$L403&lt;&gt;"Confirmed"),"OVERDUE / UNFILLED",IF(AND($Z403&lt;&gt;"",$Z403&gt;=Dashboard!$B$2,$Z403&lt;=Dashboard!$B$2+2,$L403&lt;&gt;"Confirmed"),"DUE WITHIN 48 HOURS","")))))</f>
        <v/>
      </c>
      <c r="AJ403" s="24">
        <f>IF($A403="","",IF(COUNTIF($A$2:$A$501,$A403)&gt;1,"Duplicate request ID",IF(OR($B403="",$C403="",$D403="",$E403="",$F403="",$G403="",$H403="",$I403="",$J403="",$K403="",$L403=""),"Missing required information",IF(AND($Y403&lt;&gt;"",$Z403&lt;&gt;"",$Z403&lt;$Y403),"Invalid date or time sequence",IF(OR(AND($O403&lt;&gt;"",$P403=""),AND($O403="",$P403&lt;&gt;"")),"Confirmation date or time incomplete",IF(AND($AA403&lt;&gt;"",$Z403&lt;&gt;"",$AA403&gt;$Z403),"Confirmation after appointment",IF(AND(OR($L403="Confirmed",$L403="Completed"),OR($M403="",$N403="")),"Confirmed record missing assignment",IF(AND($L403="Completed",OR($Q403="",$R403="",$S403="",$T403="")),"Completed record missing service times",IF(AND($AB403&lt;&gt;"",$AC403&lt;&gt;"",$AC403&lt;$AB403),"Service end before service start",IF(AND($L403="Cancelled",$U403=""),"Cancelled record missing cancellation source",IF(OR(AND($V403&lt;&gt;"",$V403&lt;0),AND($W403&lt;&gt;"",$W403&lt;0)),"Negative cost",""))))))))))</f>
        <v/>
      </c>
    </row>
    <row r="404">
      <c r="A404" s="15" t="n"/>
      <c r="B404" s="15" t="n"/>
      <c r="C404" s="15" t="n"/>
      <c r="D404" s="42" t="n"/>
      <c r="E404" s="17" t="n"/>
      <c r="F404" s="42" t="n"/>
      <c r="G404" s="17" t="n"/>
      <c r="H404" s="15" t="n"/>
      <c r="I404" s="15" t="n"/>
      <c r="J404" s="15" t="n"/>
      <c r="K404" s="15" t="n"/>
      <c r="L404" s="15" t="n"/>
      <c r="M404" s="15" t="n"/>
      <c r="N404" s="15" t="n"/>
      <c r="O404" s="42" t="n"/>
      <c r="P404" s="17" t="n"/>
      <c r="Q404" s="42" t="n"/>
      <c r="R404" s="17" t="n"/>
      <c r="S404" s="42" t="n"/>
      <c r="T404" s="17" t="n"/>
      <c r="U404" s="15" t="n"/>
      <c r="V404" s="43" t="n"/>
      <c r="W404" s="43" t="n"/>
      <c r="X404" s="19" t="n"/>
      <c r="Y404" s="44">
        <f>IF($A404="","",IF(OR($D404="",$E404=""),"",$D404+$E404))</f>
        <v/>
      </c>
      <c r="Z404" s="44">
        <f>IF($A404="","",IF(OR($F404="",$G404=""),"",$F404+$G404))</f>
        <v/>
      </c>
      <c r="AA404" s="44">
        <f>IF($A404="","",IF(OR($O404="",$P404=""),"",$O404+$P404))</f>
        <v/>
      </c>
      <c r="AB404" s="44">
        <f>IF($A404="","",IF(OR($Q404="",$R404=""),"",$Q404+$R404))</f>
        <v/>
      </c>
      <c r="AC404" s="44">
        <f>IF($A404="","",IF(OR($S404="",$T404=""),"",$S404+$T404))</f>
        <v/>
      </c>
      <c r="AD404" s="45">
        <f>IF($A404="","",IF(OR($Y404="",$Z404=""),"",ROUND(($Z404-$Y404)*24,1)))</f>
        <v/>
      </c>
      <c r="AE404" s="45">
        <f>IF($A404="","",IF(OR($AA404="",$Z404=""),"",ROUND(($Z404-$AA404)*24,1)))</f>
        <v/>
      </c>
      <c r="AF404" s="22">
        <f>IF($A404="","",IF(OR($AB404="",$Z404=""),"",ROUND(($AB404-$Z404)*1440,0)))</f>
        <v/>
      </c>
      <c r="AG404" s="22">
        <f>IF($A404="","",IF(OR($AB404="",$AC404=""),"",ROUND(($AC404-$AB404)*1440,0)))</f>
        <v/>
      </c>
      <c r="AH404" s="46">
        <f>IF($A404="","",IF(OR($V404="",$W404=""),"",$W404-$V404))</f>
        <v/>
      </c>
      <c r="AI404" s="24">
        <f>IF($A404="","",IF(OR($L404="Cancelled",$L404="Completed"),"",IF(AND($L404="Confirmed",OR($M404="",$N404="")),"CONFIRMATION INCOMPLETE",IF(AND($Z404&lt;&gt;"",$Z404&lt;Dashboard!$B$2,$L404&lt;&gt;"Confirmed"),"OVERDUE / UNFILLED",IF(AND($Z404&lt;&gt;"",$Z404&gt;=Dashboard!$B$2,$Z404&lt;=Dashboard!$B$2+2,$L404&lt;&gt;"Confirmed"),"DUE WITHIN 48 HOURS","")))))</f>
        <v/>
      </c>
      <c r="AJ404" s="24">
        <f>IF($A404="","",IF(COUNTIF($A$2:$A$501,$A404)&gt;1,"Duplicate request ID",IF(OR($B404="",$C404="",$D404="",$E404="",$F404="",$G404="",$H404="",$I404="",$J404="",$K404="",$L404=""),"Missing required information",IF(AND($Y404&lt;&gt;"",$Z404&lt;&gt;"",$Z404&lt;$Y404),"Invalid date or time sequence",IF(OR(AND($O404&lt;&gt;"",$P404=""),AND($O404="",$P404&lt;&gt;"")),"Confirmation date or time incomplete",IF(AND($AA404&lt;&gt;"",$Z404&lt;&gt;"",$AA404&gt;$Z404),"Confirmation after appointment",IF(AND(OR($L404="Confirmed",$L404="Completed"),OR($M404="",$N404="")),"Confirmed record missing assignment",IF(AND($L404="Completed",OR($Q404="",$R404="",$S404="",$T404="")),"Completed record missing service times",IF(AND($AB404&lt;&gt;"",$AC404&lt;&gt;"",$AC404&lt;$AB404),"Service end before service start",IF(AND($L404="Cancelled",$U404=""),"Cancelled record missing cancellation source",IF(OR(AND($V404&lt;&gt;"",$V404&lt;0),AND($W404&lt;&gt;"",$W404&lt;0)),"Negative cost",""))))))))))</f>
        <v/>
      </c>
    </row>
    <row r="405">
      <c r="A405" s="25" t="n"/>
      <c r="B405" s="25" t="n"/>
      <c r="C405" s="25" t="n"/>
      <c r="D405" s="47" t="n"/>
      <c r="E405" s="27" t="n"/>
      <c r="F405" s="47" t="n"/>
      <c r="G405" s="27" t="n"/>
      <c r="H405" s="25" t="n"/>
      <c r="I405" s="25" t="n"/>
      <c r="J405" s="25" t="n"/>
      <c r="K405" s="25" t="n"/>
      <c r="L405" s="25" t="n"/>
      <c r="M405" s="25" t="n"/>
      <c r="N405" s="25" t="n"/>
      <c r="O405" s="47" t="n"/>
      <c r="P405" s="27" t="n"/>
      <c r="Q405" s="47" t="n"/>
      <c r="R405" s="27" t="n"/>
      <c r="S405" s="47" t="n"/>
      <c r="T405" s="27" t="n"/>
      <c r="U405" s="25" t="n"/>
      <c r="V405" s="48" t="n"/>
      <c r="W405" s="48" t="n"/>
      <c r="X405" s="29" t="n"/>
      <c r="Y405" s="44">
        <f>IF($A405="","",IF(OR($D405="",$E405=""),"",$D405+$E405))</f>
        <v/>
      </c>
      <c r="Z405" s="44">
        <f>IF($A405="","",IF(OR($F405="",$G405=""),"",$F405+$G405))</f>
        <v/>
      </c>
      <c r="AA405" s="44">
        <f>IF($A405="","",IF(OR($O405="",$P405=""),"",$O405+$P405))</f>
        <v/>
      </c>
      <c r="AB405" s="44">
        <f>IF($A405="","",IF(OR($Q405="",$R405=""),"",$Q405+$R405))</f>
        <v/>
      </c>
      <c r="AC405" s="44">
        <f>IF($A405="","",IF(OR($S405="",$T405=""),"",$S405+$T405))</f>
        <v/>
      </c>
      <c r="AD405" s="45">
        <f>IF($A405="","",IF(OR($Y405="",$Z405=""),"",ROUND(($Z405-$Y405)*24,1)))</f>
        <v/>
      </c>
      <c r="AE405" s="45">
        <f>IF($A405="","",IF(OR($AA405="",$Z405=""),"",ROUND(($Z405-$AA405)*24,1)))</f>
        <v/>
      </c>
      <c r="AF405" s="22">
        <f>IF($A405="","",IF(OR($AB405="",$Z405=""),"",ROUND(($AB405-$Z405)*1440,0)))</f>
        <v/>
      </c>
      <c r="AG405" s="22">
        <f>IF($A405="","",IF(OR($AB405="",$AC405=""),"",ROUND(($AC405-$AB405)*1440,0)))</f>
        <v/>
      </c>
      <c r="AH405" s="46">
        <f>IF($A405="","",IF(OR($V405="",$W405=""),"",$W405-$V405))</f>
        <v/>
      </c>
      <c r="AI405" s="24">
        <f>IF($A405="","",IF(OR($L405="Cancelled",$L405="Completed"),"",IF(AND($L405="Confirmed",OR($M405="",$N405="")),"CONFIRMATION INCOMPLETE",IF(AND($Z405&lt;&gt;"",$Z405&lt;Dashboard!$B$2,$L405&lt;&gt;"Confirmed"),"OVERDUE / UNFILLED",IF(AND($Z405&lt;&gt;"",$Z405&gt;=Dashboard!$B$2,$Z405&lt;=Dashboard!$B$2+2,$L405&lt;&gt;"Confirmed"),"DUE WITHIN 48 HOURS","")))))</f>
        <v/>
      </c>
      <c r="AJ405" s="24">
        <f>IF($A405="","",IF(COUNTIF($A$2:$A$501,$A405)&gt;1,"Duplicate request ID",IF(OR($B405="",$C405="",$D405="",$E405="",$F405="",$G405="",$H405="",$I405="",$J405="",$K405="",$L405=""),"Missing required information",IF(AND($Y405&lt;&gt;"",$Z405&lt;&gt;"",$Z405&lt;$Y405),"Invalid date or time sequence",IF(OR(AND($O405&lt;&gt;"",$P405=""),AND($O405="",$P405&lt;&gt;"")),"Confirmation date or time incomplete",IF(AND($AA405&lt;&gt;"",$Z405&lt;&gt;"",$AA405&gt;$Z405),"Confirmation after appointment",IF(AND(OR($L405="Confirmed",$L405="Completed"),OR($M405="",$N405="")),"Confirmed record missing assignment",IF(AND($L405="Completed",OR($Q405="",$R405="",$S405="",$T405="")),"Completed record missing service times",IF(AND($AB405&lt;&gt;"",$AC405&lt;&gt;"",$AC405&lt;$AB405),"Service end before service start",IF(AND($L405="Cancelled",$U405=""),"Cancelled record missing cancellation source",IF(OR(AND($V405&lt;&gt;"",$V405&lt;0),AND($W405&lt;&gt;"",$W405&lt;0)),"Negative cost",""))))))))))</f>
        <v/>
      </c>
    </row>
    <row r="406">
      <c r="A406" s="15" t="n"/>
      <c r="B406" s="15" t="n"/>
      <c r="C406" s="15" t="n"/>
      <c r="D406" s="42" t="n"/>
      <c r="E406" s="17" t="n"/>
      <c r="F406" s="42" t="n"/>
      <c r="G406" s="17" t="n"/>
      <c r="H406" s="15" t="n"/>
      <c r="I406" s="15" t="n"/>
      <c r="J406" s="15" t="n"/>
      <c r="K406" s="15" t="n"/>
      <c r="L406" s="15" t="n"/>
      <c r="M406" s="15" t="n"/>
      <c r="N406" s="15" t="n"/>
      <c r="O406" s="42" t="n"/>
      <c r="P406" s="17" t="n"/>
      <c r="Q406" s="42" t="n"/>
      <c r="R406" s="17" t="n"/>
      <c r="S406" s="42" t="n"/>
      <c r="T406" s="17" t="n"/>
      <c r="U406" s="15" t="n"/>
      <c r="V406" s="43" t="n"/>
      <c r="W406" s="43" t="n"/>
      <c r="X406" s="19" t="n"/>
      <c r="Y406" s="44">
        <f>IF($A406="","",IF(OR($D406="",$E406=""),"",$D406+$E406))</f>
        <v/>
      </c>
      <c r="Z406" s="44">
        <f>IF($A406="","",IF(OR($F406="",$G406=""),"",$F406+$G406))</f>
        <v/>
      </c>
      <c r="AA406" s="44">
        <f>IF($A406="","",IF(OR($O406="",$P406=""),"",$O406+$P406))</f>
        <v/>
      </c>
      <c r="AB406" s="44">
        <f>IF($A406="","",IF(OR($Q406="",$R406=""),"",$Q406+$R406))</f>
        <v/>
      </c>
      <c r="AC406" s="44">
        <f>IF($A406="","",IF(OR($S406="",$T406=""),"",$S406+$T406))</f>
        <v/>
      </c>
      <c r="AD406" s="45">
        <f>IF($A406="","",IF(OR($Y406="",$Z406=""),"",ROUND(($Z406-$Y406)*24,1)))</f>
        <v/>
      </c>
      <c r="AE406" s="45">
        <f>IF($A406="","",IF(OR($AA406="",$Z406=""),"",ROUND(($Z406-$AA406)*24,1)))</f>
        <v/>
      </c>
      <c r="AF406" s="22">
        <f>IF($A406="","",IF(OR($AB406="",$Z406=""),"",ROUND(($AB406-$Z406)*1440,0)))</f>
        <v/>
      </c>
      <c r="AG406" s="22">
        <f>IF($A406="","",IF(OR($AB406="",$AC406=""),"",ROUND(($AC406-$AB406)*1440,0)))</f>
        <v/>
      </c>
      <c r="AH406" s="46">
        <f>IF($A406="","",IF(OR($V406="",$W406=""),"",$W406-$V406))</f>
        <v/>
      </c>
      <c r="AI406" s="24">
        <f>IF($A406="","",IF(OR($L406="Cancelled",$L406="Completed"),"",IF(AND($L406="Confirmed",OR($M406="",$N406="")),"CONFIRMATION INCOMPLETE",IF(AND($Z406&lt;&gt;"",$Z406&lt;Dashboard!$B$2,$L406&lt;&gt;"Confirmed"),"OVERDUE / UNFILLED",IF(AND($Z406&lt;&gt;"",$Z406&gt;=Dashboard!$B$2,$Z406&lt;=Dashboard!$B$2+2,$L406&lt;&gt;"Confirmed"),"DUE WITHIN 48 HOURS","")))))</f>
        <v/>
      </c>
      <c r="AJ406" s="24">
        <f>IF($A406="","",IF(COUNTIF($A$2:$A$501,$A406)&gt;1,"Duplicate request ID",IF(OR($B406="",$C406="",$D406="",$E406="",$F406="",$G406="",$H406="",$I406="",$J406="",$K406="",$L406=""),"Missing required information",IF(AND($Y406&lt;&gt;"",$Z406&lt;&gt;"",$Z406&lt;$Y406),"Invalid date or time sequence",IF(OR(AND($O406&lt;&gt;"",$P406=""),AND($O406="",$P406&lt;&gt;"")),"Confirmation date or time incomplete",IF(AND($AA406&lt;&gt;"",$Z406&lt;&gt;"",$AA406&gt;$Z406),"Confirmation after appointment",IF(AND(OR($L406="Confirmed",$L406="Completed"),OR($M406="",$N406="")),"Confirmed record missing assignment",IF(AND($L406="Completed",OR($Q406="",$R406="",$S406="",$T406="")),"Completed record missing service times",IF(AND($AB406&lt;&gt;"",$AC406&lt;&gt;"",$AC406&lt;$AB406),"Service end before service start",IF(AND($L406="Cancelled",$U406=""),"Cancelled record missing cancellation source",IF(OR(AND($V406&lt;&gt;"",$V406&lt;0),AND($W406&lt;&gt;"",$W406&lt;0)),"Negative cost",""))))))))))</f>
        <v/>
      </c>
    </row>
    <row r="407">
      <c r="A407" s="25" t="n"/>
      <c r="B407" s="25" t="n"/>
      <c r="C407" s="25" t="n"/>
      <c r="D407" s="47" t="n"/>
      <c r="E407" s="27" t="n"/>
      <c r="F407" s="47" t="n"/>
      <c r="G407" s="27" t="n"/>
      <c r="H407" s="25" t="n"/>
      <c r="I407" s="25" t="n"/>
      <c r="J407" s="25" t="n"/>
      <c r="K407" s="25" t="n"/>
      <c r="L407" s="25" t="n"/>
      <c r="M407" s="25" t="n"/>
      <c r="N407" s="25" t="n"/>
      <c r="O407" s="47" t="n"/>
      <c r="P407" s="27" t="n"/>
      <c r="Q407" s="47" t="n"/>
      <c r="R407" s="27" t="n"/>
      <c r="S407" s="47" t="n"/>
      <c r="T407" s="27" t="n"/>
      <c r="U407" s="25" t="n"/>
      <c r="V407" s="48" t="n"/>
      <c r="W407" s="48" t="n"/>
      <c r="X407" s="29" t="n"/>
      <c r="Y407" s="44">
        <f>IF($A407="","",IF(OR($D407="",$E407=""),"",$D407+$E407))</f>
        <v/>
      </c>
      <c r="Z407" s="44">
        <f>IF($A407="","",IF(OR($F407="",$G407=""),"",$F407+$G407))</f>
        <v/>
      </c>
      <c r="AA407" s="44">
        <f>IF($A407="","",IF(OR($O407="",$P407=""),"",$O407+$P407))</f>
        <v/>
      </c>
      <c r="AB407" s="44">
        <f>IF($A407="","",IF(OR($Q407="",$R407=""),"",$Q407+$R407))</f>
        <v/>
      </c>
      <c r="AC407" s="44">
        <f>IF($A407="","",IF(OR($S407="",$T407=""),"",$S407+$T407))</f>
        <v/>
      </c>
      <c r="AD407" s="45">
        <f>IF($A407="","",IF(OR($Y407="",$Z407=""),"",ROUND(($Z407-$Y407)*24,1)))</f>
        <v/>
      </c>
      <c r="AE407" s="45">
        <f>IF($A407="","",IF(OR($AA407="",$Z407=""),"",ROUND(($Z407-$AA407)*24,1)))</f>
        <v/>
      </c>
      <c r="AF407" s="22">
        <f>IF($A407="","",IF(OR($AB407="",$Z407=""),"",ROUND(($AB407-$Z407)*1440,0)))</f>
        <v/>
      </c>
      <c r="AG407" s="22">
        <f>IF($A407="","",IF(OR($AB407="",$AC407=""),"",ROUND(($AC407-$AB407)*1440,0)))</f>
        <v/>
      </c>
      <c r="AH407" s="46">
        <f>IF($A407="","",IF(OR($V407="",$W407=""),"",$W407-$V407))</f>
        <v/>
      </c>
      <c r="AI407" s="24">
        <f>IF($A407="","",IF(OR($L407="Cancelled",$L407="Completed"),"",IF(AND($L407="Confirmed",OR($M407="",$N407="")),"CONFIRMATION INCOMPLETE",IF(AND($Z407&lt;&gt;"",$Z407&lt;Dashboard!$B$2,$L407&lt;&gt;"Confirmed"),"OVERDUE / UNFILLED",IF(AND($Z407&lt;&gt;"",$Z407&gt;=Dashboard!$B$2,$Z407&lt;=Dashboard!$B$2+2,$L407&lt;&gt;"Confirmed"),"DUE WITHIN 48 HOURS","")))))</f>
        <v/>
      </c>
      <c r="AJ407" s="24">
        <f>IF($A407="","",IF(COUNTIF($A$2:$A$501,$A407)&gt;1,"Duplicate request ID",IF(OR($B407="",$C407="",$D407="",$E407="",$F407="",$G407="",$H407="",$I407="",$J407="",$K407="",$L407=""),"Missing required information",IF(AND($Y407&lt;&gt;"",$Z407&lt;&gt;"",$Z407&lt;$Y407),"Invalid date or time sequence",IF(OR(AND($O407&lt;&gt;"",$P407=""),AND($O407="",$P407&lt;&gt;"")),"Confirmation date or time incomplete",IF(AND($AA407&lt;&gt;"",$Z407&lt;&gt;"",$AA407&gt;$Z407),"Confirmation after appointment",IF(AND(OR($L407="Confirmed",$L407="Completed"),OR($M407="",$N407="")),"Confirmed record missing assignment",IF(AND($L407="Completed",OR($Q407="",$R407="",$S407="",$T407="")),"Completed record missing service times",IF(AND($AB407&lt;&gt;"",$AC407&lt;&gt;"",$AC407&lt;$AB407),"Service end before service start",IF(AND($L407="Cancelled",$U407=""),"Cancelled record missing cancellation source",IF(OR(AND($V407&lt;&gt;"",$V407&lt;0),AND($W407&lt;&gt;"",$W407&lt;0)),"Negative cost",""))))))))))</f>
        <v/>
      </c>
    </row>
    <row r="408">
      <c r="A408" s="15" t="n"/>
      <c r="B408" s="15" t="n"/>
      <c r="C408" s="15" t="n"/>
      <c r="D408" s="42" t="n"/>
      <c r="E408" s="17" t="n"/>
      <c r="F408" s="42" t="n"/>
      <c r="G408" s="17" t="n"/>
      <c r="H408" s="15" t="n"/>
      <c r="I408" s="15" t="n"/>
      <c r="J408" s="15" t="n"/>
      <c r="K408" s="15" t="n"/>
      <c r="L408" s="15" t="n"/>
      <c r="M408" s="15" t="n"/>
      <c r="N408" s="15" t="n"/>
      <c r="O408" s="42" t="n"/>
      <c r="P408" s="17" t="n"/>
      <c r="Q408" s="42" t="n"/>
      <c r="R408" s="17" t="n"/>
      <c r="S408" s="42" t="n"/>
      <c r="T408" s="17" t="n"/>
      <c r="U408" s="15" t="n"/>
      <c r="V408" s="43" t="n"/>
      <c r="W408" s="43" t="n"/>
      <c r="X408" s="19" t="n"/>
      <c r="Y408" s="44">
        <f>IF($A408="","",IF(OR($D408="",$E408=""),"",$D408+$E408))</f>
        <v/>
      </c>
      <c r="Z408" s="44">
        <f>IF($A408="","",IF(OR($F408="",$G408=""),"",$F408+$G408))</f>
        <v/>
      </c>
      <c r="AA408" s="44">
        <f>IF($A408="","",IF(OR($O408="",$P408=""),"",$O408+$P408))</f>
        <v/>
      </c>
      <c r="AB408" s="44">
        <f>IF($A408="","",IF(OR($Q408="",$R408=""),"",$Q408+$R408))</f>
        <v/>
      </c>
      <c r="AC408" s="44">
        <f>IF($A408="","",IF(OR($S408="",$T408=""),"",$S408+$T408))</f>
        <v/>
      </c>
      <c r="AD408" s="45">
        <f>IF($A408="","",IF(OR($Y408="",$Z408=""),"",ROUND(($Z408-$Y408)*24,1)))</f>
        <v/>
      </c>
      <c r="AE408" s="45">
        <f>IF($A408="","",IF(OR($AA408="",$Z408=""),"",ROUND(($Z408-$AA408)*24,1)))</f>
        <v/>
      </c>
      <c r="AF408" s="22">
        <f>IF($A408="","",IF(OR($AB408="",$Z408=""),"",ROUND(($AB408-$Z408)*1440,0)))</f>
        <v/>
      </c>
      <c r="AG408" s="22">
        <f>IF($A408="","",IF(OR($AB408="",$AC408=""),"",ROUND(($AC408-$AB408)*1440,0)))</f>
        <v/>
      </c>
      <c r="AH408" s="46">
        <f>IF($A408="","",IF(OR($V408="",$W408=""),"",$W408-$V408))</f>
        <v/>
      </c>
      <c r="AI408" s="24">
        <f>IF($A408="","",IF(OR($L408="Cancelled",$L408="Completed"),"",IF(AND($L408="Confirmed",OR($M408="",$N408="")),"CONFIRMATION INCOMPLETE",IF(AND($Z408&lt;&gt;"",$Z408&lt;Dashboard!$B$2,$L408&lt;&gt;"Confirmed"),"OVERDUE / UNFILLED",IF(AND($Z408&lt;&gt;"",$Z408&gt;=Dashboard!$B$2,$Z408&lt;=Dashboard!$B$2+2,$L408&lt;&gt;"Confirmed"),"DUE WITHIN 48 HOURS","")))))</f>
        <v/>
      </c>
      <c r="AJ408" s="24">
        <f>IF($A408="","",IF(COUNTIF($A$2:$A$501,$A408)&gt;1,"Duplicate request ID",IF(OR($B408="",$C408="",$D408="",$E408="",$F408="",$G408="",$H408="",$I408="",$J408="",$K408="",$L408=""),"Missing required information",IF(AND($Y408&lt;&gt;"",$Z408&lt;&gt;"",$Z408&lt;$Y408),"Invalid date or time sequence",IF(OR(AND($O408&lt;&gt;"",$P408=""),AND($O408="",$P408&lt;&gt;"")),"Confirmation date or time incomplete",IF(AND($AA408&lt;&gt;"",$Z408&lt;&gt;"",$AA408&gt;$Z408),"Confirmation after appointment",IF(AND(OR($L408="Confirmed",$L408="Completed"),OR($M408="",$N408="")),"Confirmed record missing assignment",IF(AND($L408="Completed",OR($Q408="",$R408="",$S408="",$T408="")),"Completed record missing service times",IF(AND($AB408&lt;&gt;"",$AC408&lt;&gt;"",$AC408&lt;$AB408),"Service end before service start",IF(AND($L408="Cancelled",$U408=""),"Cancelled record missing cancellation source",IF(OR(AND($V408&lt;&gt;"",$V408&lt;0),AND($W408&lt;&gt;"",$W408&lt;0)),"Negative cost",""))))))))))</f>
        <v/>
      </c>
    </row>
    <row r="409">
      <c r="A409" s="25" t="n"/>
      <c r="B409" s="25" t="n"/>
      <c r="C409" s="25" t="n"/>
      <c r="D409" s="47" t="n"/>
      <c r="E409" s="27" t="n"/>
      <c r="F409" s="47" t="n"/>
      <c r="G409" s="27" t="n"/>
      <c r="H409" s="25" t="n"/>
      <c r="I409" s="25" t="n"/>
      <c r="J409" s="25" t="n"/>
      <c r="K409" s="25" t="n"/>
      <c r="L409" s="25" t="n"/>
      <c r="M409" s="25" t="n"/>
      <c r="N409" s="25" t="n"/>
      <c r="O409" s="47" t="n"/>
      <c r="P409" s="27" t="n"/>
      <c r="Q409" s="47" t="n"/>
      <c r="R409" s="27" t="n"/>
      <c r="S409" s="47" t="n"/>
      <c r="T409" s="27" t="n"/>
      <c r="U409" s="25" t="n"/>
      <c r="V409" s="48" t="n"/>
      <c r="W409" s="48" t="n"/>
      <c r="X409" s="29" t="n"/>
      <c r="Y409" s="44">
        <f>IF($A409="","",IF(OR($D409="",$E409=""),"",$D409+$E409))</f>
        <v/>
      </c>
      <c r="Z409" s="44">
        <f>IF($A409="","",IF(OR($F409="",$G409=""),"",$F409+$G409))</f>
        <v/>
      </c>
      <c r="AA409" s="44">
        <f>IF($A409="","",IF(OR($O409="",$P409=""),"",$O409+$P409))</f>
        <v/>
      </c>
      <c r="AB409" s="44">
        <f>IF($A409="","",IF(OR($Q409="",$R409=""),"",$Q409+$R409))</f>
        <v/>
      </c>
      <c r="AC409" s="44">
        <f>IF($A409="","",IF(OR($S409="",$T409=""),"",$S409+$T409))</f>
        <v/>
      </c>
      <c r="AD409" s="45">
        <f>IF($A409="","",IF(OR($Y409="",$Z409=""),"",ROUND(($Z409-$Y409)*24,1)))</f>
        <v/>
      </c>
      <c r="AE409" s="45">
        <f>IF($A409="","",IF(OR($AA409="",$Z409=""),"",ROUND(($Z409-$AA409)*24,1)))</f>
        <v/>
      </c>
      <c r="AF409" s="22">
        <f>IF($A409="","",IF(OR($AB409="",$Z409=""),"",ROUND(($AB409-$Z409)*1440,0)))</f>
        <v/>
      </c>
      <c r="AG409" s="22">
        <f>IF($A409="","",IF(OR($AB409="",$AC409=""),"",ROUND(($AC409-$AB409)*1440,0)))</f>
        <v/>
      </c>
      <c r="AH409" s="46">
        <f>IF($A409="","",IF(OR($V409="",$W409=""),"",$W409-$V409))</f>
        <v/>
      </c>
      <c r="AI409" s="24">
        <f>IF($A409="","",IF(OR($L409="Cancelled",$L409="Completed"),"",IF(AND($L409="Confirmed",OR($M409="",$N409="")),"CONFIRMATION INCOMPLETE",IF(AND($Z409&lt;&gt;"",$Z409&lt;Dashboard!$B$2,$L409&lt;&gt;"Confirmed"),"OVERDUE / UNFILLED",IF(AND($Z409&lt;&gt;"",$Z409&gt;=Dashboard!$B$2,$Z409&lt;=Dashboard!$B$2+2,$L409&lt;&gt;"Confirmed"),"DUE WITHIN 48 HOURS","")))))</f>
        <v/>
      </c>
      <c r="AJ409" s="24">
        <f>IF($A409="","",IF(COUNTIF($A$2:$A$501,$A409)&gt;1,"Duplicate request ID",IF(OR($B409="",$C409="",$D409="",$E409="",$F409="",$G409="",$H409="",$I409="",$J409="",$K409="",$L409=""),"Missing required information",IF(AND($Y409&lt;&gt;"",$Z409&lt;&gt;"",$Z409&lt;$Y409),"Invalid date or time sequence",IF(OR(AND($O409&lt;&gt;"",$P409=""),AND($O409="",$P409&lt;&gt;"")),"Confirmation date or time incomplete",IF(AND($AA409&lt;&gt;"",$Z409&lt;&gt;"",$AA409&gt;$Z409),"Confirmation after appointment",IF(AND(OR($L409="Confirmed",$L409="Completed"),OR($M409="",$N409="")),"Confirmed record missing assignment",IF(AND($L409="Completed",OR($Q409="",$R409="",$S409="",$T409="")),"Completed record missing service times",IF(AND($AB409&lt;&gt;"",$AC409&lt;&gt;"",$AC409&lt;$AB409),"Service end before service start",IF(AND($L409="Cancelled",$U409=""),"Cancelled record missing cancellation source",IF(OR(AND($V409&lt;&gt;"",$V409&lt;0),AND($W409&lt;&gt;"",$W409&lt;0)),"Negative cost",""))))))))))</f>
        <v/>
      </c>
    </row>
    <row r="410">
      <c r="A410" s="15" t="n"/>
      <c r="B410" s="15" t="n"/>
      <c r="C410" s="15" t="n"/>
      <c r="D410" s="42" t="n"/>
      <c r="E410" s="17" t="n"/>
      <c r="F410" s="42" t="n"/>
      <c r="G410" s="17" t="n"/>
      <c r="H410" s="15" t="n"/>
      <c r="I410" s="15" t="n"/>
      <c r="J410" s="15" t="n"/>
      <c r="K410" s="15" t="n"/>
      <c r="L410" s="15" t="n"/>
      <c r="M410" s="15" t="n"/>
      <c r="N410" s="15" t="n"/>
      <c r="O410" s="42" t="n"/>
      <c r="P410" s="17" t="n"/>
      <c r="Q410" s="42" t="n"/>
      <c r="R410" s="17" t="n"/>
      <c r="S410" s="42" t="n"/>
      <c r="T410" s="17" t="n"/>
      <c r="U410" s="15" t="n"/>
      <c r="V410" s="43" t="n"/>
      <c r="W410" s="43" t="n"/>
      <c r="X410" s="19" t="n"/>
      <c r="Y410" s="44">
        <f>IF($A410="","",IF(OR($D410="",$E410=""),"",$D410+$E410))</f>
        <v/>
      </c>
      <c r="Z410" s="44">
        <f>IF($A410="","",IF(OR($F410="",$G410=""),"",$F410+$G410))</f>
        <v/>
      </c>
      <c r="AA410" s="44">
        <f>IF($A410="","",IF(OR($O410="",$P410=""),"",$O410+$P410))</f>
        <v/>
      </c>
      <c r="AB410" s="44">
        <f>IF($A410="","",IF(OR($Q410="",$R410=""),"",$Q410+$R410))</f>
        <v/>
      </c>
      <c r="AC410" s="44">
        <f>IF($A410="","",IF(OR($S410="",$T410=""),"",$S410+$T410))</f>
        <v/>
      </c>
      <c r="AD410" s="45">
        <f>IF($A410="","",IF(OR($Y410="",$Z410=""),"",ROUND(($Z410-$Y410)*24,1)))</f>
        <v/>
      </c>
      <c r="AE410" s="45">
        <f>IF($A410="","",IF(OR($AA410="",$Z410=""),"",ROUND(($Z410-$AA410)*24,1)))</f>
        <v/>
      </c>
      <c r="AF410" s="22">
        <f>IF($A410="","",IF(OR($AB410="",$Z410=""),"",ROUND(($AB410-$Z410)*1440,0)))</f>
        <v/>
      </c>
      <c r="AG410" s="22">
        <f>IF($A410="","",IF(OR($AB410="",$AC410=""),"",ROUND(($AC410-$AB410)*1440,0)))</f>
        <v/>
      </c>
      <c r="AH410" s="46">
        <f>IF($A410="","",IF(OR($V410="",$W410=""),"",$W410-$V410))</f>
        <v/>
      </c>
      <c r="AI410" s="24">
        <f>IF($A410="","",IF(OR($L410="Cancelled",$L410="Completed"),"",IF(AND($L410="Confirmed",OR($M410="",$N410="")),"CONFIRMATION INCOMPLETE",IF(AND($Z410&lt;&gt;"",$Z410&lt;Dashboard!$B$2,$L410&lt;&gt;"Confirmed"),"OVERDUE / UNFILLED",IF(AND($Z410&lt;&gt;"",$Z410&gt;=Dashboard!$B$2,$Z410&lt;=Dashboard!$B$2+2,$L410&lt;&gt;"Confirmed"),"DUE WITHIN 48 HOURS","")))))</f>
        <v/>
      </c>
      <c r="AJ410" s="24">
        <f>IF($A410="","",IF(COUNTIF($A$2:$A$501,$A410)&gt;1,"Duplicate request ID",IF(OR($B410="",$C410="",$D410="",$E410="",$F410="",$G410="",$H410="",$I410="",$J410="",$K410="",$L410=""),"Missing required information",IF(AND($Y410&lt;&gt;"",$Z410&lt;&gt;"",$Z410&lt;$Y410),"Invalid date or time sequence",IF(OR(AND($O410&lt;&gt;"",$P410=""),AND($O410="",$P410&lt;&gt;"")),"Confirmation date or time incomplete",IF(AND($AA410&lt;&gt;"",$Z410&lt;&gt;"",$AA410&gt;$Z410),"Confirmation after appointment",IF(AND(OR($L410="Confirmed",$L410="Completed"),OR($M410="",$N410="")),"Confirmed record missing assignment",IF(AND($L410="Completed",OR($Q410="",$R410="",$S410="",$T410="")),"Completed record missing service times",IF(AND($AB410&lt;&gt;"",$AC410&lt;&gt;"",$AC410&lt;$AB410),"Service end before service start",IF(AND($L410="Cancelled",$U410=""),"Cancelled record missing cancellation source",IF(OR(AND($V410&lt;&gt;"",$V410&lt;0),AND($W410&lt;&gt;"",$W410&lt;0)),"Negative cost",""))))))))))</f>
        <v/>
      </c>
    </row>
    <row r="411">
      <c r="A411" s="25" t="n"/>
      <c r="B411" s="25" t="n"/>
      <c r="C411" s="25" t="n"/>
      <c r="D411" s="47" t="n"/>
      <c r="E411" s="27" t="n"/>
      <c r="F411" s="47" t="n"/>
      <c r="G411" s="27" t="n"/>
      <c r="H411" s="25" t="n"/>
      <c r="I411" s="25" t="n"/>
      <c r="J411" s="25" t="n"/>
      <c r="K411" s="25" t="n"/>
      <c r="L411" s="25" t="n"/>
      <c r="M411" s="25" t="n"/>
      <c r="N411" s="25" t="n"/>
      <c r="O411" s="47" t="n"/>
      <c r="P411" s="27" t="n"/>
      <c r="Q411" s="47" t="n"/>
      <c r="R411" s="27" t="n"/>
      <c r="S411" s="47" t="n"/>
      <c r="T411" s="27" t="n"/>
      <c r="U411" s="25" t="n"/>
      <c r="V411" s="48" t="n"/>
      <c r="W411" s="48" t="n"/>
      <c r="X411" s="29" t="n"/>
      <c r="Y411" s="44">
        <f>IF($A411="","",IF(OR($D411="",$E411=""),"",$D411+$E411))</f>
        <v/>
      </c>
      <c r="Z411" s="44">
        <f>IF($A411="","",IF(OR($F411="",$G411=""),"",$F411+$G411))</f>
        <v/>
      </c>
      <c r="AA411" s="44">
        <f>IF($A411="","",IF(OR($O411="",$P411=""),"",$O411+$P411))</f>
        <v/>
      </c>
      <c r="AB411" s="44">
        <f>IF($A411="","",IF(OR($Q411="",$R411=""),"",$Q411+$R411))</f>
        <v/>
      </c>
      <c r="AC411" s="44">
        <f>IF($A411="","",IF(OR($S411="",$T411=""),"",$S411+$T411))</f>
        <v/>
      </c>
      <c r="AD411" s="45">
        <f>IF($A411="","",IF(OR($Y411="",$Z411=""),"",ROUND(($Z411-$Y411)*24,1)))</f>
        <v/>
      </c>
      <c r="AE411" s="45">
        <f>IF($A411="","",IF(OR($AA411="",$Z411=""),"",ROUND(($Z411-$AA411)*24,1)))</f>
        <v/>
      </c>
      <c r="AF411" s="22">
        <f>IF($A411="","",IF(OR($AB411="",$Z411=""),"",ROUND(($AB411-$Z411)*1440,0)))</f>
        <v/>
      </c>
      <c r="AG411" s="22">
        <f>IF($A411="","",IF(OR($AB411="",$AC411=""),"",ROUND(($AC411-$AB411)*1440,0)))</f>
        <v/>
      </c>
      <c r="AH411" s="46">
        <f>IF($A411="","",IF(OR($V411="",$W411=""),"",$W411-$V411))</f>
        <v/>
      </c>
      <c r="AI411" s="24">
        <f>IF($A411="","",IF(OR($L411="Cancelled",$L411="Completed"),"",IF(AND($L411="Confirmed",OR($M411="",$N411="")),"CONFIRMATION INCOMPLETE",IF(AND($Z411&lt;&gt;"",$Z411&lt;Dashboard!$B$2,$L411&lt;&gt;"Confirmed"),"OVERDUE / UNFILLED",IF(AND($Z411&lt;&gt;"",$Z411&gt;=Dashboard!$B$2,$Z411&lt;=Dashboard!$B$2+2,$L411&lt;&gt;"Confirmed"),"DUE WITHIN 48 HOURS","")))))</f>
        <v/>
      </c>
      <c r="AJ411" s="24">
        <f>IF($A411="","",IF(COUNTIF($A$2:$A$501,$A411)&gt;1,"Duplicate request ID",IF(OR($B411="",$C411="",$D411="",$E411="",$F411="",$G411="",$H411="",$I411="",$J411="",$K411="",$L411=""),"Missing required information",IF(AND($Y411&lt;&gt;"",$Z411&lt;&gt;"",$Z411&lt;$Y411),"Invalid date or time sequence",IF(OR(AND($O411&lt;&gt;"",$P411=""),AND($O411="",$P411&lt;&gt;"")),"Confirmation date or time incomplete",IF(AND($AA411&lt;&gt;"",$Z411&lt;&gt;"",$AA411&gt;$Z411),"Confirmation after appointment",IF(AND(OR($L411="Confirmed",$L411="Completed"),OR($M411="",$N411="")),"Confirmed record missing assignment",IF(AND($L411="Completed",OR($Q411="",$R411="",$S411="",$T411="")),"Completed record missing service times",IF(AND($AB411&lt;&gt;"",$AC411&lt;&gt;"",$AC411&lt;$AB411),"Service end before service start",IF(AND($L411="Cancelled",$U411=""),"Cancelled record missing cancellation source",IF(OR(AND($V411&lt;&gt;"",$V411&lt;0),AND($W411&lt;&gt;"",$W411&lt;0)),"Negative cost",""))))))))))</f>
        <v/>
      </c>
    </row>
    <row r="412">
      <c r="A412" s="15" t="n"/>
      <c r="B412" s="15" t="n"/>
      <c r="C412" s="15" t="n"/>
      <c r="D412" s="42" t="n"/>
      <c r="E412" s="17" t="n"/>
      <c r="F412" s="42" t="n"/>
      <c r="G412" s="17" t="n"/>
      <c r="H412" s="15" t="n"/>
      <c r="I412" s="15" t="n"/>
      <c r="J412" s="15" t="n"/>
      <c r="K412" s="15" t="n"/>
      <c r="L412" s="15" t="n"/>
      <c r="M412" s="15" t="n"/>
      <c r="N412" s="15" t="n"/>
      <c r="O412" s="42" t="n"/>
      <c r="P412" s="17" t="n"/>
      <c r="Q412" s="42" t="n"/>
      <c r="R412" s="17" t="n"/>
      <c r="S412" s="42" t="n"/>
      <c r="T412" s="17" t="n"/>
      <c r="U412" s="15" t="n"/>
      <c r="V412" s="43" t="n"/>
      <c r="W412" s="43" t="n"/>
      <c r="X412" s="19" t="n"/>
      <c r="Y412" s="44">
        <f>IF($A412="","",IF(OR($D412="",$E412=""),"",$D412+$E412))</f>
        <v/>
      </c>
      <c r="Z412" s="44">
        <f>IF($A412="","",IF(OR($F412="",$G412=""),"",$F412+$G412))</f>
        <v/>
      </c>
      <c r="AA412" s="44">
        <f>IF($A412="","",IF(OR($O412="",$P412=""),"",$O412+$P412))</f>
        <v/>
      </c>
      <c r="AB412" s="44">
        <f>IF($A412="","",IF(OR($Q412="",$R412=""),"",$Q412+$R412))</f>
        <v/>
      </c>
      <c r="AC412" s="44">
        <f>IF($A412="","",IF(OR($S412="",$T412=""),"",$S412+$T412))</f>
        <v/>
      </c>
      <c r="AD412" s="45">
        <f>IF($A412="","",IF(OR($Y412="",$Z412=""),"",ROUND(($Z412-$Y412)*24,1)))</f>
        <v/>
      </c>
      <c r="AE412" s="45">
        <f>IF($A412="","",IF(OR($AA412="",$Z412=""),"",ROUND(($Z412-$AA412)*24,1)))</f>
        <v/>
      </c>
      <c r="AF412" s="22">
        <f>IF($A412="","",IF(OR($AB412="",$Z412=""),"",ROUND(($AB412-$Z412)*1440,0)))</f>
        <v/>
      </c>
      <c r="AG412" s="22">
        <f>IF($A412="","",IF(OR($AB412="",$AC412=""),"",ROUND(($AC412-$AB412)*1440,0)))</f>
        <v/>
      </c>
      <c r="AH412" s="46">
        <f>IF($A412="","",IF(OR($V412="",$W412=""),"",$W412-$V412))</f>
        <v/>
      </c>
      <c r="AI412" s="24">
        <f>IF($A412="","",IF(OR($L412="Cancelled",$L412="Completed"),"",IF(AND($L412="Confirmed",OR($M412="",$N412="")),"CONFIRMATION INCOMPLETE",IF(AND($Z412&lt;&gt;"",$Z412&lt;Dashboard!$B$2,$L412&lt;&gt;"Confirmed"),"OVERDUE / UNFILLED",IF(AND($Z412&lt;&gt;"",$Z412&gt;=Dashboard!$B$2,$Z412&lt;=Dashboard!$B$2+2,$L412&lt;&gt;"Confirmed"),"DUE WITHIN 48 HOURS","")))))</f>
        <v/>
      </c>
      <c r="AJ412" s="24">
        <f>IF($A412="","",IF(COUNTIF($A$2:$A$501,$A412)&gt;1,"Duplicate request ID",IF(OR($B412="",$C412="",$D412="",$E412="",$F412="",$G412="",$H412="",$I412="",$J412="",$K412="",$L412=""),"Missing required information",IF(AND($Y412&lt;&gt;"",$Z412&lt;&gt;"",$Z412&lt;$Y412),"Invalid date or time sequence",IF(OR(AND($O412&lt;&gt;"",$P412=""),AND($O412="",$P412&lt;&gt;"")),"Confirmation date or time incomplete",IF(AND($AA412&lt;&gt;"",$Z412&lt;&gt;"",$AA412&gt;$Z412),"Confirmation after appointment",IF(AND(OR($L412="Confirmed",$L412="Completed"),OR($M412="",$N412="")),"Confirmed record missing assignment",IF(AND($L412="Completed",OR($Q412="",$R412="",$S412="",$T412="")),"Completed record missing service times",IF(AND($AB412&lt;&gt;"",$AC412&lt;&gt;"",$AC412&lt;$AB412),"Service end before service start",IF(AND($L412="Cancelled",$U412=""),"Cancelled record missing cancellation source",IF(OR(AND($V412&lt;&gt;"",$V412&lt;0),AND($W412&lt;&gt;"",$W412&lt;0)),"Negative cost",""))))))))))</f>
        <v/>
      </c>
    </row>
    <row r="413">
      <c r="A413" s="25" t="n"/>
      <c r="B413" s="25" t="n"/>
      <c r="C413" s="25" t="n"/>
      <c r="D413" s="47" t="n"/>
      <c r="E413" s="27" t="n"/>
      <c r="F413" s="47" t="n"/>
      <c r="G413" s="27" t="n"/>
      <c r="H413" s="25" t="n"/>
      <c r="I413" s="25" t="n"/>
      <c r="J413" s="25" t="n"/>
      <c r="K413" s="25" t="n"/>
      <c r="L413" s="25" t="n"/>
      <c r="M413" s="25" t="n"/>
      <c r="N413" s="25" t="n"/>
      <c r="O413" s="47" t="n"/>
      <c r="P413" s="27" t="n"/>
      <c r="Q413" s="47" t="n"/>
      <c r="R413" s="27" t="n"/>
      <c r="S413" s="47" t="n"/>
      <c r="T413" s="27" t="n"/>
      <c r="U413" s="25" t="n"/>
      <c r="V413" s="48" t="n"/>
      <c r="W413" s="48" t="n"/>
      <c r="X413" s="29" t="n"/>
      <c r="Y413" s="44">
        <f>IF($A413="","",IF(OR($D413="",$E413=""),"",$D413+$E413))</f>
        <v/>
      </c>
      <c r="Z413" s="44">
        <f>IF($A413="","",IF(OR($F413="",$G413=""),"",$F413+$G413))</f>
        <v/>
      </c>
      <c r="AA413" s="44">
        <f>IF($A413="","",IF(OR($O413="",$P413=""),"",$O413+$P413))</f>
        <v/>
      </c>
      <c r="AB413" s="44">
        <f>IF($A413="","",IF(OR($Q413="",$R413=""),"",$Q413+$R413))</f>
        <v/>
      </c>
      <c r="AC413" s="44">
        <f>IF($A413="","",IF(OR($S413="",$T413=""),"",$S413+$T413))</f>
        <v/>
      </c>
      <c r="AD413" s="45">
        <f>IF($A413="","",IF(OR($Y413="",$Z413=""),"",ROUND(($Z413-$Y413)*24,1)))</f>
        <v/>
      </c>
      <c r="AE413" s="45">
        <f>IF($A413="","",IF(OR($AA413="",$Z413=""),"",ROUND(($Z413-$AA413)*24,1)))</f>
        <v/>
      </c>
      <c r="AF413" s="22">
        <f>IF($A413="","",IF(OR($AB413="",$Z413=""),"",ROUND(($AB413-$Z413)*1440,0)))</f>
        <v/>
      </c>
      <c r="AG413" s="22">
        <f>IF($A413="","",IF(OR($AB413="",$AC413=""),"",ROUND(($AC413-$AB413)*1440,0)))</f>
        <v/>
      </c>
      <c r="AH413" s="46">
        <f>IF($A413="","",IF(OR($V413="",$W413=""),"",$W413-$V413))</f>
        <v/>
      </c>
      <c r="AI413" s="24">
        <f>IF($A413="","",IF(OR($L413="Cancelled",$L413="Completed"),"",IF(AND($L413="Confirmed",OR($M413="",$N413="")),"CONFIRMATION INCOMPLETE",IF(AND($Z413&lt;&gt;"",$Z413&lt;Dashboard!$B$2,$L413&lt;&gt;"Confirmed"),"OVERDUE / UNFILLED",IF(AND($Z413&lt;&gt;"",$Z413&gt;=Dashboard!$B$2,$Z413&lt;=Dashboard!$B$2+2,$L413&lt;&gt;"Confirmed"),"DUE WITHIN 48 HOURS","")))))</f>
        <v/>
      </c>
      <c r="AJ413" s="24">
        <f>IF($A413="","",IF(COUNTIF($A$2:$A$501,$A413)&gt;1,"Duplicate request ID",IF(OR($B413="",$C413="",$D413="",$E413="",$F413="",$G413="",$H413="",$I413="",$J413="",$K413="",$L413=""),"Missing required information",IF(AND($Y413&lt;&gt;"",$Z413&lt;&gt;"",$Z413&lt;$Y413),"Invalid date or time sequence",IF(OR(AND($O413&lt;&gt;"",$P413=""),AND($O413="",$P413&lt;&gt;"")),"Confirmation date or time incomplete",IF(AND($AA413&lt;&gt;"",$Z413&lt;&gt;"",$AA413&gt;$Z413),"Confirmation after appointment",IF(AND(OR($L413="Confirmed",$L413="Completed"),OR($M413="",$N413="")),"Confirmed record missing assignment",IF(AND($L413="Completed",OR($Q413="",$R413="",$S413="",$T413="")),"Completed record missing service times",IF(AND($AB413&lt;&gt;"",$AC413&lt;&gt;"",$AC413&lt;$AB413),"Service end before service start",IF(AND($L413="Cancelled",$U413=""),"Cancelled record missing cancellation source",IF(OR(AND($V413&lt;&gt;"",$V413&lt;0),AND($W413&lt;&gt;"",$W413&lt;0)),"Negative cost",""))))))))))</f>
        <v/>
      </c>
    </row>
    <row r="414">
      <c r="A414" s="15" t="n"/>
      <c r="B414" s="15" t="n"/>
      <c r="C414" s="15" t="n"/>
      <c r="D414" s="42" t="n"/>
      <c r="E414" s="17" t="n"/>
      <c r="F414" s="42" t="n"/>
      <c r="G414" s="17" t="n"/>
      <c r="H414" s="15" t="n"/>
      <c r="I414" s="15" t="n"/>
      <c r="J414" s="15" t="n"/>
      <c r="K414" s="15" t="n"/>
      <c r="L414" s="15" t="n"/>
      <c r="M414" s="15" t="n"/>
      <c r="N414" s="15" t="n"/>
      <c r="O414" s="42" t="n"/>
      <c r="P414" s="17" t="n"/>
      <c r="Q414" s="42" t="n"/>
      <c r="R414" s="17" t="n"/>
      <c r="S414" s="42" t="n"/>
      <c r="T414" s="17" t="n"/>
      <c r="U414" s="15" t="n"/>
      <c r="V414" s="43" t="n"/>
      <c r="W414" s="43" t="n"/>
      <c r="X414" s="19" t="n"/>
      <c r="Y414" s="44">
        <f>IF($A414="","",IF(OR($D414="",$E414=""),"",$D414+$E414))</f>
        <v/>
      </c>
      <c r="Z414" s="44">
        <f>IF($A414="","",IF(OR($F414="",$G414=""),"",$F414+$G414))</f>
        <v/>
      </c>
      <c r="AA414" s="44">
        <f>IF($A414="","",IF(OR($O414="",$P414=""),"",$O414+$P414))</f>
        <v/>
      </c>
      <c r="AB414" s="44">
        <f>IF($A414="","",IF(OR($Q414="",$R414=""),"",$Q414+$R414))</f>
        <v/>
      </c>
      <c r="AC414" s="44">
        <f>IF($A414="","",IF(OR($S414="",$T414=""),"",$S414+$T414))</f>
        <v/>
      </c>
      <c r="AD414" s="45">
        <f>IF($A414="","",IF(OR($Y414="",$Z414=""),"",ROUND(($Z414-$Y414)*24,1)))</f>
        <v/>
      </c>
      <c r="AE414" s="45">
        <f>IF($A414="","",IF(OR($AA414="",$Z414=""),"",ROUND(($Z414-$AA414)*24,1)))</f>
        <v/>
      </c>
      <c r="AF414" s="22">
        <f>IF($A414="","",IF(OR($AB414="",$Z414=""),"",ROUND(($AB414-$Z414)*1440,0)))</f>
        <v/>
      </c>
      <c r="AG414" s="22">
        <f>IF($A414="","",IF(OR($AB414="",$AC414=""),"",ROUND(($AC414-$AB414)*1440,0)))</f>
        <v/>
      </c>
      <c r="AH414" s="46">
        <f>IF($A414="","",IF(OR($V414="",$W414=""),"",$W414-$V414))</f>
        <v/>
      </c>
      <c r="AI414" s="24">
        <f>IF($A414="","",IF(OR($L414="Cancelled",$L414="Completed"),"",IF(AND($L414="Confirmed",OR($M414="",$N414="")),"CONFIRMATION INCOMPLETE",IF(AND($Z414&lt;&gt;"",$Z414&lt;Dashboard!$B$2,$L414&lt;&gt;"Confirmed"),"OVERDUE / UNFILLED",IF(AND($Z414&lt;&gt;"",$Z414&gt;=Dashboard!$B$2,$Z414&lt;=Dashboard!$B$2+2,$L414&lt;&gt;"Confirmed"),"DUE WITHIN 48 HOURS","")))))</f>
        <v/>
      </c>
      <c r="AJ414" s="24">
        <f>IF($A414="","",IF(COUNTIF($A$2:$A$501,$A414)&gt;1,"Duplicate request ID",IF(OR($B414="",$C414="",$D414="",$E414="",$F414="",$G414="",$H414="",$I414="",$J414="",$K414="",$L414=""),"Missing required information",IF(AND($Y414&lt;&gt;"",$Z414&lt;&gt;"",$Z414&lt;$Y414),"Invalid date or time sequence",IF(OR(AND($O414&lt;&gt;"",$P414=""),AND($O414="",$P414&lt;&gt;"")),"Confirmation date or time incomplete",IF(AND($AA414&lt;&gt;"",$Z414&lt;&gt;"",$AA414&gt;$Z414),"Confirmation after appointment",IF(AND(OR($L414="Confirmed",$L414="Completed"),OR($M414="",$N414="")),"Confirmed record missing assignment",IF(AND($L414="Completed",OR($Q414="",$R414="",$S414="",$T414="")),"Completed record missing service times",IF(AND($AB414&lt;&gt;"",$AC414&lt;&gt;"",$AC414&lt;$AB414),"Service end before service start",IF(AND($L414="Cancelled",$U414=""),"Cancelled record missing cancellation source",IF(OR(AND($V414&lt;&gt;"",$V414&lt;0),AND($W414&lt;&gt;"",$W414&lt;0)),"Negative cost",""))))))))))</f>
        <v/>
      </c>
    </row>
    <row r="415">
      <c r="A415" s="25" t="n"/>
      <c r="B415" s="25" t="n"/>
      <c r="C415" s="25" t="n"/>
      <c r="D415" s="47" t="n"/>
      <c r="E415" s="27" t="n"/>
      <c r="F415" s="47" t="n"/>
      <c r="G415" s="27" t="n"/>
      <c r="H415" s="25" t="n"/>
      <c r="I415" s="25" t="n"/>
      <c r="J415" s="25" t="n"/>
      <c r="K415" s="25" t="n"/>
      <c r="L415" s="25" t="n"/>
      <c r="M415" s="25" t="n"/>
      <c r="N415" s="25" t="n"/>
      <c r="O415" s="47" t="n"/>
      <c r="P415" s="27" t="n"/>
      <c r="Q415" s="47" t="n"/>
      <c r="R415" s="27" t="n"/>
      <c r="S415" s="47" t="n"/>
      <c r="T415" s="27" t="n"/>
      <c r="U415" s="25" t="n"/>
      <c r="V415" s="48" t="n"/>
      <c r="W415" s="48" t="n"/>
      <c r="X415" s="29" t="n"/>
      <c r="Y415" s="44">
        <f>IF($A415="","",IF(OR($D415="",$E415=""),"",$D415+$E415))</f>
        <v/>
      </c>
      <c r="Z415" s="44">
        <f>IF($A415="","",IF(OR($F415="",$G415=""),"",$F415+$G415))</f>
        <v/>
      </c>
      <c r="AA415" s="44">
        <f>IF($A415="","",IF(OR($O415="",$P415=""),"",$O415+$P415))</f>
        <v/>
      </c>
      <c r="AB415" s="44">
        <f>IF($A415="","",IF(OR($Q415="",$R415=""),"",$Q415+$R415))</f>
        <v/>
      </c>
      <c r="AC415" s="44">
        <f>IF($A415="","",IF(OR($S415="",$T415=""),"",$S415+$T415))</f>
        <v/>
      </c>
      <c r="AD415" s="45">
        <f>IF($A415="","",IF(OR($Y415="",$Z415=""),"",ROUND(($Z415-$Y415)*24,1)))</f>
        <v/>
      </c>
      <c r="AE415" s="45">
        <f>IF($A415="","",IF(OR($AA415="",$Z415=""),"",ROUND(($Z415-$AA415)*24,1)))</f>
        <v/>
      </c>
      <c r="AF415" s="22">
        <f>IF($A415="","",IF(OR($AB415="",$Z415=""),"",ROUND(($AB415-$Z415)*1440,0)))</f>
        <v/>
      </c>
      <c r="AG415" s="22">
        <f>IF($A415="","",IF(OR($AB415="",$AC415=""),"",ROUND(($AC415-$AB415)*1440,0)))</f>
        <v/>
      </c>
      <c r="AH415" s="46">
        <f>IF($A415="","",IF(OR($V415="",$W415=""),"",$W415-$V415))</f>
        <v/>
      </c>
      <c r="AI415" s="24">
        <f>IF($A415="","",IF(OR($L415="Cancelled",$L415="Completed"),"",IF(AND($L415="Confirmed",OR($M415="",$N415="")),"CONFIRMATION INCOMPLETE",IF(AND($Z415&lt;&gt;"",$Z415&lt;Dashboard!$B$2,$L415&lt;&gt;"Confirmed"),"OVERDUE / UNFILLED",IF(AND($Z415&lt;&gt;"",$Z415&gt;=Dashboard!$B$2,$Z415&lt;=Dashboard!$B$2+2,$L415&lt;&gt;"Confirmed"),"DUE WITHIN 48 HOURS","")))))</f>
        <v/>
      </c>
      <c r="AJ415" s="24">
        <f>IF($A415="","",IF(COUNTIF($A$2:$A$501,$A415)&gt;1,"Duplicate request ID",IF(OR($B415="",$C415="",$D415="",$E415="",$F415="",$G415="",$H415="",$I415="",$J415="",$K415="",$L415=""),"Missing required information",IF(AND($Y415&lt;&gt;"",$Z415&lt;&gt;"",$Z415&lt;$Y415),"Invalid date or time sequence",IF(OR(AND($O415&lt;&gt;"",$P415=""),AND($O415="",$P415&lt;&gt;"")),"Confirmation date or time incomplete",IF(AND($AA415&lt;&gt;"",$Z415&lt;&gt;"",$AA415&gt;$Z415),"Confirmation after appointment",IF(AND(OR($L415="Confirmed",$L415="Completed"),OR($M415="",$N415="")),"Confirmed record missing assignment",IF(AND($L415="Completed",OR($Q415="",$R415="",$S415="",$T415="")),"Completed record missing service times",IF(AND($AB415&lt;&gt;"",$AC415&lt;&gt;"",$AC415&lt;$AB415),"Service end before service start",IF(AND($L415="Cancelled",$U415=""),"Cancelled record missing cancellation source",IF(OR(AND($V415&lt;&gt;"",$V415&lt;0),AND($W415&lt;&gt;"",$W415&lt;0)),"Negative cost",""))))))))))</f>
        <v/>
      </c>
    </row>
    <row r="416">
      <c r="A416" s="15" t="n"/>
      <c r="B416" s="15" t="n"/>
      <c r="C416" s="15" t="n"/>
      <c r="D416" s="42" t="n"/>
      <c r="E416" s="17" t="n"/>
      <c r="F416" s="42" t="n"/>
      <c r="G416" s="17" t="n"/>
      <c r="H416" s="15" t="n"/>
      <c r="I416" s="15" t="n"/>
      <c r="J416" s="15" t="n"/>
      <c r="K416" s="15" t="n"/>
      <c r="L416" s="15" t="n"/>
      <c r="M416" s="15" t="n"/>
      <c r="N416" s="15" t="n"/>
      <c r="O416" s="42" t="n"/>
      <c r="P416" s="17" t="n"/>
      <c r="Q416" s="42" t="n"/>
      <c r="R416" s="17" t="n"/>
      <c r="S416" s="42" t="n"/>
      <c r="T416" s="17" t="n"/>
      <c r="U416" s="15" t="n"/>
      <c r="V416" s="43" t="n"/>
      <c r="W416" s="43" t="n"/>
      <c r="X416" s="19" t="n"/>
      <c r="Y416" s="44">
        <f>IF($A416="","",IF(OR($D416="",$E416=""),"",$D416+$E416))</f>
        <v/>
      </c>
      <c r="Z416" s="44">
        <f>IF($A416="","",IF(OR($F416="",$G416=""),"",$F416+$G416))</f>
        <v/>
      </c>
      <c r="AA416" s="44">
        <f>IF($A416="","",IF(OR($O416="",$P416=""),"",$O416+$P416))</f>
        <v/>
      </c>
      <c r="AB416" s="44">
        <f>IF($A416="","",IF(OR($Q416="",$R416=""),"",$Q416+$R416))</f>
        <v/>
      </c>
      <c r="AC416" s="44">
        <f>IF($A416="","",IF(OR($S416="",$T416=""),"",$S416+$T416))</f>
        <v/>
      </c>
      <c r="AD416" s="45">
        <f>IF($A416="","",IF(OR($Y416="",$Z416=""),"",ROUND(($Z416-$Y416)*24,1)))</f>
        <v/>
      </c>
      <c r="AE416" s="45">
        <f>IF($A416="","",IF(OR($AA416="",$Z416=""),"",ROUND(($Z416-$AA416)*24,1)))</f>
        <v/>
      </c>
      <c r="AF416" s="22">
        <f>IF($A416="","",IF(OR($AB416="",$Z416=""),"",ROUND(($AB416-$Z416)*1440,0)))</f>
        <v/>
      </c>
      <c r="AG416" s="22">
        <f>IF($A416="","",IF(OR($AB416="",$AC416=""),"",ROUND(($AC416-$AB416)*1440,0)))</f>
        <v/>
      </c>
      <c r="AH416" s="46">
        <f>IF($A416="","",IF(OR($V416="",$W416=""),"",$W416-$V416))</f>
        <v/>
      </c>
      <c r="AI416" s="24">
        <f>IF($A416="","",IF(OR($L416="Cancelled",$L416="Completed"),"",IF(AND($L416="Confirmed",OR($M416="",$N416="")),"CONFIRMATION INCOMPLETE",IF(AND($Z416&lt;&gt;"",$Z416&lt;Dashboard!$B$2,$L416&lt;&gt;"Confirmed"),"OVERDUE / UNFILLED",IF(AND($Z416&lt;&gt;"",$Z416&gt;=Dashboard!$B$2,$Z416&lt;=Dashboard!$B$2+2,$L416&lt;&gt;"Confirmed"),"DUE WITHIN 48 HOURS","")))))</f>
        <v/>
      </c>
      <c r="AJ416" s="24">
        <f>IF($A416="","",IF(COUNTIF($A$2:$A$501,$A416)&gt;1,"Duplicate request ID",IF(OR($B416="",$C416="",$D416="",$E416="",$F416="",$G416="",$H416="",$I416="",$J416="",$K416="",$L416=""),"Missing required information",IF(AND($Y416&lt;&gt;"",$Z416&lt;&gt;"",$Z416&lt;$Y416),"Invalid date or time sequence",IF(OR(AND($O416&lt;&gt;"",$P416=""),AND($O416="",$P416&lt;&gt;"")),"Confirmation date or time incomplete",IF(AND($AA416&lt;&gt;"",$Z416&lt;&gt;"",$AA416&gt;$Z416),"Confirmation after appointment",IF(AND(OR($L416="Confirmed",$L416="Completed"),OR($M416="",$N416="")),"Confirmed record missing assignment",IF(AND($L416="Completed",OR($Q416="",$R416="",$S416="",$T416="")),"Completed record missing service times",IF(AND($AB416&lt;&gt;"",$AC416&lt;&gt;"",$AC416&lt;$AB416),"Service end before service start",IF(AND($L416="Cancelled",$U416=""),"Cancelled record missing cancellation source",IF(OR(AND($V416&lt;&gt;"",$V416&lt;0),AND($W416&lt;&gt;"",$W416&lt;0)),"Negative cost",""))))))))))</f>
        <v/>
      </c>
    </row>
    <row r="417">
      <c r="A417" s="25" t="n"/>
      <c r="B417" s="25" t="n"/>
      <c r="C417" s="25" t="n"/>
      <c r="D417" s="47" t="n"/>
      <c r="E417" s="27" t="n"/>
      <c r="F417" s="47" t="n"/>
      <c r="G417" s="27" t="n"/>
      <c r="H417" s="25" t="n"/>
      <c r="I417" s="25" t="n"/>
      <c r="J417" s="25" t="n"/>
      <c r="K417" s="25" t="n"/>
      <c r="L417" s="25" t="n"/>
      <c r="M417" s="25" t="n"/>
      <c r="N417" s="25" t="n"/>
      <c r="O417" s="47" t="n"/>
      <c r="P417" s="27" t="n"/>
      <c r="Q417" s="47" t="n"/>
      <c r="R417" s="27" t="n"/>
      <c r="S417" s="47" t="n"/>
      <c r="T417" s="27" t="n"/>
      <c r="U417" s="25" t="n"/>
      <c r="V417" s="48" t="n"/>
      <c r="W417" s="48" t="n"/>
      <c r="X417" s="29" t="n"/>
      <c r="Y417" s="44">
        <f>IF($A417="","",IF(OR($D417="",$E417=""),"",$D417+$E417))</f>
        <v/>
      </c>
      <c r="Z417" s="44">
        <f>IF($A417="","",IF(OR($F417="",$G417=""),"",$F417+$G417))</f>
        <v/>
      </c>
      <c r="AA417" s="44">
        <f>IF($A417="","",IF(OR($O417="",$P417=""),"",$O417+$P417))</f>
        <v/>
      </c>
      <c r="AB417" s="44">
        <f>IF($A417="","",IF(OR($Q417="",$R417=""),"",$Q417+$R417))</f>
        <v/>
      </c>
      <c r="AC417" s="44">
        <f>IF($A417="","",IF(OR($S417="",$T417=""),"",$S417+$T417))</f>
        <v/>
      </c>
      <c r="AD417" s="45">
        <f>IF($A417="","",IF(OR($Y417="",$Z417=""),"",ROUND(($Z417-$Y417)*24,1)))</f>
        <v/>
      </c>
      <c r="AE417" s="45">
        <f>IF($A417="","",IF(OR($AA417="",$Z417=""),"",ROUND(($Z417-$AA417)*24,1)))</f>
        <v/>
      </c>
      <c r="AF417" s="22">
        <f>IF($A417="","",IF(OR($AB417="",$Z417=""),"",ROUND(($AB417-$Z417)*1440,0)))</f>
        <v/>
      </c>
      <c r="AG417" s="22">
        <f>IF($A417="","",IF(OR($AB417="",$AC417=""),"",ROUND(($AC417-$AB417)*1440,0)))</f>
        <v/>
      </c>
      <c r="AH417" s="46">
        <f>IF($A417="","",IF(OR($V417="",$W417=""),"",$W417-$V417))</f>
        <v/>
      </c>
      <c r="AI417" s="24">
        <f>IF($A417="","",IF(OR($L417="Cancelled",$L417="Completed"),"",IF(AND($L417="Confirmed",OR($M417="",$N417="")),"CONFIRMATION INCOMPLETE",IF(AND($Z417&lt;&gt;"",$Z417&lt;Dashboard!$B$2,$L417&lt;&gt;"Confirmed"),"OVERDUE / UNFILLED",IF(AND($Z417&lt;&gt;"",$Z417&gt;=Dashboard!$B$2,$Z417&lt;=Dashboard!$B$2+2,$L417&lt;&gt;"Confirmed"),"DUE WITHIN 48 HOURS","")))))</f>
        <v/>
      </c>
      <c r="AJ417" s="24">
        <f>IF($A417="","",IF(COUNTIF($A$2:$A$501,$A417)&gt;1,"Duplicate request ID",IF(OR($B417="",$C417="",$D417="",$E417="",$F417="",$G417="",$H417="",$I417="",$J417="",$K417="",$L417=""),"Missing required information",IF(AND($Y417&lt;&gt;"",$Z417&lt;&gt;"",$Z417&lt;$Y417),"Invalid date or time sequence",IF(OR(AND($O417&lt;&gt;"",$P417=""),AND($O417="",$P417&lt;&gt;"")),"Confirmation date or time incomplete",IF(AND($AA417&lt;&gt;"",$Z417&lt;&gt;"",$AA417&gt;$Z417),"Confirmation after appointment",IF(AND(OR($L417="Confirmed",$L417="Completed"),OR($M417="",$N417="")),"Confirmed record missing assignment",IF(AND($L417="Completed",OR($Q417="",$R417="",$S417="",$T417="")),"Completed record missing service times",IF(AND($AB417&lt;&gt;"",$AC417&lt;&gt;"",$AC417&lt;$AB417),"Service end before service start",IF(AND($L417="Cancelled",$U417=""),"Cancelled record missing cancellation source",IF(OR(AND($V417&lt;&gt;"",$V417&lt;0),AND($W417&lt;&gt;"",$W417&lt;0)),"Negative cost",""))))))))))</f>
        <v/>
      </c>
    </row>
    <row r="418">
      <c r="A418" s="15" t="n"/>
      <c r="B418" s="15" t="n"/>
      <c r="C418" s="15" t="n"/>
      <c r="D418" s="42" t="n"/>
      <c r="E418" s="17" t="n"/>
      <c r="F418" s="42" t="n"/>
      <c r="G418" s="17" t="n"/>
      <c r="H418" s="15" t="n"/>
      <c r="I418" s="15" t="n"/>
      <c r="J418" s="15" t="n"/>
      <c r="K418" s="15" t="n"/>
      <c r="L418" s="15" t="n"/>
      <c r="M418" s="15" t="n"/>
      <c r="N418" s="15" t="n"/>
      <c r="O418" s="42" t="n"/>
      <c r="P418" s="17" t="n"/>
      <c r="Q418" s="42" t="n"/>
      <c r="R418" s="17" t="n"/>
      <c r="S418" s="42" t="n"/>
      <c r="T418" s="17" t="n"/>
      <c r="U418" s="15" t="n"/>
      <c r="V418" s="43" t="n"/>
      <c r="W418" s="43" t="n"/>
      <c r="X418" s="19" t="n"/>
      <c r="Y418" s="44">
        <f>IF($A418="","",IF(OR($D418="",$E418=""),"",$D418+$E418))</f>
        <v/>
      </c>
      <c r="Z418" s="44">
        <f>IF($A418="","",IF(OR($F418="",$G418=""),"",$F418+$G418))</f>
        <v/>
      </c>
      <c r="AA418" s="44">
        <f>IF($A418="","",IF(OR($O418="",$P418=""),"",$O418+$P418))</f>
        <v/>
      </c>
      <c r="AB418" s="44">
        <f>IF($A418="","",IF(OR($Q418="",$R418=""),"",$Q418+$R418))</f>
        <v/>
      </c>
      <c r="AC418" s="44">
        <f>IF($A418="","",IF(OR($S418="",$T418=""),"",$S418+$T418))</f>
        <v/>
      </c>
      <c r="AD418" s="45">
        <f>IF($A418="","",IF(OR($Y418="",$Z418=""),"",ROUND(($Z418-$Y418)*24,1)))</f>
        <v/>
      </c>
      <c r="AE418" s="45">
        <f>IF($A418="","",IF(OR($AA418="",$Z418=""),"",ROUND(($Z418-$AA418)*24,1)))</f>
        <v/>
      </c>
      <c r="AF418" s="22">
        <f>IF($A418="","",IF(OR($AB418="",$Z418=""),"",ROUND(($AB418-$Z418)*1440,0)))</f>
        <v/>
      </c>
      <c r="AG418" s="22">
        <f>IF($A418="","",IF(OR($AB418="",$AC418=""),"",ROUND(($AC418-$AB418)*1440,0)))</f>
        <v/>
      </c>
      <c r="AH418" s="46">
        <f>IF($A418="","",IF(OR($V418="",$W418=""),"",$W418-$V418))</f>
        <v/>
      </c>
      <c r="AI418" s="24">
        <f>IF($A418="","",IF(OR($L418="Cancelled",$L418="Completed"),"",IF(AND($L418="Confirmed",OR($M418="",$N418="")),"CONFIRMATION INCOMPLETE",IF(AND($Z418&lt;&gt;"",$Z418&lt;Dashboard!$B$2,$L418&lt;&gt;"Confirmed"),"OVERDUE / UNFILLED",IF(AND($Z418&lt;&gt;"",$Z418&gt;=Dashboard!$B$2,$Z418&lt;=Dashboard!$B$2+2,$L418&lt;&gt;"Confirmed"),"DUE WITHIN 48 HOURS","")))))</f>
        <v/>
      </c>
      <c r="AJ418" s="24">
        <f>IF($A418="","",IF(COUNTIF($A$2:$A$501,$A418)&gt;1,"Duplicate request ID",IF(OR($B418="",$C418="",$D418="",$E418="",$F418="",$G418="",$H418="",$I418="",$J418="",$K418="",$L418=""),"Missing required information",IF(AND($Y418&lt;&gt;"",$Z418&lt;&gt;"",$Z418&lt;$Y418),"Invalid date or time sequence",IF(OR(AND($O418&lt;&gt;"",$P418=""),AND($O418="",$P418&lt;&gt;"")),"Confirmation date or time incomplete",IF(AND($AA418&lt;&gt;"",$Z418&lt;&gt;"",$AA418&gt;$Z418),"Confirmation after appointment",IF(AND(OR($L418="Confirmed",$L418="Completed"),OR($M418="",$N418="")),"Confirmed record missing assignment",IF(AND($L418="Completed",OR($Q418="",$R418="",$S418="",$T418="")),"Completed record missing service times",IF(AND($AB418&lt;&gt;"",$AC418&lt;&gt;"",$AC418&lt;$AB418),"Service end before service start",IF(AND($L418="Cancelled",$U418=""),"Cancelled record missing cancellation source",IF(OR(AND($V418&lt;&gt;"",$V418&lt;0),AND($W418&lt;&gt;"",$W418&lt;0)),"Negative cost",""))))))))))</f>
        <v/>
      </c>
    </row>
    <row r="419">
      <c r="A419" s="25" t="n"/>
      <c r="B419" s="25" t="n"/>
      <c r="C419" s="25" t="n"/>
      <c r="D419" s="47" t="n"/>
      <c r="E419" s="27" t="n"/>
      <c r="F419" s="47" t="n"/>
      <c r="G419" s="27" t="n"/>
      <c r="H419" s="25" t="n"/>
      <c r="I419" s="25" t="n"/>
      <c r="J419" s="25" t="n"/>
      <c r="K419" s="25" t="n"/>
      <c r="L419" s="25" t="n"/>
      <c r="M419" s="25" t="n"/>
      <c r="N419" s="25" t="n"/>
      <c r="O419" s="47" t="n"/>
      <c r="P419" s="27" t="n"/>
      <c r="Q419" s="47" t="n"/>
      <c r="R419" s="27" t="n"/>
      <c r="S419" s="47" t="n"/>
      <c r="T419" s="27" t="n"/>
      <c r="U419" s="25" t="n"/>
      <c r="V419" s="48" t="n"/>
      <c r="W419" s="48" t="n"/>
      <c r="X419" s="29" t="n"/>
      <c r="Y419" s="44">
        <f>IF($A419="","",IF(OR($D419="",$E419=""),"",$D419+$E419))</f>
        <v/>
      </c>
      <c r="Z419" s="44">
        <f>IF($A419="","",IF(OR($F419="",$G419=""),"",$F419+$G419))</f>
        <v/>
      </c>
      <c r="AA419" s="44">
        <f>IF($A419="","",IF(OR($O419="",$P419=""),"",$O419+$P419))</f>
        <v/>
      </c>
      <c r="AB419" s="44">
        <f>IF($A419="","",IF(OR($Q419="",$R419=""),"",$Q419+$R419))</f>
        <v/>
      </c>
      <c r="AC419" s="44">
        <f>IF($A419="","",IF(OR($S419="",$T419=""),"",$S419+$T419))</f>
        <v/>
      </c>
      <c r="AD419" s="45">
        <f>IF($A419="","",IF(OR($Y419="",$Z419=""),"",ROUND(($Z419-$Y419)*24,1)))</f>
        <v/>
      </c>
      <c r="AE419" s="45">
        <f>IF($A419="","",IF(OR($AA419="",$Z419=""),"",ROUND(($Z419-$AA419)*24,1)))</f>
        <v/>
      </c>
      <c r="AF419" s="22">
        <f>IF($A419="","",IF(OR($AB419="",$Z419=""),"",ROUND(($AB419-$Z419)*1440,0)))</f>
        <v/>
      </c>
      <c r="AG419" s="22">
        <f>IF($A419="","",IF(OR($AB419="",$AC419=""),"",ROUND(($AC419-$AB419)*1440,0)))</f>
        <v/>
      </c>
      <c r="AH419" s="46">
        <f>IF($A419="","",IF(OR($V419="",$W419=""),"",$W419-$V419))</f>
        <v/>
      </c>
      <c r="AI419" s="24">
        <f>IF($A419="","",IF(OR($L419="Cancelled",$L419="Completed"),"",IF(AND($L419="Confirmed",OR($M419="",$N419="")),"CONFIRMATION INCOMPLETE",IF(AND($Z419&lt;&gt;"",$Z419&lt;Dashboard!$B$2,$L419&lt;&gt;"Confirmed"),"OVERDUE / UNFILLED",IF(AND($Z419&lt;&gt;"",$Z419&gt;=Dashboard!$B$2,$Z419&lt;=Dashboard!$B$2+2,$L419&lt;&gt;"Confirmed"),"DUE WITHIN 48 HOURS","")))))</f>
        <v/>
      </c>
      <c r="AJ419" s="24">
        <f>IF($A419="","",IF(COUNTIF($A$2:$A$501,$A419)&gt;1,"Duplicate request ID",IF(OR($B419="",$C419="",$D419="",$E419="",$F419="",$G419="",$H419="",$I419="",$J419="",$K419="",$L419=""),"Missing required information",IF(AND($Y419&lt;&gt;"",$Z419&lt;&gt;"",$Z419&lt;$Y419),"Invalid date or time sequence",IF(OR(AND($O419&lt;&gt;"",$P419=""),AND($O419="",$P419&lt;&gt;"")),"Confirmation date or time incomplete",IF(AND($AA419&lt;&gt;"",$Z419&lt;&gt;"",$AA419&gt;$Z419),"Confirmation after appointment",IF(AND(OR($L419="Confirmed",$L419="Completed"),OR($M419="",$N419="")),"Confirmed record missing assignment",IF(AND($L419="Completed",OR($Q419="",$R419="",$S419="",$T419="")),"Completed record missing service times",IF(AND($AB419&lt;&gt;"",$AC419&lt;&gt;"",$AC419&lt;$AB419),"Service end before service start",IF(AND($L419="Cancelled",$U419=""),"Cancelled record missing cancellation source",IF(OR(AND($V419&lt;&gt;"",$V419&lt;0),AND($W419&lt;&gt;"",$W419&lt;0)),"Negative cost",""))))))))))</f>
        <v/>
      </c>
    </row>
    <row r="420">
      <c r="A420" s="15" t="n"/>
      <c r="B420" s="15" t="n"/>
      <c r="C420" s="15" t="n"/>
      <c r="D420" s="42" t="n"/>
      <c r="E420" s="17" t="n"/>
      <c r="F420" s="42" t="n"/>
      <c r="G420" s="17" t="n"/>
      <c r="H420" s="15" t="n"/>
      <c r="I420" s="15" t="n"/>
      <c r="J420" s="15" t="n"/>
      <c r="K420" s="15" t="n"/>
      <c r="L420" s="15" t="n"/>
      <c r="M420" s="15" t="n"/>
      <c r="N420" s="15" t="n"/>
      <c r="O420" s="42" t="n"/>
      <c r="P420" s="17" t="n"/>
      <c r="Q420" s="42" t="n"/>
      <c r="R420" s="17" t="n"/>
      <c r="S420" s="42" t="n"/>
      <c r="T420" s="17" t="n"/>
      <c r="U420" s="15" t="n"/>
      <c r="V420" s="43" t="n"/>
      <c r="W420" s="43" t="n"/>
      <c r="X420" s="19" t="n"/>
      <c r="Y420" s="44">
        <f>IF($A420="","",IF(OR($D420="",$E420=""),"",$D420+$E420))</f>
        <v/>
      </c>
      <c r="Z420" s="44">
        <f>IF($A420="","",IF(OR($F420="",$G420=""),"",$F420+$G420))</f>
        <v/>
      </c>
      <c r="AA420" s="44">
        <f>IF($A420="","",IF(OR($O420="",$P420=""),"",$O420+$P420))</f>
        <v/>
      </c>
      <c r="AB420" s="44">
        <f>IF($A420="","",IF(OR($Q420="",$R420=""),"",$Q420+$R420))</f>
        <v/>
      </c>
      <c r="AC420" s="44">
        <f>IF($A420="","",IF(OR($S420="",$T420=""),"",$S420+$T420))</f>
        <v/>
      </c>
      <c r="AD420" s="45">
        <f>IF($A420="","",IF(OR($Y420="",$Z420=""),"",ROUND(($Z420-$Y420)*24,1)))</f>
        <v/>
      </c>
      <c r="AE420" s="45">
        <f>IF($A420="","",IF(OR($AA420="",$Z420=""),"",ROUND(($Z420-$AA420)*24,1)))</f>
        <v/>
      </c>
      <c r="AF420" s="22">
        <f>IF($A420="","",IF(OR($AB420="",$Z420=""),"",ROUND(($AB420-$Z420)*1440,0)))</f>
        <v/>
      </c>
      <c r="AG420" s="22">
        <f>IF($A420="","",IF(OR($AB420="",$AC420=""),"",ROUND(($AC420-$AB420)*1440,0)))</f>
        <v/>
      </c>
      <c r="AH420" s="46">
        <f>IF($A420="","",IF(OR($V420="",$W420=""),"",$W420-$V420))</f>
        <v/>
      </c>
      <c r="AI420" s="24">
        <f>IF($A420="","",IF(OR($L420="Cancelled",$L420="Completed"),"",IF(AND($L420="Confirmed",OR($M420="",$N420="")),"CONFIRMATION INCOMPLETE",IF(AND($Z420&lt;&gt;"",$Z420&lt;Dashboard!$B$2,$L420&lt;&gt;"Confirmed"),"OVERDUE / UNFILLED",IF(AND($Z420&lt;&gt;"",$Z420&gt;=Dashboard!$B$2,$Z420&lt;=Dashboard!$B$2+2,$L420&lt;&gt;"Confirmed"),"DUE WITHIN 48 HOURS","")))))</f>
        <v/>
      </c>
      <c r="AJ420" s="24">
        <f>IF($A420="","",IF(COUNTIF($A$2:$A$501,$A420)&gt;1,"Duplicate request ID",IF(OR($B420="",$C420="",$D420="",$E420="",$F420="",$G420="",$H420="",$I420="",$J420="",$K420="",$L420=""),"Missing required information",IF(AND($Y420&lt;&gt;"",$Z420&lt;&gt;"",$Z420&lt;$Y420),"Invalid date or time sequence",IF(OR(AND($O420&lt;&gt;"",$P420=""),AND($O420="",$P420&lt;&gt;"")),"Confirmation date or time incomplete",IF(AND($AA420&lt;&gt;"",$Z420&lt;&gt;"",$AA420&gt;$Z420),"Confirmation after appointment",IF(AND(OR($L420="Confirmed",$L420="Completed"),OR($M420="",$N420="")),"Confirmed record missing assignment",IF(AND($L420="Completed",OR($Q420="",$R420="",$S420="",$T420="")),"Completed record missing service times",IF(AND($AB420&lt;&gt;"",$AC420&lt;&gt;"",$AC420&lt;$AB420),"Service end before service start",IF(AND($L420="Cancelled",$U420=""),"Cancelled record missing cancellation source",IF(OR(AND($V420&lt;&gt;"",$V420&lt;0),AND($W420&lt;&gt;"",$W420&lt;0)),"Negative cost",""))))))))))</f>
        <v/>
      </c>
    </row>
    <row r="421">
      <c r="A421" s="25" t="n"/>
      <c r="B421" s="25" t="n"/>
      <c r="C421" s="25" t="n"/>
      <c r="D421" s="47" t="n"/>
      <c r="E421" s="27" t="n"/>
      <c r="F421" s="47" t="n"/>
      <c r="G421" s="27" t="n"/>
      <c r="H421" s="25" t="n"/>
      <c r="I421" s="25" t="n"/>
      <c r="J421" s="25" t="n"/>
      <c r="K421" s="25" t="n"/>
      <c r="L421" s="25" t="n"/>
      <c r="M421" s="25" t="n"/>
      <c r="N421" s="25" t="n"/>
      <c r="O421" s="47" t="n"/>
      <c r="P421" s="27" t="n"/>
      <c r="Q421" s="47" t="n"/>
      <c r="R421" s="27" t="n"/>
      <c r="S421" s="47" t="n"/>
      <c r="T421" s="27" t="n"/>
      <c r="U421" s="25" t="n"/>
      <c r="V421" s="48" t="n"/>
      <c r="W421" s="48" t="n"/>
      <c r="X421" s="29" t="n"/>
      <c r="Y421" s="44">
        <f>IF($A421="","",IF(OR($D421="",$E421=""),"",$D421+$E421))</f>
        <v/>
      </c>
      <c r="Z421" s="44">
        <f>IF($A421="","",IF(OR($F421="",$G421=""),"",$F421+$G421))</f>
        <v/>
      </c>
      <c r="AA421" s="44">
        <f>IF($A421="","",IF(OR($O421="",$P421=""),"",$O421+$P421))</f>
        <v/>
      </c>
      <c r="AB421" s="44">
        <f>IF($A421="","",IF(OR($Q421="",$R421=""),"",$Q421+$R421))</f>
        <v/>
      </c>
      <c r="AC421" s="44">
        <f>IF($A421="","",IF(OR($S421="",$T421=""),"",$S421+$T421))</f>
        <v/>
      </c>
      <c r="AD421" s="45">
        <f>IF($A421="","",IF(OR($Y421="",$Z421=""),"",ROUND(($Z421-$Y421)*24,1)))</f>
        <v/>
      </c>
      <c r="AE421" s="45">
        <f>IF($A421="","",IF(OR($AA421="",$Z421=""),"",ROUND(($Z421-$AA421)*24,1)))</f>
        <v/>
      </c>
      <c r="AF421" s="22">
        <f>IF($A421="","",IF(OR($AB421="",$Z421=""),"",ROUND(($AB421-$Z421)*1440,0)))</f>
        <v/>
      </c>
      <c r="AG421" s="22">
        <f>IF($A421="","",IF(OR($AB421="",$AC421=""),"",ROUND(($AC421-$AB421)*1440,0)))</f>
        <v/>
      </c>
      <c r="AH421" s="46">
        <f>IF($A421="","",IF(OR($V421="",$W421=""),"",$W421-$V421))</f>
        <v/>
      </c>
      <c r="AI421" s="24">
        <f>IF($A421="","",IF(OR($L421="Cancelled",$L421="Completed"),"",IF(AND($L421="Confirmed",OR($M421="",$N421="")),"CONFIRMATION INCOMPLETE",IF(AND($Z421&lt;&gt;"",$Z421&lt;Dashboard!$B$2,$L421&lt;&gt;"Confirmed"),"OVERDUE / UNFILLED",IF(AND($Z421&lt;&gt;"",$Z421&gt;=Dashboard!$B$2,$Z421&lt;=Dashboard!$B$2+2,$L421&lt;&gt;"Confirmed"),"DUE WITHIN 48 HOURS","")))))</f>
        <v/>
      </c>
      <c r="AJ421" s="24">
        <f>IF($A421="","",IF(COUNTIF($A$2:$A$501,$A421)&gt;1,"Duplicate request ID",IF(OR($B421="",$C421="",$D421="",$E421="",$F421="",$G421="",$H421="",$I421="",$J421="",$K421="",$L421=""),"Missing required information",IF(AND($Y421&lt;&gt;"",$Z421&lt;&gt;"",$Z421&lt;$Y421),"Invalid date or time sequence",IF(OR(AND($O421&lt;&gt;"",$P421=""),AND($O421="",$P421&lt;&gt;"")),"Confirmation date or time incomplete",IF(AND($AA421&lt;&gt;"",$Z421&lt;&gt;"",$AA421&gt;$Z421),"Confirmation after appointment",IF(AND(OR($L421="Confirmed",$L421="Completed"),OR($M421="",$N421="")),"Confirmed record missing assignment",IF(AND($L421="Completed",OR($Q421="",$R421="",$S421="",$T421="")),"Completed record missing service times",IF(AND($AB421&lt;&gt;"",$AC421&lt;&gt;"",$AC421&lt;$AB421),"Service end before service start",IF(AND($L421="Cancelled",$U421=""),"Cancelled record missing cancellation source",IF(OR(AND($V421&lt;&gt;"",$V421&lt;0),AND($W421&lt;&gt;"",$W421&lt;0)),"Negative cost",""))))))))))</f>
        <v/>
      </c>
    </row>
    <row r="422">
      <c r="A422" s="15" t="n"/>
      <c r="B422" s="15" t="n"/>
      <c r="C422" s="15" t="n"/>
      <c r="D422" s="42" t="n"/>
      <c r="E422" s="17" t="n"/>
      <c r="F422" s="42" t="n"/>
      <c r="G422" s="17" t="n"/>
      <c r="H422" s="15" t="n"/>
      <c r="I422" s="15" t="n"/>
      <c r="J422" s="15" t="n"/>
      <c r="K422" s="15" t="n"/>
      <c r="L422" s="15" t="n"/>
      <c r="M422" s="15" t="n"/>
      <c r="N422" s="15" t="n"/>
      <c r="O422" s="42" t="n"/>
      <c r="P422" s="17" t="n"/>
      <c r="Q422" s="42" t="n"/>
      <c r="R422" s="17" t="n"/>
      <c r="S422" s="42" t="n"/>
      <c r="T422" s="17" t="n"/>
      <c r="U422" s="15" t="n"/>
      <c r="V422" s="43" t="n"/>
      <c r="W422" s="43" t="n"/>
      <c r="X422" s="19" t="n"/>
      <c r="Y422" s="44">
        <f>IF($A422="","",IF(OR($D422="",$E422=""),"",$D422+$E422))</f>
        <v/>
      </c>
      <c r="Z422" s="44">
        <f>IF($A422="","",IF(OR($F422="",$G422=""),"",$F422+$G422))</f>
        <v/>
      </c>
      <c r="AA422" s="44">
        <f>IF($A422="","",IF(OR($O422="",$P422=""),"",$O422+$P422))</f>
        <v/>
      </c>
      <c r="AB422" s="44">
        <f>IF($A422="","",IF(OR($Q422="",$R422=""),"",$Q422+$R422))</f>
        <v/>
      </c>
      <c r="AC422" s="44">
        <f>IF($A422="","",IF(OR($S422="",$T422=""),"",$S422+$T422))</f>
        <v/>
      </c>
      <c r="AD422" s="45">
        <f>IF($A422="","",IF(OR($Y422="",$Z422=""),"",ROUND(($Z422-$Y422)*24,1)))</f>
        <v/>
      </c>
      <c r="AE422" s="45">
        <f>IF($A422="","",IF(OR($AA422="",$Z422=""),"",ROUND(($Z422-$AA422)*24,1)))</f>
        <v/>
      </c>
      <c r="AF422" s="22">
        <f>IF($A422="","",IF(OR($AB422="",$Z422=""),"",ROUND(($AB422-$Z422)*1440,0)))</f>
        <v/>
      </c>
      <c r="AG422" s="22">
        <f>IF($A422="","",IF(OR($AB422="",$AC422=""),"",ROUND(($AC422-$AB422)*1440,0)))</f>
        <v/>
      </c>
      <c r="AH422" s="46">
        <f>IF($A422="","",IF(OR($V422="",$W422=""),"",$W422-$V422))</f>
        <v/>
      </c>
      <c r="AI422" s="24">
        <f>IF($A422="","",IF(OR($L422="Cancelled",$L422="Completed"),"",IF(AND($L422="Confirmed",OR($M422="",$N422="")),"CONFIRMATION INCOMPLETE",IF(AND($Z422&lt;&gt;"",$Z422&lt;Dashboard!$B$2,$L422&lt;&gt;"Confirmed"),"OVERDUE / UNFILLED",IF(AND($Z422&lt;&gt;"",$Z422&gt;=Dashboard!$B$2,$Z422&lt;=Dashboard!$B$2+2,$L422&lt;&gt;"Confirmed"),"DUE WITHIN 48 HOURS","")))))</f>
        <v/>
      </c>
      <c r="AJ422" s="24">
        <f>IF($A422="","",IF(COUNTIF($A$2:$A$501,$A422)&gt;1,"Duplicate request ID",IF(OR($B422="",$C422="",$D422="",$E422="",$F422="",$G422="",$H422="",$I422="",$J422="",$K422="",$L422=""),"Missing required information",IF(AND($Y422&lt;&gt;"",$Z422&lt;&gt;"",$Z422&lt;$Y422),"Invalid date or time sequence",IF(OR(AND($O422&lt;&gt;"",$P422=""),AND($O422="",$P422&lt;&gt;"")),"Confirmation date or time incomplete",IF(AND($AA422&lt;&gt;"",$Z422&lt;&gt;"",$AA422&gt;$Z422),"Confirmation after appointment",IF(AND(OR($L422="Confirmed",$L422="Completed"),OR($M422="",$N422="")),"Confirmed record missing assignment",IF(AND($L422="Completed",OR($Q422="",$R422="",$S422="",$T422="")),"Completed record missing service times",IF(AND($AB422&lt;&gt;"",$AC422&lt;&gt;"",$AC422&lt;$AB422),"Service end before service start",IF(AND($L422="Cancelled",$U422=""),"Cancelled record missing cancellation source",IF(OR(AND($V422&lt;&gt;"",$V422&lt;0),AND($W422&lt;&gt;"",$W422&lt;0)),"Negative cost",""))))))))))</f>
        <v/>
      </c>
    </row>
    <row r="423">
      <c r="A423" s="25" t="n"/>
      <c r="B423" s="25" t="n"/>
      <c r="C423" s="25" t="n"/>
      <c r="D423" s="47" t="n"/>
      <c r="E423" s="27" t="n"/>
      <c r="F423" s="47" t="n"/>
      <c r="G423" s="27" t="n"/>
      <c r="H423" s="25" t="n"/>
      <c r="I423" s="25" t="n"/>
      <c r="J423" s="25" t="n"/>
      <c r="K423" s="25" t="n"/>
      <c r="L423" s="25" t="n"/>
      <c r="M423" s="25" t="n"/>
      <c r="N423" s="25" t="n"/>
      <c r="O423" s="47" t="n"/>
      <c r="P423" s="27" t="n"/>
      <c r="Q423" s="47" t="n"/>
      <c r="R423" s="27" t="n"/>
      <c r="S423" s="47" t="n"/>
      <c r="T423" s="27" t="n"/>
      <c r="U423" s="25" t="n"/>
      <c r="V423" s="48" t="n"/>
      <c r="W423" s="48" t="n"/>
      <c r="X423" s="29" t="n"/>
      <c r="Y423" s="44">
        <f>IF($A423="","",IF(OR($D423="",$E423=""),"",$D423+$E423))</f>
        <v/>
      </c>
      <c r="Z423" s="44">
        <f>IF($A423="","",IF(OR($F423="",$G423=""),"",$F423+$G423))</f>
        <v/>
      </c>
      <c r="AA423" s="44">
        <f>IF($A423="","",IF(OR($O423="",$P423=""),"",$O423+$P423))</f>
        <v/>
      </c>
      <c r="AB423" s="44">
        <f>IF($A423="","",IF(OR($Q423="",$R423=""),"",$Q423+$R423))</f>
        <v/>
      </c>
      <c r="AC423" s="44">
        <f>IF($A423="","",IF(OR($S423="",$T423=""),"",$S423+$T423))</f>
        <v/>
      </c>
      <c r="AD423" s="45">
        <f>IF($A423="","",IF(OR($Y423="",$Z423=""),"",ROUND(($Z423-$Y423)*24,1)))</f>
        <v/>
      </c>
      <c r="AE423" s="45">
        <f>IF($A423="","",IF(OR($AA423="",$Z423=""),"",ROUND(($Z423-$AA423)*24,1)))</f>
        <v/>
      </c>
      <c r="AF423" s="22">
        <f>IF($A423="","",IF(OR($AB423="",$Z423=""),"",ROUND(($AB423-$Z423)*1440,0)))</f>
        <v/>
      </c>
      <c r="AG423" s="22">
        <f>IF($A423="","",IF(OR($AB423="",$AC423=""),"",ROUND(($AC423-$AB423)*1440,0)))</f>
        <v/>
      </c>
      <c r="AH423" s="46">
        <f>IF($A423="","",IF(OR($V423="",$W423=""),"",$W423-$V423))</f>
        <v/>
      </c>
      <c r="AI423" s="24">
        <f>IF($A423="","",IF(OR($L423="Cancelled",$L423="Completed"),"",IF(AND($L423="Confirmed",OR($M423="",$N423="")),"CONFIRMATION INCOMPLETE",IF(AND($Z423&lt;&gt;"",$Z423&lt;Dashboard!$B$2,$L423&lt;&gt;"Confirmed"),"OVERDUE / UNFILLED",IF(AND($Z423&lt;&gt;"",$Z423&gt;=Dashboard!$B$2,$Z423&lt;=Dashboard!$B$2+2,$L423&lt;&gt;"Confirmed"),"DUE WITHIN 48 HOURS","")))))</f>
        <v/>
      </c>
      <c r="AJ423" s="24">
        <f>IF($A423="","",IF(COUNTIF($A$2:$A$501,$A423)&gt;1,"Duplicate request ID",IF(OR($B423="",$C423="",$D423="",$E423="",$F423="",$G423="",$H423="",$I423="",$J423="",$K423="",$L423=""),"Missing required information",IF(AND($Y423&lt;&gt;"",$Z423&lt;&gt;"",$Z423&lt;$Y423),"Invalid date or time sequence",IF(OR(AND($O423&lt;&gt;"",$P423=""),AND($O423="",$P423&lt;&gt;"")),"Confirmation date or time incomplete",IF(AND($AA423&lt;&gt;"",$Z423&lt;&gt;"",$AA423&gt;$Z423),"Confirmation after appointment",IF(AND(OR($L423="Confirmed",$L423="Completed"),OR($M423="",$N423="")),"Confirmed record missing assignment",IF(AND($L423="Completed",OR($Q423="",$R423="",$S423="",$T423="")),"Completed record missing service times",IF(AND($AB423&lt;&gt;"",$AC423&lt;&gt;"",$AC423&lt;$AB423),"Service end before service start",IF(AND($L423="Cancelled",$U423=""),"Cancelled record missing cancellation source",IF(OR(AND($V423&lt;&gt;"",$V423&lt;0),AND($W423&lt;&gt;"",$W423&lt;0)),"Negative cost",""))))))))))</f>
        <v/>
      </c>
    </row>
    <row r="424">
      <c r="A424" s="15" t="n"/>
      <c r="B424" s="15" t="n"/>
      <c r="C424" s="15" t="n"/>
      <c r="D424" s="42" t="n"/>
      <c r="E424" s="17" t="n"/>
      <c r="F424" s="42" t="n"/>
      <c r="G424" s="17" t="n"/>
      <c r="H424" s="15" t="n"/>
      <c r="I424" s="15" t="n"/>
      <c r="J424" s="15" t="n"/>
      <c r="K424" s="15" t="n"/>
      <c r="L424" s="15" t="n"/>
      <c r="M424" s="15" t="n"/>
      <c r="N424" s="15" t="n"/>
      <c r="O424" s="42" t="n"/>
      <c r="P424" s="17" t="n"/>
      <c r="Q424" s="42" t="n"/>
      <c r="R424" s="17" t="n"/>
      <c r="S424" s="42" t="n"/>
      <c r="T424" s="17" t="n"/>
      <c r="U424" s="15" t="n"/>
      <c r="V424" s="43" t="n"/>
      <c r="W424" s="43" t="n"/>
      <c r="X424" s="19" t="n"/>
      <c r="Y424" s="44">
        <f>IF($A424="","",IF(OR($D424="",$E424=""),"",$D424+$E424))</f>
        <v/>
      </c>
      <c r="Z424" s="44">
        <f>IF($A424="","",IF(OR($F424="",$G424=""),"",$F424+$G424))</f>
        <v/>
      </c>
      <c r="AA424" s="44">
        <f>IF($A424="","",IF(OR($O424="",$P424=""),"",$O424+$P424))</f>
        <v/>
      </c>
      <c r="AB424" s="44">
        <f>IF($A424="","",IF(OR($Q424="",$R424=""),"",$Q424+$R424))</f>
        <v/>
      </c>
      <c r="AC424" s="44">
        <f>IF($A424="","",IF(OR($S424="",$T424=""),"",$S424+$T424))</f>
        <v/>
      </c>
      <c r="AD424" s="45">
        <f>IF($A424="","",IF(OR($Y424="",$Z424=""),"",ROUND(($Z424-$Y424)*24,1)))</f>
        <v/>
      </c>
      <c r="AE424" s="45">
        <f>IF($A424="","",IF(OR($AA424="",$Z424=""),"",ROUND(($Z424-$AA424)*24,1)))</f>
        <v/>
      </c>
      <c r="AF424" s="22">
        <f>IF($A424="","",IF(OR($AB424="",$Z424=""),"",ROUND(($AB424-$Z424)*1440,0)))</f>
        <v/>
      </c>
      <c r="AG424" s="22">
        <f>IF($A424="","",IF(OR($AB424="",$AC424=""),"",ROUND(($AC424-$AB424)*1440,0)))</f>
        <v/>
      </c>
      <c r="AH424" s="46">
        <f>IF($A424="","",IF(OR($V424="",$W424=""),"",$W424-$V424))</f>
        <v/>
      </c>
      <c r="AI424" s="24">
        <f>IF($A424="","",IF(OR($L424="Cancelled",$L424="Completed"),"",IF(AND($L424="Confirmed",OR($M424="",$N424="")),"CONFIRMATION INCOMPLETE",IF(AND($Z424&lt;&gt;"",$Z424&lt;Dashboard!$B$2,$L424&lt;&gt;"Confirmed"),"OVERDUE / UNFILLED",IF(AND($Z424&lt;&gt;"",$Z424&gt;=Dashboard!$B$2,$Z424&lt;=Dashboard!$B$2+2,$L424&lt;&gt;"Confirmed"),"DUE WITHIN 48 HOURS","")))))</f>
        <v/>
      </c>
      <c r="AJ424" s="24">
        <f>IF($A424="","",IF(COUNTIF($A$2:$A$501,$A424)&gt;1,"Duplicate request ID",IF(OR($B424="",$C424="",$D424="",$E424="",$F424="",$G424="",$H424="",$I424="",$J424="",$K424="",$L424=""),"Missing required information",IF(AND($Y424&lt;&gt;"",$Z424&lt;&gt;"",$Z424&lt;$Y424),"Invalid date or time sequence",IF(OR(AND($O424&lt;&gt;"",$P424=""),AND($O424="",$P424&lt;&gt;"")),"Confirmation date or time incomplete",IF(AND($AA424&lt;&gt;"",$Z424&lt;&gt;"",$AA424&gt;$Z424),"Confirmation after appointment",IF(AND(OR($L424="Confirmed",$L424="Completed"),OR($M424="",$N424="")),"Confirmed record missing assignment",IF(AND($L424="Completed",OR($Q424="",$R424="",$S424="",$T424="")),"Completed record missing service times",IF(AND($AB424&lt;&gt;"",$AC424&lt;&gt;"",$AC424&lt;$AB424),"Service end before service start",IF(AND($L424="Cancelled",$U424=""),"Cancelled record missing cancellation source",IF(OR(AND($V424&lt;&gt;"",$V424&lt;0),AND($W424&lt;&gt;"",$W424&lt;0)),"Negative cost",""))))))))))</f>
        <v/>
      </c>
    </row>
    <row r="425">
      <c r="A425" s="25" t="n"/>
      <c r="B425" s="25" t="n"/>
      <c r="C425" s="25" t="n"/>
      <c r="D425" s="47" t="n"/>
      <c r="E425" s="27" t="n"/>
      <c r="F425" s="47" t="n"/>
      <c r="G425" s="27" t="n"/>
      <c r="H425" s="25" t="n"/>
      <c r="I425" s="25" t="n"/>
      <c r="J425" s="25" t="n"/>
      <c r="K425" s="25" t="n"/>
      <c r="L425" s="25" t="n"/>
      <c r="M425" s="25" t="n"/>
      <c r="N425" s="25" t="n"/>
      <c r="O425" s="47" t="n"/>
      <c r="P425" s="27" t="n"/>
      <c r="Q425" s="47" t="n"/>
      <c r="R425" s="27" t="n"/>
      <c r="S425" s="47" t="n"/>
      <c r="T425" s="27" t="n"/>
      <c r="U425" s="25" t="n"/>
      <c r="V425" s="48" t="n"/>
      <c r="W425" s="48" t="n"/>
      <c r="X425" s="29" t="n"/>
      <c r="Y425" s="44">
        <f>IF($A425="","",IF(OR($D425="",$E425=""),"",$D425+$E425))</f>
        <v/>
      </c>
      <c r="Z425" s="44">
        <f>IF($A425="","",IF(OR($F425="",$G425=""),"",$F425+$G425))</f>
        <v/>
      </c>
      <c r="AA425" s="44">
        <f>IF($A425="","",IF(OR($O425="",$P425=""),"",$O425+$P425))</f>
        <v/>
      </c>
      <c r="AB425" s="44">
        <f>IF($A425="","",IF(OR($Q425="",$R425=""),"",$Q425+$R425))</f>
        <v/>
      </c>
      <c r="AC425" s="44">
        <f>IF($A425="","",IF(OR($S425="",$T425=""),"",$S425+$T425))</f>
        <v/>
      </c>
      <c r="AD425" s="45">
        <f>IF($A425="","",IF(OR($Y425="",$Z425=""),"",ROUND(($Z425-$Y425)*24,1)))</f>
        <v/>
      </c>
      <c r="AE425" s="45">
        <f>IF($A425="","",IF(OR($AA425="",$Z425=""),"",ROUND(($Z425-$AA425)*24,1)))</f>
        <v/>
      </c>
      <c r="AF425" s="22">
        <f>IF($A425="","",IF(OR($AB425="",$Z425=""),"",ROUND(($AB425-$Z425)*1440,0)))</f>
        <v/>
      </c>
      <c r="AG425" s="22">
        <f>IF($A425="","",IF(OR($AB425="",$AC425=""),"",ROUND(($AC425-$AB425)*1440,0)))</f>
        <v/>
      </c>
      <c r="AH425" s="46">
        <f>IF($A425="","",IF(OR($V425="",$W425=""),"",$W425-$V425))</f>
        <v/>
      </c>
      <c r="AI425" s="24">
        <f>IF($A425="","",IF(OR($L425="Cancelled",$L425="Completed"),"",IF(AND($L425="Confirmed",OR($M425="",$N425="")),"CONFIRMATION INCOMPLETE",IF(AND($Z425&lt;&gt;"",$Z425&lt;Dashboard!$B$2,$L425&lt;&gt;"Confirmed"),"OVERDUE / UNFILLED",IF(AND($Z425&lt;&gt;"",$Z425&gt;=Dashboard!$B$2,$Z425&lt;=Dashboard!$B$2+2,$L425&lt;&gt;"Confirmed"),"DUE WITHIN 48 HOURS","")))))</f>
        <v/>
      </c>
      <c r="AJ425" s="24">
        <f>IF($A425="","",IF(COUNTIF($A$2:$A$501,$A425)&gt;1,"Duplicate request ID",IF(OR($B425="",$C425="",$D425="",$E425="",$F425="",$G425="",$H425="",$I425="",$J425="",$K425="",$L425=""),"Missing required information",IF(AND($Y425&lt;&gt;"",$Z425&lt;&gt;"",$Z425&lt;$Y425),"Invalid date or time sequence",IF(OR(AND($O425&lt;&gt;"",$P425=""),AND($O425="",$P425&lt;&gt;"")),"Confirmation date or time incomplete",IF(AND($AA425&lt;&gt;"",$Z425&lt;&gt;"",$AA425&gt;$Z425),"Confirmation after appointment",IF(AND(OR($L425="Confirmed",$L425="Completed"),OR($M425="",$N425="")),"Confirmed record missing assignment",IF(AND($L425="Completed",OR($Q425="",$R425="",$S425="",$T425="")),"Completed record missing service times",IF(AND($AB425&lt;&gt;"",$AC425&lt;&gt;"",$AC425&lt;$AB425),"Service end before service start",IF(AND($L425="Cancelled",$U425=""),"Cancelled record missing cancellation source",IF(OR(AND($V425&lt;&gt;"",$V425&lt;0),AND($W425&lt;&gt;"",$W425&lt;0)),"Negative cost",""))))))))))</f>
        <v/>
      </c>
    </row>
    <row r="426">
      <c r="A426" s="15" t="n"/>
      <c r="B426" s="15" t="n"/>
      <c r="C426" s="15" t="n"/>
      <c r="D426" s="42" t="n"/>
      <c r="E426" s="17" t="n"/>
      <c r="F426" s="42" t="n"/>
      <c r="G426" s="17" t="n"/>
      <c r="H426" s="15" t="n"/>
      <c r="I426" s="15" t="n"/>
      <c r="J426" s="15" t="n"/>
      <c r="K426" s="15" t="n"/>
      <c r="L426" s="15" t="n"/>
      <c r="M426" s="15" t="n"/>
      <c r="N426" s="15" t="n"/>
      <c r="O426" s="42" t="n"/>
      <c r="P426" s="17" t="n"/>
      <c r="Q426" s="42" t="n"/>
      <c r="R426" s="17" t="n"/>
      <c r="S426" s="42" t="n"/>
      <c r="T426" s="17" t="n"/>
      <c r="U426" s="15" t="n"/>
      <c r="V426" s="43" t="n"/>
      <c r="W426" s="43" t="n"/>
      <c r="X426" s="19" t="n"/>
      <c r="Y426" s="44">
        <f>IF($A426="","",IF(OR($D426="",$E426=""),"",$D426+$E426))</f>
        <v/>
      </c>
      <c r="Z426" s="44">
        <f>IF($A426="","",IF(OR($F426="",$G426=""),"",$F426+$G426))</f>
        <v/>
      </c>
      <c r="AA426" s="44">
        <f>IF($A426="","",IF(OR($O426="",$P426=""),"",$O426+$P426))</f>
        <v/>
      </c>
      <c r="AB426" s="44">
        <f>IF($A426="","",IF(OR($Q426="",$R426=""),"",$Q426+$R426))</f>
        <v/>
      </c>
      <c r="AC426" s="44">
        <f>IF($A426="","",IF(OR($S426="",$T426=""),"",$S426+$T426))</f>
        <v/>
      </c>
      <c r="AD426" s="45">
        <f>IF($A426="","",IF(OR($Y426="",$Z426=""),"",ROUND(($Z426-$Y426)*24,1)))</f>
        <v/>
      </c>
      <c r="AE426" s="45">
        <f>IF($A426="","",IF(OR($AA426="",$Z426=""),"",ROUND(($Z426-$AA426)*24,1)))</f>
        <v/>
      </c>
      <c r="AF426" s="22">
        <f>IF($A426="","",IF(OR($AB426="",$Z426=""),"",ROUND(($AB426-$Z426)*1440,0)))</f>
        <v/>
      </c>
      <c r="AG426" s="22">
        <f>IF($A426="","",IF(OR($AB426="",$AC426=""),"",ROUND(($AC426-$AB426)*1440,0)))</f>
        <v/>
      </c>
      <c r="AH426" s="46">
        <f>IF($A426="","",IF(OR($V426="",$W426=""),"",$W426-$V426))</f>
        <v/>
      </c>
      <c r="AI426" s="24">
        <f>IF($A426="","",IF(OR($L426="Cancelled",$L426="Completed"),"",IF(AND($L426="Confirmed",OR($M426="",$N426="")),"CONFIRMATION INCOMPLETE",IF(AND($Z426&lt;&gt;"",$Z426&lt;Dashboard!$B$2,$L426&lt;&gt;"Confirmed"),"OVERDUE / UNFILLED",IF(AND($Z426&lt;&gt;"",$Z426&gt;=Dashboard!$B$2,$Z426&lt;=Dashboard!$B$2+2,$L426&lt;&gt;"Confirmed"),"DUE WITHIN 48 HOURS","")))))</f>
        <v/>
      </c>
      <c r="AJ426" s="24">
        <f>IF($A426="","",IF(COUNTIF($A$2:$A$501,$A426)&gt;1,"Duplicate request ID",IF(OR($B426="",$C426="",$D426="",$E426="",$F426="",$G426="",$H426="",$I426="",$J426="",$K426="",$L426=""),"Missing required information",IF(AND($Y426&lt;&gt;"",$Z426&lt;&gt;"",$Z426&lt;$Y426),"Invalid date or time sequence",IF(OR(AND($O426&lt;&gt;"",$P426=""),AND($O426="",$P426&lt;&gt;"")),"Confirmation date or time incomplete",IF(AND($AA426&lt;&gt;"",$Z426&lt;&gt;"",$AA426&gt;$Z426),"Confirmation after appointment",IF(AND(OR($L426="Confirmed",$L426="Completed"),OR($M426="",$N426="")),"Confirmed record missing assignment",IF(AND($L426="Completed",OR($Q426="",$R426="",$S426="",$T426="")),"Completed record missing service times",IF(AND($AB426&lt;&gt;"",$AC426&lt;&gt;"",$AC426&lt;$AB426),"Service end before service start",IF(AND($L426="Cancelled",$U426=""),"Cancelled record missing cancellation source",IF(OR(AND($V426&lt;&gt;"",$V426&lt;0),AND($W426&lt;&gt;"",$W426&lt;0)),"Negative cost",""))))))))))</f>
        <v/>
      </c>
    </row>
    <row r="427">
      <c r="A427" s="25" t="n"/>
      <c r="B427" s="25" t="n"/>
      <c r="C427" s="25" t="n"/>
      <c r="D427" s="47" t="n"/>
      <c r="E427" s="27" t="n"/>
      <c r="F427" s="47" t="n"/>
      <c r="G427" s="27" t="n"/>
      <c r="H427" s="25" t="n"/>
      <c r="I427" s="25" t="n"/>
      <c r="J427" s="25" t="n"/>
      <c r="K427" s="25" t="n"/>
      <c r="L427" s="25" t="n"/>
      <c r="M427" s="25" t="n"/>
      <c r="N427" s="25" t="n"/>
      <c r="O427" s="47" t="n"/>
      <c r="P427" s="27" t="n"/>
      <c r="Q427" s="47" t="n"/>
      <c r="R427" s="27" t="n"/>
      <c r="S427" s="47" t="n"/>
      <c r="T427" s="27" t="n"/>
      <c r="U427" s="25" t="n"/>
      <c r="V427" s="48" t="n"/>
      <c r="W427" s="48" t="n"/>
      <c r="X427" s="29" t="n"/>
      <c r="Y427" s="44">
        <f>IF($A427="","",IF(OR($D427="",$E427=""),"",$D427+$E427))</f>
        <v/>
      </c>
      <c r="Z427" s="44">
        <f>IF($A427="","",IF(OR($F427="",$G427=""),"",$F427+$G427))</f>
        <v/>
      </c>
      <c r="AA427" s="44">
        <f>IF($A427="","",IF(OR($O427="",$P427=""),"",$O427+$P427))</f>
        <v/>
      </c>
      <c r="AB427" s="44">
        <f>IF($A427="","",IF(OR($Q427="",$R427=""),"",$Q427+$R427))</f>
        <v/>
      </c>
      <c r="AC427" s="44">
        <f>IF($A427="","",IF(OR($S427="",$T427=""),"",$S427+$T427))</f>
        <v/>
      </c>
      <c r="AD427" s="45">
        <f>IF($A427="","",IF(OR($Y427="",$Z427=""),"",ROUND(($Z427-$Y427)*24,1)))</f>
        <v/>
      </c>
      <c r="AE427" s="45">
        <f>IF($A427="","",IF(OR($AA427="",$Z427=""),"",ROUND(($Z427-$AA427)*24,1)))</f>
        <v/>
      </c>
      <c r="AF427" s="22">
        <f>IF($A427="","",IF(OR($AB427="",$Z427=""),"",ROUND(($AB427-$Z427)*1440,0)))</f>
        <v/>
      </c>
      <c r="AG427" s="22">
        <f>IF($A427="","",IF(OR($AB427="",$AC427=""),"",ROUND(($AC427-$AB427)*1440,0)))</f>
        <v/>
      </c>
      <c r="AH427" s="46">
        <f>IF($A427="","",IF(OR($V427="",$W427=""),"",$W427-$V427))</f>
        <v/>
      </c>
      <c r="AI427" s="24">
        <f>IF($A427="","",IF(OR($L427="Cancelled",$L427="Completed"),"",IF(AND($L427="Confirmed",OR($M427="",$N427="")),"CONFIRMATION INCOMPLETE",IF(AND($Z427&lt;&gt;"",$Z427&lt;Dashboard!$B$2,$L427&lt;&gt;"Confirmed"),"OVERDUE / UNFILLED",IF(AND($Z427&lt;&gt;"",$Z427&gt;=Dashboard!$B$2,$Z427&lt;=Dashboard!$B$2+2,$L427&lt;&gt;"Confirmed"),"DUE WITHIN 48 HOURS","")))))</f>
        <v/>
      </c>
      <c r="AJ427" s="24">
        <f>IF($A427="","",IF(COUNTIF($A$2:$A$501,$A427)&gt;1,"Duplicate request ID",IF(OR($B427="",$C427="",$D427="",$E427="",$F427="",$G427="",$H427="",$I427="",$J427="",$K427="",$L427=""),"Missing required information",IF(AND($Y427&lt;&gt;"",$Z427&lt;&gt;"",$Z427&lt;$Y427),"Invalid date or time sequence",IF(OR(AND($O427&lt;&gt;"",$P427=""),AND($O427="",$P427&lt;&gt;"")),"Confirmation date or time incomplete",IF(AND($AA427&lt;&gt;"",$Z427&lt;&gt;"",$AA427&gt;$Z427),"Confirmation after appointment",IF(AND(OR($L427="Confirmed",$L427="Completed"),OR($M427="",$N427="")),"Confirmed record missing assignment",IF(AND($L427="Completed",OR($Q427="",$R427="",$S427="",$T427="")),"Completed record missing service times",IF(AND($AB427&lt;&gt;"",$AC427&lt;&gt;"",$AC427&lt;$AB427),"Service end before service start",IF(AND($L427="Cancelled",$U427=""),"Cancelled record missing cancellation source",IF(OR(AND($V427&lt;&gt;"",$V427&lt;0),AND($W427&lt;&gt;"",$W427&lt;0)),"Negative cost",""))))))))))</f>
        <v/>
      </c>
    </row>
    <row r="428">
      <c r="A428" s="15" t="n"/>
      <c r="B428" s="15" t="n"/>
      <c r="C428" s="15" t="n"/>
      <c r="D428" s="42" t="n"/>
      <c r="E428" s="17" t="n"/>
      <c r="F428" s="42" t="n"/>
      <c r="G428" s="17" t="n"/>
      <c r="H428" s="15" t="n"/>
      <c r="I428" s="15" t="n"/>
      <c r="J428" s="15" t="n"/>
      <c r="K428" s="15" t="n"/>
      <c r="L428" s="15" t="n"/>
      <c r="M428" s="15" t="n"/>
      <c r="N428" s="15" t="n"/>
      <c r="O428" s="42" t="n"/>
      <c r="P428" s="17" t="n"/>
      <c r="Q428" s="42" t="n"/>
      <c r="R428" s="17" t="n"/>
      <c r="S428" s="42" t="n"/>
      <c r="T428" s="17" t="n"/>
      <c r="U428" s="15" t="n"/>
      <c r="V428" s="43" t="n"/>
      <c r="W428" s="43" t="n"/>
      <c r="X428" s="19" t="n"/>
      <c r="Y428" s="44">
        <f>IF($A428="","",IF(OR($D428="",$E428=""),"",$D428+$E428))</f>
        <v/>
      </c>
      <c r="Z428" s="44">
        <f>IF($A428="","",IF(OR($F428="",$G428=""),"",$F428+$G428))</f>
        <v/>
      </c>
      <c r="AA428" s="44">
        <f>IF($A428="","",IF(OR($O428="",$P428=""),"",$O428+$P428))</f>
        <v/>
      </c>
      <c r="AB428" s="44">
        <f>IF($A428="","",IF(OR($Q428="",$R428=""),"",$Q428+$R428))</f>
        <v/>
      </c>
      <c r="AC428" s="44">
        <f>IF($A428="","",IF(OR($S428="",$T428=""),"",$S428+$T428))</f>
        <v/>
      </c>
      <c r="AD428" s="45">
        <f>IF($A428="","",IF(OR($Y428="",$Z428=""),"",ROUND(($Z428-$Y428)*24,1)))</f>
        <v/>
      </c>
      <c r="AE428" s="45">
        <f>IF($A428="","",IF(OR($AA428="",$Z428=""),"",ROUND(($Z428-$AA428)*24,1)))</f>
        <v/>
      </c>
      <c r="AF428" s="22">
        <f>IF($A428="","",IF(OR($AB428="",$Z428=""),"",ROUND(($AB428-$Z428)*1440,0)))</f>
        <v/>
      </c>
      <c r="AG428" s="22">
        <f>IF($A428="","",IF(OR($AB428="",$AC428=""),"",ROUND(($AC428-$AB428)*1440,0)))</f>
        <v/>
      </c>
      <c r="AH428" s="46">
        <f>IF($A428="","",IF(OR($V428="",$W428=""),"",$W428-$V428))</f>
        <v/>
      </c>
      <c r="AI428" s="24">
        <f>IF($A428="","",IF(OR($L428="Cancelled",$L428="Completed"),"",IF(AND($L428="Confirmed",OR($M428="",$N428="")),"CONFIRMATION INCOMPLETE",IF(AND($Z428&lt;&gt;"",$Z428&lt;Dashboard!$B$2,$L428&lt;&gt;"Confirmed"),"OVERDUE / UNFILLED",IF(AND($Z428&lt;&gt;"",$Z428&gt;=Dashboard!$B$2,$Z428&lt;=Dashboard!$B$2+2,$L428&lt;&gt;"Confirmed"),"DUE WITHIN 48 HOURS","")))))</f>
        <v/>
      </c>
      <c r="AJ428" s="24">
        <f>IF($A428="","",IF(COUNTIF($A$2:$A$501,$A428)&gt;1,"Duplicate request ID",IF(OR($B428="",$C428="",$D428="",$E428="",$F428="",$G428="",$H428="",$I428="",$J428="",$K428="",$L428=""),"Missing required information",IF(AND($Y428&lt;&gt;"",$Z428&lt;&gt;"",$Z428&lt;$Y428),"Invalid date or time sequence",IF(OR(AND($O428&lt;&gt;"",$P428=""),AND($O428="",$P428&lt;&gt;"")),"Confirmation date or time incomplete",IF(AND($AA428&lt;&gt;"",$Z428&lt;&gt;"",$AA428&gt;$Z428),"Confirmation after appointment",IF(AND(OR($L428="Confirmed",$L428="Completed"),OR($M428="",$N428="")),"Confirmed record missing assignment",IF(AND($L428="Completed",OR($Q428="",$R428="",$S428="",$T428="")),"Completed record missing service times",IF(AND($AB428&lt;&gt;"",$AC428&lt;&gt;"",$AC428&lt;$AB428),"Service end before service start",IF(AND($L428="Cancelled",$U428=""),"Cancelled record missing cancellation source",IF(OR(AND($V428&lt;&gt;"",$V428&lt;0),AND($W428&lt;&gt;"",$W428&lt;0)),"Negative cost",""))))))))))</f>
        <v/>
      </c>
    </row>
    <row r="429">
      <c r="A429" s="25" t="n"/>
      <c r="B429" s="25" t="n"/>
      <c r="C429" s="25" t="n"/>
      <c r="D429" s="47" t="n"/>
      <c r="E429" s="27" t="n"/>
      <c r="F429" s="47" t="n"/>
      <c r="G429" s="27" t="n"/>
      <c r="H429" s="25" t="n"/>
      <c r="I429" s="25" t="n"/>
      <c r="J429" s="25" t="n"/>
      <c r="K429" s="25" t="n"/>
      <c r="L429" s="25" t="n"/>
      <c r="M429" s="25" t="n"/>
      <c r="N429" s="25" t="n"/>
      <c r="O429" s="47" t="n"/>
      <c r="P429" s="27" t="n"/>
      <c r="Q429" s="47" t="n"/>
      <c r="R429" s="27" t="n"/>
      <c r="S429" s="47" t="n"/>
      <c r="T429" s="27" t="n"/>
      <c r="U429" s="25" t="n"/>
      <c r="V429" s="48" t="n"/>
      <c r="W429" s="48" t="n"/>
      <c r="X429" s="29" t="n"/>
      <c r="Y429" s="44">
        <f>IF($A429="","",IF(OR($D429="",$E429=""),"",$D429+$E429))</f>
        <v/>
      </c>
      <c r="Z429" s="44">
        <f>IF($A429="","",IF(OR($F429="",$G429=""),"",$F429+$G429))</f>
        <v/>
      </c>
      <c r="AA429" s="44">
        <f>IF($A429="","",IF(OR($O429="",$P429=""),"",$O429+$P429))</f>
        <v/>
      </c>
      <c r="AB429" s="44">
        <f>IF($A429="","",IF(OR($Q429="",$R429=""),"",$Q429+$R429))</f>
        <v/>
      </c>
      <c r="AC429" s="44">
        <f>IF($A429="","",IF(OR($S429="",$T429=""),"",$S429+$T429))</f>
        <v/>
      </c>
      <c r="AD429" s="45">
        <f>IF($A429="","",IF(OR($Y429="",$Z429=""),"",ROUND(($Z429-$Y429)*24,1)))</f>
        <v/>
      </c>
      <c r="AE429" s="45">
        <f>IF($A429="","",IF(OR($AA429="",$Z429=""),"",ROUND(($Z429-$AA429)*24,1)))</f>
        <v/>
      </c>
      <c r="AF429" s="22">
        <f>IF($A429="","",IF(OR($AB429="",$Z429=""),"",ROUND(($AB429-$Z429)*1440,0)))</f>
        <v/>
      </c>
      <c r="AG429" s="22">
        <f>IF($A429="","",IF(OR($AB429="",$AC429=""),"",ROUND(($AC429-$AB429)*1440,0)))</f>
        <v/>
      </c>
      <c r="AH429" s="46">
        <f>IF($A429="","",IF(OR($V429="",$W429=""),"",$W429-$V429))</f>
        <v/>
      </c>
      <c r="AI429" s="24">
        <f>IF($A429="","",IF(OR($L429="Cancelled",$L429="Completed"),"",IF(AND($L429="Confirmed",OR($M429="",$N429="")),"CONFIRMATION INCOMPLETE",IF(AND($Z429&lt;&gt;"",$Z429&lt;Dashboard!$B$2,$L429&lt;&gt;"Confirmed"),"OVERDUE / UNFILLED",IF(AND($Z429&lt;&gt;"",$Z429&gt;=Dashboard!$B$2,$Z429&lt;=Dashboard!$B$2+2,$L429&lt;&gt;"Confirmed"),"DUE WITHIN 48 HOURS","")))))</f>
        <v/>
      </c>
      <c r="AJ429" s="24">
        <f>IF($A429="","",IF(COUNTIF($A$2:$A$501,$A429)&gt;1,"Duplicate request ID",IF(OR($B429="",$C429="",$D429="",$E429="",$F429="",$G429="",$H429="",$I429="",$J429="",$K429="",$L429=""),"Missing required information",IF(AND($Y429&lt;&gt;"",$Z429&lt;&gt;"",$Z429&lt;$Y429),"Invalid date or time sequence",IF(OR(AND($O429&lt;&gt;"",$P429=""),AND($O429="",$P429&lt;&gt;"")),"Confirmation date or time incomplete",IF(AND($AA429&lt;&gt;"",$Z429&lt;&gt;"",$AA429&gt;$Z429),"Confirmation after appointment",IF(AND(OR($L429="Confirmed",$L429="Completed"),OR($M429="",$N429="")),"Confirmed record missing assignment",IF(AND($L429="Completed",OR($Q429="",$R429="",$S429="",$T429="")),"Completed record missing service times",IF(AND($AB429&lt;&gt;"",$AC429&lt;&gt;"",$AC429&lt;$AB429),"Service end before service start",IF(AND($L429="Cancelled",$U429=""),"Cancelled record missing cancellation source",IF(OR(AND($V429&lt;&gt;"",$V429&lt;0),AND($W429&lt;&gt;"",$W429&lt;0)),"Negative cost",""))))))))))</f>
        <v/>
      </c>
    </row>
    <row r="430">
      <c r="A430" s="15" t="n"/>
      <c r="B430" s="15" t="n"/>
      <c r="C430" s="15" t="n"/>
      <c r="D430" s="42" t="n"/>
      <c r="E430" s="17" t="n"/>
      <c r="F430" s="42" t="n"/>
      <c r="G430" s="17" t="n"/>
      <c r="H430" s="15" t="n"/>
      <c r="I430" s="15" t="n"/>
      <c r="J430" s="15" t="n"/>
      <c r="K430" s="15" t="n"/>
      <c r="L430" s="15" t="n"/>
      <c r="M430" s="15" t="n"/>
      <c r="N430" s="15" t="n"/>
      <c r="O430" s="42" t="n"/>
      <c r="P430" s="17" t="n"/>
      <c r="Q430" s="42" t="n"/>
      <c r="R430" s="17" t="n"/>
      <c r="S430" s="42" t="n"/>
      <c r="T430" s="17" t="n"/>
      <c r="U430" s="15" t="n"/>
      <c r="V430" s="43" t="n"/>
      <c r="W430" s="43" t="n"/>
      <c r="X430" s="19" t="n"/>
      <c r="Y430" s="44">
        <f>IF($A430="","",IF(OR($D430="",$E430=""),"",$D430+$E430))</f>
        <v/>
      </c>
      <c r="Z430" s="44">
        <f>IF($A430="","",IF(OR($F430="",$G430=""),"",$F430+$G430))</f>
        <v/>
      </c>
      <c r="AA430" s="44">
        <f>IF($A430="","",IF(OR($O430="",$P430=""),"",$O430+$P430))</f>
        <v/>
      </c>
      <c r="AB430" s="44">
        <f>IF($A430="","",IF(OR($Q430="",$R430=""),"",$Q430+$R430))</f>
        <v/>
      </c>
      <c r="AC430" s="44">
        <f>IF($A430="","",IF(OR($S430="",$T430=""),"",$S430+$T430))</f>
        <v/>
      </c>
      <c r="AD430" s="45">
        <f>IF($A430="","",IF(OR($Y430="",$Z430=""),"",ROUND(($Z430-$Y430)*24,1)))</f>
        <v/>
      </c>
      <c r="AE430" s="45">
        <f>IF($A430="","",IF(OR($AA430="",$Z430=""),"",ROUND(($Z430-$AA430)*24,1)))</f>
        <v/>
      </c>
      <c r="AF430" s="22">
        <f>IF($A430="","",IF(OR($AB430="",$Z430=""),"",ROUND(($AB430-$Z430)*1440,0)))</f>
        <v/>
      </c>
      <c r="AG430" s="22">
        <f>IF($A430="","",IF(OR($AB430="",$AC430=""),"",ROUND(($AC430-$AB430)*1440,0)))</f>
        <v/>
      </c>
      <c r="AH430" s="46">
        <f>IF($A430="","",IF(OR($V430="",$W430=""),"",$W430-$V430))</f>
        <v/>
      </c>
      <c r="AI430" s="24">
        <f>IF($A430="","",IF(OR($L430="Cancelled",$L430="Completed"),"",IF(AND($L430="Confirmed",OR($M430="",$N430="")),"CONFIRMATION INCOMPLETE",IF(AND($Z430&lt;&gt;"",$Z430&lt;Dashboard!$B$2,$L430&lt;&gt;"Confirmed"),"OVERDUE / UNFILLED",IF(AND($Z430&lt;&gt;"",$Z430&gt;=Dashboard!$B$2,$Z430&lt;=Dashboard!$B$2+2,$L430&lt;&gt;"Confirmed"),"DUE WITHIN 48 HOURS","")))))</f>
        <v/>
      </c>
      <c r="AJ430" s="24">
        <f>IF($A430="","",IF(COUNTIF($A$2:$A$501,$A430)&gt;1,"Duplicate request ID",IF(OR($B430="",$C430="",$D430="",$E430="",$F430="",$G430="",$H430="",$I430="",$J430="",$K430="",$L430=""),"Missing required information",IF(AND($Y430&lt;&gt;"",$Z430&lt;&gt;"",$Z430&lt;$Y430),"Invalid date or time sequence",IF(OR(AND($O430&lt;&gt;"",$P430=""),AND($O430="",$P430&lt;&gt;"")),"Confirmation date or time incomplete",IF(AND($AA430&lt;&gt;"",$Z430&lt;&gt;"",$AA430&gt;$Z430),"Confirmation after appointment",IF(AND(OR($L430="Confirmed",$L430="Completed"),OR($M430="",$N430="")),"Confirmed record missing assignment",IF(AND($L430="Completed",OR($Q430="",$R430="",$S430="",$T430="")),"Completed record missing service times",IF(AND($AB430&lt;&gt;"",$AC430&lt;&gt;"",$AC430&lt;$AB430),"Service end before service start",IF(AND($L430="Cancelled",$U430=""),"Cancelled record missing cancellation source",IF(OR(AND($V430&lt;&gt;"",$V430&lt;0),AND($W430&lt;&gt;"",$W430&lt;0)),"Negative cost",""))))))))))</f>
        <v/>
      </c>
    </row>
    <row r="431">
      <c r="A431" s="25" t="n"/>
      <c r="B431" s="25" t="n"/>
      <c r="C431" s="25" t="n"/>
      <c r="D431" s="47" t="n"/>
      <c r="E431" s="27" t="n"/>
      <c r="F431" s="47" t="n"/>
      <c r="G431" s="27" t="n"/>
      <c r="H431" s="25" t="n"/>
      <c r="I431" s="25" t="n"/>
      <c r="J431" s="25" t="n"/>
      <c r="K431" s="25" t="n"/>
      <c r="L431" s="25" t="n"/>
      <c r="M431" s="25" t="n"/>
      <c r="N431" s="25" t="n"/>
      <c r="O431" s="47" t="n"/>
      <c r="P431" s="27" t="n"/>
      <c r="Q431" s="47" t="n"/>
      <c r="R431" s="27" t="n"/>
      <c r="S431" s="47" t="n"/>
      <c r="T431" s="27" t="n"/>
      <c r="U431" s="25" t="n"/>
      <c r="V431" s="48" t="n"/>
      <c r="W431" s="48" t="n"/>
      <c r="X431" s="29" t="n"/>
      <c r="Y431" s="44">
        <f>IF($A431="","",IF(OR($D431="",$E431=""),"",$D431+$E431))</f>
        <v/>
      </c>
      <c r="Z431" s="44">
        <f>IF($A431="","",IF(OR($F431="",$G431=""),"",$F431+$G431))</f>
        <v/>
      </c>
      <c r="AA431" s="44">
        <f>IF($A431="","",IF(OR($O431="",$P431=""),"",$O431+$P431))</f>
        <v/>
      </c>
      <c r="AB431" s="44">
        <f>IF($A431="","",IF(OR($Q431="",$R431=""),"",$Q431+$R431))</f>
        <v/>
      </c>
      <c r="AC431" s="44">
        <f>IF($A431="","",IF(OR($S431="",$T431=""),"",$S431+$T431))</f>
        <v/>
      </c>
      <c r="AD431" s="45">
        <f>IF($A431="","",IF(OR($Y431="",$Z431=""),"",ROUND(($Z431-$Y431)*24,1)))</f>
        <v/>
      </c>
      <c r="AE431" s="45">
        <f>IF($A431="","",IF(OR($AA431="",$Z431=""),"",ROUND(($Z431-$AA431)*24,1)))</f>
        <v/>
      </c>
      <c r="AF431" s="22">
        <f>IF($A431="","",IF(OR($AB431="",$Z431=""),"",ROUND(($AB431-$Z431)*1440,0)))</f>
        <v/>
      </c>
      <c r="AG431" s="22">
        <f>IF($A431="","",IF(OR($AB431="",$AC431=""),"",ROUND(($AC431-$AB431)*1440,0)))</f>
        <v/>
      </c>
      <c r="AH431" s="46">
        <f>IF($A431="","",IF(OR($V431="",$W431=""),"",$W431-$V431))</f>
        <v/>
      </c>
      <c r="AI431" s="24">
        <f>IF($A431="","",IF(OR($L431="Cancelled",$L431="Completed"),"",IF(AND($L431="Confirmed",OR($M431="",$N431="")),"CONFIRMATION INCOMPLETE",IF(AND($Z431&lt;&gt;"",$Z431&lt;Dashboard!$B$2,$L431&lt;&gt;"Confirmed"),"OVERDUE / UNFILLED",IF(AND($Z431&lt;&gt;"",$Z431&gt;=Dashboard!$B$2,$Z431&lt;=Dashboard!$B$2+2,$L431&lt;&gt;"Confirmed"),"DUE WITHIN 48 HOURS","")))))</f>
        <v/>
      </c>
      <c r="AJ431" s="24">
        <f>IF($A431="","",IF(COUNTIF($A$2:$A$501,$A431)&gt;1,"Duplicate request ID",IF(OR($B431="",$C431="",$D431="",$E431="",$F431="",$G431="",$H431="",$I431="",$J431="",$K431="",$L431=""),"Missing required information",IF(AND($Y431&lt;&gt;"",$Z431&lt;&gt;"",$Z431&lt;$Y431),"Invalid date or time sequence",IF(OR(AND($O431&lt;&gt;"",$P431=""),AND($O431="",$P431&lt;&gt;"")),"Confirmation date or time incomplete",IF(AND($AA431&lt;&gt;"",$Z431&lt;&gt;"",$AA431&gt;$Z431),"Confirmation after appointment",IF(AND(OR($L431="Confirmed",$L431="Completed"),OR($M431="",$N431="")),"Confirmed record missing assignment",IF(AND($L431="Completed",OR($Q431="",$R431="",$S431="",$T431="")),"Completed record missing service times",IF(AND($AB431&lt;&gt;"",$AC431&lt;&gt;"",$AC431&lt;$AB431),"Service end before service start",IF(AND($L431="Cancelled",$U431=""),"Cancelled record missing cancellation source",IF(OR(AND($V431&lt;&gt;"",$V431&lt;0),AND($W431&lt;&gt;"",$W431&lt;0)),"Negative cost",""))))))))))</f>
        <v/>
      </c>
    </row>
    <row r="432">
      <c r="A432" s="15" t="n"/>
      <c r="B432" s="15" t="n"/>
      <c r="C432" s="15" t="n"/>
      <c r="D432" s="42" t="n"/>
      <c r="E432" s="17" t="n"/>
      <c r="F432" s="42" t="n"/>
      <c r="G432" s="17" t="n"/>
      <c r="H432" s="15" t="n"/>
      <c r="I432" s="15" t="n"/>
      <c r="J432" s="15" t="n"/>
      <c r="K432" s="15" t="n"/>
      <c r="L432" s="15" t="n"/>
      <c r="M432" s="15" t="n"/>
      <c r="N432" s="15" t="n"/>
      <c r="O432" s="42" t="n"/>
      <c r="P432" s="17" t="n"/>
      <c r="Q432" s="42" t="n"/>
      <c r="R432" s="17" t="n"/>
      <c r="S432" s="42" t="n"/>
      <c r="T432" s="17" t="n"/>
      <c r="U432" s="15" t="n"/>
      <c r="V432" s="43" t="n"/>
      <c r="W432" s="43" t="n"/>
      <c r="X432" s="19" t="n"/>
      <c r="Y432" s="44">
        <f>IF($A432="","",IF(OR($D432="",$E432=""),"",$D432+$E432))</f>
        <v/>
      </c>
      <c r="Z432" s="44">
        <f>IF($A432="","",IF(OR($F432="",$G432=""),"",$F432+$G432))</f>
        <v/>
      </c>
      <c r="AA432" s="44">
        <f>IF($A432="","",IF(OR($O432="",$P432=""),"",$O432+$P432))</f>
        <v/>
      </c>
      <c r="AB432" s="44">
        <f>IF($A432="","",IF(OR($Q432="",$R432=""),"",$Q432+$R432))</f>
        <v/>
      </c>
      <c r="AC432" s="44">
        <f>IF($A432="","",IF(OR($S432="",$T432=""),"",$S432+$T432))</f>
        <v/>
      </c>
      <c r="AD432" s="45">
        <f>IF($A432="","",IF(OR($Y432="",$Z432=""),"",ROUND(($Z432-$Y432)*24,1)))</f>
        <v/>
      </c>
      <c r="AE432" s="45">
        <f>IF($A432="","",IF(OR($AA432="",$Z432=""),"",ROUND(($Z432-$AA432)*24,1)))</f>
        <v/>
      </c>
      <c r="AF432" s="22">
        <f>IF($A432="","",IF(OR($AB432="",$Z432=""),"",ROUND(($AB432-$Z432)*1440,0)))</f>
        <v/>
      </c>
      <c r="AG432" s="22">
        <f>IF($A432="","",IF(OR($AB432="",$AC432=""),"",ROUND(($AC432-$AB432)*1440,0)))</f>
        <v/>
      </c>
      <c r="AH432" s="46">
        <f>IF($A432="","",IF(OR($V432="",$W432=""),"",$W432-$V432))</f>
        <v/>
      </c>
      <c r="AI432" s="24">
        <f>IF($A432="","",IF(OR($L432="Cancelled",$L432="Completed"),"",IF(AND($L432="Confirmed",OR($M432="",$N432="")),"CONFIRMATION INCOMPLETE",IF(AND($Z432&lt;&gt;"",$Z432&lt;Dashboard!$B$2,$L432&lt;&gt;"Confirmed"),"OVERDUE / UNFILLED",IF(AND($Z432&lt;&gt;"",$Z432&gt;=Dashboard!$B$2,$Z432&lt;=Dashboard!$B$2+2,$L432&lt;&gt;"Confirmed"),"DUE WITHIN 48 HOURS","")))))</f>
        <v/>
      </c>
      <c r="AJ432" s="24">
        <f>IF($A432="","",IF(COUNTIF($A$2:$A$501,$A432)&gt;1,"Duplicate request ID",IF(OR($B432="",$C432="",$D432="",$E432="",$F432="",$G432="",$H432="",$I432="",$J432="",$K432="",$L432=""),"Missing required information",IF(AND($Y432&lt;&gt;"",$Z432&lt;&gt;"",$Z432&lt;$Y432),"Invalid date or time sequence",IF(OR(AND($O432&lt;&gt;"",$P432=""),AND($O432="",$P432&lt;&gt;"")),"Confirmation date or time incomplete",IF(AND($AA432&lt;&gt;"",$Z432&lt;&gt;"",$AA432&gt;$Z432),"Confirmation after appointment",IF(AND(OR($L432="Confirmed",$L432="Completed"),OR($M432="",$N432="")),"Confirmed record missing assignment",IF(AND($L432="Completed",OR($Q432="",$R432="",$S432="",$T432="")),"Completed record missing service times",IF(AND($AB432&lt;&gt;"",$AC432&lt;&gt;"",$AC432&lt;$AB432),"Service end before service start",IF(AND($L432="Cancelled",$U432=""),"Cancelled record missing cancellation source",IF(OR(AND($V432&lt;&gt;"",$V432&lt;0),AND($W432&lt;&gt;"",$W432&lt;0)),"Negative cost",""))))))))))</f>
        <v/>
      </c>
    </row>
    <row r="433">
      <c r="A433" s="25" t="n"/>
      <c r="B433" s="25" t="n"/>
      <c r="C433" s="25" t="n"/>
      <c r="D433" s="47" t="n"/>
      <c r="E433" s="27" t="n"/>
      <c r="F433" s="47" t="n"/>
      <c r="G433" s="27" t="n"/>
      <c r="H433" s="25" t="n"/>
      <c r="I433" s="25" t="n"/>
      <c r="J433" s="25" t="n"/>
      <c r="K433" s="25" t="n"/>
      <c r="L433" s="25" t="n"/>
      <c r="M433" s="25" t="n"/>
      <c r="N433" s="25" t="n"/>
      <c r="O433" s="47" t="n"/>
      <c r="P433" s="27" t="n"/>
      <c r="Q433" s="47" t="n"/>
      <c r="R433" s="27" t="n"/>
      <c r="S433" s="47" t="n"/>
      <c r="T433" s="27" t="n"/>
      <c r="U433" s="25" t="n"/>
      <c r="V433" s="48" t="n"/>
      <c r="W433" s="48" t="n"/>
      <c r="X433" s="29" t="n"/>
      <c r="Y433" s="44">
        <f>IF($A433="","",IF(OR($D433="",$E433=""),"",$D433+$E433))</f>
        <v/>
      </c>
      <c r="Z433" s="44">
        <f>IF($A433="","",IF(OR($F433="",$G433=""),"",$F433+$G433))</f>
        <v/>
      </c>
      <c r="AA433" s="44">
        <f>IF($A433="","",IF(OR($O433="",$P433=""),"",$O433+$P433))</f>
        <v/>
      </c>
      <c r="AB433" s="44">
        <f>IF($A433="","",IF(OR($Q433="",$R433=""),"",$Q433+$R433))</f>
        <v/>
      </c>
      <c r="AC433" s="44">
        <f>IF($A433="","",IF(OR($S433="",$T433=""),"",$S433+$T433))</f>
        <v/>
      </c>
      <c r="AD433" s="45">
        <f>IF($A433="","",IF(OR($Y433="",$Z433=""),"",ROUND(($Z433-$Y433)*24,1)))</f>
        <v/>
      </c>
      <c r="AE433" s="45">
        <f>IF($A433="","",IF(OR($AA433="",$Z433=""),"",ROUND(($Z433-$AA433)*24,1)))</f>
        <v/>
      </c>
      <c r="AF433" s="22">
        <f>IF($A433="","",IF(OR($AB433="",$Z433=""),"",ROUND(($AB433-$Z433)*1440,0)))</f>
        <v/>
      </c>
      <c r="AG433" s="22">
        <f>IF($A433="","",IF(OR($AB433="",$AC433=""),"",ROUND(($AC433-$AB433)*1440,0)))</f>
        <v/>
      </c>
      <c r="AH433" s="46">
        <f>IF($A433="","",IF(OR($V433="",$W433=""),"",$W433-$V433))</f>
        <v/>
      </c>
      <c r="AI433" s="24">
        <f>IF($A433="","",IF(OR($L433="Cancelled",$L433="Completed"),"",IF(AND($L433="Confirmed",OR($M433="",$N433="")),"CONFIRMATION INCOMPLETE",IF(AND($Z433&lt;&gt;"",$Z433&lt;Dashboard!$B$2,$L433&lt;&gt;"Confirmed"),"OVERDUE / UNFILLED",IF(AND($Z433&lt;&gt;"",$Z433&gt;=Dashboard!$B$2,$Z433&lt;=Dashboard!$B$2+2,$L433&lt;&gt;"Confirmed"),"DUE WITHIN 48 HOURS","")))))</f>
        <v/>
      </c>
      <c r="AJ433" s="24">
        <f>IF($A433="","",IF(COUNTIF($A$2:$A$501,$A433)&gt;1,"Duplicate request ID",IF(OR($B433="",$C433="",$D433="",$E433="",$F433="",$G433="",$H433="",$I433="",$J433="",$K433="",$L433=""),"Missing required information",IF(AND($Y433&lt;&gt;"",$Z433&lt;&gt;"",$Z433&lt;$Y433),"Invalid date or time sequence",IF(OR(AND($O433&lt;&gt;"",$P433=""),AND($O433="",$P433&lt;&gt;"")),"Confirmation date or time incomplete",IF(AND($AA433&lt;&gt;"",$Z433&lt;&gt;"",$AA433&gt;$Z433),"Confirmation after appointment",IF(AND(OR($L433="Confirmed",$L433="Completed"),OR($M433="",$N433="")),"Confirmed record missing assignment",IF(AND($L433="Completed",OR($Q433="",$R433="",$S433="",$T433="")),"Completed record missing service times",IF(AND($AB433&lt;&gt;"",$AC433&lt;&gt;"",$AC433&lt;$AB433),"Service end before service start",IF(AND($L433="Cancelled",$U433=""),"Cancelled record missing cancellation source",IF(OR(AND($V433&lt;&gt;"",$V433&lt;0),AND($W433&lt;&gt;"",$W433&lt;0)),"Negative cost",""))))))))))</f>
        <v/>
      </c>
    </row>
    <row r="434">
      <c r="A434" s="15" t="n"/>
      <c r="B434" s="15" t="n"/>
      <c r="C434" s="15" t="n"/>
      <c r="D434" s="42" t="n"/>
      <c r="E434" s="17" t="n"/>
      <c r="F434" s="42" t="n"/>
      <c r="G434" s="17" t="n"/>
      <c r="H434" s="15" t="n"/>
      <c r="I434" s="15" t="n"/>
      <c r="J434" s="15" t="n"/>
      <c r="K434" s="15" t="n"/>
      <c r="L434" s="15" t="n"/>
      <c r="M434" s="15" t="n"/>
      <c r="N434" s="15" t="n"/>
      <c r="O434" s="42" t="n"/>
      <c r="P434" s="17" t="n"/>
      <c r="Q434" s="42" t="n"/>
      <c r="R434" s="17" t="n"/>
      <c r="S434" s="42" t="n"/>
      <c r="T434" s="17" t="n"/>
      <c r="U434" s="15" t="n"/>
      <c r="V434" s="43" t="n"/>
      <c r="W434" s="43" t="n"/>
      <c r="X434" s="19" t="n"/>
      <c r="Y434" s="44">
        <f>IF($A434="","",IF(OR($D434="",$E434=""),"",$D434+$E434))</f>
        <v/>
      </c>
      <c r="Z434" s="44">
        <f>IF($A434="","",IF(OR($F434="",$G434=""),"",$F434+$G434))</f>
        <v/>
      </c>
      <c r="AA434" s="44">
        <f>IF($A434="","",IF(OR($O434="",$P434=""),"",$O434+$P434))</f>
        <v/>
      </c>
      <c r="AB434" s="44">
        <f>IF($A434="","",IF(OR($Q434="",$R434=""),"",$Q434+$R434))</f>
        <v/>
      </c>
      <c r="AC434" s="44">
        <f>IF($A434="","",IF(OR($S434="",$T434=""),"",$S434+$T434))</f>
        <v/>
      </c>
      <c r="AD434" s="45">
        <f>IF($A434="","",IF(OR($Y434="",$Z434=""),"",ROUND(($Z434-$Y434)*24,1)))</f>
        <v/>
      </c>
      <c r="AE434" s="45">
        <f>IF($A434="","",IF(OR($AA434="",$Z434=""),"",ROUND(($Z434-$AA434)*24,1)))</f>
        <v/>
      </c>
      <c r="AF434" s="22">
        <f>IF($A434="","",IF(OR($AB434="",$Z434=""),"",ROUND(($AB434-$Z434)*1440,0)))</f>
        <v/>
      </c>
      <c r="AG434" s="22">
        <f>IF($A434="","",IF(OR($AB434="",$AC434=""),"",ROUND(($AC434-$AB434)*1440,0)))</f>
        <v/>
      </c>
      <c r="AH434" s="46">
        <f>IF($A434="","",IF(OR($V434="",$W434=""),"",$W434-$V434))</f>
        <v/>
      </c>
      <c r="AI434" s="24">
        <f>IF($A434="","",IF(OR($L434="Cancelled",$L434="Completed"),"",IF(AND($L434="Confirmed",OR($M434="",$N434="")),"CONFIRMATION INCOMPLETE",IF(AND($Z434&lt;&gt;"",$Z434&lt;Dashboard!$B$2,$L434&lt;&gt;"Confirmed"),"OVERDUE / UNFILLED",IF(AND($Z434&lt;&gt;"",$Z434&gt;=Dashboard!$B$2,$Z434&lt;=Dashboard!$B$2+2,$L434&lt;&gt;"Confirmed"),"DUE WITHIN 48 HOURS","")))))</f>
        <v/>
      </c>
      <c r="AJ434" s="24">
        <f>IF($A434="","",IF(COUNTIF($A$2:$A$501,$A434)&gt;1,"Duplicate request ID",IF(OR($B434="",$C434="",$D434="",$E434="",$F434="",$G434="",$H434="",$I434="",$J434="",$K434="",$L434=""),"Missing required information",IF(AND($Y434&lt;&gt;"",$Z434&lt;&gt;"",$Z434&lt;$Y434),"Invalid date or time sequence",IF(OR(AND($O434&lt;&gt;"",$P434=""),AND($O434="",$P434&lt;&gt;"")),"Confirmation date or time incomplete",IF(AND($AA434&lt;&gt;"",$Z434&lt;&gt;"",$AA434&gt;$Z434),"Confirmation after appointment",IF(AND(OR($L434="Confirmed",$L434="Completed"),OR($M434="",$N434="")),"Confirmed record missing assignment",IF(AND($L434="Completed",OR($Q434="",$R434="",$S434="",$T434="")),"Completed record missing service times",IF(AND($AB434&lt;&gt;"",$AC434&lt;&gt;"",$AC434&lt;$AB434),"Service end before service start",IF(AND($L434="Cancelled",$U434=""),"Cancelled record missing cancellation source",IF(OR(AND($V434&lt;&gt;"",$V434&lt;0),AND($W434&lt;&gt;"",$W434&lt;0)),"Negative cost",""))))))))))</f>
        <v/>
      </c>
    </row>
    <row r="435">
      <c r="A435" s="25" t="n"/>
      <c r="B435" s="25" t="n"/>
      <c r="C435" s="25" t="n"/>
      <c r="D435" s="47" t="n"/>
      <c r="E435" s="27" t="n"/>
      <c r="F435" s="47" t="n"/>
      <c r="G435" s="27" t="n"/>
      <c r="H435" s="25" t="n"/>
      <c r="I435" s="25" t="n"/>
      <c r="J435" s="25" t="n"/>
      <c r="K435" s="25" t="n"/>
      <c r="L435" s="25" t="n"/>
      <c r="M435" s="25" t="n"/>
      <c r="N435" s="25" t="n"/>
      <c r="O435" s="47" t="n"/>
      <c r="P435" s="27" t="n"/>
      <c r="Q435" s="47" t="n"/>
      <c r="R435" s="27" t="n"/>
      <c r="S435" s="47" t="n"/>
      <c r="T435" s="27" t="n"/>
      <c r="U435" s="25" t="n"/>
      <c r="V435" s="48" t="n"/>
      <c r="W435" s="48" t="n"/>
      <c r="X435" s="29" t="n"/>
      <c r="Y435" s="44">
        <f>IF($A435="","",IF(OR($D435="",$E435=""),"",$D435+$E435))</f>
        <v/>
      </c>
      <c r="Z435" s="44">
        <f>IF($A435="","",IF(OR($F435="",$G435=""),"",$F435+$G435))</f>
        <v/>
      </c>
      <c r="AA435" s="44">
        <f>IF($A435="","",IF(OR($O435="",$P435=""),"",$O435+$P435))</f>
        <v/>
      </c>
      <c r="AB435" s="44">
        <f>IF($A435="","",IF(OR($Q435="",$R435=""),"",$Q435+$R435))</f>
        <v/>
      </c>
      <c r="AC435" s="44">
        <f>IF($A435="","",IF(OR($S435="",$T435=""),"",$S435+$T435))</f>
        <v/>
      </c>
      <c r="AD435" s="45">
        <f>IF($A435="","",IF(OR($Y435="",$Z435=""),"",ROUND(($Z435-$Y435)*24,1)))</f>
        <v/>
      </c>
      <c r="AE435" s="45">
        <f>IF($A435="","",IF(OR($AA435="",$Z435=""),"",ROUND(($Z435-$AA435)*24,1)))</f>
        <v/>
      </c>
      <c r="AF435" s="22">
        <f>IF($A435="","",IF(OR($AB435="",$Z435=""),"",ROUND(($AB435-$Z435)*1440,0)))</f>
        <v/>
      </c>
      <c r="AG435" s="22">
        <f>IF($A435="","",IF(OR($AB435="",$AC435=""),"",ROUND(($AC435-$AB435)*1440,0)))</f>
        <v/>
      </c>
      <c r="AH435" s="46">
        <f>IF($A435="","",IF(OR($V435="",$W435=""),"",$W435-$V435))</f>
        <v/>
      </c>
      <c r="AI435" s="24">
        <f>IF($A435="","",IF(OR($L435="Cancelled",$L435="Completed"),"",IF(AND($L435="Confirmed",OR($M435="",$N435="")),"CONFIRMATION INCOMPLETE",IF(AND($Z435&lt;&gt;"",$Z435&lt;Dashboard!$B$2,$L435&lt;&gt;"Confirmed"),"OVERDUE / UNFILLED",IF(AND($Z435&lt;&gt;"",$Z435&gt;=Dashboard!$B$2,$Z435&lt;=Dashboard!$B$2+2,$L435&lt;&gt;"Confirmed"),"DUE WITHIN 48 HOURS","")))))</f>
        <v/>
      </c>
      <c r="AJ435" s="24">
        <f>IF($A435="","",IF(COUNTIF($A$2:$A$501,$A435)&gt;1,"Duplicate request ID",IF(OR($B435="",$C435="",$D435="",$E435="",$F435="",$G435="",$H435="",$I435="",$J435="",$K435="",$L435=""),"Missing required information",IF(AND($Y435&lt;&gt;"",$Z435&lt;&gt;"",$Z435&lt;$Y435),"Invalid date or time sequence",IF(OR(AND($O435&lt;&gt;"",$P435=""),AND($O435="",$P435&lt;&gt;"")),"Confirmation date or time incomplete",IF(AND($AA435&lt;&gt;"",$Z435&lt;&gt;"",$AA435&gt;$Z435),"Confirmation after appointment",IF(AND(OR($L435="Confirmed",$L435="Completed"),OR($M435="",$N435="")),"Confirmed record missing assignment",IF(AND($L435="Completed",OR($Q435="",$R435="",$S435="",$T435="")),"Completed record missing service times",IF(AND($AB435&lt;&gt;"",$AC435&lt;&gt;"",$AC435&lt;$AB435),"Service end before service start",IF(AND($L435="Cancelled",$U435=""),"Cancelled record missing cancellation source",IF(OR(AND($V435&lt;&gt;"",$V435&lt;0),AND($W435&lt;&gt;"",$W435&lt;0)),"Negative cost",""))))))))))</f>
        <v/>
      </c>
    </row>
    <row r="436">
      <c r="A436" s="15" t="n"/>
      <c r="B436" s="15" t="n"/>
      <c r="C436" s="15" t="n"/>
      <c r="D436" s="42" t="n"/>
      <c r="E436" s="17" t="n"/>
      <c r="F436" s="42" t="n"/>
      <c r="G436" s="17" t="n"/>
      <c r="H436" s="15" t="n"/>
      <c r="I436" s="15" t="n"/>
      <c r="J436" s="15" t="n"/>
      <c r="K436" s="15" t="n"/>
      <c r="L436" s="15" t="n"/>
      <c r="M436" s="15" t="n"/>
      <c r="N436" s="15" t="n"/>
      <c r="O436" s="42" t="n"/>
      <c r="P436" s="17" t="n"/>
      <c r="Q436" s="42" t="n"/>
      <c r="R436" s="17" t="n"/>
      <c r="S436" s="42" t="n"/>
      <c r="T436" s="17" t="n"/>
      <c r="U436" s="15" t="n"/>
      <c r="V436" s="43" t="n"/>
      <c r="W436" s="43" t="n"/>
      <c r="X436" s="19" t="n"/>
      <c r="Y436" s="44">
        <f>IF($A436="","",IF(OR($D436="",$E436=""),"",$D436+$E436))</f>
        <v/>
      </c>
      <c r="Z436" s="44">
        <f>IF($A436="","",IF(OR($F436="",$G436=""),"",$F436+$G436))</f>
        <v/>
      </c>
      <c r="AA436" s="44">
        <f>IF($A436="","",IF(OR($O436="",$P436=""),"",$O436+$P436))</f>
        <v/>
      </c>
      <c r="AB436" s="44">
        <f>IF($A436="","",IF(OR($Q436="",$R436=""),"",$Q436+$R436))</f>
        <v/>
      </c>
      <c r="AC436" s="44">
        <f>IF($A436="","",IF(OR($S436="",$T436=""),"",$S436+$T436))</f>
        <v/>
      </c>
      <c r="AD436" s="45">
        <f>IF($A436="","",IF(OR($Y436="",$Z436=""),"",ROUND(($Z436-$Y436)*24,1)))</f>
        <v/>
      </c>
      <c r="AE436" s="45">
        <f>IF($A436="","",IF(OR($AA436="",$Z436=""),"",ROUND(($Z436-$AA436)*24,1)))</f>
        <v/>
      </c>
      <c r="AF436" s="22">
        <f>IF($A436="","",IF(OR($AB436="",$Z436=""),"",ROUND(($AB436-$Z436)*1440,0)))</f>
        <v/>
      </c>
      <c r="AG436" s="22">
        <f>IF($A436="","",IF(OR($AB436="",$AC436=""),"",ROUND(($AC436-$AB436)*1440,0)))</f>
        <v/>
      </c>
      <c r="AH436" s="46">
        <f>IF($A436="","",IF(OR($V436="",$W436=""),"",$W436-$V436))</f>
        <v/>
      </c>
      <c r="AI436" s="24">
        <f>IF($A436="","",IF(OR($L436="Cancelled",$L436="Completed"),"",IF(AND($L436="Confirmed",OR($M436="",$N436="")),"CONFIRMATION INCOMPLETE",IF(AND($Z436&lt;&gt;"",$Z436&lt;Dashboard!$B$2,$L436&lt;&gt;"Confirmed"),"OVERDUE / UNFILLED",IF(AND($Z436&lt;&gt;"",$Z436&gt;=Dashboard!$B$2,$Z436&lt;=Dashboard!$B$2+2,$L436&lt;&gt;"Confirmed"),"DUE WITHIN 48 HOURS","")))))</f>
        <v/>
      </c>
      <c r="AJ436" s="24">
        <f>IF($A436="","",IF(COUNTIF($A$2:$A$501,$A436)&gt;1,"Duplicate request ID",IF(OR($B436="",$C436="",$D436="",$E436="",$F436="",$G436="",$H436="",$I436="",$J436="",$K436="",$L436=""),"Missing required information",IF(AND($Y436&lt;&gt;"",$Z436&lt;&gt;"",$Z436&lt;$Y436),"Invalid date or time sequence",IF(OR(AND($O436&lt;&gt;"",$P436=""),AND($O436="",$P436&lt;&gt;"")),"Confirmation date or time incomplete",IF(AND($AA436&lt;&gt;"",$Z436&lt;&gt;"",$AA436&gt;$Z436),"Confirmation after appointment",IF(AND(OR($L436="Confirmed",$L436="Completed"),OR($M436="",$N436="")),"Confirmed record missing assignment",IF(AND($L436="Completed",OR($Q436="",$R436="",$S436="",$T436="")),"Completed record missing service times",IF(AND($AB436&lt;&gt;"",$AC436&lt;&gt;"",$AC436&lt;$AB436),"Service end before service start",IF(AND($L436="Cancelled",$U436=""),"Cancelled record missing cancellation source",IF(OR(AND($V436&lt;&gt;"",$V436&lt;0),AND($W436&lt;&gt;"",$W436&lt;0)),"Negative cost",""))))))))))</f>
        <v/>
      </c>
    </row>
    <row r="437">
      <c r="A437" s="25" t="n"/>
      <c r="B437" s="25" t="n"/>
      <c r="C437" s="25" t="n"/>
      <c r="D437" s="47" t="n"/>
      <c r="E437" s="27" t="n"/>
      <c r="F437" s="47" t="n"/>
      <c r="G437" s="27" t="n"/>
      <c r="H437" s="25" t="n"/>
      <c r="I437" s="25" t="n"/>
      <c r="J437" s="25" t="n"/>
      <c r="K437" s="25" t="n"/>
      <c r="L437" s="25" t="n"/>
      <c r="M437" s="25" t="n"/>
      <c r="N437" s="25" t="n"/>
      <c r="O437" s="47" t="n"/>
      <c r="P437" s="27" t="n"/>
      <c r="Q437" s="47" t="n"/>
      <c r="R437" s="27" t="n"/>
      <c r="S437" s="47" t="n"/>
      <c r="T437" s="27" t="n"/>
      <c r="U437" s="25" t="n"/>
      <c r="V437" s="48" t="n"/>
      <c r="W437" s="48" t="n"/>
      <c r="X437" s="29" t="n"/>
      <c r="Y437" s="44">
        <f>IF($A437="","",IF(OR($D437="",$E437=""),"",$D437+$E437))</f>
        <v/>
      </c>
      <c r="Z437" s="44">
        <f>IF($A437="","",IF(OR($F437="",$G437=""),"",$F437+$G437))</f>
        <v/>
      </c>
      <c r="AA437" s="44">
        <f>IF($A437="","",IF(OR($O437="",$P437=""),"",$O437+$P437))</f>
        <v/>
      </c>
      <c r="AB437" s="44">
        <f>IF($A437="","",IF(OR($Q437="",$R437=""),"",$Q437+$R437))</f>
        <v/>
      </c>
      <c r="AC437" s="44">
        <f>IF($A437="","",IF(OR($S437="",$T437=""),"",$S437+$T437))</f>
        <v/>
      </c>
      <c r="AD437" s="45">
        <f>IF($A437="","",IF(OR($Y437="",$Z437=""),"",ROUND(($Z437-$Y437)*24,1)))</f>
        <v/>
      </c>
      <c r="AE437" s="45">
        <f>IF($A437="","",IF(OR($AA437="",$Z437=""),"",ROUND(($Z437-$AA437)*24,1)))</f>
        <v/>
      </c>
      <c r="AF437" s="22">
        <f>IF($A437="","",IF(OR($AB437="",$Z437=""),"",ROUND(($AB437-$Z437)*1440,0)))</f>
        <v/>
      </c>
      <c r="AG437" s="22">
        <f>IF($A437="","",IF(OR($AB437="",$AC437=""),"",ROUND(($AC437-$AB437)*1440,0)))</f>
        <v/>
      </c>
      <c r="AH437" s="46">
        <f>IF($A437="","",IF(OR($V437="",$W437=""),"",$W437-$V437))</f>
        <v/>
      </c>
      <c r="AI437" s="24">
        <f>IF($A437="","",IF(OR($L437="Cancelled",$L437="Completed"),"",IF(AND($L437="Confirmed",OR($M437="",$N437="")),"CONFIRMATION INCOMPLETE",IF(AND($Z437&lt;&gt;"",$Z437&lt;Dashboard!$B$2,$L437&lt;&gt;"Confirmed"),"OVERDUE / UNFILLED",IF(AND($Z437&lt;&gt;"",$Z437&gt;=Dashboard!$B$2,$Z437&lt;=Dashboard!$B$2+2,$L437&lt;&gt;"Confirmed"),"DUE WITHIN 48 HOURS","")))))</f>
        <v/>
      </c>
      <c r="AJ437" s="24">
        <f>IF($A437="","",IF(COUNTIF($A$2:$A$501,$A437)&gt;1,"Duplicate request ID",IF(OR($B437="",$C437="",$D437="",$E437="",$F437="",$G437="",$H437="",$I437="",$J437="",$K437="",$L437=""),"Missing required information",IF(AND($Y437&lt;&gt;"",$Z437&lt;&gt;"",$Z437&lt;$Y437),"Invalid date or time sequence",IF(OR(AND($O437&lt;&gt;"",$P437=""),AND($O437="",$P437&lt;&gt;"")),"Confirmation date or time incomplete",IF(AND($AA437&lt;&gt;"",$Z437&lt;&gt;"",$AA437&gt;$Z437),"Confirmation after appointment",IF(AND(OR($L437="Confirmed",$L437="Completed"),OR($M437="",$N437="")),"Confirmed record missing assignment",IF(AND($L437="Completed",OR($Q437="",$R437="",$S437="",$T437="")),"Completed record missing service times",IF(AND($AB437&lt;&gt;"",$AC437&lt;&gt;"",$AC437&lt;$AB437),"Service end before service start",IF(AND($L437="Cancelled",$U437=""),"Cancelled record missing cancellation source",IF(OR(AND($V437&lt;&gt;"",$V437&lt;0),AND($W437&lt;&gt;"",$W437&lt;0)),"Negative cost",""))))))))))</f>
        <v/>
      </c>
    </row>
    <row r="438">
      <c r="A438" s="15" t="n"/>
      <c r="B438" s="15" t="n"/>
      <c r="C438" s="15" t="n"/>
      <c r="D438" s="42" t="n"/>
      <c r="E438" s="17" t="n"/>
      <c r="F438" s="42" t="n"/>
      <c r="G438" s="17" t="n"/>
      <c r="H438" s="15" t="n"/>
      <c r="I438" s="15" t="n"/>
      <c r="J438" s="15" t="n"/>
      <c r="K438" s="15" t="n"/>
      <c r="L438" s="15" t="n"/>
      <c r="M438" s="15" t="n"/>
      <c r="N438" s="15" t="n"/>
      <c r="O438" s="42" t="n"/>
      <c r="P438" s="17" t="n"/>
      <c r="Q438" s="42" t="n"/>
      <c r="R438" s="17" t="n"/>
      <c r="S438" s="42" t="n"/>
      <c r="T438" s="17" t="n"/>
      <c r="U438" s="15" t="n"/>
      <c r="V438" s="43" t="n"/>
      <c r="W438" s="43" t="n"/>
      <c r="X438" s="19" t="n"/>
      <c r="Y438" s="44">
        <f>IF($A438="","",IF(OR($D438="",$E438=""),"",$D438+$E438))</f>
        <v/>
      </c>
      <c r="Z438" s="44">
        <f>IF($A438="","",IF(OR($F438="",$G438=""),"",$F438+$G438))</f>
        <v/>
      </c>
      <c r="AA438" s="44">
        <f>IF($A438="","",IF(OR($O438="",$P438=""),"",$O438+$P438))</f>
        <v/>
      </c>
      <c r="AB438" s="44">
        <f>IF($A438="","",IF(OR($Q438="",$R438=""),"",$Q438+$R438))</f>
        <v/>
      </c>
      <c r="AC438" s="44">
        <f>IF($A438="","",IF(OR($S438="",$T438=""),"",$S438+$T438))</f>
        <v/>
      </c>
      <c r="AD438" s="45">
        <f>IF($A438="","",IF(OR($Y438="",$Z438=""),"",ROUND(($Z438-$Y438)*24,1)))</f>
        <v/>
      </c>
      <c r="AE438" s="45">
        <f>IF($A438="","",IF(OR($AA438="",$Z438=""),"",ROUND(($Z438-$AA438)*24,1)))</f>
        <v/>
      </c>
      <c r="AF438" s="22">
        <f>IF($A438="","",IF(OR($AB438="",$Z438=""),"",ROUND(($AB438-$Z438)*1440,0)))</f>
        <v/>
      </c>
      <c r="AG438" s="22">
        <f>IF($A438="","",IF(OR($AB438="",$AC438=""),"",ROUND(($AC438-$AB438)*1440,0)))</f>
        <v/>
      </c>
      <c r="AH438" s="46">
        <f>IF($A438="","",IF(OR($V438="",$W438=""),"",$W438-$V438))</f>
        <v/>
      </c>
      <c r="AI438" s="24">
        <f>IF($A438="","",IF(OR($L438="Cancelled",$L438="Completed"),"",IF(AND($L438="Confirmed",OR($M438="",$N438="")),"CONFIRMATION INCOMPLETE",IF(AND($Z438&lt;&gt;"",$Z438&lt;Dashboard!$B$2,$L438&lt;&gt;"Confirmed"),"OVERDUE / UNFILLED",IF(AND($Z438&lt;&gt;"",$Z438&gt;=Dashboard!$B$2,$Z438&lt;=Dashboard!$B$2+2,$L438&lt;&gt;"Confirmed"),"DUE WITHIN 48 HOURS","")))))</f>
        <v/>
      </c>
      <c r="AJ438" s="24">
        <f>IF($A438="","",IF(COUNTIF($A$2:$A$501,$A438)&gt;1,"Duplicate request ID",IF(OR($B438="",$C438="",$D438="",$E438="",$F438="",$G438="",$H438="",$I438="",$J438="",$K438="",$L438=""),"Missing required information",IF(AND($Y438&lt;&gt;"",$Z438&lt;&gt;"",$Z438&lt;$Y438),"Invalid date or time sequence",IF(OR(AND($O438&lt;&gt;"",$P438=""),AND($O438="",$P438&lt;&gt;"")),"Confirmation date or time incomplete",IF(AND($AA438&lt;&gt;"",$Z438&lt;&gt;"",$AA438&gt;$Z438),"Confirmation after appointment",IF(AND(OR($L438="Confirmed",$L438="Completed"),OR($M438="",$N438="")),"Confirmed record missing assignment",IF(AND($L438="Completed",OR($Q438="",$R438="",$S438="",$T438="")),"Completed record missing service times",IF(AND($AB438&lt;&gt;"",$AC438&lt;&gt;"",$AC438&lt;$AB438),"Service end before service start",IF(AND($L438="Cancelled",$U438=""),"Cancelled record missing cancellation source",IF(OR(AND($V438&lt;&gt;"",$V438&lt;0),AND($W438&lt;&gt;"",$W438&lt;0)),"Negative cost",""))))))))))</f>
        <v/>
      </c>
    </row>
    <row r="439">
      <c r="A439" s="25" t="n"/>
      <c r="B439" s="25" t="n"/>
      <c r="C439" s="25" t="n"/>
      <c r="D439" s="47" t="n"/>
      <c r="E439" s="27" t="n"/>
      <c r="F439" s="47" t="n"/>
      <c r="G439" s="27" t="n"/>
      <c r="H439" s="25" t="n"/>
      <c r="I439" s="25" t="n"/>
      <c r="J439" s="25" t="n"/>
      <c r="K439" s="25" t="n"/>
      <c r="L439" s="25" t="n"/>
      <c r="M439" s="25" t="n"/>
      <c r="N439" s="25" t="n"/>
      <c r="O439" s="47" t="n"/>
      <c r="P439" s="27" t="n"/>
      <c r="Q439" s="47" t="n"/>
      <c r="R439" s="27" t="n"/>
      <c r="S439" s="47" t="n"/>
      <c r="T439" s="27" t="n"/>
      <c r="U439" s="25" t="n"/>
      <c r="V439" s="48" t="n"/>
      <c r="W439" s="48" t="n"/>
      <c r="X439" s="29" t="n"/>
      <c r="Y439" s="44">
        <f>IF($A439="","",IF(OR($D439="",$E439=""),"",$D439+$E439))</f>
        <v/>
      </c>
      <c r="Z439" s="44">
        <f>IF($A439="","",IF(OR($F439="",$G439=""),"",$F439+$G439))</f>
        <v/>
      </c>
      <c r="AA439" s="44">
        <f>IF($A439="","",IF(OR($O439="",$P439=""),"",$O439+$P439))</f>
        <v/>
      </c>
      <c r="AB439" s="44">
        <f>IF($A439="","",IF(OR($Q439="",$R439=""),"",$Q439+$R439))</f>
        <v/>
      </c>
      <c r="AC439" s="44">
        <f>IF($A439="","",IF(OR($S439="",$T439=""),"",$S439+$T439))</f>
        <v/>
      </c>
      <c r="AD439" s="45">
        <f>IF($A439="","",IF(OR($Y439="",$Z439=""),"",ROUND(($Z439-$Y439)*24,1)))</f>
        <v/>
      </c>
      <c r="AE439" s="45">
        <f>IF($A439="","",IF(OR($AA439="",$Z439=""),"",ROUND(($Z439-$AA439)*24,1)))</f>
        <v/>
      </c>
      <c r="AF439" s="22">
        <f>IF($A439="","",IF(OR($AB439="",$Z439=""),"",ROUND(($AB439-$Z439)*1440,0)))</f>
        <v/>
      </c>
      <c r="AG439" s="22">
        <f>IF($A439="","",IF(OR($AB439="",$AC439=""),"",ROUND(($AC439-$AB439)*1440,0)))</f>
        <v/>
      </c>
      <c r="AH439" s="46">
        <f>IF($A439="","",IF(OR($V439="",$W439=""),"",$W439-$V439))</f>
        <v/>
      </c>
      <c r="AI439" s="24">
        <f>IF($A439="","",IF(OR($L439="Cancelled",$L439="Completed"),"",IF(AND($L439="Confirmed",OR($M439="",$N439="")),"CONFIRMATION INCOMPLETE",IF(AND($Z439&lt;&gt;"",$Z439&lt;Dashboard!$B$2,$L439&lt;&gt;"Confirmed"),"OVERDUE / UNFILLED",IF(AND($Z439&lt;&gt;"",$Z439&gt;=Dashboard!$B$2,$Z439&lt;=Dashboard!$B$2+2,$L439&lt;&gt;"Confirmed"),"DUE WITHIN 48 HOURS","")))))</f>
        <v/>
      </c>
      <c r="AJ439" s="24">
        <f>IF($A439="","",IF(COUNTIF($A$2:$A$501,$A439)&gt;1,"Duplicate request ID",IF(OR($B439="",$C439="",$D439="",$E439="",$F439="",$G439="",$H439="",$I439="",$J439="",$K439="",$L439=""),"Missing required information",IF(AND($Y439&lt;&gt;"",$Z439&lt;&gt;"",$Z439&lt;$Y439),"Invalid date or time sequence",IF(OR(AND($O439&lt;&gt;"",$P439=""),AND($O439="",$P439&lt;&gt;"")),"Confirmation date or time incomplete",IF(AND($AA439&lt;&gt;"",$Z439&lt;&gt;"",$AA439&gt;$Z439),"Confirmation after appointment",IF(AND(OR($L439="Confirmed",$L439="Completed"),OR($M439="",$N439="")),"Confirmed record missing assignment",IF(AND($L439="Completed",OR($Q439="",$R439="",$S439="",$T439="")),"Completed record missing service times",IF(AND($AB439&lt;&gt;"",$AC439&lt;&gt;"",$AC439&lt;$AB439),"Service end before service start",IF(AND($L439="Cancelled",$U439=""),"Cancelled record missing cancellation source",IF(OR(AND($V439&lt;&gt;"",$V439&lt;0),AND($W439&lt;&gt;"",$W439&lt;0)),"Negative cost",""))))))))))</f>
        <v/>
      </c>
    </row>
    <row r="440">
      <c r="A440" s="15" t="n"/>
      <c r="B440" s="15" t="n"/>
      <c r="C440" s="15" t="n"/>
      <c r="D440" s="42" t="n"/>
      <c r="E440" s="17" t="n"/>
      <c r="F440" s="42" t="n"/>
      <c r="G440" s="17" t="n"/>
      <c r="H440" s="15" t="n"/>
      <c r="I440" s="15" t="n"/>
      <c r="J440" s="15" t="n"/>
      <c r="K440" s="15" t="n"/>
      <c r="L440" s="15" t="n"/>
      <c r="M440" s="15" t="n"/>
      <c r="N440" s="15" t="n"/>
      <c r="O440" s="42" t="n"/>
      <c r="P440" s="17" t="n"/>
      <c r="Q440" s="42" t="n"/>
      <c r="R440" s="17" t="n"/>
      <c r="S440" s="42" t="n"/>
      <c r="T440" s="17" t="n"/>
      <c r="U440" s="15" t="n"/>
      <c r="V440" s="43" t="n"/>
      <c r="W440" s="43" t="n"/>
      <c r="X440" s="19" t="n"/>
      <c r="Y440" s="44">
        <f>IF($A440="","",IF(OR($D440="",$E440=""),"",$D440+$E440))</f>
        <v/>
      </c>
      <c r="Z440" s="44">
        <f>IF($A440="","",IF(OR($F440="",$G440=""),"",$F440+$G440))</f>
        <v/>
      </c>
      <c r="AA440" s="44">
        <f>IF($A440="","",IF(OR($O440="",$P440=""),"",$O440+$P440))</f>
        <v/>
      </c>
      <c r="AB440" s="44">
        <f>IF($A440="","",IF(OR($Q440="",$R440=""),"",$Q440+$R440))</f>
        <v/>
      </c>
      <c r="AC440" s="44">
        <f>IF($A440="","",IF(OR($S440="",$T440=""),"",$S440+$T440))</f>
        <v/>
      </c>
      <c r="AD440" s="45">
        <f>IF($A440="","",IF(OR($Y440="",$Z440=""),"",ROUND(($Z440-$Y440)*24,1)))</f>
        <v/>
      </c>
      <c r="AE440" s="45">
        <f>IF($A440="","",IF(OR($AA440="",$Z440=""),"",ROUND(($Z440-$AA440)*24,1)))</f>
        <v/>
      </c>
      <c r="AF440" s="22">
        <f>IF($A440="","",IF(OR($AB440="",$Z440=""),"",ROUND(($AB440-$Z440)*1440,0)))</f>
        <v/>
      </c>
      <c r="AG440" s="22">
        <f>IF($A440="","",IF(OR($AB440="",$AC440=""),"",ROUND(($AC440-$AB440)*1440,0)))</f>
        <v/>
      </c>
      <c r="AH440" s="46">
        <f>IF($A440="","",IF(OR($V440="",$W440=""),"",$W440-$V440))</f>
        <v/>
      </c>
      <c r="AI440" s="24">
        <f>IF($A440="","",IF(OR($L440="Cancelled",$L440="Completed"),"",IF(AND($L440="Confirmed",OR($M440="",$N440="")),"CONFIRMATION INCOMPLETE",IF(AND($Z440&lt;&gt;"",$Z440&lt;Dashboard!$B$2,$L440&lt;&gt;"Confirmed"),"OVERDUE / UNFILLED",IF(AND($Z440&lt;&gt;"",$Z440&gt;=Dashboard!$B$2,$Z440&lt;=Dashboard!$B$2+2,$L440&lt;&gt;"Confirmed"),"DUE WITHIN 48 HOURS","")))))</f>
        <v/>
      </c>
      <c r="AJ440" s="24">
        <f>IF($A440="","",IF(COUNTIF($A$2:$A$501,$A440)&gt;1,"Duplicate request ID",IF(OR($B440="",$C440="",$D440="",$E440="",$F440="",$G440="",$H440="",$I440="",$J440="",$K440="",$L440=""),"Missing required information",IF(AND($Y440&lt;&gt;"",$Z440&lt;&gt;"",$Z440&lt;$Y440),"Invalid date or time sequence",IF(OR(AND($O440&lt;&gt;"",$P440=""),AND($O440="",$P440&lt;&gt;"")),"Confirmation date or time incomplete",IF(AND($AA440&lt;&gt;"",$Z440&lt;&gt;"",$AA440&gt;$Z440),"Confirmation after appointment",IF(AND(OR($L440="Confirmed",$L440="Completed"),OR($M440="",$N440="")),"Confirmed record missing assignment",IF(AND($L440="Completed",OR($Q440="",$R440="",$S440="",$T440="")),"Completed record missing service times",IF(AND($AB440&lt;&gt;"",$AC440&lt;&gt;"",$AC440&lt;$AB440),"Service end before service start",IF(AND($L440="Cancelled",$U440=""),"Cancelled record missing cancellation source",IF(OR(AND($V440&lt;&gt;"",$V440&lt;0),AND($W440&lt;&gt;"",$W440&lt;0)),"Negative cost",""))))))))))</f>
        <v/>
      </c>
    </row>
    <row r="441">
      <c r="A441" s="25" t="n"/>
      <c r="B441" s="25" t="n"/>
      <c r="C441" s="25" t="n"/>
      <c r="D441" s="47" t="n"/>
      <c r="E441" s="27" t="n"/>
      <c r="F441" s="47" t="n"/>
      <c r="G441" s="27" t="n"/>
      <c r="H441" s="25" t="n"/>
      <c r="I441" s="25" t="n"/>
      <c r="J441" s="25" t="n"/>
      <c r="K441" s="25" t="n"/>
      <c r="L441" s="25" t="n"/>
      <c r="M441" s="25" t="n"/>
      <c r="N441" s="25" t="n"/>
      <c r="O441" s="47" t="n"/>
      <c r="P441" s="27" t="n"/>
      <c r="Q441" s="47" t="n"/>
      <c r="R441" s="27" t="n"/>
      <c r="S441" s="47" t="n"/>
      <c r="T441" s="27" t="n"/>
      <c r="U441" s="25" t="n"/>
      <c r="V441" s="48" t="n"/>
      <c r="W441" s="48" t="n"/>
      <c r="X441" s="29" t="n"/>
      <c r="Y441" s="44">
        <f>IF($A441="","",IF(OR($D441="",$E441=""),"",$D441+$E441))</f>
        <v/>
      </c>
      <c r="Z441" s="44">
        <f>IF($A441="","",IF(OR($F441="",$G441=""),"",$F441+$G441))</f>
        <v/>
      </c>
      <c r="AA441" s="44">
        <f>IF($A441="","",IF(OR($O441="",$P441=""),"",$O441+$P441))</f>
        <v/>
      </c>
      <c r="AB441" s="44">
        <f>IF($A441="","",IF(OR($Q441="",$R441=""),"",$Q441+$R441))</f>
        <v/>
      </c>
      <c r="AC441" s="44">
        <f>IF($A441="","",IF(OR($S441="",$T441=""),"",$S441+$T441))</f>
        <v/>
      </c>
      <c r="AD441" s="45">
        <f>IF($A441="","",IF(OR($Y441="",$Z441=""),"",ROUND(($Z441-$Y441)*24,1)))</f>
        <v/>
      </c>
      <c r="AE441" s="45">
        <f>IF($A441="","",IF(OR($AA441="",$Z441=""),"",ROUND(($Z441-$AA441)*24,1)))</f>
        <v/>
      </c>
      <c r="AF441" s="22">
        <f>IF($A441="","",IF(OR($AB441="",$Z441=""),"",ROUND(($AB441-$Z441)*1440,0)))</f>
        <v/>
      </c>
      <c r="AG441" s="22">
        <f>IF($A441="","",IF(OR($AB441="",$AC441=""),"",ROUND(($AC441-$AB441)*1440,0)))</f>
        <v/>
      </c>
      <c r="AH441" s="46">
        <f>IF($A441="","",IF(OR($V441="",$W441=""),"",$W441-$V441))</f>
        <v/>
      </c>
      <c r="AI441" s="24">
        <f>IF($A441="","",IF(OR($L441="Cancelled",$L441="Completed"),"",IF(AND($L441="Confirmed",OR($M441="",$N441="")),"CONFIRMATION INCOMPLETE",IF(AND($Z441&lt;&gt;"",$Z441&lt;Dashboard!$B$2,$L441&lt;&gt;"Confirmed"),"OVERDUE / UNFILLED",IF(AND($Z441&lt;&gt;"",$Z441&gt;=Dashboard!$B$2,$Z441&lt;=Dashboard!$B$2+2,$L441&lt;&gt;"Confirmed"),"DUE WITHIN 48 HOURS","")))))</f>
        <v/>
      </c>
      <c r="AJ441" s="24">
        <f>IF($A441="","",IF(COUNTIF($A$2:$A$501,$A441)&gt;1,"Duplicate request ID",IF(OR($B441="",$C441="",$D441="",$E441="",$F441="",$G441="",$H441="",$I441="",$J441="",$K441="",$L441=""),"Missing required information",IF(AND($Y441&lt;&gt;"",$Z441&lt;&gt;"",$Z441&lt;$Y441),"Invalid date or time sequence",IF(OR(AND($O441&lt;&gt;"",$P441=""),AND($O441="",$P441&lt;&gt;"")),"Confirmation date or time incomplete",IF(AND($AA441&lt;&gt;"",$Z441&lt;&gt;"",$AA441&gt;$Z441),"Confirmation after appointment",IF(AND(OR($L441="Confirmed",$L441="Completed"),OR($M441="",$N441="")),"Confirmed record missing assignment",IF(AND($L441="Completed",OR($Q441="",$R441="",$S441="",$T441="")),"Completed record missing service times",IF(AND($AB441&lt;&gt;"",$AC441&lt;&gt;"",$AC441&lt;$AB441),"Service end before service start",IF(AND($L441="Cancelled",$U441=""),"Cancelled record missing cancellation source",IF(OR(AND($V441&lt;&gt;"",$V441&lt;0),AND($W441&lt;&gt;"",$W441&lt;0)),"Negative cost",""))))))))))</f>
        <v/>
      </c>
    </row>
    <row r="442">
      <c r="A442" s="15" t="n"/>
      <c r="B442" s="15" t="n"/>
      <c r="C442" s="15" t="n"/>
      <c r="D442" s="42" t="n"/>
      <c r="E442" s="17" t="n"/>
      <c r="F442" s="42" t="n"/>
      <c r="G442" s="17" t="n"/>
      <c r="H442" s="15" t="n"/>
      <c r="I442" s="15" t="n"/>
      <c r="J442" s="15" t="n"/>
      <c r="K442" s="15" t="n"/>
      <c r="L442" s="15" t="n"/>
      <c r="M442" s="15" t="n"/>
      <c r="N442" s="15" t="n"/>
      <c r="O442" s="42" t="n"/>
      <c r="P442" s="17" t="n"/>
      <c r="Q442" s="42" t="n"/>
      <c r="R442" s="17" t="n"/>
      <c r="S442" s="42" t="n"/>
      <c r="T442" s="17" t="n"/>
      <c r="U442" s="15" t="n"/>
      <c r="V442" s="43" t="n"/>
      <c r="W442" s="43" t="n"/>
      <c r="X442" s="19" t="n"/>
      <c r="Y442" s="44">
        <f>IF($A442="","",IF(OR($D442="",$E442=""),"",$D442+$E442))</f>
        <v/>
      </c>
      <c r="Z442" s="44">
        <f>IF($A442="","",IF(OR($F442="",$G442=""),"",$F442+$G442))</f>
        <v/>
      </c>
      <c r="AA442" s="44">
        <f>IF($A442="","",IF(OR($O442="",$P442=""),"",$O442+$P442))</f>
        <v/>
      </c>
      <c r="AB442" s="44">
        <f>IF($A442="","",IF(OR($Q442="",$R442=""),"",$Q442+$R442))</f>
        <v/>
      </c>
      <c r="AC442" s="44">
        <f>IF($A442="","",IF(OR($S442="",$T442=""),"",$S442+$T442))</f>
        <v/>
      </c>
      <c r="AD442" s="45">
        <f>IF($A442="","",IF(OR($Y442="",$Z442=""),"",ROUND(($Z442-$Y442)*24,1)))</f>
        <v/>
      </c>
      <c r="AE442" s="45">
        <f>IF($A442="","",IF(OR($AA442="",$Z442=""),"",ROUND(($Z442-$AA442)*24,1)))</f>
        <v/>
      </c>
      <c r="AF442" s="22">
        <f>IF($A442="","",IF(OR($AB442="",$Z442=""),"",ROUND(($AB442-$Z442)*1440,0)))</f>
        <v/>
      </c>
      <c r="AG442" s="22">
        <f>IF($A442="","",IF(OR($AB442="",$AC442=""),"",ROUND(($AC442-$AB442)*1440,0)))</f>
        <v/>
      </c>
      <c r="AH442" s="46">
        <f>IF($A442="","",IF(OR($V442="",$W442=""),"",$W442-$V442))</f>
        <v/>
      </c>
      <c r="AI442" s="24">
        <f>IF($A442="","",IF(OR($L442="Cancelled",$L442="Completed"),"",IF(AND($L442="Confirmed",OR($M442="",$N442="")),"CONFIRMATION INCOMPLETE",IF(AND($Z442&lt;&gt;"",$Z442&lt;Dashboard!$B$2,$L442&lt;&gt;"Confirmed"),"OVERDUE / UNFILLED",IF(AND($Z442&lt;&gt;"",$Z442&gt;=Dashboard!$B$2,$Z442&lt;=Dashboard!$B$2+2,$L442&lt;&gt;"Confirmed"),"DUE WITHIN 48 HOURS","")))))</f>
        <v/>
      </c>
      <c r="AJ442" s="24">
        <f>IF($A442="","",IF(COUNTIF($A$2:$A$501,$A442)&gt;1,"Duplicate request ID",IF(OR($B442="",$C442="",$D442="",$E442="",$F442="",$G442="",$H442="",$I442="",$J442="",$K442="",$L442=""),"Missing required information",IF(AND($Y442&lt;&gt;"",$Z442&lt;&gt;"",$Z442&lt;$Y442),"Invalid date or time sequence",IF(OR(AND($O442&lt;&gt;"",$P442=""),AND($O442="",$P442&lt;&gt;"")),"Confirmation date or time incomplete",IF(AND($AA442&lt;&gt;"",$Z442&lt;&gt;"",$AA442&gt;$Z442),"Confirmation after appointment",IF(AND(OR($L442="Confirmed",$L442="Completed"),OR($M442="",$N442="")),"Confirmed record missing assignment",IF(AND($L442="Completed",OR($Q442="",$R442="",$S442="",$T442="")),"Completed record missing service times",IF(AND($AB442&lt;&gt;"",$AC442&lt;&gt;"",$AC442&lt;$AB442),"Service end before service start",IF(AND($L442="Cancelled",$U442=""),"Cancelled record missing cancellation source",IF(OR(AND($V442&lt;&gt;"",$V442&lt;0),AND($W442&lt;&gt;"",$W442&lt;0)),"Negative cost",""))))))))))</f>
        <v/>
      </c>
    </row>
    <row r="443">
      <c r="A443" s="25" t="n"/>
      <c r="B443" s="25" t="n"/>
      <c r="C443" s="25" t="n"/>
      <c r="D443" s="47" t="n"/>
      <c r="E443" s="27" t="n"/>
      <c r="F443" s="47" t="n"/>
      <c r="G443" s="27" t="n"/>
      <c r="H443" s="25" t="n"/>
      <c r="I443" s="25" t="n"/>
      <c r="J443" s="25" t="n"/>
      <c r="K443" s="25" t="n"/>
      <c r="L443" s="25" t="n"/>
      <c r="M443" s="25" t="n"/>
      <c r="N443" s="25" t="n"/>
      <c r="O443" s="47" t="n"/>
      <c r="P443" s="27" t="n"/>
      <c r="Q443" s="47" t="n"/>
      <c r="R443" s="27" t="n"/>
      <c r="S443" s="47" t="n"/>
      <c r="T443" s="27" t="n"/>
      <c r="U443" s="25" t="n"/>
      <c r="V443" s="48" t="n"/>
      <c r="W443" s="48" t="n"/>
      <c r="X443" s="29" t="n"/>
      <c r="Y443" s="44">
        <f>IF($A443="","",IF(OR($D443="",$E443=""),"",$D443+$E443))</f>
        <v/>
      </c>
      <c r="Z443" s="44">
        <f>IF($A443="","",IF(OR($F443="",$G443=""),"",$F443+$G443))</f>
        <v/>
      </c>
      <c r="AA443" s="44">
        <f>IF($A443="","",IF(OR($O443="",$P443=""),"",$O443+$P443))</f>
        <v/>
      </c>
      <c r="AB443" s="44">
        <f>IF($A443="","",IF(OR($Q443="",$R443=""),"",$Q443+$R443))</f>
        <v/>
      </c>
      <c r="AC443" s="44">
        <f>IF($A443="","",IF(OR($S443="",$T443=""),"",$S443+$T443))</f>
        <v/>
      </c>
      <c r="AD443" s="45">
        <f>IF($A443="","",IF(OR($Y443="",$Z443=""),"",ROUND(($Z443-$Y443)*24,1)))</f>
        <v/>
      </c>
      <c r="AE443" s="45">
        <f>IF($A443="","",IF(OR($AA443="",$Z443=""),"",ROUND(($Z443-$AA443)*24,1)))</f>
        <v/>
      </c>
      <c r="AF443" s="22">
        <f>IF($A443="","",IF(OR($AB443="",$Z443=""),"",ROUND(($AB443-$Z443)*1440,0)))</f>
        <v/>
      </c>
      <c r="AG443" s="22">
        <f>IF($A443="","",IF(OR($AB443="",$AC443=""),"",ROUND(($AC443-$AB443)*1440,0)))</f>
        <v/>
      </c>
      <c r="AH443" s="46">
        <f>IF($A443="","",IF(OR($V443="",$W443=""),"",$W443-$V443))</f>
        <v/>
      </c>
      <c r="AI443" s="24">
        <f>IF($A443="","",IF(OR($L443="Cancelled",$L443="Completed"),"",IF(AND($L443="Confirmed",OR($M443="",$N443="")),"CONFIRMATION INCOMPLETE",IF(AND($Z443&lt;&gt;"",$Z443&lt;Dashboard!$B$2,$L443&lt;&gt;"Confirmed"),"OVERDUE / UNFILLED",IF(AND($Z443&lt;&gt;"",$Z443&gt;=Dashboard!$B$2,$Z443&lt;=Dashboard!$B$2+2,$L443&lt;&gt;"Confirmed"),"DUE WITHIN 48 HOURS","")))))</f>
        <v/>
      </c>
      <c r="AJ443" s="24">
        <f>IF($A443="","",IF(COUNTIF($A$2:$A$501,$A443)&gt;1,"Duplicate request ID",IF(OR($B443="",$C443="",$D443="",$E443="",$F443="",$G443="",$H443="",$I443="",$J443="",$K443="",$L443=""),"Missing required information",IF(AND($Y443&lt;&gt;"",$Z443&lt;&gt;"",$Z443&lt;$Y443),"Invalid date or time sequence",IF(OR(AND($O443&lt;&gt;"",$P443=""),AND($O443="",$P443&lt;&gt;"")),"Confirmation date or time incomplete",IF(AND($AA443&lt;&gt;"",$Z443&lt;&gt;"",$AA443&gt;$Z443),"Confirmation after appointment",IF(AND(OR($L443="Confirmed",$L443="Completed"),OR($M443="",$N443="")),"Confirmed record missing assignment",IF(AND($L443="Completed",OR($Q443="",$R443="",$S443="",$T443="")),"Completed record missing service times",IF(AND($AB443&lt;&gt;"",$AC443&lt;&gt;"",$AC443&lt;$AB443),"Service end before service start",IF(AND($L443="Cancelled",$U443=""),"Cancelled record missing cancellation source",IF(OR(AND($V443&lt;&gt;"",$V443&lt;0),AND($W443&lt;&gt;"",$W443&lt;0)),"Negative cost",""))))))))))</f>
        <v/>
      </c>
    </row>
    <row r="444">
      <c r="A444" s="15" t="n"/>
      <c r="B444" s="15" t="n"/>
      <c r="C444" s="15" t="n"/>
      <c r="D444" s="42" t="n"/>
      <c r="E444" s="17" t="n"/>
      <c r="F444" s="42" t="n"/>
      <c r="G444" s="17" t="n"/>
      <c r="H444" s="15" t="n"/>
      <c r="I444" s="15" t="n"/>
      <c r="J444" s="15" t="n"/>
      <c r="K444" s="15" t="n"/>
      <c r="L444" s="15" t="n"/>
      <c r="M444" s="15" t="n"/>
      <c r="N444" s="15" t="n"/>
      <c r="O444" s="42" t="n"/>
      <c r="P444" s="17" t="n"/>
      <c r="Q444" s="42" t="n"/>
      <c r="R444" s="17" t="n"/>
      <c r="S444" s="42" t="n"/>
      <c r="T444" s="17" t="n"/>
      <c r="U444" s="15" t="n"/>
      <c r="V444" s="43" t="n"/>
      <c r="W444" s="43" t="n"/>
      <c r="X444" s="19" t="n"/>
      <c r="Y444" s="44">
        <f>IF($A444="","",IF(OR($D444="",$E444=""),"",$D444+$E444))</f>
        <v/>
      </c>
      <c r="Z444" s="44">
        <f>IF($A444="","",IF(OR($F444="",$G444=""),"",$F444+$G444))</f>
        <v/>
      </c>
      <c r="AA444" s="44">
        <f>IF($A444="","",IF(OR($O444="",$P444=""),"",$O444+$P444))</f>
        <v/>
      </c>
      <c r="AB444" s="44">
        <f>IF($A444="","",IF(OR($Q444="",$R444=""),"",$Q444+$R444))</f>
        <v/>
      </c>
      <c r="AC444" s="44">
        <f>IF($A444="","",IF(OR($S444="",$T444=""),"",$S444+$T444))</f>
        <v/>
      </c>
      <c r="AD444" s="45">
        <f>IF($A444="","",IF(OR($Y444="",$Z444=""),"",ROUND(($Z444-$Y444)*24,1)))</f>
        <v/>
      </c>
      <c r="AE444" s="45">
        <f>IF($A444="","",IF(OR($AA444="",$Z444=""),"",ROUND(($Z444-$AA444)*24,1)))</f>
        <v/>
      </c>
      <c r="AF444" s="22">
        <f>IF($A444="","",IF(OR($AB444="",$Z444=""),"",ROUND(($AB444-$Z444)*1440,0)))</f>
        <v/>
      </c>
      <c r="AG444" s="22">
        <f>IF($A444="","",IF(OR($AB444="",$AC444=""),"",ROUND(($AC444-$AB444)*1440,0)))</f>
        <v/>
      </c>
      <c r="AH444" s="46">
        <f>IF($A444="","",IF(OR($V444="",$W444=""),"",$W444-$V444))</f>
        <v/>
      </c>
      <c r="AI444" s="24">
        <f>IF($A444="","",IF(OR($L444="Cancelled",$L444="Completed"),"",IF(AND($L444="Confirmed",OR($M444="",$N444="")),"CONFIRMATION INCOMPLETE",IF(AND($Z444&lt;&gt;"",$Z444&lt;Dashboard!$B$2,$L444&lt;&gt;"Confirmed"),"OVERDUE / UNFILLED",IF(AND($Z444&lt;&gt;"",$Z444&gt;=Dashboard!$B$2,$Z444&lt;=Dashboard!$B$2+2,$L444&lt;&gt;"Confirmed"),"DUE WITHIN 48 HOURS","")))))</f>
        <v/>
      </c>
      <c r="AJ444" s="24">
        <f>IF($A444="","",IF(COUNTIF($A$2:$A$501,$A444)&gt;1,"Duplicate request ID",IF(OR($B444="",$C444="",$D444="",$E444="",$F444="",$G444="",$H444="",$I444="",$J444="",$K444="",$L444=""),"Missing required information",IF(AND($Y444&lt;&gt;"",$Z444&lt;&gt;"",$Z444&lt;$Y444),"Invalid date or time sequence",IF(OR(AND($O444&lt;&gt;"",$P444=""),AND($O444="",$P444&lt;&gt;"")),"Confirmation date or time incomplete",IF(AND($AA444&lt;&gt;"",$Z444&lt;&gt;"",$AA444&gt;$Z444),"Confirmation after appointment",IF(AND(OR($L444="Confirmed",$L444="Completed"),OR($M444="",$N444="")),"Confirmed record missing assignment",IF(AND($L444="Completed",OR($Q444="",$R444="",$S444="",$T444="")),"Completed record missing service times",IF(AND($AB444&lt;&gt;"",$AC444&lt;&gt;"",$AC444&lt;$AB444),"Service end before service start",IF(AND($L444="Cancelled",$U444=""),"Cancelled record missing cancellation source",IF(OR(AND($V444&lt;&gt;"",$V444&lt;0),AND($W444&lt;&gt;"",$W444&lt;0)),"Negative cost",""))))))))))</f>
        <v/>
      </c>
    </row>
    <row r="445">
      <c r="A445" s="25" t="n"/>
      <c r="B445" s="25" t="n"/>
      <c r="C445" s="25" t="n"/>
      <c r="D445" s="47" t="n"/>
      <c r="E445" s="27" t="n"/>
      <c r="F445" s="47" t="n"/>
      <c r="G445" s="27" t="n"/>
      <c r="H445" s="25" t="n"/>
      <c r="I445" s="25" t="n"/>
      <c r="J445" s="25" t="n"/>
      <c r="K445" s="25" t="n"/>
      <c r="L445" s="25" t="n"/>
      <c r="M445" s="25" t="n"/>
      <c r="N445" s="25" t="n"/>
      <c r="O445" s="47" t="n"/>
      <c r="P445" s="27" t="n"/>
      <c r="Q445" s="47" t="n"/>
      <c r="R445" s="27" t="n"/>
      <c r="S445" s="47" t="n"/>
      <c r="T445" s="27" t="n"/>
      <c r="U445" s="25" t="n"/>
      <c r="V445" s="48" t="n"/>
      <c r="W445" s="48" t="n"/>
      <c r="X445" s="29" t="n"/>
      <c r="Y445" s="44">
        <f>IF($A445="","",IF(OR($D445="",$E445=""),"",$D445+$E445))</f>
        <v/>
      </c>
      <c r="Z445" s="44">
        <f>IF($A445="","",IF(OR($F445="",$G445=""),"",$F445+$G445))</f>
        <v/>
      </c>
      <c r="AA445" s="44">
        <f>IF($A445="","",IF(OR($O445="",$P445=""),"",$O445+$P445))</f>
        <v/>
      </c>
      <c r="AB445" s="44">
        <f>IF($A445="","",IF(OR($Q445="",$R445=""),"",$Q445+$R445))</f>
        <v/>
      </c>
      <c r="AC445" s="44">
        <f>IF($A445="","",IF(OR($S445="",$T445=""),"",$S445+$T445))</f>
        <v/>
      </c>
      <c r="AD445" s="45">
        <f>IF($A445="","",IF(OR($Y445="",$Z445=""),"",ROUND(($Z445-$Y445)*24,1)))</f>
        <v/>
      </c>
      <c r="AE445" s="45">
        <f>IF($A445="","",IF(OR($AA445="",$Z445=""),"",ROUND(($Z445-$AA445)*24,1)))</f>
        <v/>
      </c>
      <c r="AF445" s="22">
        <f>IF($A445="","",IF(OR($AB445="",$Z445=""),"",ROUND(($AB445-$Z445)*1440,0)))</f>
        <v/>
      </c>
      <c r="AG445" s="22">
        <f>IF($A445="","",IF(OR($AB445="",$AC445=""),"",ROUND(($AC445-$AB445)*1440,0)))</f>
        <v/>
      </c>
      <c r="AH445" s="46">
        <f>IF($A445="","",IF(OR($V445="",$W445=""),"",$W445-$V445))</f>
        <v/>
      </c>
      <c r="AI445" s="24">
        <f>IF($A445="","",IF(OR($L445="Cancelled",$L445="Completed"),"",IF(AND($L445="Confirmed",OR($M445="",$N445="")),"CONFIRMATION INCOMPLETE",IF(AND($Z445&lt;&gt;"",$Z445&lt;Dashboard!$B$2,$L445&lt;&gt;"Confirmed"),"OVERDUE / UNFILLED",IF(AND($Z445&lt;&gt;"",$Z445&gt;=Dashboard!$B$2,$Z445&lt;=Dashboard!$B$2+2,$L445&lt;&gt;"Confirmed"),"DUE WITHIN 48 HOURS","")))))</f>
        <v/>
      </c>
      <c r="AJ445" s="24">
        <f>IF($A445="","",IF(COUNTIF($A$2:$A$501,$A445)&gt;1,"Duplicate request ID",IF(OR($B445="",$C445="",$D445="",$E445="",$F445="",$G445="",$H445="",$I445="",$J445="",$K445="",$L445=""),"Missing required information",IF(AND($Y445&lt;&gt;"",$Z445&lt;&gt;"",$Z445&lt;$Y445),"Invalid date or time sequence",IF(OR(AND($O445&lt;&gt;"",$P445=""),AND($O445="",$P445&lt;&gt;"")),"Confirmation date or time incomplete",IF(AND($AA445&lt;&gt;"",$Z445&lt;&gt;"",$AA445&gt;$Z445),"Confirmation after appointment",IF(AND(OR($L445="Confirmed",$L445="Completed"),OR($M445="",$N445="")),"Confirmed record missing assignment",IF(AND($L445="Completed",OR($Q445="",$R445="",$S445="",$T445="")),"Completed record missing service times",IF(AND($AB445&lt;&gt;"",$AC445&lt;&gt;"",$AC445&lt;$AB445),"Service end before service start",IF(AND($L445="Cancelled",$U445=""),"Cancelled record missing cancellation source",IF(OR(AND($V445&lt;&gt;"",$V445&lt;0),AND($W445&lt;&gt;"",$W445&lt;0)),"Negative cost",""))))))))))</f>
        <v/>
      </c>
    </row>
    <row r="446">
      <c r="A446" s="15" t="n"/>
      <c r="B446" s="15" t="n"/>
      <c r="C446" s="15" t="n"/>
      <c r="D446" s="42" t="n"/>
      <c r="E446" s="17" t="n"/>
      <c r="F446" s="42" t="n"/>
      <c r="G446" s="17" t="n"/>
      <c r="H446" s="15" t="n"/>
      <c r="I446" s="15" t="n"/>
      <c r="J446" s="15" t="n"/>
      <c r="K446" s="15" t="n"/>
      <c r="L446" s="15" t="n"/>
      <c r="M446" s="15" t="n"/>
      <c r="N446" s="15" t="n"/>
      <c r="O446" s="42" t="n"/>
      <c r="P446" s="17" t="n"/>
      <c r="Q446" s="42" t="n"/>
      <c r="R446" s="17" t="n"/>
      <c r="S446" s="42" t="n"/>
      <c r="T446" s="17" t="n"/>
      <c r="U446" s="15" t="n"/>
      <c r="V446" s="43" t="n"/>
      <c r="W446" s="43" t="n"/>
      <c r="X446" s="19" t="n"/>
      <c r="Y446" s="44">
        <f>IF($A446="","",IF(OR($D446="",$E446=""),"",$D446+$E446))</f>
        <v/>
      </c>
      <c r="Z446" s="44">
        <f>IF($A446="","",IF(OR($F446="",$G446=""),"",$F446+$G446))</f>
        <v/>
      </c>
      <c r="AA446" s="44">
        <f>IF($A446="","",IF(OR($O446="",$P446=""),"",$O446+$P446))</f>
        <v/>
      </c>
      <c r="AB446" s="44">
        <f>IF($A446="","",IF(OR($Q446="",$R446=""),"",$Q446+$R446))</f>
        <v/>
      </c>
      <c r="AC446" s="44">
        <f>IF($A446="","",IF(OR($S446="",$T446=""),"",$S446+$T446))</f>
        <v/>
      </c>
      <c r="AD446" s="45">
        <f>IF($A446="","",IF(OR($Y446="",$Z446=""),"",ROUND(($Z446-$Y446)*24,1)))</f>
        <v/>
      </c>
      <c r="AE446" s="45">
        <f>IF($A446="","",IF(OR($AA446="",$Z446=""),"",ROUND(($Z446-$AA446)*24,1)))</f>
        <v/>
      </c>
      <c r="AF446" s="22">
        <f>IF($A446="","",IF(OR($AB446="",$Z446=""),"",ROUND(($AB446-$Z446)*1440,0)))</f>
        <v/>
      </c>
      <c r="AG446" s="22">
        <f>IF($A446="","",IF(OR($AB446="",$AC446=""),"",ROUND(($AC446-$AB446)*1440,0)))</f>
        <v/>
      </c>
      <c r="AH446" s="46">
        <f>IF($A446="","",IF(OR($V446="",$W446=""),"",$W446-$V446))</f>
        <v/>
      </c>
      <c r="AI446" s="24">
        <f>IF($A446="","",IF(OR($L446="Cancelled",$L446="Completed"),"",IF(AND($L446="Confirmed",OR($M446="",$N446="")),"CONFIRMATION INCOMPLETE",IF(AND($Z446&lt;&gt;"",$Z446&lt;Dashboard!$B$2,$L446&lt;&gt;"Confirmed"),"OVERDUE / UNFILLED",IF(AND($Z446&lt;&gt;"",$Z446&gt;=Dashboard!$B$2,$Z446&lt;=Dashboard!$B$2+2,$L446&lt;&gt;"Confirmed"),"DUE WITHIN 48 HOURS","")))))</f>
        <v/>
      </c>
      <c r="AJ446" s="24">
        <f>IF($A446="","",IF(COUNTIF($A$2:$A$501,$A446)&gt;1,"Duplicate request ID",IF(OR($B446="",$C446="",$D446="",$E446="",$F446="",$G446="",$H446="",$I446="",$J446="",$K446="",$L446=""),"Missing required information",IF(AND($Y446&lt;&gt;"",$Z446&lt;&gt;"",$Z446&lt;$Y446),"Invalid date or time sequence",IF(OR(AND($O446&lt;&gt;"",$P446=""),AND($O446="",$P446&lt;&gt;"")),"Confirmation date or time incomplete",IF(AND($AA446&lt;&gt;"",$Z446&lt;&gt;"",$AA446&gt;$Z446),"Confirmation after appointment",IF(AND(OR($L446="Confirmed",$L446="Completed"),OR($M446="",$N446="")),"Confirmed record missing assignment",IF(AND($L446="Completed",OR($Q446="",$R446="",$S446="",$T446="")),"Completed record missing service times",IF(AND($AB446&lt;&gt;"",$AC446&lt;&gt;"",$AC446&lt;$AB446),"Service end before service start",IF(AND($L446="Cancelled",$U446=""),"Cancelled record missing cancellation source",IF(OR(AND($V446&lt;&gt;"",$V446&lt;0),AND($W446&lt;&gt;"",$W446&lt;0)),"Negative cost",""))))))))))</f>
        <v/>
      </c>
    </row>
    <row r="447">
      <c r="A447" s="25" t="n"/>
      <c r="B447" s="25" t="n"/>
      <c r="C447" s="25" t="n"/>
      <c r="D447" s="47" t="n"/>
      <c r="E447" s="27" t="n"/>
      <c r="F447" s="47" t="n"/>
      <c r="G447" s="27" t="n"/>
      <c r="H447" s="25" t="n"/>
      <c r="I447" s="25" t="n"/>
      <c r="J447" s="25" t="n"/>
      <c r="K447" s="25" t="n"/>
      <c r="L447" s="25" t="n"/>
      <c r="M447" s="25" t="n"/>
      <c r="N447" s="25" t="n"/>
      <c r="O447" s="47" t="n"/>
      <c r="P447" s="27" t="n"/>
      <c r="Q447" s="47" t="n"/>
      <c r="R447" s="27" t="n"/>
      <c r="S447" s="47" t="n"/>
      <c r="T447" s="27" t="n"/>
      <c r="U447" s="25" t="n"/>
      <c r="V447" s="48" t="n"/>
      <c r="W447" s="48" t="n"/>
      <c r="X447" s="29" t="n"/>
      <c r="Y447" s="44">
        <f>IF($A447="","",IF(OR($D447="",$E447=""),"",$D447+$E447))</f>
        <v/>
      </c>
      <c r="Z447" s="44">
        <f>IF($A447="","",IF(OR($F447="",$G447=""),"",$F447+$G447))</f>
        <v/>
      </c>
      <c r="AA447" s="44">
        <f>IF($A447="","",IF(OR($O447="",$P447=""),"",$O447+$P447))</f>
        <v/>
      </c>
      <c r="AB447" s="44">
        <f>IF($A447="","",IF(OR($Q447="",$R447=""),"",$Q447+$R447))</f>
        <v/>
      </c>
      <c r="AC447" s="44">
        <f>IF($A447="","",IF(OR($S447="",$T447=""),"",$S447+$T447))</f>
        <v/>
      </c>
      <c r="AD447" s="45">
        <f>IF($A447="","",IF(OR($Y447="",$Z447=""),"",ROUND(($Z447-$Y447)*24,1)))</f>
        <v/>
      </c>
      <c r="AE447" s="45">
        <f>IF($A447="","",IF(OR($AA447="",$Z447=""),"",ROUND(($Z447-$AA447)*24,1)))</f>
        <v/>
      </c>
      <c r="AF447" s="22">
        <f>IF($A447="","",IF(OR($AB447="",$Z447=""),"",ROUND(($AB447-$Z447)*1440,0)))</f>
        <v/>
      </c>
      <c r="AG447" s="22">
        <f>IF($A447="","",IF(OR($AB447="",$AC447=""),"",ROUND(($AC447-$AB447)*1440,0)))</f>
        <v/>
      </c>
      <c r="AH447" s="46">
        <f>IF($A447="","",IF(OR($V447="",$W447=""),"",$W447-$V447))</f>
        <v/>
      </c>
      <c r="AI447" s="24">
        <f>IF($A447="","",IF(OR($L447="Cancelled",$L447="Completed"),"",IF(AND($L447="Confirmed",OR($M447="",$N447="")),"CONFIRMATION INCOMPLETE",IF(AND($Z447&lt;&gt;"",$Z447&lt;Dashboard!$B$2,$L447&lt;&gt;"Confirmed"),"OVERDUE / UNFILLED",IF(AND($Z447&lt;&gt;"",$Z447&gt;=Dashboard!$B$2,$Z447&lt;=Dashboard!$B$2+2,$L447&lt;&gt;"Confirmed"),"DUE WITHIN 48 HOURS","")))))</f>
        <v/>
      </c>
      <c r="AJ447" s="24">
        <f>IF($A447="","",IF(COUNTIF($A$2:$A$501,$A447)&gt;1,"Duplicate request ID",IF(OR($B447="",$C447="",$D447="",$E447="",$F447="",$G447="",$H447="",$I447="",$J447="",$K447="",$L447=""),"Missing required information",IF(AND($Y447&lt;&gt;"",$Z447&lt;&gt;"",$Z447&lt;$Y447),"Invalid date or time sequence",IF(OR(AND($O447&lt;&gt;"",$P447=""),AND($O447="",$P447&lt;&gt;"")),"Confirmation date or time incomplete",IF(AND($AA447&lt;&gt;"",$Z447&lt;&gt;"",$AA447&gt;$Z447),"Confirmation after appointment",IF(AND(OR($L447="Confirmed",$L447="Completed"),OR($M447="",$N447="")),"Confirmed record missing assignment",IF(AND($L447="Completed",OR($Q447="",$R447="",$S447="",$T447="")),"Completed record missing service times",IF(AND($AB447&lt;&gt;"",$AC447&lt;&gt;"",$AC447&lt;$AB447),"Service end before service start",IF(AND($L447="Cancelled",$U447=""),"Cancelled record missing cancellation source",IF(OR(AND($V447&lt;&gt;"",$V447&lt;0),AND($W447&lt;&gt;"",$W447&lt;0)),"Negative cost",""))))))))))</f>
        <v/>
      </c>
    </row>
    <row r="448">
      <c r="A448" s="15" t="n"/>
      <c r="B448" s="15" t="n"/>
      <c r="C448" s="15" t="n"/>
      <c r="D448" s="42" t="n"/>
      <c r="E448" s="17" t="n"/>
      <c r="F448" s="42" t="n"/>
      <c r="G448" s="17" t="n"/>
      <c r="H448" s="15" t="n"/>
      <c r="I448" s="15" t="n"/>
      <c r="J448" s="15" t="n"/>
      <c r="K448" s="15" t="n"/>
      <c r="L448" s="15" t="n"/>
      <c r="M448" s="15" t="n"/>
      <c r="N448" s="15" t="n"/>
      <c r="O448" s="42" t="n"/>
      <c r="P448" s="17" t="n"/>
      <c r="Q448" s="42" t="n"/>
      <c r="R448" s="17" t="n"/>
      <c r="S448" s="42" t="n"/>
      <c r="T448" s="17" t="n"/>
      <c r="U448" s="15" t="n"/>
      <c r="V448" s="43" t="n"/>
      <c r="W448" s="43" t="n"/>
      <c r="X448" s="19" t="n"/>
      <c r="Y448" s="44">
        <f>IF($A448="","",IF(OR($D448="",$E448=""),"",$D448+$E448))</f>
        <v/>
      </c>
      <c r="Z448" s="44">
        <f>IF($A448="","",IF(OR($F448="",$G448=""),"",$F448+$G448))</f>
        <v/>
      </c>
      <c r="AA448" s="44">
        <f>IF($A448="","",IF(OR($O448="",$P448=""),"",$O448+$P448))</f>
        <v/>
      </c>
      <c r="AB448" s="44">
        <f>IF($A448="","",IF(OR($Q448="",$R448=""),"",$Q448+$R448))</f>
        <v/>
      </c>
      <c r="AC448" s="44">
        <f>IF($A448="","",IF(OR($S448="",$T448=""),"",$S448+$T448))</f>
        <v/>
      </c>
      <c r="AD448" s="45">
        <f>IF($A448="","",IF(OR($Y448="",$Z448=""),"",ROUND(($Z448-$Y448)*24,1)))</f>
        <v/>
      </c>
      <c r="AE448" s="45">
        <f>IF($A448="","",IF(OR($AA448="",$Z448=""),"",ROUND(($Z448-$AA448)*24,1)))</f>
        <v/>
      </c>
      <c r="AF448" s="22">
        <f>IF($A448="","",IF(OR($AB448="",$Z448=""),"",ROUND(($AB448-$Z448)*1440,0)))</f>
        <v/>
      </c>
      <c r="AG448" s="22">
        <f>IF($A448="","",IF(OR($AB448="",$AC448=""),"",ROUND(($AC448-$AB448)*1440,0)))</f>
        <v/>
      </c>
      <c r="AH448" s="46">
        <f>IF($A448="","",IF(OR($V448="",$W448=""),"",$W448-$V448))</f>
        <v/>
      </c>
      <c r="AI448" s="24">
        <f>IF($A448="","",IF(OR($L448="Cancelled",$L448="Completed"),"",IF(AND($L448="Confirmed",OR($M448="",$N448="")),"CONFIRMATION INCOMPLETE",IF(AND($Z448&lt;&gt;"",$Z448&lt;Dashboard!$B$2,$L448&lt;&gt;"Confirmed"),"OVERDUE / UNFILLED",IF(AND($Z448&lt;&gt;"",$Z448&gt;=Dashboard!$B$2,$Z448&lt;=Dashboard!$B$2+2,$L448&lt;&gt;"Confirmed"),"DUE WITHIN 48 HOURS","")))))</f>
        <v/>
      </c>
      <c r="AJ448" s="24">
        <f>IF($A448="","",IF(COUNTIF($A$2:$A$501,$A448)&gt;1,"Duplicate request ID",IF(OR($B448="",$C448="",$D448="",$E448="",$F448="",$G448="",$H448="",$I448="",$J448="",$K448="",$L448=""),"Missing required information",IF(AND($Y448&lt;&gt;"",$Z448&lt;&gt;"",$Z448&lt;$Y448),"Invalid date or time sequence",IF(OR(AND($O448&lt;&gt;"",$P448=""),AND($O448="",$P448&lt;&gt;"")),"Confirmation date or time incomplete",IF(AND($AA448&lt;&gt;"",$Z448&lt;&gt;"",$AA448&gt;$Z448),"Confirmation after appointment",IF(AND(OR($L448="Confirmed",$L448="Completed"),OR($M448="",$N448="")),"Confirmed record missing assignment",IF(AND($L448="Completed",OR($Q448="",$R448="",$S448="",$T448="")),"Completed record missing service times",IF(AND($AB448&lt;&gt;"",$AC448&lt;&gt;"",$AC448&lt;$AB448),"Service end before service start",IF(AND($L448="Cancelled",$U448=""),"Cancelled record missing cancellation source",IF(OR(AND($V448&lt;&gt;"",$V448&lt;0),AND($W448&lt;&gt;"",$W448&lt;0)),"Negative cost",""))))))))))</f>
        <v/>
      </c>
    </row>
    <row r="449">
      <c r="A449" s="25" t="n"/>
      <c r="B449" s="25" t="n"/>
      <c r="C449" s="25" t="n"/>
      <c r="D449" s="47" t="n"/>
      <c r="E449" s="27" t="n"/>
      <c r="F449" s="47" t="n"/>
      <c r="G449" s="27" t="n"/>
      <c r="H449" s="25" t="n"/>
      <c r="I449" s="25" t="n"/>
      <c r="J449" s="25" t="n"/>
      <c r="K449" s="25" t="n"/>
      <c r="L449" s="25" t="n"/>
      <c r="M449" s="25" t="n"/>
      <c r="N449" s="25" t="n"/>
      <c r="O449" s="47" t="n"/>
      <c r="P449" s="27" t="n"/>
      <c r="Q449" s="47" t="n"/>
      <c r="R449" s="27" t="n"/>
      <c r="S449" s="47" t="n"/>
      <c r="T449" s="27" t="n"/>
      <c r="U449" s="25" t="n"/>
      <c r="V449" s="48" t="n"/>
      <c r="W449" s="48" t="n"/>
      <c r="X449" s="29" t="n"/>
      <c r="Y449" s="44">
        <f>IF($A449="","",IF(OR($D449="",$E449=""),"",$D449+$E449))</f>
        <v/>
      </c>
      <c r="Z449" s="44">
        <f>IF($A449="","",IF(OR($F449="",$G449=""),"",$F449+$G449))</f>
        <v/>
      </c>
      <c r="AA449" s="44">
        <f>IF($A449="","",IF(OR($O449="",$P449=""),"",$O449+$P449))</f>
        <v/>
      </c>
      <c r="AB449" s="44">
        <f>IF($A449="","",IF(OR($Q449="",$R449=""),"",$Q449+$R449))</f>
        <v/>
      </c>
      <c r="AC449" s="44">
        <f>IF($A449="","",IF(OR($S449="",$T449=""),"",$S449+$T449))</f>
        <v/>
      </c>
      <c r="AD449" s="45">
        <f>IF($A449="","",IF(OR($Y449="",$Z449=""),"",ROUND(($Z449-$Y449)*24,1)))</f>
        <v/>
      </c>
      <c r="AE449" s="45">
        <f>IF($A449="","",IF(OR($AA449="",$Z449=""),"",ROUND(($Z449-$AA449)*24,1)))</f>
        <v/>
      </c>
      <c r="AF449" s="22">
        <f>IF($A449="","",IF(OR($AB449="",$Z449=""),"",ROUND(($AB449-$Z449)*1440,0)))</f>
        <v/>
      </c>
      <c r="AG449" s="22">
        <f>IF($A449="","",IF(OR($AB449="",$AC449=""),"",ROUND(($AC449-$AB449)*1440,0)))</f>
        <v/>
      </c>
      <c r="AH449" s="46">
        <f>IF($A449="","",IF(OR($V449="",$W449=""),"",$W449-$V449))</f>
        <v/>
      </c>
      <c r="AI449" s="24">
        <f>IF($A449="","",IF(OR($L449="Cancelled",$L449="Completed"),"",IF(AND($L449="Confirmed",OR($M449="",$N449="")),"CONFIRMATION INCOMPLETE",IF(AND($Z449&lt;&gt;"",$Z449&lt;Dashboard!$B$2,$L449&lt;&gt;"Confirmed"),"OVERDUE / UNFILLED",IF(AND($Z449&lt;&gt;"",$Z449&gt;=Dashboard!$B$2,$Z449&lt;=Dashboard!$B$2+2,$L449&lt;&gt;"Confirmed"),"DUE WITHIN 48 HOURS","")))))</f>
        <v/>
      </c>
      <c r="AJ449" s="24">
        <f>IF($A449="","",IF(COUNTIF($A$2:$A$501,$A449)&gt;1,"Duplicate request ID",IF(OR($B449="",$C449="",$D449="",$E449="",$F449="",$G449="",$H449="",$I449="",$J449="",$K449="",$L449=""),"Missing required information",IF(AND($Y449&lt;&gt;"",$Z449&lt;&gt;"",$Z449&lt;$Y449),"Invalid date or time sequence",IF(OR(AND($O449&lt;&gt;"",$P449=""),AND($O449="",$P449&lt;&gt;"")),"Confirmation date or time incomplete",IF(AND($AA449&lt;&gt;"",$Z449&lt;&gt;"",$AA449&gt;$Z449),"Confirmation after appointment",IF(AND(OR($L449="Confirmed",$L449="Completed"),OR($M449="",$N449="")),"Confirmed record missing assignment",IF(AND($L449="Completed",OR($Q449="",$R449="",$S449="",$T449="")),"Completed record missing service times",IF(AND($AB449&lt;&gt;"",$AC449&lt;&gt;"",$AC449&lt;$AB449),"Service end before service start",IF(AND($L449="Cancelled",$U449=""),"Cancelled record missing cancellation source",IF(OR(AND($V449&lt;&gt;"",$V449&lt;0),AND($W449&lt;&gt;"",$W449&lt;0)),"Negative cost",""))))))))))</f>
        <v/>
      </c>
    </row>
    <row r="450">
      <c r="A450" s="15" t="n"/>
      <c r="B450" s="15" t="n"/>
      <c r="C450" s="15" t="n"/>
      <c r="D450" s="42" t="n"/>
      <c r="E450" s="17" t="n"/>
      <c r="F450" s="42" t="n"/>
      <c r="G450" s="17" t="n"/>
      <c r="H450" s="15" t="n"/>
      <c r="I450" s="15" t="n"/>
      <c r="J450" s="15" t="n"/>
      <c r="K450" s="15" t="n"/>
      <c r="L450" s="15" t="n"/>
      <c r="M450" s="15" t="n"/>
      <c r="N450" s="15" t="n"/>
      <c r="O450" s="42" t="n"/>
      <c r="P450" s="17" t="n"/>
      <c r="Q450" s="42" t="n"/>
      <c r="R450" s="17" t="n"/>
      <c r="S450" s="42" t="n"/>
      <c r="T450" s="17" t="n"/>
      <c r="U450" s="15" t="n"/>
      <c r="V450" s="43" t="n"/>
      <c r="W450" s="43" t="n"/>
      <c r="X450" s="19" t="n"/>
      <c r="Y450" s="44">
        <f>IF($A450="","",IF(OR($D450="",$E450=""),"",$D450+$E450))</f>
        <v/>
      </c>
      <c r="Z450" s="44">
        <f>IF($A450="","",IF(OR($F450="",$G450=""),"",$F450+$G450))</f>
        <v/>
      </c>
      <c r="AA450" s="44">
        <f>IF($A450="","",IF(OR($O450="",$P450=""),"",$O450+$P450))</f>
        <v/>
      </c>
      <c r="AB450" s="44">
        <f>IF($A450="","",IF(OR($Q450="",$R450=""),"",$Q450+$R450))</f>
        <v/>
      </c>
      <c r="AC450" s="44">
        <f>IF($A450="","",IF(OR($S450="",$T450=""),"",$S450+$T450))</f>
        <v/>
      </c>
      <c r="AD450" s="45">
        <f>IF($A450="","",IF(OR($Y450="",$Z450=""),"",ROUND(($Z450-$Y450)*24,1)))</f>
        <v/>
      </c>
      <c r="AE450" s="45">
        <f>IF($A450="","",IF(OR($AA450="",$Z450=""),"",ROUND(($Z450-$AA450)*24,1)))</f>
        <v/>
      </c>
      <c r="AF450" s="22">
        <f>IF($A450="","",IF(OR($AB450="",$Z450=""),"",ROUND(($AB450-$Z450)*1440,0)))</f>
        <v/>
      </c>
      <c r="AG450" s="22">
        <f>IF($A450="","",IF(OR($AB450="",$AC450=""),"",ROUND(($AC450-$AB450)*1440,0)))</f>
        <v/>
      </c>
      <c r="AH450" s="46">
        <f>IF($A450="","",IF(OR($V450="",$W450=""),"",$W450-$V450))</f>
        <v/>
      </c>
      <c r="AI450" s="24">
        <f>IF($A450="","",IF(OR($L450="Cancelled",$L450="Completed"),"",IF(AND($L450="Confirmed",OR($M450="",$N450="")),"CONFIRMATION INCOMPLETE",IF(AND($Z450&lt;&gt;"",$Z450&lt;Dashboard!$B$2,$L450&lt;&gt;"Confirmed"),"OVERDUE / UNFILLED",IF(AND($Z450&lt;&gt;"",$Z450&gt;=Dashboard!$B$2,$Z450&lt;=Dashboard!$B$2+2,$L450&lt;&gt;"Confirmed"),"DUE WITHIN 48 HOURS","")))))</f>
        <v/>
      </c>
      <c r="AJ450" s="24">
        <f>IF($A450="","",IF(COUNTIF($A$2:$A$501,$A450)&gt;1,"Duplicate request ID",IF(OR($B450="",$C450="",$D450="",$E450="",$F450="",$G450="",$H450="",$I450="",$J450="",$K450="",$L450=""),"Missing required information",IF(AND($Y450&lt;&gt;"",$Z450&lt;&gt;"",$Z450&lt;$Y450),"Invalid date or time sequence",IF(OR(AND($O450&lt;&gt;"",$P450=""),AND($O450="",$P450&lt;&gt;"")),"Confirmation date or time incomplete",IF(AND($AA450&lt;&gt;"",$Z450&lt;&gt;"",$AA450&gt;$Z450),"Confirmation after appointment",IF(AND(OR($L450="Confirmed",$L450="Completed"),OR($M450="",$N450="")),"Confirmed record missing assignment",IF(AND($L450="Completed",OR($Q450="",$R450="",$S450="",$T450="")),"Completed record missing service times",IF(AND($AB450&lt;&gt;"",$AC450&lt;&gt;"",$AC450&lt;$AB450),"Service end before service start",IF(AND($L450="Cancelled",$U450=""),"Cancelled record missing cancellation source",IF(OR(AND($V450&lt;&gt;"",$V450&lt;0),AND($W450&lt;&gt;"",$W450&lt;0)),"Negative cost",""))))))))))</f>
        <v/>
      </c>
    </row>
    <row r="451">
      <c r="A451" s="25" t="n"/>
      <c r="B451" s="25" t="n"/>
      <c r="C451" s="25" t="n"/>
      <c r="D451" s="47" t="n"/>
      <c r="E451" s="27" t="n"/>
      <c r="F451" s="47" t="n"/>
      <c r="G451" s="27" t="n"/>
      <c r="H451" s="25" t="n"/>
      <c r="I451" s="25" t="n"/>
      <c r="J451" s="25" t="n"/>
      <c r="K451" s="25" t="n"/>
      <c r="L451" s="25" t="n"/>
      <c r="M451" s="25" t="n"/>
      <c r="N451" s="25" t="n"/>
      <c r="O451" s="47" t="n"/>
      <c r="P451" s="27" t="n"/>
      <c r="Q451" s="47" t="n"/>
      <c r="R451" s="27" t="n"/>
      <c r="S451" s="47" t="n"/>
      <c r="T451" s="27" t="n"/>
      <c r="U451" s="25" t="n"/>
      <c r="V451" s="48" t="n"/>
      <c r="W451" s="48" t="n"/>
      <c r="X451" s="29" t="n"/>
      <c r="Y451" s="44">
        <f>IF($A451="","",IF(OR($D451="",$E451=""),"",$D451+$E451))</f>
        <v/>
      </c>
      <c r="Z451" s="44">
        <f>IF($A451="","",IF(OR($F451="",$G451=""),"",$F451+$G451))</f>
        <v/>
      </c>
      <c r="AA451" s="44">
        <f>IF($A451="","",IF(OR($O451="",$P451=""),"",$O451+$P451))</f>
        <v/>
      </c>
      <c r="AB451" s="44">
        <f>IF($A451="","",IF(OR($Q451="",$R451=""),"",$Q451+$R451))</f>
        <v/>
      </c>
      <c r="AC451" s="44">
        <f>IF($A451="","",IF(OR($S451="",$T451=""),"",$S451+$T451))</f>
        <v/>
      </c>
      <c r="AD451" s="45">
        <f>IF($A451="","",IF(OR($Y451="",$Z451=""),"",ROUND(($Z451-$Y451)*24,1)))</f>
        <v/>
      </c>
      <c r="AE451" s="45">
        <f>IF($A451="","",IF(OR($AA451="",$Z451=""),"",ROUND(($Z451-$AA451)*24,1)))</f>
        <v/>
      </c>
      <c r="AF451" s="22">
        <f>IF($A451="","",IF(OR($AB451="",$Z451=""),"",ROUND(($AB451-$Z451)*1440,0)))</f>
        <v/>
      </c>
      <c r="AG451" s="22">
        <f>IF($A451="","",IF(OR($AB451="",$AC451=""),"",ROUND(($AC451-$AB451)*1440,0)))</f>
        <v/>
      </c>
      <c r="AH451" s="46">
        <f>IF($A451="","",IF(OR($V451="",$W451=""),"",$W451-$V451))</f>
        <v/>
      </c>
      <c r="AI451" s="24">
        <f>IF($A451="","",IF(OR($L451="Cancelled",$L451="Completed"),"",IF(AND($L451="Confirmed",OR($M451="",$N451="")),"CONFIRMATION INCOMPLETE",IF(AND($Z451&lt;&gt;"",$Z451&lt;Dashboard!$B$2,$L451&lt;&gt;"Confirmed"),"OVERDUE / UNFILLED",IF(AND($Z451&lt;&gt;"",$Z451&gt;=Dashboard!$B$2,$Z451&lt;=Dashboard!$B$2+2,$L451&lt;&gt;"Confirmed"),"DUE WITHIN 48 HOURS","")))))</f>
        <v/>
      </c>
      <c r="AJ451" s="24">
        <f>IF($A451="","",IF(COUNTIF($A$2:$A$501,$A451)&gt;1,"Duplicate request ID",IF(OR($B451="",$C451="",$D451="",$E451="",$F451="",$G451="",$H451="",$I451="",$J451="",$K451="",$L451=""),"Missing required information",IF(AND($Y451&lt;&gt;"",$Z451&lt;&gt;"",$Z451&lt;$Y451),"Invalid date or time sequence",IF(OR(AND($O451&lt;&gt;"",$P451=""),AND($O451="",$P451&lt;&gt;"")),"Confirmation date or time incomplete",IF(AND($AA451&lt;&gt;"",$Z451&lt;&gt;"",$AA451&gt;$Z451),"Confirmation after appointment",IF(AND(OR($L451="Confirmed",$L451="Completed"),OR($M451="",$N451="")),"Confirmed record missing assignment",IF(AND($L451="Completed",OR($Q451="",$R451="",$S451="",$T451="")),"Completed record missing service times",IF(AND($AB451&lt;&gt;"",$AC451&lt;&gt;"",$AC451&lt;$AB451),"Service end before service start",IF(AND($L451="Cancelled",$U451=""),"Cancelled record missing cancellation source",IF(OR(AND($V451&lt;&gt;"",$V451&lt;0),AND($W451&lt;&gt;"",$W451&lt;0)),"Negative cost",""))))))))))</f>
        <v/>
      </c>
    </row>
    <row r="452">
      <c r="A452" s="15" t="n"/>
      <c r="B452" s="15" t="n"/>
      <c r="C452" s="15" t="n"/>
      <c r="D452" s="42" t="n"/>
      <c r="E452" s="17" t="n"/>
      <c r="F452" s="42" t="n"/>
      <c r="G452" s="17" t="n"/>
      <c r="H452" s="15" t="n"/>
      <c r="I452" s="15" t="n"/>
      <c r="J452" s="15" t="n"/>
      <c r="K452" s="15" t="n"/>
      <c r="L452" s="15" t="n"/>
      <c r="M452" s="15" t="n"/>
      <c r="N452" s="15" t="n"/>
      <c r="O452" s="42" t="n"/>
      <c r="P452" s="17" t="n"/>
      <c r="Q452" s="42" t="n"/>
      <c r="R452" s="17" t="n"/>
      <c r="S452" s="42" t="n"/>
      <c r="T452" s="17" t="n"/>
      <c r="U452" s="15" t="n"/>
      <c r="V452" s="43" t="n"/>
      <c r="W452" s="43" t="n"/>
      <c r="X452" s="19" t="n"/>
      <c r="Y452" s="44">
        <f>IF($A452="","",IF(OR($D452="",$E452=""),"",$D452+$E452))</f>
        <v/>
      </c>
      <c r="Z452" s="44">
        <f>IF($A452="","",IF(OR($F452="",$G452=""),"",$F452+$G452))</f>
        <v/>
      </c>
      <c r="AA452" s="44">
        <f>IF($A452="","",IF(OR($O452="",$P452=""),"",$O452+$P452))</f>
        <v/>
      </c>
      <c r="AB452" s="44">
        <f>IF($A452="","",IF(OR($Q452="",$R452=""),"",$Q452+$R452))</f>
        <v/>
      </c>
      <c r="AC452" s="44">
        <f>IF($A452="","",IF(OR($S452="",$T452=""),"",$S452+$T452))</f>
        <v/>
      </c>
      <c r="AD452" s="45">
        <f>IF($A452="","",IF(OR($Y452="",$Z452=""),"",ROUND(($Z452-$Y452)*24,1)))</f>
        <v/>
      </c>
      <c r="AE452" s="45">
        <f>IF($A452="","",IF(OR($AA452="",$Z452=""),"",ROUND(($Z452-$AA452)*24,1)))</f>
        <v/>
      </c>
      <c r="AF452" s="22">
        <f>IF($A452="","",IF(OR($AB452="",$Z452=""),"",ROUND(($AB452-$Z452)*1440,0)))</f>
        <v/>
      </c>
      <c r="AG452" s="22">
        <f>IF($A452="","",IF(OR($AB452="",$AC452=""),"",ROUND(($AC452-$AB452)*1440,0)))</f>
        <v/>
      </c>
      <c r="AH452" s="46">
        <f>IF($A452="","",IF(OR($V452="",$W452=""),"",$W452-$V452))</f>
        <v/>
      </c>
      <c r="AI452" s="24">
        <f>IF($A452="","",IF(OR($L452="Cancelled",$L452="Completed"),"",IF(AND($L452="Confirmed",OR($M452="",$N452="")),"CONFIRMATION INCOMPLETE",IF(AND($Z452&lt;&gt;"",$Z452&lt;Dashboard!$B$2,$L452&lt;&gt;"Confirmed"),"OVERDUE / UNFILLED",IF(AND($Z452&lt;&gt;"",$Z452&gt;=Dashboard!$B$2,$Z452&lt;=Dashboard!$B$2+2,$L452&lt;&gt;"Confirmed"),"DUE WITHIN 48 HOURS","")))))</f>
        <v/>
      </c>
      <c r="AJ452" s="24">
        <f>IF($A452="","",IF(COUNTIF($A$2:$A$501,$A452)&gt;1,"Duplicate request ID",IF(OR($B452="",$C452="",$D452="",$E452="",$F452="",$G452="",$H452="",$I452="",$J452="",$K452="",$L452=""),"Missing required information",IF(AND($Y452&lt;&gt;"",$Z452&lt;&gt;"",$Z452&lt;$Y452),"Invalid date or time sequence",IF(OR(AND($O452&lt;&gt;"",$P452=""),AND($O452="",$P452&lt;&gt;"")),"Confirmation date or time incomplete",IF(AND($AA452&lt;&gt;"",$Z452&lt;&gt;"",$AA452&gt;$Z452),"Confirmation after appointment",IF(AND(OR($L452="Confirmed",$L452="Completed"),OR($M452="",$N452="")),"Confirmed record missing assignment",IF(AND($L452="Completed",OR($Q452="",$R452="",$S452="",$T452="")),"Completed record missing service times",IF(AND($AB452&lt;&gt;"",$AC452&lt;&gt;"",$AC452&lt;$AB452),"Service end before service start",IF(AND($L452="Cancelled",$U452=""),"Cancelled record missing cancellation source",IF(OR(AND($V452&lt;&gt;"",$V452&lt;0),AND($W452&lt;&gt;"",$W452&lt;0)),"Negative cost",""))))))))))</f>
        <v/>
      </c>
    </row>
    <row r="453">
      <c r="A453" s="25" t="n"/>
      <c r="B453" s="25" t="n"/>
      <c r="C453" s="25" t="n"/>
      <c r="D453" s="47" t="n"/>
      <c r="E453" s="27" t="n"/>
      <c r="F453" s="47" t="n"/>
      <c r="G453" s="27" t="n"/>
      <c r="H453" s="25" t="n"/>
      <c r="I453" s="25" t="n"/>
      <c r="J453" s="25" t="n"/>
      <c r="K453" s="25" t="n"/>
      <c r="L453" s="25" t="n"/>
      <c r="M453" s="25" t="n"/>
      <c r="N453" s="25" t="n"/>
      <c r="O453" s="47" t="n"/>
      <c r="P453" s="27" t="n"/>
      <c r="Q453" s="47" t="n"/>
      <c r="R453" s="27" t="n"/>
      <c r="S453" s="47" t="n"/>
      <c r="T453" s="27" t="n"/>
      <c r="U453" s="25" t="n"/>
      <c r="V453" s="48" t="n"/>
      <c r="W453" s="48" t="n"/>
      <c r="X453" s="29" t="n"/>
      <c r="Y453" s="44">
        <f>IF($A453="","",IF(OR($D453="",$E453=""),"",$D453+$E453))</f>
        <v/>
      </c>
      <c r="Z453" s="44">
        <f>IF($A453="","",IF(OR($F453="",$G453=""),"",$F453+$G453))</f>
        <v/>
      </c>
      <c r="AA453" s="44">
        <f>IF($A453="","",IF(OR($O453="",$P453=""),"",$O453+$P453))</f>
        <v/>
      </c>
      <c r="AB453" s="44">
        <f>IF($A453="","",IF(OR($Q453="",$R453=""),"",$Q453+$R453))</f>
        <v/>
      </c>
      <c r="AC453" s="44">
        <f>IF($A453="","",IF(OR($S453="",$T453=""),"",$S453+$T453))</f>
        <v/>
      </c>
      <c r="AD453" s="45">
        <f>IF($A453="","",IF(OR($Y453="",$Z453=""),"",ROUND(($Z453-$Y453)*24,1)))</f>
        <v/>
      </c>
      <c r="AE453" s="45">
        <f>IF($A453="","",IF(OR($AA453="",$Z453=""),"",ROUND(($Z453-$AA453)*24,1)))</f>
        <v/>
      </c>
      <c r="AF453" s="22">
        <f>IF($A453="","",IF(OR($AB453="",$Z453=""),"",ROUND(($AB453-$Z453)*1440,0)))</f>
        <v/>
      </c>
      <c r="AG453" s="22">
        <f>IF($A453="","",IF(OR($AB453="",$AC453=""),"",ROUND(($AC453-$AB453)*1440,0)))</f>
        <v/>
      </c>
      <c r="AH453" s="46">
        <f>IF($A453="","",IF(OR($V453="",$W453=""),"",$W453-$V453))</f>
        <v/>
      </c>
      <c r="AI453" s="24">
        <f>IF($A453="","",IF(OR($L453="Cancelled",$L453="Completed"),"",IF(AND($L453="Confirmed",OR($M453="",$N453="")),"CONFIRMATION INCOMPLETE",IF(AND($Z453&lt;&gt;"",$Z453&lt;Dashboard!$B$2,$L453&lt;&gt;"Confirmed"),"OVERDUE / UNFILLED",IF(AND($Z453&lt;&gt;"",$Z453&gt;=Dashboard!$B$2,$Z453&lt;=Dashboard!$B$2+2,$L453&lt;&gt;"Confirmed"),"DUE WITHIN 48 HOURS","")))))</f>
        <v/>
      </c>
      <c r="AJ453" s="24">
        <f>IF($A453="","",IF(COUNTIF($A$2:$A$501,$A453)&gt;1,"Duplicate request ID",IF(OR($B453="",$C453="",$D453="",$E453="",$F453="",$G453="",$H453="",$I453="",$J453="",$K453="",$L453=""),"Missing required information",IF(AND($Y453&lt;&gt;"",$Z453&lt;&gt;"",$Z453&lt;$Y453),"Invalid date or time sequence",IF(OR(AND($O453&lt;&gt;"",$P453=""),AND($O453="",$P453&lt;&gt;"")),"Confirmation date or time incomplete",IF(AND($AA453&lt;&gt;"",$Z453&lt;&gt;"",$AA453&gt;$Z453),"Confirmation after appointment",IF(AND(OR($L453="Confirmed",$L453="Completed"),OR($M453="",$N453="")),"Confirmed record missing assignment",IF(AND($L453="Completed",OR($Q453="",$R453="",$S453="",$T453="")),"Completed record missing service times",IF(AND($AB453&lt;&gt;"",$AC453&lt;&gt;"",$AC453&lt;$AB453),"Service end before service start",IF(AND($L453="Cancelled",$U453=""),"Cancelled record missing cancellation source",IF(OR(AND($V453&lt;&gt;"",$V453&lt;0),AND($W453&lt;&gt;"",$W453&lt;0)),"Negative cost",""))))))))))</f>
        <v/>
      </c>
    </row>
    <row r="454">
      <c r="A454" s="15" t="n"/>
      <c r="B454" s="15" t="n"/>
      <c r="C454" s="15" t="n"/>
      <c r="D454" s="42" t="n"/>
      <c r="E454" s="17" t="n"/>
      <c r="F454" s="42" t="n"/>
      <c r="G454" s="17" t="n"/>
      <c r="H454" s="15" t="n"/>
      <c r="I454" s="15" t="n"/>
      <c r="J454" s="15" t="n"/>
      <c r="K454" s="15" t="n"/>
      <c r="L454" s="15" t="n"/>
      <c r="M454" s="15" t="n"/>
      <c r="N454" s="15" t="n"/>
      <c r="O454" s="42" t="n"/>
      <c r="P454" s="17" t="n"/>
      <c r="Q454" s="42" t="n"/>
      <c r="R454" s="17" t="n"/>
      <c r="S454" s="42" t="n"/>
      <c r="T454" s="17" t="n"/>
      <c r="U454" s="15" t="n"/>
      <c r="V454" s="43" t="n"/>
      <c r="W454" s="43" t="n"/>
      <c r="X454" s="19" t="n"/>
      <c r="Y454" s="44">
        <f>IF($A454="","",IF(OR($D454="",$E454=""),"",$D454+$E454))</f>
        <v/>
      </c>
      <c r="Z454" s="44">
        <f>IF($A454="","",IF(OR($F454="",$G454=""),"",$F454+$G454))</f>
        <v/>
      </c>
      <c r="AA454" s="44">
        <f>IF($A454="","",IF(OR($O454="",$P454=""),"",$O454+$P454))</f>
        <v/>
      </c>
      <c r="AB454" s="44">
        <f>IF($A454="","",IF(OR($Q454="",$R454=""),"",$Q454+$R454))</f>
        <v/>
      </c>
      <c r="AC454" s="44">
        <f>IF($A454="","",IF(OR($S454="",$T454=""),"",$S454+$T454))</f>
        <v/>
      </c>
      <c r="AD454" s="45">
        <f>IF($A454="","",IF(OR($Y454="",$Z454=""),"",ROUND(($Z454-$Y454)*24,1)))</f>
        <v/>
      </c>
      <c r="AE454" s="45">
        <f>IF($A454="","",IF(OR($AA454="",$Z454=""),"",ROUND(($Z454-$AA454)*24,1)))</f>
        <v/>
      </c>
      <c r="AF454" s="22">
        <f>IF($A454="","",IF(OR($AB454="",$Z454=""),"",ROUND(($AB454-$Z454)*1440,0)))</f>
        <v/>
      </c>
      <c r="AG454" s="22">
        <f>IF($A454="","",IF(OR($AB454="",$AC454=""),"",ROUND(($AC454-$AB454)*1440,0)))</f>
        <v/>
      </c>
      <c r="AH454" s="46">
        <f>IF($A454="","",IF(OR($V454="",$W454=""),"",$W454-$V454))</f>
        <v/>
      </c>
      <c r="AI454" s="24">
        <f>IF($A454="","",IF(OR($L454="Cancelled",$L454="Completed"),"",IF(AND($L454="Confirmed",OR($M454="",$N454="")),"CONFIRMATION INCOMPLETE",IF(AND($Z454&lt;&gt;"",$Z454&lt;Dashboard!$B$2,$L454&lt;&gt;"Confirmed"),"OVERDUE / UNFILLED",IF(AND($Z454&lt;&gt;"",$Z454&gt;=Dashboard!$B$2,$Z454&lt;=Dashboard!$B$2+2,$L454&lt;&gt;"Confirmed"),"DUE WITHIN 48 HOURS","")))))</f>
        <v/>
      </c>
      <c r="AJ454" s="24">
        <f>IF($A454="","",IF(COUNTIF($A$2:$A$501,$A454)&gt;1,"Duplicate request ID",IF(OR($B454="",$C454="",$D454="",$E454="",$F454="",$G454="",$H454="",$I454="",$J454="",$K454="",$L454=""),"Missing required information",IF(AND($Y454&lt;&gt;"",$Z454&lt;&gt;"",$Z454&lt;$Y454),"Invalid date or time sequence",IF(OR(AND($O454&lt;&gt;"",$P454=""),AND($O454="",$P454&lt;&gt;"")),"Confirmation date or time incomplete",IF(AND($AA454&lt;&gt;"",$Z454&lt;&gt;"",$AA454&gt;$Z454),"Confirmation after appointment",IF(AND(OR($L454="Confirmed",$L454="Completed"),OR($M454="",$N454="")),"Confirmed record missing assignment",IF(AND($L454="Completed",OR($Q454="",$R454="",$S454="",$T454="")),"Completed record missing service times",IF(AND($AB454&lt;&gt;"",$AC454&lt;&gt;"",$AC454&lt;$AB454),"Service end before service start",IF(AND($L454="Cancelled",$U454=""),"Cancelled record missing cancellation source",IF(OR(AND($V454&lt;&gt;"",$V454&lt;0),AND($W454&lt;&gt;"",$W454&lt;0)),"Negative cost",""))))))))))</f>
        <v/>
      </c>
    </row>
    <row r="455">
      <c r="A455" s="25" t="n"/>
      <c r="B455" s="25" t="n"/>
      <c r="C455" s="25" t="n"/>
      <c r="D455" s="47" t="n"/>
      <c r="E455" s="27" t="n"/>
      <c r="F455" s="47" t="n"/>
      <c r="G455" s="27" t="n"/>
      <c r="H455" s="25" t="n"/>
      <c r="I455" s="25" t="n"/>
      <c r="J455" s="25" t="n"/>
      <c r="K455" s="25" t="n"/>
      <c r="L455" s="25" t="n"/>
      <c r="M455" s="25" t="n"/>
      <c r="N455" s="25" t="n"/>
      <c r="O455" s="47" t="n"/>
      <c r="P455" s="27" t="n"/>
      <c r="Q455" s="47" t="n"/>
      <c r="R455" s="27" t="n"/>
      <c r="S455" s="47" t="n"/>
      <c r="T455" s="27" t="n"/>
      <c r="U455" s="25" t="n"/>
      <c r="V455" s="48" t="n"/>
      <c r="W455" s="48" t="n"/>
      <c r="X455" s="29" t="n"/>
      <c r="Y455" s="44">
        <f>IF($A455="","",IF(OR($D455="",$E455=""),"",$D455+$E455))</f>
        <v/>
      </c>
      <c r="Z455" s="44">
        <f>IF($A455="","",IF(OR($F455="",$G455=""),"",$F455+$G455))</f>
        <v/>
      </c>
      <c r="AA455" s="44">
        <f>IF($A455="","",IF(OR($O455="",$P455=""),"",$O455+$P455))</f>
        <v/>
      </c>
      <c r="AB455" s="44">
        <f>IF($A455="","",IF(OR($Q455="",$R455=""),"",$Q455+$R455))</f>
        <v/>
      </c>
      <c r="AC455" s="44">
        <f>IF($A455="","",IF(OR($S455="",$T455=""),"",$S455+$T455))</f>
        <v/>
      </c>
      <c r="AD455" s="45">
        <f>IF($A455="","",IF(OR($Y455="",$Z455=""),"",ROUND(($Z455-$Y455)*24,1)))</f>
        <v/>
      </c>
      <c r="AE455" s="45">
        <f>IF($A455="","",IF(OR($AA455="",$Z455=""),"",ROUND(($Z455-$AA455)*24,1)))</f>
        <v/>
      </c>
      <c r="AF455" s="22">
        <f>IF($A455="","",IF(OR($AB455="",$Z455=""),"",ROUND(($AB455-$Z455)*1440,0)))</f>
        <v/>
      </c>
      <c r="AG455" s="22">
        <f>IF($A455="","",IF(OR($AB455="",$AC455=""),"",ROUND(($AC455-$AB455)*1440,0)))</f>
        <v/>
      </c>
      <c r="AH455" s="46">
        <f>IF($A455="","",IF(OR($V455="",$W455=""),"",$W455-$V455))</f>
        <v/>
      </c>
      <c r="AI455" s="24">
        <f>IF($A455="","",IF(OR($L455="Cancelled",$L455="Completed"),"",IF(AND($L455="Confirmed",OR($M455="",$N455="")),"CONFIRMATION INCOMPLETE",IF(AND($Z455&lt;&gt;"",$Z455&lt;Dashboard!$B$2,$L455&lt;&gt;"Confirmed"),"OVERDUE / UNFILLED",IF(AND($Z455&lt;&gt;"",$Z455&gt;=Dashboard!$B$2,$Z455&lt;=Dashboard!$B$2+2,$L455&lt;&gt;"Confirmed"),"DUE WITHIN 48 HOURS","")))))</f>
        <v/>
      </c>
      <c r="AJ455" s="24">
        <f>IF($A455="","",IF(COUNTIF($A$2:$A$501,$A455)&gt;1,"Duplicate request ID",IF(OR($B455="",$C455="",$D455="",$E455="",$F455="",$G455="",$H455="",$I455="",$J455="",$K455="",$L455=""),"Missing required information",IF(AND($Y455&lt;&gt;"",$Z455&lt;&gt;"",$Z455&lt;$Y455),"Invalid date or time sequence",IF(OR(AND($O455&lt;&gt;"",$P455=""),AND($O455="",$P455&lt;&gt;"")),"Confirmation date or time incomplete",IF(AND($AA455&lt;&gt;"",$Z455&lt;&gt;"",$AA455&gt;$Z455),"Confirmation after appointment",IF(AND(OR($L455="Confirmed",$L455="Completed"),OR($M455="",$N455="")),"Confirmed record missing assignment",IF(AND($L455="Completed",OR($Q455="",$R455="",$S455="",$T455="")),"Completed record missing service times",IF(AND($AB455&lt;&gt;"",$AC455&lt;&gt;"",$AC455&lt;$AB455),"Service end before service start",IF(AND($L455="Cancelled",$U455=""),"Cancelled record missing cancellation source",IF(OR(AND($V455&lt;&gt;"",$V455&lt;0),AND($W455&lt;&gt;"",$W455&lt;0)),"Negative cost",""))))))))))</f>
        <v/>
      </c>
    </row>
    <row r="456">
      <c r="A456" s="15" t="n"/>
      <c r="B456" s="15" t="n"/>
      <c r="C456" s="15" t="n"/>
      <c r="D456" s="42" t="n"/>
      <c r="E456" s="17" t="n"/>
      <c r="F456" s="42" t="n"/>
      <c r="G456" s="17" t="n"/>
      <c r="H456" s="15" t="n"/>
      <c r="I456" s="15" t="n"/>
      <c r="J456" s="15" t="n"/>
      <c r="K456" s="15" t="n"/>
      <c r="L456" s="15" t="n"/>
      <c r="M456" s="15" t="n"/>
      <c r="N456" s="15" t="n"/>
      <c r="O456" s="42" t="n"/>
      <c r="P456" s="17" t="n"/>
      <c r="Q456" s="42" t="n"/>
      <c r="R456" s="17" t="n"/>
      <c r="S456" s="42" t="n"/>
      <c r="T456" s="17" t="n"/>
      <c r="U456" s="15" t="n"/>
      <c r="V456" s="43" t="n"/>
      <c r="W456" s="43" t="n"/>
      <c r="X456" s="19" t="n"/>
      <c r="Y456" s="44">
        <f>IF($A456="","",IF(OR($D456="",$E456=""),"",$D456+$E456))</f>
        <v/>
      </c>
      <c r="Z456" s="44">
        <f>IF($A456="","",IF(OR($F456="",$G456=""),"",$F456+$G456))</f>
        <v/>
      </c>
      <c r="AA456" s="44">
        <f>IF($A456="","",IF(OR($O456="",$P456=""),"",$O456+$P456))</f>
        <v/>
      </c>
      <c r="AB456" s="44">
        <f>IF($A456="","",IF(OR($Q456="",$R456=""),"",$Q456+$R456))</f>
        <v/>
      </c>
      <c r="AC456" s="44">
        <f>IF($A456="","",IF(OR($S456="",$T456=""),"",$S456+$T456))</f>
        <v/>
      </c>
      <c r="AD456" s="45">
        <f>IF($A456="","",IF(OR($Y456="",$Z456=""),"",ROUND(($Z456-$Y456)*24,1)))</f>
        <v/>
      </c>
      <c r="AE456" s="45">
        <f>IF($A456="","",IF(OR($AA456="",$Z456=""),"",ROUND(($Z456-$AA456)*24,1)))</f>
        <v/>
      </c>
      <c r="AF456" s="22">
        <f>IF($A456="","",IF(OR($AB456="",$Z456=""),"",ROUND(($AB456-$Z456)*1440,0)))</f>
        <v/>
      </c>
      <c r="AG456" s="22">
        <f>IF($A456="","",IF(OR($AB456="",$AC456=""),"",ROUND(($AC456-$AB456)*1440,0)))</f>
        <v/>
      </c>
      <c r="AH456" s="46">
        <f>IF($A456="","",IF(OR($V456="",$W456=""),"",$W456-$V456))</f>
        <v/>
      </c>
      <c r="AI456" s="24">
        <f>IF($A456="","",IF(OR($L456="Cancelled",$L456="Completed"),"",IF(AND($L456="Confirmed",OR($M456="",$N456="")),"CONFIRMATION INCOMPLETE",IF(AND($Z456&lt;&gt;"",$Z456&lt;Dashboard!$B$2,$L456&lt;&gt;"Confirmed"),"OVERDUE / UNFILLED",IF(AND($Z456&lt;&gt;"",$Z456&gt;=Dashboard!$B$2,$Z456&lt;=Dashboard!$B$2+2,$L456&lt;&gt;"Confirmed"),"DUE WITHIN 48 HOURS","")))))</f>
        <v/>
      </c>
      <c r="AJ456" s="24">
        <f>IF($A456="","",IF(COUNTIF($A$2:$A$501,$A456)&gt;1,"Duplicate request ID",IF(OR($B456="",$C456="",$D456="",$E456="",$F456="",$G456="",$H456="",$I456="",$J456="",$K456="",$L456=""),"Missing required information",IF(AND($Y456&lt;&gt;"",$Z456&lt;&gt;"",$Z456&lt;$Y456),"Invalid date or time sequence",IF(OR(AND($O456&lt;&gt;"",$P456=""),AND($O456="",$P456&lt;&gt;"")),"Confirmation date or time incomplete",IF(AND($AA456&lt;&gt;"",$Z456&lt;&gt;"",$AA456&gt;$Z456),"Confirmation after appointment",IF(AND(OR($L456="Confirmed",$L456="Completed"),OR($M456="",$N456="")),"Confirmed record missing assignment",IF(AND($L456="Completed",OR($Q456="",$R456="",$S456="",$T456="")),"Completed record missing service times",IF(AND($AB456&lt;&gt;"",$AC456&lt;&gt;"",$AC456&lt;$AB456),"Service end before service start",IF(AND($L456="Cancelled",$U456=""),"Cancelled record missing cancellation source",IF(OR(AND($V456&lt;&gt;"",$V456&lt;0),AND($W456&lt;&gt;"",$W456&lt;0)),"Negative cost",""))))))))))</f>
        <v/>
      </c>
    </row>
    <row r="457">
      <c r="A457" s="25" t="n"/>
      <c r="B457" s="25" t="n"/>
      <c r="C457" s="25" t="n"/>
      <c r="D457" s="47" t="n"/>
      <c r="E457" s="27" t="n"/>
      <c r="F457" s="47" t="n"/>
      <c r="G457" s="27" t="n"/>
      <c r="H457" s="25" t="n"/>
      <c r="I457" s="25" t="n"/>
      <c r="J457" s="25" t="n"/>
      <c r="K457" s="25" t="n"/>
      <c r="L457" s="25" t="n"/>
      <c r="M457" s="25" t="n"/>
      <c r="N457" s="25" t="n"/>
      <c r="O457" s="47" t="n"/>
      <c r="P457" s="27" t="n"/>
      <c r="Q457" s="47" t="n"/>
      <c r="R457" s="27" t="n"/>
      <c r="S457" s="47" t="n"/>
      <c r="T457" s="27" t="n"/>
      <c r="U457" s="25" t="n"/>
      <c r="V457" s="48" t="n"/>
      <c r="W457" s="48" t="n"/>
      <c r="X457" s="29" t="n"/>
      <c r="Y457" s="44">
        <f>IF($A457="","",IF(OR($D457="",$E457=""),"",$D457+$E457))</f>
        <v/>
      </c>
      <c r="Z457" s="44">
        <f>IF($A457="","",IF(OR($F457="",$G457=""),"",$F457+$G457))</f>
        <v/>
      </c>
      <c r="AA457" s="44">
        <f>IF($A457="","",IF(OR($O457="",$P457=""),"",$O457+$P457))</f>
        <v/>
      </c>
      <c r="AB457" s="44">
        <f>IF($A457="","",IF(OR($Q457="",$R457=""),"",$Q457+$R457))</f>
        <v/>
      </c>
      <c r="AC457" s="44">
        <f>IF($A457="","",IF(OR($S457="",$T457=""),"",$S457+$T457))</f>
        <v/>
      </c>
      <c r="AD457" s="45">
        <f>IF($A457="","",IF(OR($Y457="",$Z457=""),"",ROUND(($Z457-$Y457)*24,1)))</f>
        <v/>
      </c>
      <c r="AE457" s="45">
        <f>IF($A457="","",IF(OR($AA457="",$Z457=""),"",ROUND(($Z457-$AA457)*24,1)))</f>
        <v/>
      </c>
      <c r="AF457" s="22">
        <f>IF($A457="","",IF(OR($AB457="",$Z457=""),"",ROUND(($AB457-$Z457)*1440,0)))</f>
        <v/>
      </c>
      <c r="AG457" s="22">
        <f>IF($A457="","",IF(OR($AB457="",$AC457=""),"",ROUND(($AC457-$AB457)*1440,0)))</f>
        <v/>
      </c>
      <c r="AH457" s="46">
        <f>IF($A457="","",IF(OR($V457="",$W457=""),"",$W457-$V457))</f>
        <v/>
      </c>
      <c r="AI457" s="24">
        <f>IF($A457="","",IF(OR($L457="Cancelled",$L457="Completed"),"",IF(AND($L457="Confirmed",OR($M457="",$N457="")),"CONFIRMATION INCOMPLETE",IF(AND($Z457&lt;&gt;"",$Z457&lt;Dashboard!$B$2,$L457&lt;&gt;"Confirmed"),"OVERDUE / UNFILLED",IF(AND($Z457&lt;&gt;"",$Z457&gt;=Dashboard!$B$2,$Z457&lt;=Dashboard!$B$2+2,$L457&lt;&gt;"Confirmed"),"DUE WITHIN 48 HOURS","")))))</f>
        <v/>
      </c>
      <c r="AJ457" s="24">
        <f>IF($A457="","",IF(COUNTIF($A$2:$A$501,$A457)&gt;1,"Duplicate request ID",IF(OR($B457="",$C457="",$D457="",$E457="",$F457="",$G457="",$H457="",$I457="",$J457="",$K457="",$L457=""),"Missing required information",IF(AND($Y457&lt;&gt;"",$Z457&lt;&gt;"",$Z457&lt;$Y457),"Invalid date or time sequence",IF(OR(AND($O457&lt;&gt;"",$P457=""),AND($O457="",$P457&lt;&gt;"")),"Confirmation date or time incomplete",IF(AND($AA457&lt;&gt;"",$Z457&lt;&gt;"",$AA457&gt;$Z457),"Confirmation after appointment",IF(AND(OR($L457="Confirmed",$L457="Completed"),OR($M457="",$N457="")),"Confirmed record missing assignment",IF(AND($L457="Completed",OR($Q457="",$R457="",$S457="",$T457="")),"Completed record missing service times",IF(AND($AB457&lt;&gt;"",$AC457&lt;&gt;"",$AC457&lt;$AB457),"Service end before service start",IF(AND($L457="Cancelled",$U457=""),"Cancelled record missing cancellation source",IF(OR(AND($V457&lt;&gt;"",$V457&lt;0),AND($W457&lt;&gt;"",$W457&lt;0)),"Negative cost",""))))))))))</f>
        <v/>
      </c>
    </row>
    <row r="458">
      <c r="A458" s="15" t="n"/>
      <c r="B458" s="15" t="n"/>
      <c r="C458" s="15" t="n"/>
      <c r="D458" s="42" t="n"/>
      <c r="E458" s="17" t="n"/>
      <c r="F458" s="42" t="n"/>
      <c r="G458" s="17" t="n"/>
      <c r="H458" s="15" t="n"/>
      <c r="I458" s="15" t="n"/>
      <c r="J458" s="15" t="n"/>
      <c r="K458" s="15" t="n"/>
      <c r="L458" s="15" t="n"/>
      <c r="M458" s="15" t="n"/>
      <c r="N458" s="15" t="n"/>
      <c r="O458" s="42" t="n"/>
      <c r="P458" s="17" t="n"/>
      <c r="Q458" s="42" t="n"/>
      <c r="R458" s="17" t="n"/>
      <c r="S458" s="42" t="n"/>
      <c r="T458" s="17" t="n"/>
      <c r="U458" s="15" t="n"/>
      <c r="V458" s="43" t="n"/>
      <c r="W458" s="43" t="n"/>
      <c r="X458" s="19" t="n"/>
      <c r="Y458" s="44">
        <f>IF($A458="","",IF(OR($D458="",$E458=""),"",$D458+$E458))</f>
        <v/>
      </c>
      <c r="Z458" s="44">
        <f>IF($A458="","",IF(OR($F458="",$G458=""),"",$F458+$G458))</f>
        <v/>
      </c>
      <c r="AA458" s="44">
        <f>IF($A458="","",IF(OR($O458="",$P458=""),"",$O458+$P458))</f>
        <v/>
      </c>
      <c r="AB458" s="44">
        <f>IF($A458="","",IF(OR($Q458="",$R458=""),"",$Q458+$R458))</f>
        <v/>
      </c>
      <c r="AC458" s="44">
        <f>IF($A458="","",IF(OR($S458="",$T458=""),"",$S458+$T458))</f>
        <v/>
      </c>
      <c r="AD458" s="45">
        <f>IF($A458="","",IF(OR($Y458="",$Z458=""),"",ROUND(($Z458-$Y458)*24,1)))</f>
        <v/>
      </c>
      <c r="AE458" s="45">
        <f>IF($A458="","",IF(OR($AA458="",$Z458=""),"",ROUND(($Z458-$AA458)*24,1)))</f>
        <v/>
      </c>
      <c r="AF458" s="22">
        <f>IF($A458="","",IF(OR($AB458="",$Z458=""),"",ROUND(($AB458-$Z458)*1440,0)))</f>
        <v/>
      </c>
      <c r="AG458" s="22">
        <f>IF($A458="","",IF(OR($AB458="",$AC458=""),"",ROUND(($AC458-$AB458)*1440,0)))</f>
        <v/>
      </c>
      <c r="AH458" s="46">
        <f>IF($A458="","",IF(OR($V458="",$W458=""),"",$W458-$V458))</f>
        <v/>
      </c>
      <c r="AI458" s="24">
        <f>IF($A458="","",IF(OR($L458="Cancelled",$L458="Completed"),"",IF(AND($L458="Confirmed",OR($M458="",$N458="")),"CONFIRMATION INCOMPLETE",IF(AND($Z458&lt;&gt;"",$Z458&lt;Dashboard!$B$2,$L458&lt;&gt;"Confirmed"),"OVERDUE / UNFILLED",IF(AND($Z458&lt;&gt;"",$Z458&gt;=Dashboard!$B$2,$Z458&lt;=Dashboard!$B$2+2,$L458&lt;&gt;"Confirmed"),"DUE WITHIN 48 HOURS","")))))</f>
        <v/>
      </c>
      <c r="AJ458" s="24">
        <f>IF($A458="","",IF(COUNTIF($A$2:$A$501,$A458)&gt;1,"Duplicate request ID",IF(OR($B458="",$C458="",$D458="",$E458="",$F458="",$G458="",$H458="",$I458="",$J458="",$K458="",$L458=""),"Missing required information",IF(AND($Y458&lt;&gt;"",$Z458&lt;&gt;"",$Z458&lt;$Y458),"Invalid date or time sequence",IF(OR(AND($O458&lt;&gt;"",$P458=""),AND($O458="",$P458&lt;&gt;"")),"Confirmation date or time incomplete",IF(AND($AA458&lt;&gt;"",$Z458&lt;&gt;"",$AA458&gt;$Z458),"Confirmation after appointment",IF(AND(OR($L458="Confirmed",$L458="Completed"),OR($M458="",$N458="")),"Confirmed record missing assignment",IF(AND($L458="Completed",OR($Q458="",$R458="",$S458="",$T458="")),"Completed record missing service times",IF(AND($AB458&lt;&gt;"",$AC458&lt;&gt;"",$AC458&lt;$AB458),"Service end before service start",IF(AND($L458="Cancelled",$U458=""),"Cancelled record missing cancellation source",IF(OR(AND($V458&lt;&gt;"",$V458&lt;0),AND($W458&lt;&gt;"",$W458&lt;0)),"Negative cost",""))))))))))</f>
        <v/>
      </c>
    </row>
    <row r="459">
      <c r="A459" s="25" t="n"/>
      <c r="B459" s="25" t="n"/>
      <c r="C459" s="25" t="n"/>
      <c r="D459" s="47" t="n"/>
      <c r="E459" s="27" t="n"/>
      <c r="F459" s="47" t="n"/>
      <c r="G459" s="27" t="n"/>
      <c r="H459" s="25" t="n"/>
      <c r="I459" s="25" t="n"/>
      <c r="J459" s="25" t="n"/>
      <c r="K459" s="25" t="n"/>
      <c r="L459" s="25" t="n"/>
      <c r="M459" s="25" t="n"/>
      <c r="N459" s="25" t="n"/>
      <c r="O459" s="47" t="n"/>
      <c r="P459" s="27" t="n"/>
      <c r="Q459" s="47" t="n"/>
      <c r="R459" s="27" t="n"/>
      <c r="S459" s="47" t="n"/>
      <c r="T459" s="27" t="n"/>
      <c r="U459" s="25" t="n"/>
      <c r="V459" s="48" t="n"/>
      <c r="W459" s="48" t="n"/>
      <c r="X459" s="29" t="n"/>
      <c r="Y459" s="44">
        <f>IF($A459="","",IF(OR($D459="",$E459=""),"",$D459+$E459))</f>
        <v/>
      </c>
      <c r="Z459" s="44">
        <f>IF($A459="","",IF(OR($F459="",$G459=""),"",$F459+$G459))</f>
        <v/>
      </c>
      <c r="AA459" s="44">
        <f>IF($A459="","",IF(OR($O459="",$P459=""),"",$O459+$P459))</f>
        <v/>
      </c>
      <c r="AB459" s="44">
        <f>IF($A459="","",IF(OR($Q459="",$R459=""),"",$Q459+$R459))</f>
        <v/>
      </c>
      <c r="AC459" s="44">
        <f>IF($A459="","",IF(OR($S459="",$T459=""),"",$S459+$T459))</f>
        <v/>
      </c>
      <c r="AD459" s="45">
        <f>IF($A459="","",IF(OR($Y459="",$Z459=""),"",ROUND(($Z459-$Y459)*24,1)))</f>
        <v/>
      </c>
      <c r="AE459" s="45">
        <f>IF($A459="","",IF(OR($AA459="",$Z459=""),"",ROUND(($Z459-$AA459)*24,1)))</f>
        <v/>
      </c>
      <c r="AF459" s="22">
        <f>IF($A459="","",IF(OR($AB459="",$Z459=""),"",ROUND(($AB459-$Z459)*1440,0)))</f>
        <v/>
      </c>
      <c r="AG459" s="22">
        <f>IF($A459="","",IF(OR($AB459="",$AC459=""),"",ROUND(($AC459-$AB459)*1440,0)))</f>
        <v/>
      </c>
      <c r="AH459" s="46">
        <f>IF($A459="","",IF(OR($V459="",$W459=""),"",$W459-$V459))</f>
        <v/>
      </c>
      <c r="AI459" s="24">
        <f>IF($A459="","",IF(OR($L459="Cancelled",$L459="Completed"),"",IF(AND($L459="Confirmed",OR($M459="",$N459="")),"CONFIRMATION INCOMPLETE",IF(AND($Z459&lt;&gt;"",$Z459&lt;Dashboard!$B$2,$L459&lt;&gt;"Confirmed"),"OVERDUE / UNFILLED",IF(AND($Z459&lt;&gt;"",$Z459&gt;=Dashboard!$B$2,$Z459&lt;=Dashboard!$B$2+2,$L459&lt;&gt;"Confirmed"),"DUE WITHIN 48 HOURS","")))))</f>
        <v/>
      </c>
      <c r="AJ459" s="24">
        <f>IF($A459="","",IF(COUNTIF($A$2:$A$501,$A459)&gt;1,"Duplicate request ID",IF(OR($B459="",$C459="",$D459="",$E459="",$F459="",$G459="",$H459="",$I459="",$J459="",$K459="",$L459=""),"Missing required information",IF(AND($Y459&lt;&gt;"",$Z459&lt;&gt;"",$Z459&lt;$Y459),"Invalid date or time sequence",IF(OR(AND($O459&lt;&gt;"",$P459=""),AND($O459="",$P459&lt;&gt;"")),"Confirmation date or time incomplete",IF(AND($AA459&lt;&gt;"",$Z459&lt;&gt;"",$AA459&gt;$Z459),"Confirmation after appointment",IF(AND(OR($L459="Confirmed",$L459="Completed"),OR($M459="",$N459="")),"Confirmed record missing assignment",IF(AND($L459="Completed",OR($Q459="",$R459="",$S459="",$T459="")),"Completed record missing service times",IF(AND($AB459&lt;&gt;"",$AC459&lt;&gt;"",$AC459&lt;$AB459),"Service end before service start",IF(AND($L459="Cancelled",$U459=""),"Cancelled record missing cancellation source",IF(OR(AND($V459&lt;&gt;"",$V459&lt;0),AND($W459&lt;&gt;"",$W459&lt;0)),"Negative cost",""))))))))))</f>
        <v/>
      </c>
    </row>
    <row r="460">
      <c r="A460" s="15" t="n"/>
      <c r="B460" s="15" t="n"/>
      <c r="C460" s="15" t="n"/>
      <c r="D460" s="42" t="n"/>
      <c r="E460" s="17" t="n"/>
      <c r="F460" s="42" t="n"/>
      <c r="G460" s="17" t="n"/>
      <c r="H460" s="15" t="n"/>
      <c r="I460" s="15" t="n"/>
      <c r="J460" s="15" t="n"/>
      <c r="K460" s="15" t="n"/>
      <c r="L460" s="15" t="n"/>
      <c r="M460" s="15" t="n"/>
      <c r="N460" s="15" t="n"/>
      <c r="O460" s="42" t="n"/>
      <c r="P460" s="17" t="n"/>
      <c r="Q460" s="42" t="n"/>
      <c r="R460" s="17" t="n"/>
      <c r="S460" s="42" t="n"/>
      <c r="T460" s="17" t="n"/>
      <c r="U460" s="15" t="n"/>
      <c r="V460" s="43" t="n"/>
      <c r="W460" s="43" t="n"/>
      <c r="X460" s="19" t="n"/>
      <c r="Y460" s="44">
        <f>IF($A460="","",IF(OR($D460="",$E460=""),"",$D460+$E460))</f>
        <v/>
      </c>
      <c r="Z460" s="44">
        <f>IF($A460="","",IF(OR($F460="",$G460=""),"",$F460+$G460))</f>
        <v/>
      </c>
      <c r="AA460" s="44">
        <f>IF($A460="","",IF(OR($O460="",$P460=""),"",$O460+$P460))</f>
        <v/>
      </c>
      <c r="AB460" s="44">
        <f>IF($A460="","",IF(OR($Q460="",$R460=""),"",$Q460+$R460))</f>
        <v/>
      </c>
      <c r="AC460" s="44">
        <f>IF($A460="","",IF(OR($S460="",$T460=""),"",$S460+$T460))</f>
        <v/>
      </c>
      <c r="AD460" s="45">
        <f>IF($A460="","",IF(OR($Y460="",$Z460=""),"",ROUND(($Z460-$Y460)*24,1)))</f>
        <v/>
      </c>
      <c r="AE460" s="45">
        <f>IF($A460="","",IF(OR($AA460="",$Z460=""),"",ROUND(($Z460-$AA460)*24,1)))</f>
        <v/>
      </c>
      <c r="AF460" s="22">
        <f>IF($A460="","",IF(OR($AB460="",$Z460=""),"",ROUND(($AB460-$Z460)*1440,0)))</f>
        <v/>
      </c>
      <c r="AG460" s="22">
        <f>IF($A460="","",IF(OR($AB460="",$AC460=""),"",ROUND(($AC460-$AB460)*1440,0)))</f>
        <v/>
      </c>
      <c r="AH460" s="46">
        <f>IF($A460="","",IF(OR($V460="",$W460=""),"",$W460-$V460))</f>
        <v/>
      </c>
      <c r="AI460" s="24">
        <f>IF($A460="","",IF(OR($L460="Cancelled",$L460="Completed"),"",IF(AND($L460="Confirmed",OR($M460="",$N460="")),"CONFIRMATION INCOMPLETE",IF(AND($Z460&lt;&gt;"",$Z460&lt;Dashboard!$B$2,$L460&lt;&gt;"Confirmed"),"OVERDUE / UNFILLED",IF(AND($Z460&lt;&gt;"",$Z460&gt;=Dashboard!$B$2,$Z460&lt;=Dashboard!$B$2+2,$L460&lt;&gt;"Confirmed"),"DUE WITHIN 48 HOURS","")))))</f>
        <v/>
      </c>
      <c r="AJ460" s="24">
        <f>IF($A460="","",IF(COUNTIF($A$2:$A$501,$A460)&gt;1,"Duplicate request ID",IF(OR($B460="",$C460="",$D460="",$E460="",$F460="",$G460="",$H460="",$I460="",$J460="",$K460="",$L460=""),"Missing required information",IF(AND($Y460&lt;&gt;"",$Z460&lt;&gt;"",$Z460&lt;$Y460),"Invalid date or time sequence",IF(OR(AND($O460&lt;&gt;"",$P460=""),AND($O460="",$P460&lt;&gt;"")),"Confirmation date or time incomplete",IF(AND($AA460&lt;&gt;"",$Z460&lt;&gt;"",$AA460&gt;$Z460),"Confirmation after appointment",IF(AND(OR($L460="Confirmed",$L460="Completed"),OR($M460="",$N460="")),"Confirmed record missing assignment",IF(AND($L460="Completed",OR($Q460="",$R460="",$S460="",$T460="")),"Completed record missing service times",IF(AND($AB460&lt;&gt;"",$AC460&lt;&gt;"",$AC460&lt;$AB460),"Service end before service start",IF(AND($L460="Cancelled",$U460=""),"Cancelled record missing cancellation source",IF(OR(AND($V460&lt;&gt;"",$V460&lt;0),AND($W460&lt;&gt;"",$W460&lt;0)),"Negative cost",""))))))))))</f>
        <v/>
      </c>
    </row>
    <row r="461">
      <c r="A461" s="25" t="n"/>
      <c r="B461" s="25" t="n"/>
      <c r="C461" s="25" t="n"/>
      <c r="D461" s="47" t="n"/>
      <c r="E461" s="27" t="n"/>
      <c r="F461" s="47" t="n"/>
      <c r="G461" s="27" t="n"/>
      <c r="H461" s="25" t="n"/>
      <c r="I461" s="25" t="n"/>
      <c r="J461" s="25" t="n"/>
      <c r="K461" s="25" t="n"/>
      <c r="L461" s="25" t="n"/>
      <c r="M461" s="25" t="n"/>
      <c r="N461" s="25" t="n"/>
      <c r="O461" s="47" t="n"/>
      <c r="P461" s="27" t="n"/>
      <c r="Q461" s="47" t="n"/>
      <c r="R461" s="27" t="n"/>
      <c r="S461" s="47" t="n"/>
      <c r="T461" s="27" t="n"/>
      <c r="U461" s="25" t="n"/>
      <c r="V461" s="48" t="n"/>
      <c r="W461" s="48" t="n"/>
      <c r="X461" s="29" t="n"/>
      <c r="Y461" s="44">
        <f>IF($A461="","",IF(OR($D461="",$E461=""),"",$D461+$E461))</f>
        <v/>
      </c>
      <c r="Z461" s="44">
        <f>IF($A461="","",IF(OR($F461="",$G461=""),"",$F461+$G461))</f>
        <v/>
      </c>
      <c r="AA461" s="44">
        <f>IF($A461="","",IF(OR($O461="",$P461=""),"",$O461+$P461))</f>
        <v/>
      </c>
      <c r="AB461" s="44">
        <f>IF($A461="","",IF(OR($Q461="",$R461=""),"",$Q461+$R461))</f>
        <v/>
      </c>
      <c r="AC461" s="44">
        <f>IF($A461="","",IF(OR($S461="",$T461=""),"",$S461+$T461))</f>
        <v/>
      </c>
      <c r="AD461" s="45">
        <f>IF($A461="","",IF(OR($Y461="",$Z461=""),"",ROUND(($Z461-$Y461)*24,1)))</f>
        <v/>
      </c>
      <c r="AE461" s="45">
        <f>IF($A461="","",IF(OR($AA461="",$Z461=""),"",ROUND(($Z461-$AA461)*24,1)))</f>
        <v/>
      </c>
      <c r="AF461" s="22">
        <f>IF($A461="","",IF(OR($AB461="",$Z461=""),"",ROUND(($AB461-$Z461)*1440,0)))</f>
        <v/>
      </c>
      <c r="AG461" s="22">
        <f>IF($A461="","",IF(OR($AB461="",$AC461=""),"",ROUND(($AC461-$AB461)*1440,0)))</f>
        <v/>
      </c>
      <c r="AH461" s="46">
        <f>IF($A461="","",IF(OR($V461="",$W461=""),"",$W461-$V461))</f>
        <v/>
      </c>
      <c r="AI461" s="24">
        <f>IF($A461="","",IF(OR($L461="Cancelled",$L461="Completed"),"",IF(AND($L461="Confirmed",OR($M461="",$N461="")),"CONFIRMATION INCOMPLETE",IF(AND($Z461&lt;&gt;"",$Z461&lt;Dashboard!$B$2,$L461&lt;&gt;"Confirmed"),"OVERDUE / UNFILLED",IF(AND($Z461&lt;&gt;"",$Z461&gt;=Dashboard!$B$2,$Z461&lt;=Dashboard!$B$2+2,$L461&lt;&gt;"Confirmed"),"DUE WITHIN 48 HOURS","")))))</f>
        <v/>
      </c>
      <c r="AJ461" s="24">
        <f>IF($A461="","",IF(COUNTIF($A$2:$A$501,$A461)&gt;1,"Duplicate request ID",IF(OR($B461="",$C461="",$D461="",$E461="",$F461="",$G461="",$H461="",$I461="",$J461="",$K461="",$L461=""),"Missing required information",IF(AND($Y461&lt;&gt;"",$Z461&lt;&gt;"",$Z461&lt;$Y461),"Invalid date or time sequence",IF(OR(AND($O461&lt;&gt;"",$P461=""),AND($O461="",$P461&lt;&gt;"")),"Confirmation date or time incomplete",IF(AND($AA461&lt;&gt;"",$Z461&lt;&gt;"",$AA461&gt;$Z461),"Confirmation after appointment",IF(AND(OR($L461="Confirmed",$L461="Completed"),OR($M461="",$N461="")),"Confirmed record missing assignment",IF(AND($L461="Completed",OR($Q461="",$R461="",$S461="",$T461="")),"Completed record missing service times",IF(AND($AB461&lt;&gt;"",$AC461&lt;&gt;"",$AC461&lt;$AB461),"Service end before service start",IF(AND($L461="Cancelled",$U461=""),"Cancelled record missing cancellation source",IF(OR(AND($V461&lt;&gt;"",$V461&lt;0),AND($W461&lt;&gt;"",$W461&lt;0)),"Negative cost",""))))))))))</f>
        <v/>
      </c>
    </row>
    <row r="462">
      <c r="A462" s="15" t="n"/>
      <c r="B462" s="15" t="n"/>
      <c r="C462" s="15" t="n"/>
      <c r="D462" s="42" t="n"/>
      <c r="E462" s="17" t="n"/>
      <c r="F462" s="42" t="n"/>
      <c r="G462" s="17" t="n"/>
      <c r="H462" s="15" t="n"/>
      <c r="I462" s="15" t="n"/>
      <c r="J462" s="15" t="n"/>
      <c r="K462" s="15" t="n"/>
      <c r="L462" s="15" t="n"/>
      <c r="M462" s="15" t="n"/>
      <c r="N462" s="15" t="n"/>
      <c r="O462" s="42" t="n"/>
      <c r="P462" s="17" t="n"/>
      <c r="Q462" s="42" t="n"/>
      <c r="R462" s="17" t="n"/>
      <c r="S462" s="42" t="n"/>
      <c r="T462" s="17" t="n"/>
      <c r="U462" s="15" t="n"/>
      <c r="V462" s="43" t="n"/>
      <c r="W462" s="43" t="n"/>
      <c r="X462" s="19" t="n"/>
      <c r="Y462" s="44">
        <f>IF($A462="","",IF(OR($D462="",$E462=""),"",$D462+$E462))</f>
        <v/>
      </c>
      <c r="Z462" s="44">
        <f>IF($A462="","",IF(OR($F462="",$G462=""),"",$F462+$G462))</f>
        <v/>
      </c>
      <c r="AA462" s="44">
        <f>IF($A462="","",IF(OR($O462="",$P462=""),"",$O462+$P462))</f>
        <v/>
      </c>
      <c r="AB462" s="44">
        <f>IF($A462="","",IF(OR($Q462="",$R462=""),"",$Q462+$R462))</f>
        <v/>
      </c>
      <c r="AC462" s="44">
        <f>IF($A462="","",IF(OR($S462="",$T462=""),"",$S462+$T462))</f>
        <v/>
      </c>
      <c r="AD462" s="45">
        <f>IF($A462="","",IF(OR($Y462="",$Z462=""),"",ROUND(($Z462-$Y462)*24,1)))</f>
        <v/>
      </c>
      <c r="AE462" s="45">
        <f>IF($A462="","",IF(OR($AA462="",$Z462=""),"",ROUND(($Z462-$AA462)*24,1)))</f>
        <v/>
      </c>
      <c r="AF462" s="22">
        <f>IF($A462="","",IF(OR($AB462="",$Z462=""),"",ROUND(($AB462-$Z462)*1440,0)))</f>
        <v/>
      </c>
      <c r="AG462" s="22">
        <f>IF($A462="","",IF(OR($AB462="",$AC462=""),"",ROUND(($AC462-$AB462)*1440,0)))</f>
        <v/>
      </c>
      <c r="AH462" s="46">
        <f>IF($A462="","",IF(OR($V462="",$W462=""),"",$W462-$V462))</f>
        <v/>
      </c>
      <c r="AI462" s="24">
        <f>IF($A462="","",IF(OR($L462="Cancelled",$L462="Completed"),"",IF(AND($L462="Confirmed",OR($M462="",$N462="")),"CONFIRMATION INCOMPLETE",IF(AND($Z462&lt;&gt;"",$Z462&lt;Dashboard!$B$2,$L462&lt;&gt;"Confirmed"),"OVERDUE / UNFILLED",IF(AND($Z462&lt;&gt;"",$Z462&gt;=Dashboard!$B$2,$Z462&lt;=Dashboard!$B$2+2,$L462&lt;&gt;"Confirmed"),"DUE WITHIN 48 HOURS","")))))</f>
        <v/>
      </c>
      <c r="AJ462" s="24">
        <f>IF($A462="","",IF(COUNTIF($A$2:$A$501,$A462)&gt;1,"Duplicate request ID",IF(OR($B462="",$C462="",$D462="",$E462="",$F462="",$G462="",$H462="",$I462="",$J462="",$K462="",$L462=""),"Missing required information",IF(AND($Y462&lt;&gt;"",$Z462&lt;&gt;"",$Z462&lt;$Y462),"Invalid date or time sequence",IF(OR(AND($O462&lt;&gt;"",$P462=""),AND($O462="",$P462&lt;&gt;"")),"Confirmation date or time incomplete",IF(AND($AA462&lt;&gt;"",$Z462&lt;&gt;"",$AA462&gt;$Z462),"Confirmation after appointment",IF(AND(OR($L462="Confirmed",$L462="Completed"),OR($M462="",$N462="")),"Confirmed record missing assignment",IF(AND($L462="Completed",OR($Q462="",$R462="",$S462="",$T462="")),"Completed record missing service times",IF(AND($AB462&lt;&gt;"",$AC462&lt;&gt;"",$AC462&lt;$AB462),"Service end before service start",IF(AND($L462="Cancelled",$U462=""),"Cancelled record missing cancellation source",IF(OR(AND($V462&lt;&gt;"",$V462&lt;0),AND($W462&lt;&gt;"",$W462&lt;0)),"Negative cost",""))))))))))</f>
        <v/>
      </c>
    </row>
    <row r="463">
      <c r="A463" s="25" t="n"/>
      <c r="B463" s="25" t="n"/>
      <c r="C463" s="25" t="n"/>
      <c r="D463" s="47" t="n"/>
      <c r="E463" s="27" t="n"/>
      <c r="F463" s="47" t="n"/>
      <c r="G463" s="27" t="n"/>
      <c r="H463" s="25" t="n"/>
      <c r="I463" s="25" t="n"/>
      <c r="J463" s="25" t="n"/>
      <c r="K463" s="25" t="n"/>
      <c r="L463" s="25" t="n"/>
      <c r="M463" s="25" t="n"/>
      <c r="N463" s="25" t="n"/>
      <c r="O463" s="47" t="n"/>
      <c r="P463" s="27" t="n"/>
      <c r="Q463" s="47" t="n"/>
      <c r="R463" s="27" t="n"/>
      <c r="S463" s="47" t="n"/>
      <c r="T463" s="27" t="n"/>
      <c r="U463" s="25" t="n"/>
      <c r="V463" s="48" t="n"/>
      <c r="W463" s="48" t="n"/>
      <c r="X463" s="29" t="n"/>
      <c r="Y463" s="44">
        <f>IF($A463="","",IF(OR($D463="",$E463=""),"",$D463+$E463))</f>
        <v/>
      </c>
      <c r="Z463" s="44">
        <f>IF($A463="","",IF(OR($F463="",$G463=""),"",$F463+$G463))</f>
        <v/>
      </c>
      <c r="AA463" s="44">
        <f>IF($A463="","",IF(OR($O463="",$P463=""),"",$O463+$P463))</f>
        <v/>
      </c>
      <c r="AB463" s="44">
        <f>IF($A463="","",IF(OR($Q463="",$R463=""),"",$Q463+$R463))</f>
        <v/>
      </c>
      <c r="AC463" s="44">
        <f>IF($A463="","",IF(OR($S463="",$T463=""),"",$S463+$T463))</f>
        <v/>
      </c>
      <c r="AD463" s="45">
        <f>IF($A463="","",IF(OR($Y463="",$Z463=""),"",ROUND(($Z463-$Y463)*24,1)))</f>
        <v/>
      </c>
      <c r="AE463" s="45">
        <f>IF($A463="","",IF(OR($AA463="",$Z463=""),"",ROUND(($Z463-$AA463)*24,1)))</f>
        <v/>
      </c>
      <c r="AF463" s="22">
        <f>IF($A463="","",IF(OR($AB463="",$Z463=""),"",ROUND(($AB463-$Z463)*1440,0)))</f>
        <v/>
      </c>
      <c r="AG463" s="22">
        <f>IF($A463="","",IF(OR($AB463="",$AC463=""),"",ROUND(($AC463-$AB463)*1440,0)))</f>
        <v/>
      </c>
      <c r="AH463" s="46">
        <f>IF($A463="","",IF(OR($V463="",$W463=""),"",$W463-$V463))</f>
        <v/>
      </c>
      <c r="AI463" s="24">
        <f>IF($A463="","",IF(OR($L463="Cancelled",$L463="Completed"),"",IF(AND($L463="Confirmed",OR($M463="",$N463="")),"CONFIRMATION INCOMPLETE",IF(AND($Z463&lt;&gt;"",$Z463&lt;Dashboard!$B$2,$L463&lt;&gt;"Confirmed"),"OVERDUE / UNFILLED",IF(AND($Z463&lt;&gt;"",$Z463&gt;=Dashboard!$B$2,$Z463&lt;=Dashboard!$B$2+2,$L463&lt;&gt;"Confirmed"),"DUE WITHIN 48 HOURS","")))))</f>
        <v/>
      </c>
      <c r="AJ463" s="24">
        <f>IF($A463="","",IF(COUNTIF($A$2:$A$501,$A463)&gt;1,"Duplicate request ID",IF(OR($B463="",$C463="",$D463="",$E463="",$F463="",$G463="",$H463="",$I463="",$J463="",$K463="",$L463=""),"Missing required information",IF(AND($Y463&lt;&gt;"",$Z463&lt;&gt;"",$Z463&lt;$Y463),"Invalid date or time sequence",IF(OR(AND($O463&lt;&gt;"",$P463=""),AND($O463="",$P463&lt;&gt;"")),"Confirmation date or time incomplete",IF(AND($AA463&lt;&gt;"",$Z463&lt;&gt;"",$AA463&gt;$Z463),"Confirmation after appointment",IF(AND(OR($L463="Confirmed",$L463="Completed"),OR($M463="",$N463="")),"Confirmed record missing assignment",IF(AND($L463="Completed",OR($Q463="",$R463="",$S463="",$T463="")),"Completed record missing service times",IF(AND($AB463&lt;&gt;"",$AC463&lt;&gt;"",$AC463&lt;$AB463),"Service end before service start",IF(AND($L463="Cancelled",$U463=""),"Cancelled record missing cancellation source",IF(OR(AND($V463&lt;&gt;"",$V463&lt;0),AND($W463&lt;&gt;"",$W463&lt;0)),"Negative cost",""))))))))))</f>
        <v/>
      </c>
    </row>
    <row r="464">
      <c r="A464" s="15" t="n"/>
      <c r="B464" s="15" t="n"/>
      <c r="C464" s="15" t="n"/>
      <c r="D464" s="42" t="n"/>
      <c r="E464" s="17" t="n"/>
      <c r="F464" s="42" t="n"/>
      <c r="G464" s="17" t="n"/>
      <c r="H464" s="15" t="n"/>
      <c r="I464" s="15" t="n"/>
      <c r="J464" s="15" t="n"/>
      <c r="K464" s="15" t="n"/>
      <c r="L464" s="15" t="n"/>
      <c r="M464" s="15" t="n"/>
      <c r="N464" s="15" t="n"/>
      <c r="O464" s="42" t="n"/>
      <c r="P464" s="17" t="n"/>
      <c r="Q464" s="42" t="n"/>
      <c r="R464" s="17" t="n"/>
      <c r="S464" s="42" t="n"/>
      <c r="T464" s="17" t="n"/>
      <c r="U464" s="15" t="n"/>
      <c r="V464" s="43" t="n"/>
      <c r="W464" s="43" t="n"/>
      <c r="X464" s="19" t="n"/>
      <c r="Y464" s="44">
        <f>IF($A464="","",IF(OR($D464="",$E464=""),"",$D464+$E464))</f>
        <v/>
      </c>
      <c r="Z464" s="44">
        <f>IF($A464="","",IF(OR($F464="",$G464=""),"",$F464+$G464))</f>
        <v/>
      </c>
      <c r="AA464" s="44">
        <f>IF($A464="","",IF(OR($O464="",$P464=""),"",$O464+$P464))</f>
        <v/>
      </c>
      <c r="AB464" s="44">
        <f>IF($A464="","",IF(OR($Q464="",$R464=""),"",$Q464+$R464))</f>
        <v/>
      </c>
      <c r="AC464" s="44">
        <f>IF($A464="","",IF(OR($S464="",$T464=""),"",$S464+$T464))</f>
        <v/>
      </c>
      <c r="AD464" s="45">
        <f>IF($A464="","",IF(OR($Y464="",$Z464=""),"",ROUND(($Z464-$Y464)*24,1)))</f>
        <v/>
      </c>
      <c r="AE464" s="45">
        <f>IF($A464="","",IF(OR($AA464="",$Z464=""),"",ROUND(($Z464-$AA464)*24,1)))</f>
        <v/>
      </c>
      <c r="AF464" s="22">
        <f>IF($A464="","",IF(OR($AB464="",$Z464=""),"",ROUND(($AB464-$Z464)*1440,0)))</f>
        <v/>
      </c>
      <c r="AG464" s="22">
        <f>IF($A464="","",IF(OR($AB464="",$AC464=""),"",ROUND(($AC464-$AB464)*1440,0)))</f>
        <v/>
      </c>
      <c r="AH464" s="46">
        <f>IF($A464="","",IF(OR($V464="",$W464=""),"",$W464-$V464))</f>
        <v/>
      </c>
      <c r="AI464" s="24">
        <f>IF($A464="","",IF(OR($L464="Cancelled",$L464="Completed"),"",IF(AND($L464="Confirmed",OR($M464="",$N464="")),"CONFIRMATION INCOMPLETE",IF(AND($Z464&lt;&gt;"",$Z464&lt;Dashboard!$B$2,$L464&lt;&gt;"Confirmed"),"OVERDUE / UNFILLED",IF(AND($Z464&lt;&gt;"",$Z464&gt;=Dashboard!$B$2,$Z464&lt;=Dashboard!$B$2+2,$L464&lt;&gt;"Confirmed"),"DUE WITHIN 48 HOURS","")))))</f>
        <v/>
      </c>
      <c r="AJ464" s="24">
        <f>IF($A464="","",IF(COUNTIF($A$2:$A$501,$A464)&gt;1,"Duplicate request ID",IF(OR($B464="",$C464="",$D464="",$E464="",$F464="",$G464="",$H464="",$I464="",$J464="",$K464="",$L464=""),"Missing required information",IF(AND($Y464&lt;&gt;"",$Z464&lt;&gt;"",$Z464&lt;$Y464),"Invalid date or time sequence",IF(OR(AND($O464&lt;&gt;"",$P464=""),AND($O464="",$P464&lt;&gt;"")),"Confirmation date or time incomplete",IF(AND($AA464&lt;&gt;"",$Z464&lt;&gt;"",$AA464&gt;$Z464),"Confirmation after appointment",IF(AND(OR($L464="Confirmed",$L464="Completed"),OR($M464="",$N464="")),"Confirmed record missing assignment",IF(AND($L464="Completed",OR($Q464="",$R464="",$S464="",$T464="")),"Completed record missing service times",IF(AND($AB464&lt;&gt;"",$AC464&lt;&gt;"",$AC464&lt;$AB464),"Service end before service start",IF(AND($L464="Cancelled",$U464=""),"Cancelled record missing cancellation source",IF(OR(AND($V464&lt;&gt;"",$V464&lt;0),AND($W464&lt;&gt;"",$W464&lt;0)),"Negative cost",""))))))))))</f>
        <v/>
      </c>
    </row>
    <row r="465">
      <c r="A465" s="25" t="n"/>
      <c r="B465" s="25" t="n"/>
      <c r="C465" s="25" t="n"/>
      <c r="D465" s="47" t="n"/>
      <c r="E465" s="27" t="n"/>
      <c r="F465" s="47" t="n"/>
      <c r="G465" s="27" t="n"/>
      <c r="H465" s="25" t="n"/>
      <c r="I465" s="25" t="n"/>
      <c r="J465" s="25" t="n"/>
      <c r="K465" s="25" t="n"/>
      <c r="L465" s="25" t="n"/>
      <c r="M465" s="25" t="n"/>
      <c r="N465" s="25" t="n"/>
      <c r="O465" s="47" t="n"/>
      <c r="P465" s="27" t="n"/>
      <c r="Q465" s="47" t="n"/>
      <c r="R465" s="27" t="n"/>
      <c r="S465" s="47" t="n"/>
      <c r="T465" s="27" t="n"/>
      <c r="U465" s="25" t="n"/>
      <c r="V465" s="48" t="n"/>
      <c r="W465" s="48" t="n"/>
      <c r="X465" s="29" t="n"/>
      <c r="Y465" s="44">
        <f>IF($A465="","",IF(OR($D465="",$E465=""),"",$D465+$E465))</f>
        <v/>
      </c>
      <c r="Z465" s="44">
        <f>IF($A465="","",IF(OR($F465="",$G465=""),"",$F465+$G465))</f>
        <v/>
      </c>
      <c r="AA465" s="44">
        <f>IF($A465="","",IF(OR($O465="",$P465=""),"",$O465+$P465))</f>
        <v/>
      </c>
      <c r="AB465" s="44">
        <f>IF($A465="","",IF(OR($Q465="",$R465=""),"",$Q465+$R465))</f>
        <v/>
      </c>
      <c r="AC465" s="44">
        <f>IF($A465="","",IF(OR($S465="",$T465=""),"",$S465+$T465))</f>
        <v/>
      </c>
      <c r="AD465" s="45">
        <f>IF($A465="","",IF(OR($Y465="",$Z465=""),"",ROUND(($Z465-$Y465)*24,1)))</f>
        <v/>
      </c>
      <c r="AE465" s="45">
        <f>IF($A465="","",IF(OR($AA465="",$Z465=""),"",ROUND(($Z465-$AA465)*24,1)))</f>
        <v/>
      </c>
      <c r="AF465" s="22">
        <f>IF($A465="","",IF(OR($AB465="",$Z465=""),"",ROUND(($AB465-$Z465)*1440,0)))</f>
        <v/>
      </c>
      <c r="AG465" s="22">
        <f>IF($A465="","",IF(OR($AB465="",$AC465=""),"",ROUND(($AC465-$AB465)*1440,0)))</f>
        <v/>
      </c>
      <c r="AH465" s="46">
        <f>IF($A465="","",IF(OR($V465="",$W465=""),"",$W465-$V465))</f>
        <v/>
      </c>
      <c r="AI465" s="24">
        <f>IF($A465="","",IF(OR($L465="Cancelled",$L465="Completed"),"",IF(AND($L465="Confirmed",OR($M465="",$N465="")),"CONFIRMATION INCOMPLETE",IF(AND($Z465&lt;&gt;"",$Z465&lt;Dashboard!$B$2,$L465&lt;&gt;"Confirmed"),"OVERDUE / UNFILLED",IF(AND($Z465&lt;&gt;"",$Z465&gt;=Dashboard!$B$2,$Z465&lt;=Dashboard!$B$2+2,$L465&lt;&gt;"Confirmed"),"DUE WITHIN 48 HOURS","")))))</f>
        <v/>
      </c>
      <c r="AJ465" s="24">
        <f>IF($A465="","",IF(COUNTIF($A$2:$A$501,$A465)&gt;1,"Duplicate request ID",IF(OR($B465="",$C465="",$D465="",$E465="",$F465="",$G465="",$H465="",$I465="",$J465="",$K465="",$L465=""),"Missing required information",IF(AND($Y465&lt;&gt;"",$Z465&lt;&gt;"",$Z465&lt;$Y465),"Invalid date or time sequence",IF(OR(AND($O465&lt;&gt;"",$P465=""),AND($O465="",$P465&lt;&gt;"")),"Confirmation date or time incomplete",IF(AND($AA465&lt;&gt;"",$Z465&lt;&gt;"",$AA465&gt;$Z465),"Confirmation after appointment",IF(AND(OR($L465="Confirmed",$L465="Completed"),OR($M465="",$N465="")),"Confirmed record missing assignment",IF(AND($L465="Completed",OR($Q465="",$R465="",$S465="",$T465="")),"Completed record missing service times",IF(AND($AB465&lt;&gt;"",$AC465&lt;&gt;"",$AC465&lt;$AB465),"Service end before service start",IF(AND($L465="Cancelled",$U465=""),"Cancelled record missing cancellation source",IF(OR(AND($V465&lt;&gt;"",$V465&lt;0),AND($W465&lt;&gt;"",$W465&lt;0)),"Negative cost",""))))))))))</f>
        <v/>
      </c>
    </row>
    <row r="466">
      <c r="A466" s="15" t="n"/>
      <c r="B466" s="15" t="n"/>
      <c r="C466" s="15" t="n"/>
      <c r="D466" s="42" t="n"/>
      <c r="E466" s="17" t="n"/>
      <c r="F466" s="42" t="n"/>
      <c r="G466" s="17" t="n"/>
      <c r="H466" s="15" t="n"/>
      <c r="I466" s="15" t="n"/>
      <c r="J466" s="15" t="n"/>
      <c r="K466" s="15" t="n"/>
      <c r="L466" s="15" t="n"/>
      <c r="M466" s="15" t="n"/>
      <c r="N466" s="15" t="n"/>
      <c r="O466" s="42" t="n"/>
      <c r="P466" s="17" t="n"/>
      <c r="Q466" s="42" t="n"/>
      <c r="R466" s="17" t="n"/>
      <c r="S466" s="42" t="n"/>
      <c r="T466" s="17" t="n"/>
      <c r="U466" s="15" t="n"/>
      <c r="V466" s="43" t="n"/>
      <c r="W466" s="43" t="n"/>
      <c r="X466" s="19" t="n"/>
      <c r="Y466" s="44">
        <f>IF($A466="","",IF(OR($D466="",$E466=""),"",$D466+$E466))</f>
        <v/>
      </c>
      <c r="Z466" s="44">
        <f>IF($A466="","",IF(OR($F466="",$G466=""),"",$F466+$G466))</f>
        <v/>
      </c>
      <c r="AA466" s="44">
        <f>IF($A466="","",IF(OR($O466="",$P466=""),"",$O466+$P466))</f>
        <v/>
      </c>
      <c r="AB466" s="44">
        <f>IF($A466="","",IF(OR($Q466="",$R466=""),"",$Q466+$R466))</f>
        <v/>
      </c>
      <c r="AC466" s="44">
        <f>IF($A466="","",IF(OR($S466="",$T466=""),"",$S466+$T466))</f>
        <v/>
      </c>
      <c r="AD466" s="45">
        <f>IF($A466="","",IF(OR($Y466="",$Z466=""),"",ROUND(($Z466-$Y466)*24,1)))</f>
        <v/>
      </c>
      <c r="AE466" s="45">
        <f>IF($A466="","",IF(OR($AA466="",$Z466=""),"",ROUND(($Z466-$AA466)*24,1)))</f>
        <v/>
      </c>
      <c r="AF466" s="22">
        <f>IF($A466="","",IF(OR($AB466="",$Z466=""),"",ROUND(($AB466-$Z466)*1440,0)))</f>
        <v/>
      </c>
      <c r="AG466" s="22">
        <f>IF($A466="","",IF(OR($AB466="",$AC466=""),"",ROUND(($AC466-$AB466)*1440,0)))</f>
        <v/>
      </c>
      <c r="AH466" s="46">
        <f>IF($A466="","",IF(OR($V466="",$W466=""),"",$W466-$V466))</f>
        <v/>
      </c>
      <c r="AI466" s="24">
        <f>IF($A466="","",IF(OR($L466="Cancelled",$L466="Completed"),"",IF(AND($L466="Confirmed",OR($M466="",$N466="")),"CONFIRMATION INCOMPLETE",IF(AND($Z466&lt;&gt;"",$Z466&lt;Dashboard!$B$2,$L466&lt;&gt;"Confirmed"),"OVERDUE / UNFILLED",IF(AND($Z466&lt;&gt;"",$Z466&gt;=Dashboard!$B$2,$Z466&lt;=Dashboard!$B$2+2,$L466&lt;&gt;"Confirmed"),"DUE WITHIN 48 HOURS","")))))</f>
        <v/>
      </c>
      <c r="AJ466" s="24">
        <f>IF($A466="","",IF(COUNTIF($A$2:$A$501,$A466)&gt;1,"Duplicate request ID",IF(OR($B466="",$C466="",$D466="",$E466="",$F466="",$G466="",$H466="",$I466="",$J466="",$K466="",$L466=""),"Missing required information",IF(AND($Y466&lt;&gt;"",$Z466&lt;&gt;"",$Z466&lt;$Y466),"Invalid date or time sequence",IF(OR(AND($O466&lt;&gt;"",$P466=""),AND($O466="",$P466&lt;&gt;"")),"Confirmation date or time incomplete",IF(AND($AA466&lt;&gt;"",$Z466&lt;&gt;"",$AA466&gt;$Z466),"Confirmation after appointment",IF(AND(OR($L466="Confirmed",$L466="Completed"),OR($M466="",$N466="")),"Confirmed record missing assignment",IF(AND($L466="Completed",OR($Q466="",$R466="",$S466="",$T466="")),"Completed record missing service times",IF(AND($AB466&lt;&gt;"",$AC466&lt;&gt;"",$AC466&lt;$AB466),"Service end before service start",IF(AND($L466="Cancelled",$U466=""),"Cancelled record missing cancellation source",IF(OR(AND($V466&lt;&gt;"",$V466&lt;0),AND($W466&lt;&gt;"",$W466&lt;0)),"Negative cost",""))))))))))</f>
        <v/>
      </c>
    </row>
    <row r="467">
      <c r="A467" s="25" t="n"/>
      <c r="B467" s="25" t="n"/>
      <c r="C467" s="25" t="n"/>
      <c r="D467" s="47" t="n"/>
      <c r="E467" s="27" t="n"/>
      <c r="F467" s="47" t="n"/>
      <c r="G467" s="27" t="n"/>
      <c r="H467" s="25" t="n"/>
      <c r="I467" s="25" t="n"/>
      <c r="J467" s="25" t="n"/>
      <c r="K467" s="25" t="n"/>
      <c r="L467" s="25" t="n"/>
      <c r="M467" s="25" t="n"/>
      <c r="N467" s="25" t="n"/>
      <c r="O467" s="47" t="n"/>
      <c r="P467" s="27" t="n"/>
      <c r="Q467" s="47" t="n"/>
      <c r="R467" s="27" t="n"/>
      <c r="S467" s="47" t="n"/>
      <c r="T467" s="27" t="n"/>
      <c r="U467" s="25" t="n"/>
      <c r="V467" s="48" t="n"/>
      <c r="W467" s="48" t="n"/>
      <c r="X467" s="29" t="n"/>
      <c r="Y467" s="44">
        <f>IF($A467="","",IF(OR($D467="",$E467=""),"",$D467+$E467))</f>
        <v/>
      </c>
      <c r="Z467" s="44">
        <f>IF($A467="","",IF(OR($F467="",$G467=""),"",$F467+$G467))</f>
        <v/>
      </c>
      <c r="AA467" s="44">
        <f>IF($A467="","",IF(OR($O467="",$P467=""),"",$O467+$P467))</f>
        <v/>
      </c>
      <c r="AB467" s="44">
        <f>IF($A467="","",IF(OR($Q467="",$R467=""),"",$Q467+$R467))</f>
        <v/>
      </c>
      <c r="AC467" s="44">
        <f>IF($A467="","",IF(OR($S467="",$T467=""),"",$S467+$T467))</f>
        <v/>
      </c>
      <c r="AD467" s="45">
        <f>IF($A467="","",IF(OR($Y467="",$Z467=""),"",ROUND(($Z467-$Y467)*24,1)))</f>
        <v/>
      </c>
      <c r="AE467" s="45">
        <f>IF($A467="","",IF(OR($AA467="",$Z467=""),"",ROUND(($Z467-$AA467)*24,1)))</f>
        <v/>
      </c>
      <c r="AF467" s="22">
        <f>IF($A467="","",IF(OR($AB467="",$Z467=""),"",ROUND(($AB467-$Z467)*1440,0)))</f>
        <v/>
      </c>
      <c r="AG467" s="22">
        <f>IF($A467="","",IF(OR($AB467="",$AC467=""),"",ROUND(($AC467-$AB467)*1440,0)))</f>
        <v/>
      </c>
      <c r="AH467" s="46">
        <f>IF($A467="","",IF(OR($V467="",$W467=""),"",$W467-$V467))</f>
        <v/>
      </c>
      <c r="AI467" s="24">
        <f>IF($A467="","",IF(OR($L467="Cancelled",$L467="Completed"),"",IF(AND($L467="Confirmed",OR($M467="",$N467="")),"CONFIRMATION INCOMPLETE",IF(AND($Z467&lt;&gt;"",$Z467&lt;Dashboard!$B$2,$L467&lt;&gt;"Confirmed"),"OVERDUE / UNFILLED",IF(AND($Z467&lt;&gt;"",$Z467&gt;=Dashboard!$B$2,$Z467&lt;=Dashboard!$B$2+2,$L467&lt;&gt;"Confirmed"),"DUE WITHIN 48 HOURS","")))))</f>
        <v/>
      </c>
      <c r="AJ467" s="24">
        <f>IF($A467="","",IF(COUNTIF($A$2:$A$501,$A467)&gt;1,"Duplicate request ID",IF(OR($B467="",$C467="",$D467="",$E467="",$F467="",$G467="",$H467="",$I467="",$J467="",$K467="",$L467=""),"Missing required information",IF(AND($Y467&lt;&gt;"",$Z467&lt;&gt;"",$Z467&lt;$Y467),"Invalid date or time sequence",IF(OR(AND($O467&lt;&gt;"",$P467=""),AND($O467="",$P467&lt;&gt;"")),"Confirmation date or time incomplete",IF(AND($AA467&lt;&gt;"",$Z467&lt;&gt;"",$AA467&gt;$Z467),"Confirmation after appointment",IF(AND(OR($L467="Confirmed",$L467="Completed"),OR($M467="",$N467="")),"Confirmed record missing assignment",IF(AND($L467="Completed",OR($Q467="",$R467="",$S467="",$T467="")),"Completed record missing service times",IF(AND($AB467&lt;&gt;"",$AC467&lt;&gt;"",$AC467&lt;$AB467),"Service end before service start",IF(AND($L467="Cancelled",$U467=""),"Cancelled record missing cancellation source",IF(OR(AND($V467&lt;&gt;"",$V467&lt;0),AND($W467&lt;&gt;"",$W467&lt;0)),"Negative cost",""))))))))))</f>
        <v/>
      </c>
    </row>
    <row r="468">
      <c r="A468" s="15" t="n"/>
      <c r="B468" s="15" t="n"/>
      <c r="C468" s="15" t="n"/>
      <c r="D468" s="42" t="n"/>
      <c r="E468" s="17" t="n"/>
      <c r="F468" s="42" t="n"/>
      <c r="G468" s="17" t="n"/>
      <c r="H468" s="15" t="n"/>
      <c r="I468" s="15" t="n"/>
      <c r="J468" s="15" t="n"/>
      <c r="K468" s="15" t="n"/>
      <c r="L468" s="15" t="n"/>
      <c r="M468" s="15" t="n"/>
      <c r="N468" s="15" t="n"/>
      <c r="O468" s="42" t="n"/>
      <c r="P468" s="17" t="n"/>
      <c r="Q468" s="42" t="n"/>
      <c r="R468" s="17" t="n"/>
      <c r="S468" s="42" t="n"/>
      <c r="T468" s="17" t="n"/>
      <c r="U468" s="15" t="n"/>
      <c r="V468" s="43" t="n"/>
      <c r="W468" s="43" t="n"/>
      <c r="X468" s="19" t="n"/>
      <c r="Y468" s="44">
        <f>IF($A468="","",IF(OR($D468="",$E468=""),"",$D468+$E468))</f>
        <v/>
      </c>
      <c r="Z468" s="44">
        <f>IF($A468="","",IF(OR($F468="",$G468=""),"",$F468+$G468))</f>
        <v/>
      </c>
      <c r="AA468" s="44">
        <f>IF($A468="","",IF(OR($O468="",$P468=""),"",$O468+$P468))</f>
        <v/>
      </c>
      <c r="AB468" s="44">
        <f>IF($A468="","",IF(OR($Q468="",$R468=""),"",$Q468+$R468))</f>
        <v/>
      </c>
      <c r="AC468" s="44">
        <f>IF($A468="","",IF(OR($S468="",$T468=""),"",$S468+$T468))</f>
        <v/>
      </c>
      <c r="AD468" s="45">
        <f>IF($A468="","",IF(OR($Y468="",$Z468=""),"",ROUND(($Z468-$Y468)*24,1)))</f>
        <v/>
      </c>
      <c r="AE468" s="45">
        <f>IF($A468="","",IF(OR($AA468="",$Z468=""),"",ROUND(($Z468-$AA468)*24,1)))</f>
        <v/>
      </c>
      <c r="AF468" s="22">
        <f>IF($A468="","",IF(OR($AB468="",$Z468=""),"",ROUND(($AB468-$Z468)*1440,0)))</f>
        <v/>
      </c>
      <c r="AG468" s="22">
        <f>IF($A468="","",IF(OR($AB468="",$AC468=""),"",ROUND(($AC468-$AB468)*1440,0)))</f>
        <v/>
      </c>
      <c r="AH468" s="46">
        <f>IF($A468="","",IF(OR($V468="",$W468=""),"",$W468-$V468))</f>
        <v/>
      </c>
      <c r="AI468" s="24">
        <f>IF($A468="","",IF(OR($L468="Cancelled",$L468="Completed"),"",IF(AND($L468="Confirmed",OR($M468="",$N468="")),"CONFIRMATION INCOMPLETE",IF(AND($Z468&lt;&gt;"",$Z468&lt;Dashboard!$B$2,$L468&lt;&gt;"Confirmed"),"OVERDUE / UNFILLED",IF(AND($Z468&lt;&gt;"",$Z468&gt;=Dashboard!$B$2,$Z468&lt;=Dashboard!$B$2+2,$L468&lt;&gt;"Confirmed"),"DUE WITHIN 48 HOURS","")))))</f>
        <v/>
      </c>
      <c r="AJ468" s="24">
        <f>IF($A468="","",IF(COUNTIF($A$2:$A$501,$A468)&gt;1,"Duplicate request ID",IF(OR($B468="",$C468="",$D468="",$E468="",$F468="",$G468="",$H468="",$I468="",$J468="",$K468="",$L468=""),"Missing required information",IF(AND($Y468&lt;&gt;"",$Z468&lt;&gt;"",$Z468&lt;$Y468),"Invalid date or time sequence",IF(OR(AND($O468&lt;&gt;"",$P468=""),AND($O468="",$P468&lt;&gt;"")),"Confirmation date or time incomplete",IF(AND($AA468&lt;&gt;"",$Z468&lt;&gt;"",$AA468&gt;$Z468),"Confirmation after appointment",IF(AND(OR($L468="Confirmed",$L468="Completed"),OR($M468="",$N468="")),"Confirmed record missing assignment",IF(AND($L468="Completed",OR($Q468="",$R468="",$S468="",$T468="")),"Completed record missing service times",IF(AND($AB468&lt;&gt;"",$AC468&lt;&gt;"",$AC468&lt;$AB468),"Service end before service start",IF(AND($L468="Cancelled",$U468=""),"Cancelled record missing cancellation source",IF(OR(AND($V468&lt;&gt;"",$V468&lt;0),AND($W468&lt;&gt;"",$W468&lt;0)),"Negative cost",""))))))))))</f>
        <v/>
      </c>
    </row>
    <row r="469">
      <c r="A469" s="25" t="n"/>
      <c r="B469" s="25" t="n"/>
      <c r="C469" s="25" t="n"/>
      <c r="D469" s="47" t="n"/>
      <c r="E469" s="27" t="n"/>
      <c r="F469" s="47" t="n"/>
      <c r="G469" s="27" t="n"/>
      <c r="H469" s="25" t="n"/>
      <c r="I469" s="25" t="n"/>
      <c r="J469" s="25" t="n"/>
      <c r="K469" s="25" t="n"/>
      <c r="L469" s="25" t="n"/>
      <c r="M469" s="25" t="n"/>
      <c r="N469" s="25" t="n"/>
      <c r="O469" s="47" t="n"/>
      <c r="P469" s="27" t="n"/>
      <c r="Q469" s="47" t="n"/>
      <c r="R469" s="27" t="n"/>
      <c r="S469" s="47" t="n"/>
      <c r="T469" s="27" t="n"/>
      <c r="U469" s="25" t="n"/>
      <c r="V469" s="48" t="n"/>
      <c r="W469" s="48" t="n"/>
      <c r="X469" s="29" t="n"/>
      <c r="Y469" s="44">
        <f>IF($A469="","",IF(OR($D469="",$E469=""),"",$D469+$E469))</f>
        <v/>
      </c>
      <c r="Z469" s="44">
        <f>IF($A469="","",IF(OR($F469="",$G469=""),"",$F469+$G469))</f>
        <v/>
      </c>
      <c r="AA469" s="44">
        <f>IF($A469="","",IF(OR($O469="",$P469=""),"",$O469+$P469))</f>
        <v/>
      </c>
      <c r="AB469" s="44">
        <f>IF($A469="","",IF(OR($Q469="",$R469=""),"",$Q469+$R469))</f>
        <v/>
      </c>
      <c r="AC469" s="44">
        <f>IF($A469="","",IF(OR($S469="",$T469=""),"",$S469+$T469))</f>
        <v/>
      </c>
      <c r="AD469" s="45">
        <f>IF($A469="","",IF(OR($Y469="",$Z469=""),"",ROUND(($Z469-$Y469)*24,1)))</f>
        <v/>
      </c>
      <c r="AE469" s="45">
        <f>IF($A469="","",IF(OR($AA469="",$Z469=""),"",ROUND(($Z469-$AA469)*24,1)))</f>
        <v/>
      </c>
      <c r="AF469" s="22">
        <f>IF($A469="","",IF(OR($AB469="",$Z469=""),"",ROUND(($AB469-$Z469)*1440,0)))</f>
        <v/>
      </c>
      <c r="AG469" s="22">
        <f>IF($A469="","",IF(OR($AB469="",$AC469=""),"",ROUND(($AC469-$AB469)*1440,0)))</f>
        <v/>
      </c>
      <c r="AH469" s="46">
        <f>IF($A469="","",IF(OR($V469="",$W469=""),"",$W469-$V469))</f>
        <v/>
      </c>
      <c r="AI469" s="24">
        <f>IF($A469="","",IF(OR($L469="Cancelled",$L469="Completed"),"",IF(AND($L469="Confirmed",OR($M469="",$N469="")),"CONFIRMATION INCOMPLETE",IF(AND($Z469&lt;&gt;"",$Z469&lt;Dashboard!$B$2,$L469&lt;&gt;"Confirmed"),"OVERDUE / UNFILLED",IF(AND($Z469&lt;&gt;"",$Z469&gt;=Dashboard!$B$2,$Z469&lt;=Dashboard!$B$2+2,$L469&lt;&gt;"Confirmed"),"DUE WITHIN 48 HOURS","")))))</f>
        <v/>
      </c>
      <c r="AJ469" s="24">
        <f>IF($A469="","",IF(COUNTIF($A$2:$A$501,$A469)&gt;1,"Duplicate request ID",IF(OR($B469="",$C469="",$D469="",$E469="",$F469="",$G469="",$H469="",$I469="",$J469="",$K469="",$L469=""),"Missing required information",IF(AND($Y469&lt;&gt;"",$Z469&lt;&gt;"",$Z469&lt;$Y469),"Invalid date or time sequence",IF(OR(AND($O469&lt;&gt;"",$P469=""),AND($O469="",$P469&lt;&gt;"")),"Confirmation date or time incomplete",IF(AND($AA469&lt;&gt;"",$Z469&lt;&gt;"",$AA469&gt;$Z469),"Confirmation after appointment",IF(AND(OR($L469="Confirmed",$L469="Completed"),OR($M469="",$N469="")),"Confirmed record missing assignment",IF(AND($L469="Completed",OR($Q469="",$R469="",$S469="",$T469="")),"Completed record missing service times",IF(AND($AB469&lt;&gt;"",$AC469&lt;&gt;"",$AC469&lt;$AB469),"Service end before service start",IF(AND($L469="Cancelled",$U469=""),"Cancelled record missing cancellation source",IF(OR(AND($V469&lt;&gt;"",$V469&lt;0),AND($W469&lt;&gt;"",$W469&lt;0)),"Negative cost",""))))))))))</f>
        <v/>
      </c>
    </row>
    <row r="470">
      <c r="A470" s="15" t="n"/>
      <c r="B470" s="15" t="n"/>
      <c r="C470" s="15" t="n"/>
      <c r="D470" s="42" t="n"/>
      <c r="E470" s="17" t="n"/>
      <c r="F470" s="42" t="n"/>
      <c r="G470" s="17" t="n"/>
      <c r="H470" s="15" t="n"/>
      <c r="I470" s="15" t="n"/>
      <c r="J470" s="15" t="n"/>
      <c r="K470" s="15" t="n"/>
      <c r="L470" s="15" t="n"/>
      <c r="M470" s="15" t="n"/>
      <c r="N470" s="15" t="n"/>
      <c r="O470" s="42" t="n"/>
      <c r="P470" s="17" t="n"/>
      <c r="Q470" s="42" t="n"/>
      <c r="R470" s="17" t="n"/>
      <c r="S470" s="42" t="n"/>
      <c r="T470" s="17" t="n"/>
      <c r="U470" s="15" t="n"/>
      <c r="V470" s="43" t="n"/>
      <c r="W470" s="43" t="n"/>
      <c r="X470" s="19" t="n"/>
      <c r="Y470" s="44">
        <f>IF($A470="","",IF(OR($D470="",$E470=""),"",$D470+$E470))</f>
        <v/>
      </c>
      <c r="Z470" s="44">
        <f>IF($A470="","",IF(OR($F470="",$G470=""),"",$F470+$G470))</f>
        <v/>
      </c>
      <c r="AA470" s="44">
        <f>IF($A470="","",IF(OR($O470="",$P470=""),"",$O470+$P470))</f>
        <v/>
      </c>
      <c r="AB470" s="44">
        <f>IF($A470="","",IF(OR($Q470="",$R470=""),"",$Q470+$R470))</f>
        <v/>
      </c>
      <c r="AC470" s="44">
        <f>IF($A470="","",IF(OR($S470="",$T470=""),"",$S470+$T470))</f>
        <v/>
      </c>
      <c r="AD470" s="45">
        <f>IF($A470="","",IF(OR($Y470="",$Z470=""),"",ROUND(($Z470-$Y470)*24,1)))</f>
        <v/>
      </c>
      <c r="AE470" s="45">
        <f>IF($A470="","",IF(OR($AA470="",$Z470=""),"",ROUND(($Z470-$AA470)*24,1)))</f>
        <v/>
      </c>
      <c r="AF470" s="22">
        <f>IF($A470="","",IF(OR($AB470="",$Z470=""),"",ROUND(($AB470-$Z470)*1440,0)))</f>
        <v/>
      </c>
      <c r="AG470" s="22">
        <f>IF($A470="","",IF(OR($AB470="",$AC470=""),"",ROUND(($AC470-$AB470)*1440,0)))</f>
        <v/>
      </c>
      <c r="AH470" s="46">
        <f>IF($A470="","",IF(OR($V470="",$W470=""),"",$W470-$V470))</f>
        <v/>
      </c>
      <c r="AI470" s="24">
        <f>IF($A470="","",IF(OR($L470="Cancelled",$L470="Completed"),"",IF(AND($L470="Confirmed",OR($M470="",$N470="")),"CONFIRMATION INCOMPLETE",IF(AND($Z470&lt;&gt;"",$Z470&lt;Dashboard!$B$2,$L470&lt;&gt;"Confirmed"),"OVERDUE / UNFILLED",IF(AND($Z470&lt;&gt;"",$Z470&gt;=Dashboard!$B$2,$Z470&lt;=Dashboard!$B$2+2,$L470&lt;&gt;"Confirmed"),"DUE WITHIN 48 HOURS","")))))</f>
        <v/>
      </c>
      <c r="AJ470" s="24">
        <f>IF($A470="","",IF(COUNTIF($A$2:$A$501,$A470)&gt;1,"Duplicate request ID",IF(OR($B470="",$C470="",$D470="",$E470="",$F470="",$G470="",$H470="",$I470="",$J470="",$K470="",$L470=""),"Missing required information",IF(AND($Y470&lt;&gt;"",$Z470&lt;&gt;"",$Z470&lt;$Y470),"Invalid date or time sequence",IF(OR(AND($O470&lt;&gt;"",$P470=""),AND($O470="",$P470&lt;&gt;"")),"Confirmation date or time incomplete",IF(AND($AA470&lt;&gt;"",$Z470&lt;&gt;"",$AA470&gt;$Z470),"Confirmation after appointment",IF(AND(OR($L470="Confirmed",$L470="Completed"),OR($M470="",$N470="")),"Confirmed record missing assignment",IF(AND($L470="Completed",OR($Q470="",$R470="",$S470="",$T470="")),"Completed record missing service times",IF(AND($AB470&lt;&gt;"",$AC470&lt;&gt;"",$AC470&lt;$AB470),"Service end before service start",IF(AND($L470="Cancelled",$U470=""),"Cancelled record missing cancellation source",IF(OR(AND($V470&lt;&gt;"",$V470&lt;0),AND($W470&lt;&gt;"",$W470&lt;0)),"Negative cost",""))))))))))</f>
        <v/>
      </c>
    </row>
    <row r="471">
      <c r="A471" s="25" t="n"/>
      <c r="B471" s="25" t="n"/>
      <c r="C471" s="25" t="n"/>
      <c r="D471" s="47" t="n"/>
      <c r="E471" s="27" t="n"/>
      <c r="F471" s="47" t="n"/>
      <c r="G471" s="27" t="n"/>
      <c r="H471" s="25" t="n"/>
      <c r="I471" s="25" t="n"/>
      <c r="J471" s="25" t="n"/>
      <c r="K471" s="25" t="n"/>
      <c r="L471" s="25" t="n"/>
      <c r="M471" s="25" t="n"/>
      <c r="N471" s="25" t="n"/>
      <c r="O471" s="47" t="n"/>
      <c r="P471" s="27" t="n"/>
      <c r="Q471" s="47" t="n"/>
      <c r="R471" s="27" t="n"/>
      <c r="S471" s="47" t="n"/>
      <c r="T471" s="27" t="n"/>
      <c r="U471" s="25" t="n"/>
      <c r="V471" s="48" t="n"/>
      <c r="W471" s="48" t="n"/>
      <c r="X471" s="29" t="n"/>
      <c r="Y471" s="44">
        <f>IF($A471="","",IF(OR($D471="",$E471=""),"",$D471+$E471))</f>
        <v/>
      </c>
      <c r="Z471" s="44">
        <f>IF($A471="","",IF(OR($F471="",$G471=""),"",$F471+$G471))</f>
        <v/>
      </c>
      <c r="AA471" s="44">
        <f>IF($A471="","",IF(OR($O471="",$P471=""),"",$O471+$P471))</f>
        <v/>
      </c>
      <c r="AB471" s="44">
        <f>IF($A471="","",IF(OR($Q471="",$R471=""),"",$Q471+$R471))</f>
        <v/>
      </c>
      <c r="AC471" s="44">
        <f>IF($A471="","",IF(OR($S471="",$T471=""),"",$S471+$T471))</f>
        <v/>
      </c>
      <c r="AD471" s="45">
        <f>IF($A471="","",IF(OR($Y471="",$Z471=""),"",ROUND(($Z471-$Y471)*24,1)))</f>
        <v/>
      </c>
      <c r="AE471" s="45">
        <f>IF($A471="","",IF(OR($AA471="",$Z471=""),"",ROUND(($Z471-$AA471)*24,1)))</f>
        <v/>
      </c>
      <c r="AF471" s="22">
        <f>IF($A471="","",IF(OR($AB471="",$Z471=""),"",ROUND(($AB471-$Z471)*1440,0)))</f>
        <v/>
      </c>
      <c r="AG471" s="22">
        <f>IF($A471="","",IF(OR($AB471="",$AC471=""),"",ROUND(($AC471-$AB471)*1440,0)))</f>
        <v/>
      </c>
      <c r="AH471" s="46">
        <f>IF($A471="","",IF(OR($V471="",$W471=""),"",$W471-$V471))</f>
        <v/>
      </c>
      <c r="AI471" s="24">
        <f>IF($A471="","",IF(OR($L471="Cancelled",$L471="Completed"),"",IF(AND($L471="Confirmed",OR($M471="",$N471="")),"CONFIRMATION INCOMPLETE",IF(AND($Z471&lt;&gt;"",$Z471&lt;Dashboard!$B$2,$L471&lt;&gt;"Confirmed"),"OVERDUE / UNFILLED",IF(AND($Z471&lt;&gt;"",$Z471&gt;=Dashboard!$B$2,$Z471&lt;=Dashboard!$B$2+2,$L471&lt;&gt;"Confirmed"),"DUE WITHIN 48 HOURS","")))))</f>
        <v/>
      </c>
      <c r="AJ471" s="24">
        <f>IF($A471="","",IF(COUNTIF($A$2:$A$501,$A471)&gt;1,"Duplicate request ID",IF(OR($B471="",$C471="",$D471="",$E471="",$F471="",$G471="",$H471="",$I471="",$J471="",$K471="",$L471=""),"Missing required information",IF(AND($Y471&lt;&gt;"",$Z471&lt;&gt;"",$Z471&lt;$Y471),"Invalid date or time sequence",IF(OR(AND($O471&lt;&gt;"",$P471=""),AND($O471="",$P471&lt;&gt;"")),"Confirmation date or time incomplete",IF(AND($AA471&lt;&gt;"",$Z471&lt;&gt;"",$AA471&gt;$Z471),"Confirmation after appointment",IF(AND(OR($L471="Confirmed",$L471="Completed"),OR($M471="",$N471="")),"Confirmed record missing assignment",IF(AND($L471="Completed",OR($Q471="",$R471="",$S471="",$T471="")),"Completed record missing service times",IF(AND($AB471&lt;&gt;"",$AC471&lt;&gt;"",$AC471&lt;$AB471),"Service end before service start",IF(AND($L471="Cancelled",$U471=""),"Cancelled record missing cancellation source",IF(OR(AND($V471&lt;&gt;"",$V471&lt;0),AND($W471&lt;&gt;"",$W471&lt;0)),"Negative cost",""))))))))))</f>
        <v/>
      </c>
    </row>
    <row r="472">
      <c r="A472" s="15" t="n"/>
      <c r="B472" s="15" t="n"/>
      <c r="C472" s="15" t="n"/>
      <c r="D472" s="42" t="n"/>
      <c r="E472" s="17" t="n"/>
      <c r="F472" s="42" t="n"/>
      <c r="G472" s="17" t="n"/>
      <c r="H472" s="15" t="n"/>
      <c r="I472" s="15" t="n"/>
      <c r="J472" s="15" t="n"/>
      <c r="K472" s="15" t="n"/>
      <c r="L472" s="15" t="n"/>
      <c r="M472" s="15" t="n"/>
      <c r="N472" s="15" t="n"/>
      <c r="O472" s="42" t="n"/>
      <c r="P472" s="17" t="n"/>
      <c r="Q472" s="42" t="n"/>
      <c r="R472" s="17" t="n"/>
      <c r="S472" s="42" t="n"/>
      <c r="T472" s="17" t="n"/>
      <c r="U472" s="15" t="n"/>
      <c r="V472" s="43" t="n"/>
      <c r="W472" s="43" t="n"/>
      <c r="X472" s="19" t="n"/>
      <c r="Y472" s="44">
        <f>IF($A472="","",IF(OR($D472="",$E472=""),"",$D472+$E472))</f>
        <v/>
      </c>
      <c r="Z472" s="44">
        <f>IF($A472="","",IF(OR($F472="",$G472=""),"",$F472+$G472))</f>
        <v/>
      </c>
      <c r="AA472" s="44">
        <f>IF($A472="","",IF(OR($O472="",$P472=""),"",$O472+$P472))</f>
        <v/>
      </c>
      <c r="AB472" s="44">
        <f>IF($A472="","",IF(OR($Q472="",$R472=""),"",$Q472+$R472))</f>
        <v/>
      </c>
      <c r="AC472" s="44">
        <f>IF($A472="","",IF(OR($S472="",$T472=""),"",$S472+$T472))</f>
        <v/>
      </c>
      <c r="AD472" s="45">
        <f>IF($A472="","",IF(OR($Y472="",$Z472=""),"",ROUND(($Z472-$Y472)*24,1)))</f>
        <v/>
      </c>
      <c r="AE472" s="45">
        <f>IF($A472="","",IF(OR($AA472="",$Z472=""),"",ROUND(($Z472-$AA472)*24,1)))</f>
        <v/>
      </c>
      <c r="AF472" s="22">
        <f>IF($A472="","",IF(OR($AB472="",$Z472=""),"",ROUND(($AB472-$Z472)*1440,0)))</f>
        <v/>
      </c>
      <c r="AG472" s="22">
        <f>IF($A472="","",IF(OR($AB472="",$AC472=""),"",ROUND(($AC472-$AB472)*1440,0)))</f>
        <v/>
      </c>
      <c r="AH472" s="46">
        <f>IF($A472="","",IF(OR($V472="",$W472=""),"",$W472-$V472))</f>
        <v/>
      </c>
      <c r="AI472" s="24">
        <f>IF($A472="","",IF(OR($L472="Cancelled",$L472="Completed"),"",IF(AND($L472="Confirmed",OR($M472="",$N472="")),"CONFIRMATION INCOMPLETE",IF(AND($Z472&lt;&gt;"",$Z472&lt;Dashboard!$B$2,$L472&lt;&gt;"Confirmed"),"OVERDUE / UNFILLED",IF(AND($Z472&lt;&gt;"",$Z472&gt;=Dashboard!$B$2,$Z472&lt;=Dashboard!$B$2+2,$L472&lt;&gt;"Confirmed"),"DUE WITHIN 48 HOURS","")))))</f>
        <v/>
      </c>
      <c r="AJ472" s="24">
        <f>IF($A472="","",IF(COUNTIF($A$2:$A$501,$A472)&gt;1,"Duplicate request ID",IF(OR($B472="",$C472="",$D472="",$E472="",$F472="",$G472="",$H472="",$I472="",$J472="",$K472="",$L472=""),"Missing required information",IF(AND($Y472&lt;&gt;"",$Z472&lt;&gt;"",$Z472&lt;$Y472),"Invalid date or time sequence",IF(OR(AND($O472&lt;&gt;"",$P472=""),AND($O472="",$P472&lt;&gt;"")),"Confirmation date or time incomplete",IF(AND($AA472&lt;&gt;"",$Z472&lt;&gt;"",$AA472&gt;$Z472),"Confirmation after appointment",IF(AND(OR($L472="Confirmed",$L472="Completed"),OR($M472="",$N472="")),"Confirmed record missing assignment",IF(AND($L472="Completed",OR($Q472="",$R472="",$S472="",$T472="")),"Completed record missing service times",IF(AND($AB472&lt;&gt;"",$AC472&lt;&gt;"",$AC472&lt;$AB472),"Service end before service start",IF(AND($L472="Cancelled",$U472=""),"Cancelled record missing cancellation source",IF(OR(AND($V472&lt;&gt;"",$V472&lt;0),AND($W472&lt;&gt;"",$W472&lt;0)),"Negative cost",""))))))))))</f>
        <v/>
      </c>
    </row>
    <row r="473">
      <c r="A473" s="25" t="n"/>
      <c r="B473" s="25" t="n"/>
      <c r="C473" s="25" t="n"/>
      <c r="D473" s="47" t="n"/>
      <c r="E473" s="27" t="n"/>
      <c r="F473" s="47" t="n"/>
      <c r="G473" s="27" t="n"/>
      <c r="H473" s="25" t="n"/>
      <c r="I473" s="25" t="n"/>
      <c r="J473" s="25" t="n"/>
      <c r="K473" s="25" t="n"/>
      <c r="L473" s="25" t="n"/>
      <c r="M473" s="25" t="n"/>
      <c r="N473" s="25" t="n"/>
      <c r="O473" s="47" t="n"/>
      <c r="P473" s="27" t="n"/>
      <c r="Q473" s="47" t="n"/>
      <c r="R473" s="27" t="n"/>
      <c r="S473" s="47" t="n"/>
      <c r="T473" s="27" t="n"/>
      <c r="U473" s="25" t="n"/>
      <c r="V473" s="48" t="n"/>
      <c r="W473" s="48" t="n"/>
      <c r="X473" s="29" t="n"/>
      <c r="Y473" s="44">
        <f>IF($A473="","",IF(OR($D473="",$E473=""),"",$D473+$E473))</f>
        <v/>
      </c>
      <c r="Z473" s="44">
        <f>IF($A473="","",IF(OR($F473="",$G473=""),"",$F473+$G473))</f>
        <v/>
      </c>
      <c r="AA473" s="44">
        <f>IF($A473="","",IF(OR($O473="",$P473=""),"",$O473+$P473))</f>
        <v/>
      </c>
      <c r="AB473" s="44">
        <f>IF($A473="","",IF(OR($Q473="",$R473=""),"",$Q473+$R473))</f>
        <v/>
      </c>
      <c r="AC473" s="44">
        <f>IF($A473="","",IF(OR($S473="",$T473=""),"",$S473+$T473))</f>
        <v/>
      </c>
      <c r="AD473" s="45">
        <f>IF($A473="","",IF(OR($Y473="",$Z473=""),"",ROUND(($Z473-$Y473)*24,1)))</f>
        <v/>
      </c>
      <c r="AE473" s="45">
        <f>IF($A473="","",IF(OR($AA473="",$Z473=""),"",ROUND(($Z473-$AA473)*24,1)))</f>
        <v/>
      </c>
      <c r="AF473" s="22">
        <f>IF($A473="","",IF(OR($AB473="",$Z473=""),"",ROUND(($AB473-$Z473)*1440,0)))</f>
        <v/>
      </c>
      <c r="AG473" s="22">
        <f>IF($A473="","",IF(OR($AB473="",$AC473=""),"",ROUND(($AC473-$AB473)*1440,0)))</f>
        <v/>
      </c>
      <c r="AH473" s="46">
        <f>IF($A473="","",IF(OR($V473="",$W473=""),"",$W473-$V473))</f>
        <v/>
      </c>
      <c r="AI473" s="24">
        <f>IF($A473="","",IF(OR($L473="Cancelled",$L473="Completed"),"",IF(AND($L473="Confirmed",OR($M473="",$N473="")),"CONFIRMATION INCOMPLETE",IF(AND($Z473&lt;&gt;"",$Z473&lt;Dashboard!$B$2,$L473&lt;&gt;"Confirmed"),"OVERDUE / UNFILLED",IF(AND($Z473&lt;&gt;"",$Z473&gt;=Dashboard!$B$2,$Z473&lt;=Dashboard!$B$2+2,$L473&lt;&gt;"Confirmed"),"DUE WITHIN 48 HOURS","")))))</f>
        <v/>
      </c>
      <c r="AJ473" s="24">
        <f>IF($A473="","",IF(COUNTIF($A$2:$A$501,$A473)&gt;1,"Duplicate request ID",IF(OR($B473="",$C473="",$D473="",$E473="",$F473="",$G473="",$H473="",$I473="",$J473="",$K473="",$L473=""),"Missing required information",IF(AND($Y473&lt;&gt;"",$Z473&lt;&gt;"",$Z473&lt;$Y473),"Invalid date or time sequence",IF(OR(AND($O473&lt;&gt;"",$P473=""),AND($O473="",$P473&lt;&gt;"")),"Confirmation date or time incomplete",IF(AND($AA473&lt;&gt;"",$Z473&lt;&gt;"",$AA473&gt;$Z473),"Confirmation after appointment",IF(AND(OR($L473="Confirmed",$L473="Completed"),OR($M473="",$N473="")),"Confirmed record missing assignment",IF(AND($L473="Completed",OR($Q473="",$R473="",$S473="",$T473="")),"Completed record missing service times",IF(AND($AB473&lt;&gt;"",$AC473&lt;&gt;"",$AC473&lt;$AB473),"Service end before service start",IF(AND($L473="Cancelled",$U473=""),"Cancelled record missing cancellation source",IF(OR(AND($V473&lt;&gt;"",$V473&lt;0),AND($W473&lt;&gt;"",$W473&lt;0)),"Negative cost",""))))))))))</f>
        <v/>
      </c>
    </row>
    <row r="474">
      <c r="A474" s="15" t="n"/>
      <c r="B474" s="15" t="n"/>
      <c r="C474" s="15" t="n"/>
      <c r="D474" s="42" t="n"/>
      <c r="E474" s="17" t="n"/>
      <c r="F474" s="42" t="n"/>
      <c r="G474" s="17" t="n"/>
      <c r="H474" s="15" t="n"/>
      <c r="I474" s="15" t="n"/>
      <c r="J474" s="15" t="n"/>
      <c r="K474" s="15" t="n"/>
      <c r="L474" s="15" t="n"/>
      <c r="M474" s="15" t="n"/>
      <c r="N474" s="15" t="n"/>
      <c r="O474" s="42" t="n"/>
      <c r="P474" s="17" t="n"/>
      <c r="Q474" s="42" t="n"/>
      <c r="R474" s="17" t="n"/>
      <c r="S474" s="42" t="n"/>
      <c r="T474" s="17" t="n"/>
      <c r="U474" s="15" t="n"/>
      <c r="V474" s="43" t="n"/>
      <c r="W474" s="43" t="n"/>
      <c r="X474" s="19" t="n"/>
      <c r="Y474" s="44">
        <f>IF($A474="","",IF(OR($D474="",$E474=""),"",$D474+$E474))</f>
        <v/>
      </c>
      <c r="Z474" s="44">
        <f>IF($A474="","",IF(OR($F474="",$G474=""),"",$F474+$G474))</f>
        <v/>
      </c>
      <c r="AA474" s="44">
        <f>IF($A474="","",IF(OR($O474="",$P474=""),"",$O474+$P474))</f>
        <v/>
      </c>
      <c r="AB474" s="44">
        <f>IF($A474="","",IF(OR($Q474="",$R474=""),"",$Q474+$R474))</f>
        <v/>
      </c>
      <c r="AC474" s="44">
        <f>IF($A474="","",IF(OR($S474="",$T474=""),"",$S474+$T474))</f>
        <v/>
      </c>
      <c r="AD474" s="45">
        <f>IF($A474="","",IF(OR($Y474="",$Z474=""),"",ROUND(($Z474-$Y474)*24,1)))</f>
        <v/>
      </c>
      <c r="AE474" s="45">
        <f>IF($A474="","",IF(OR($AA474="",$Z474=""),"",ROUND(($Z474-$AA474)*24,1)))</f>
        <v/>
      </c>
      <c r="AF474" s="22">
        <f>IF($A474="","",IF(OR($AB474="",$Z474=""),"",ROUND(($AB474-$Z474)*1440,0)))</f>
        <v/>
      </c>
      <c r="AG474" s="22">
        <f>IF($A474="","",IF(OR($AB474="",$AC474=""),"",ROUND(($AC474-$AB474)*1440,0)))</f>
        <v/>
      </c>
      <c r="AH474" s="46">
        <f>IF($A474="","",IF(OR($V474="",$W474=""),"",$W474-$V474))</f>
        <v/>
      </c>
      <c r="AI474" s="24">
        <f>IF($A474="","",IF(OR($L474="Cancelled",$L474="Completed"),"",IF(AND($L474="Confirmed",OR($M474="",$N474="")),"CONFIRMATION INCOMPLETE",IF(AND($Z474&lt;&gt;"",$Z474&lt;Dashboard!$B$2,$L474&lt;&gt;"Confirmed"),"OVERDUE / UNFILLED",IF(AND($Z474&lt;&gt;"",$Z474&gt;=Dashboard!$B$2,$Z474&lt;=Dashboard!$B$2+2,$L474&lt;&gt;"Confirmed"),"DUE WITHIN 48 HOURS","")))))</f>
        <v/>
      </c>
      <c r="AJ474" s="24">
        <f>IF($A474="","",IF(COUNTIF($A$2:$A$501,$A474)&gt;1,"Duplicate request ID",IF(OR($B474="",$C474="",$D474="",$E474="",$F474="",$G474="",$H474="",$I474="",$J474="",$K474="",$L474=""),"Missing required information",IF(AND($Y474&lt;&gt;"",$Z474&lt;&gt;"",$Z474&lt;$Y474),"Invalid date or time sequence",IF(OR(AND($O474&lt;&gt;"",$P474=""),AND($O474="",$P474&lt;&gt;"")),"Confirmation date or time incomplete",IF(AND($AA474&lt;&gt;"",$Z474&lt;&gt;"",$AA474&gt;$Z474),"Confirmation after appointment",IF(AND(OR($L474="Confirmed",$L474="Completed"),OR($M474="",$N474="")),"Confirmed record missing assignment",IF(AND($L474="Completed",OR($Q474="",$R474="",$S474="",$T474="")),"Completed record missing service times",IF(AND($AB474&lt;&gt;"",$AC474&lt;&gt;"",$AC474&lt;$AB474),"Service end before service start",IF(AND($L474="Cancelled",$U474=""),"Cancelled record missing cancellation source",IF(OR(AND($V474&lt;&gt;"",$V474&lt;0),AND($W474&lt;&gt;"",$W474&lt;0)),"Negative cost",""))))))))))</f>
        <v/>
      </c>
    </row>
    <row r="475">
      <c r="A475" s="25" t="n"/>
      <c r="B475" s="25" t="n"/>
      <c r="C475" s="25" t="n"/>
      <c r="D475" s="47" t="n"/>
      <c r="E475" s="27" t="n"/>
      <c r="F475" s="47" t="n"/>
      <c r="G475" s="27" t="n"/>
      <c r="H475" s="25" t="n"/>
      <c r="I475" s="25" t="n"/>
      <c r="J475" s="25" t="n"/>
      <c r="K475" s="25" t="n"/>
      <c r="L475" s="25" t="n"/>
      <c r="M475" s="25" t="n"/>
      <c r="N475" s="25" t="n"/>
      <c r="O475" s="47" t="n"/>
      <c r="P475" s="27" t="n"/>
      <c r="Q475" s="47" t="n"/>
      <c r="R475" s="27" t="n"/>
      <c r="S475" s="47" t="n"/>
      <c r="T475" s="27" t="n"/>
      <c r="U475" s="25" t="n"/>
      <c r="V475" s="48" t="n"/>
      <c r="W475" s="48" t="n"/>
      <c r="X475" s="29" t="n"/>
      <c r="Y475" s="44">
        <f>IF($A475="","",IF(OR($D475="",$E475=""),"",$D475+$E475))</f>
        <v/>
      </c>
      <c r="Z475" s="44">
        <f>IF($A475="","",IF(OR($F475="",$G475=""),"",$F475+$G475))</f>
        <v/>
      </c>
      <c r="AA475" s="44">
        <f>IF($A475="","",IF(OR($O475="",$P475=""),"",$O475+$P475))</f>
        <v/>
      </c>
      <c r="AB475" s="44">
        <f>IF($A475="","",IF(OR($Q475="",$R475=""),"",$Q475+$R475))</f>
        <v/>
      </c>
      <c r="AC475" s="44">
        <f>IF($A475="","",IF(OR($S475="",$T475=""),"",$S475+$T475))</f>
        <v/>
      </c>
      <c r="AD475" s="45">
        <f>IF($A475="","",IF(OR($Y475="",$Z475=""),"",ROUND(($Z475-$Y475)*24,1)))</f>
        <v/>
      </c>
      <c r="AE475" s="45">
        <f>IF($A475="","",IF(OR($AA475="",$Z475=""),"",ROUND(($Z475-$AA475)*24,1)))</f>
        <v/>
      </c>
      <c r="AF475" s="22">
        <f>IF($A475="","",IF(OR($AB475="",$Z475=""),"",ROUND(($AB475-$Z475)*1440,0)))</f>
        <v/>
      </c>
      <c r="AG475" s="22">
        <f>IF($A475="","",IF(OR($AB475="",$AC475=""),"",ROUND(($AC475-$AB475)*1440,0)))</f>
        <v/>
      </c>
      <c r="AH475" s="46">
        <f>IF($A475="","",IF(OR($V475="",$W475=""),"",$W475-$V475))</f>
        <v/>
      </c>
      <c r="AI475" s="24">
        <f>IF($A475="","",IF(OR($L475="Cancelled",$L475="Completed"),"",IF(AND($L475="Confirmed",OR($M475="",$N475="")),"CONFIRMATION INCOMPLETE",IF(AND($Z475&lt;&gt;"",$Z475&lt;Dashboard!$B$2,$L475&lt;&gt;"Confirmed"),"OVERDUE / UNFILLED",IF(AND($Z475&lt;&gt;"",$Z475&gt;=Dashboard!$B$2,$Z475&lt;=Dashboard!$B$2+2,$L475&lt;&gt;"Confirmed"),"DUE WITHIN 48 HOURS","")))))</f>
        <v/>
      </c>
      <c r="AJ475" s="24">
        <f>IF($A475="","",IF(COUNTIF($A$2:$A$501,$A475)&gt;1,"Duplicate request ID",IF(OR($B475="",$C475="",$D475="",$E475="",$F475="",$G475="",$H475="",$I475="",$J475="",$K475="",$L475=""),"Missing required information",IF(AND($Y475&lt;&gt;"",$Z475&lt;&gt;"",$Z475&lt;$Y475),"Invalid date or time sequence",IF(OR(AND($O475&lt;&gt;"",$P475=""),AND($O475="",$P475&lt;&gt;"")),"Confirmation date or time incomplete",IF(AND($AA475&lt;&gt;"",$Z475&lt;&gt;"",$AA475&gt;$Z475),"Confirmation after appointment",IF(AND(OR($L475="Confirmed",$L475="Completed"),OR($M475="",$N475="")),"Confirmed record missing assignment",IF(AND($L475="Completed",OR($Q475="",$R475="",$S475="",$T475="")),"Completed record missing service times",IF(AND($AB475&lt;&gt;"",$AC475&lt;&gt;"",$AC475&lt;$AB475),"Service end before service start",IF(AND($L475="Cancelled",$U475=""),"Cancelled record missing cancellation source",IF(OR(AND($V475&lt;&gt;"",$V475&lt;0),AND($W475&lt;&gt;"",$W475&lt;0)),"Negative cost",""))))))))))</f>
        <v/>
      </c>
    </row>
    <row r="476">
      <c r="A476" s="15" t="n"/>
      <c r="B476" s="15" t="n"/>
      <c r="C476" s="15" t="n"/>
      <c r="D476" s="42" t="n"/>
      <c r="E476" s="17" t="n"/>
      <c r="F476" s="42" t="n"/>
      <c r="G476" s="17" t="n"/>
      <c r="H476" s="15" t="n"/>
      <c r="I476" s="15" t="n"/>
      <c r="J476" s="15" t="n"/>
      <c r="K476" s="15" t="n"/>
      <c r="L476" s="15" t="n"/>
      <c r="M476" s="15" t="n"/>
      <c r="N476" s="15" t="n"/>
      <c r="O476" s="42" t="n"/>
      <c r="P476" s="17" t="n"/>
      <c r="Q476" s="42" t="n"/>
      <c r="R476" s="17" t="n"/>
      <c r="S476" s="42" t="n"/>
      <c r="T476" s="17" t="n"/>
      <c r="U476" s="15" t="n"/>
      <c r="V476" s="43" t="n"/>
      <c r="W476" s="43" t="n"/>
      <c r="X476" s="19" t="n"/>
      <c r="Y476" s="44">
        <f>IF($A476="","",IF(OR($D476="",$E476=""),"",$D476+$E476))</f>
        <v/>
      </c>
      <c r="Z476" s="44">
        <f>IF($A476="","",IF(OR($F476="",$G476=""),"",$F476+$G476))</f>
        <v/>
      </c>
      <c r="AA476" s="44">
        <f>IF($A476="","",IF(OR($O476="",$P476=""),"",$O476+$P476))</f>
        <v/>
      </c>
      <c r="AB476" s="44">
        <f>IF($A476="","",IF(OR($Q476="",$R476=""),"",$Q476+$R476))</f>
        <v/>
      </c>
      <c r="AC476" s="44">
        <f>IF($A476="","",IF(OR($S476="",$T476=""),"",$S476+$T476))</f>
        <v/>
      </c>
      <c r="AD476" s="45">
        <f>IF($A476="","",IF(OR($Y476="",$Z476=""),"",ROUND(($Z476-$Y476)*24,1)))</f>
        <v/>
      </c>
      <c r="AE476" s="45">
        <f>IF($A476="","",IF(OR($AA476="",$Z476=""),"",ROUND(($Z476-$AA476)*24,1)))</f>
        <v/>
      </c>
      <c r="AF476" s="22">
        <f>IF($A476="","",IF(OR($AB476="",$Z476=""),"",ROUND(($AB476-$Z476)*1440,0)))</f>
        <v/>
      </c>
      <c r="AG476" s="22">
        <f>IF($A476="","",IF(OR($AB476="",$AC476=""),"",ROUND(($AC476-$AB476)*1440,0)))</f>
        <v/>
      </c>
      <c r="AH476" s="46">
        <f>IF($A476="","",IF(OR($V476="",$W476=""),"",$W476-$V476))</f>
        <v/>
      </c>
      <c r="AI476" s="24">
        <f>IF($A476="","",IF(OR($L476="Cancelled",$L476="Completed"),"",IF(AND($L476="Confirmed",OR($M476="",$N476="")),"CONFIRMATION INCOMPLETE",IF(AND($Z476&lt;&gt;"",$Z476&lt;Dashboard!$B$2,$L476&lt;&gt;"Confirmed"),"OVERDUE / UNFILLED",IF(AND($Z476&lt;&gt;"",$Z476&gt;=Dashboard!$B$2,$Z476&lt;=Dashboard!$B$2+2,$L476&lt;&gt;"Confirmed"),"DUE WITHIN 48 HOURS","")))))</f>
        <v/>
      </c>
      <c r="AJ476" s="24">
        <f>IF($A476="","",IF(COUNTIF($A$2:$A$501,$A476)&gt;1,"Duplicate request ID",IF(OR($B476="",$C476="",$D476="",$E476="",$F476="",$G476="",$H476="",$I476="",$J476="",$K476="",$L476=""),"Missing required information",IF(AND($Y476&lt;&gt;"",$Z476&lt;&gt;"",$Z476&lt;$Y476),"Invalid date or time sequence",IF(OR(AND($O476&lt;&gt;"",$P476=""),AND($O476="",$P476&lt;&gt;"")),"Confirmation date or time incomplete",IF(AND($AA476&lt;&gt;"",$Z476&lt;&gt;"",$AA476&gt;$Z476),"Confirmation after appointment",IF(AND(OR($L476="Confirmed",$L476="Completed"),OR($M476="",$N476="")),"Confirmed record missing assignment",IF(AND($L476="Completed",OR($Q476="",$R476="",$S476="",$T476="")),"Completed record missing service times",IF(AND($AB476&lt;&gt;"",$AC476&lt;&gt;"",$AC476&lt;$AB476),"Service end before service start",IF(AND($L476="Cancelled",$U476=""),"Cancelled record missing cancellation source",IF(OR(AND($V476&lt;&gt;"",$V476&lt;0),AND($W476&lt;&gt;"",$W476&lt;0)),"Negative cost",""))))))))))</f>
        <v/>
      </c>
    </row>
    <row r="477">
      <c r="A477" s="25" t="n"/>
      <c r="B477" s="25" t="n"/>
      <c r="C477" s="25" t="n"/>
      <c r="D477" s="47" t="n"/>
      <c r="E477" s="27" t="n"/>
      <c r="F477" s="47" t="n"/>
      <c r="G477" s="27" t="n"/>
      <c r="H477" s="25" t="n"/>
      <c r="I477" s="25" t="n"/>
      <c r="J477" s="25" t="n"/>
      <c r="K477" s="25" t="n"/>
      <c r="L477" s="25" t="n"/>
      <c r="M477" s="25" t="n"/>
      <c r="N477" s="25" t="n"/>
      <c r="O477" s="47" t="n"/>
      <c r="P477" s="27" t="n"/>
      <c r="Q477" s="47" t="n"/>
      <c r="R477" s="27" t="n"/>
      <c r="S477" s="47" t="n"/>
      <c r="T477" s="27" t="n"/>
      <c r="U477" s="25" t="n"/>
      <c r="V477" s="48" t="n"/>
      <c r="W477" s="48" t="n"/>
      <c r="X477" s="29" t="n"/>
      <c r="Y477" s="44">
        <f>IF($A477="","",IF(OR($D477="",$E477=""),"",$D477+$E477))</f>
        <v/>
      </c>
      <c r="Z477" s="44">
        <f>IF($A477="","",IF(OR($F477="",$G477=""),"",$F477+$G477))</f>
        <v/>
      </c>
      <c r="AA477" s="44">
        <f>IF($A477="","",IF(OR($O477="",$P477=""),"",$O477+$P477))</f>
        <v/>
      </c>
      <c r="AB477" s="44">
        <f>IF($A477="","",IF(OR($Q477="",$R477=""),"",$Q477+$R477))</f>
        <v/>
      </c>
      <c r="AC477" s="44">
        <f>IF($A477="","",IF(OR($S477="",$T477=""),"",$S477+$T477))</f>
        <v/>
      </c>
      <c r="AD477" s="45">
        <f>IF($A477="","",IF(OR($Y477="",$Z477=""),"",ROUND(($Z477-$Y477)*24,1)))</f>
        <v/>
      </c>
      <c r="AE477" s="45">
        <f>IF($A477="","",IF(OR($AA477="",$Z477=""),"",ROUND(($Z477-$AA477)*24,1)))</f>
        <v/>
      </c>
      <c r="AF477" s="22">
        <f>IF($A477="","",IF(OR($AB477="",$Z477=""),"",ROUND(($AB477-$Z477)*1440,0)))</f>
        <v/>
      </c>
      <c r="AG477" s="22">
        <f>IF($A477="","",IF(OR($AB477="",$AC477=""),"",ROUND(($AC477-$AB477)*1440,0)))</f>
        <v/>
      </c>
      <c r="AH477" s="46">
        <f>IF($A477="","",IF(OR($V477="",$W477=""),"",$W477-$V477))</f>
        <v/>
      </c>
      <c r="AI477" s="24">
        <f>IF($A477="","",IF(OR($L477="Cancelled",$L477="Completed"),"",IF(AND($L477="Confirmed",OR($M477="",$N477="")),"CONFIRMATION INCOMPLETE",IF(AND($Z477&lt;&gt;"",$Z477&lt;Dashboard!$B$2,$L477&lt;&gt;"Confirmed"),"OVERDUE / UNFILLED",IF(AND($Z477&lt;&gt;"",$Z477&gt;=Dashboard!$B$2,$Z477&lt;=Dashboard!$B$2+2,$L477&lt;&gt;"Confirmed"),"DUE WITHIN 48 HOURS","")))))</f>
        <v/>
      </c>
      <c r="AJ477" s="24">
        <f>IF($A477="","",IF(COUNTIF($A$2:$A$501,$A477)&gt;1,"Duplicate request ID",IF(OR($B477="",$C477="",$D477="",$E477="",$F477="",$G477="",$H477="",$I477="",$J477="",$K477="",$L477=""),"Missing required information",IF(AND($Y477&lt;&gt;"",$Z477&lt;&gt;"",$Z477&lt;$Y477),"Invalid date or time sequence",IF(OR(AND($O477&lt;&gt;"",$P477=""),AND($O477="",$P477&lt;&gt;"")),"Confirmation date or time incomplete",IF(AND($AA477&lt;&gt;"",$Z477&lt;&gt;"",$AA477&gt;$Z477),"Confirmation after appointment",IF(AND(OR($L477="Confirmed",$L477="Completed"),OR($M477="",$N477="")),"Confirmed record missing assignment",IF(AND($L477="Completed",OR($Q477="",$R477="",$S477="",$T477="")),"Completed record missing service times",IF(AND($AB477&lt;&gt;"",$AC477&lt;&gt;"",$AC477&lt;$AB477),"Service end before service start",IF(AND($L477="Cancelled",$U477=""),"Cancelled record missing cancellation source",IF(OR(AND($V477&lt;&gt;"",$V477&lt;0),AND($W477&lt;&gt;"",$W477&lt;0)),"Negative cost",""))))))))))</f>
        <v/>
      </c>
    </row>
    <row r="478">
      <c r="A478" s="15" t="n"/>
      <c r="B478" s="15" t="n"/>
      <c r="C478" s="15" t="n"/>
      <c r="D478" s="42" t="n"/>
      <c r="E478" s="17" t="n"/>
      <c r="F478" s="42" t="n"/>
      <c r="G478" s="17" t="n"/>
      <c r="H478" s="15" t="n"/>
      <c r="I478" s="15" t="n"/>
      <c r="J478" s="15" t="n"/>
      <c r="K478" s="15" t="n"/>
      <c r="L478" s="15" t="n"/>
      <c r="M478" s="15" t="n"/>
      <c r="N478" s="15" t="n"/>
      <c r="O478" s="42" t="n"/>
      <c r="P478" s="17" t="n"/>
      <c r="Q478" s="42" t="n"/>
      <c r="R478" s="17" t="n"/>
      <c r="S478" s="42" t="n"/>
      <c r="T478" s="17" t="n"/>
      <c r="U478" s="15" t="n"/>
      <c r="V478" s="43" t="n"/>
      <c r="W478" s="43" t="n"/>
      <c r="X478" s="19" t="n"/>
      <c r="Y478" s="44">
        <f>IF($A478="","",IF(OR($D478="",$E478=""),"",$D478+$E478))</f>
        <v/>
      </c>
      <c r="Z478" s="44">
        <f>IF($A478="","",IF(OR($F478="",$G478=""),"",$F478+$G478))</f>
        <v/>
      </c>
      <c r="AA478" s="44">
        <f>IF($A478="","",IF(OR($O478="",$P478=""),"",$O478+$P478))</f>
        <v/>
      </c>
      <c r="AB478" s="44">
        <f>IF($A478="","",IF(OR($Q478="",$R478=""),"",$Q478+$R478))</f>
        <v/>
      </c>
      <c r="AC478" s="44">
        <f>IF($A478="","",IF(OR($S478="",$T478=""),"",$S478+$T478))</f>
        <v/>
      </c>
      <c r="AD478" s="45">
        <f>IF($A478="","",IF(OR($Y478="",$Z478=""),"",ROUND(($Z478-$Y478)*24,1)))</f>
        <v/>
      </c>
      <c r="AE478" s="45">
        <f>IF($A478="","",IF(OR($AA478="",$Z478=""),"",ROUND(($Z478-$AA478)*24,1)))</f>
        <v/>
      </c>
      <c r="AF478" s="22">
        <f>IF($A478="","",IF(OR($AB478="",$Z478=""),"",ROUND(($AB478-$Z478)*1440,0)))</f>
        <v/>
      </c>
      <c r="AG478" s="22">
        <f>IF($A478="","",IF(OR($AB478="",$AC478=""),"",ROUND(($AC478-$AB478)*1440,0)))</f>
        <v/>
      </c>
      <c r="AH478" s="46">
        <f>IF($A478="","",IF(OR($V478="",$W478=""),"",$W478-$V478))</f>
        <v/>
      </c>
      <c r="AI478" s="24">
        <f>IF($A478="","",IF(OR($L478="Cancelled",$L478="Completed"),"",IF(AND($L478="Confirmed",OR($M478="",$N478="")),"CONFIRMATION INCOMPLETE",IF(AND($Z478&lt;&gt;"",$Z478&lt;Dashboard!$B$2,$L478&lt;&gt;"Confirmed"),"OVERDUE / UNFILLED",IF(AND($Z478&lt;&gt;"",$Z478&gt;=Dashboard!$B$2,$Z478&lt;=Dashboard!$B$2+2,$L478&lt;&gt;"Confirmed"),"DUE WITHIN 48 HOURS","")))))</f>
        <v/>
      </c>
      <c r="AJ478" s="24">
        <f>IF($A478="","",IF(COUNTIF($A$2:$A$501,$A478)&gt;1,"Duplicate request ID",IF(OR($B478="",$C478="",$D478="",$E478="",$F478="",$G478="",$H478="",$I478="",$J478="",$K478="",$L478=""),"Missing required information",IF(AND($Y478&lt;&gt;"",$Z478&lt;&gt;"",$Z478&lt;$Y478),"Invalid date or time sequence",IF(OR(AND($O478&lt;&gt;"",$P478=""),AND($O478="",$P478&lt;&gt;"")),"Confirmation date or time incomplete",IF(AND($AA478&lt;&gt;"",$Z478&lt;&gt;"",$AA478&gt;$Z478),"Confirmation after appointment",IF(AND(OR($L478="Confirmed",$L478="Completed"),OR($M478="",$N478="")),"Confirmed record missing assignment",IF(AND($L478="Completed",OR($Q478="",$R478="",$S478="",$T478="")),"Completed record missing service times",IF(AND($AB478&lt;&gt;"",$AC478&lt;&gt;"",$AC478&lt;$AB478),"Service end before service start",IF(AND($L478="Cancelled",$U478=""),"Cancelled record missing cancellation source",IF(OR(AND($V478&lt;&gt;"",$V478&lt;0),AND($W478&lt;&gt;"",$W478&lt;0)),"Negative cost",""))))))))))</f>
        <v/>
      </c>
    </row>
    <row r="479">
      <c r="A479" s="25" t="n"/>
      <c r="B479" s="25" t="n"/>
      <c r="C479" s="25" t="n"/>
      <c r="D479" s="47" t="n"/>
      <c r="E479" s="27" t="n"/>
      <c r="F479" s="47" t="n"/>
      <c r="G479" s="27" t="n"/>
      <c r="H479" s="25" t="n"/>
      <c r="I479" s="25" t="n"/>
      <c r="J479" s="25" t="n"/>
      <c r="K479" s="25" t="n"/>
      <c r="L479" s="25" t="n"/>
      <c r="M479" s="25" t="n"/>
      <c r="N479" s="25" t="n"/>
      <c r="O479" s="47" t="n"/>
      <c r="P479" s="27" t="n"/>
      <c r="Q479" s="47" t="n"/>
      <c r="R479" s="27" t="n"/>
      <c r="S479" s="47" t="n"/>
      <c r="T479" s="27" t="n"/>
      <c r="U479" s="25" t="n"/>
      <c r="V479" s="48" t="n"/>
      <c r="W479" s="48" t="n"/>
      <c r="X479" s="29" t="n"/>
      <c r="Y479" s="44">
        <f>IF($A479="","",IF(OR($D479="",$E479=""),"",$D479+$E479))</f>
        <v/>
      </c>
      <c r="Z479" s="44">
        <f>IF($A479="","",IF(OR($F479="",$G479=""),"",$F479+$G479))</f>
        <v/>
      </c>
      <c r="AA479" s="44">
        <f>IF($A479="","",IF(OR($O479="",$P479=""),"",$O479+$P479))</f>
        <v/>
      </c>
      <c r="AB479" s="44">
        <f>IF($A479="","",IF(OR($Q479="",$R479=""),"",$Q479+$R479))</f>
        <v/>
      </c>
      <c r="AC479" s="44">
        <f>IF($A479="","",IF(OR($S479="",$T479=""),"",$S479+$T479))</f>
        <v/>
      </c>
      <c r="AD479" s="45">
        <f>IF($A479="","",IF(OR($Y479="",$Z479=""),"",ROUND(($Z479-$Y479)*24,1)))</f>
        <v/>
      </c>
      <c r="AE479" s="45">
        <f>IF($A479="","",IF(OR($AA479="",$Z479=""),"",ROUND(($Z479-$AA479)*24,1)))</f>
        <v/>
      </c>
      <c r="AF479" s="22">
        <f>IF($A479="","",IF(OR($AB479="",$Z479=""),"",ROUND(($AB479-$Z479)*1440,0)))</f>
        <v/>
      </c>
      <c r="AG479" s="22">
        <f>IF($A479="","",IF(OR($AB479="",$AC479=""),"",ROUND(($AC479-$AB479)*1440,0)))</f>
        <v/>
      </c>
      <c r="AH479" s="46">
        <f>IF($A479="","",IF(OR($V479="",$W479=""),"",$W479-$V479))</f>
        <v/>
      </c>
      <c r="AI479" s="24">
        <f>IF($A479="","",IF(OR($L479="Cancelled",$L479="Completed"),"",IF(AND($L479="Confirmed",OR($M479="",$N479="")),"CONFIRMATION INCOMPLETE",IF(AND($Z479&lt;&gt;"",$Z479&lt;Dashboard!$B$2,$L479&lt;&gt;"Confirmed"),"OVERDUE / UNFILLED",IF(AND($Z479&lt;&gt;"",$Z479&gt;=Dashboard!$B$2,$Z479&lt;=Dashboard!$B$2+2,$L479&lt;&gt;"Confirmed"),"DUE WITHIN 48 HOURS","")))))</f>
        <v/>
      </c>
      <c r="AJ479" s="24">
        <f>IF($A479="","",IF(COUNTIF($A$2:$A$501,$A479)&gt;1,"Duplicate request ID",IF(OR($B479="",$C479="",$D479="",$E479="",$F479="",$G479="",$H479="",$I479="",$J479="",$K479="",$L479=""),"Missing required information",IF(AND($Y479&lt;&gt;"",$Z479&lt;&gt;"",$Z479&lt;$Y479),"Invalid date or time sequence",IF(OR(AND($O479&lt;&gt;"",$P479=""),AND($O479="",$P479&lt;&gt;"")),"Confirmation date or time incomplete",IF(AND($AA479&lt;&gt;"",$Z479&lt;&gt;"",$AA479&gt;$Z479),"Confirmation after appointment",IF(AND(OR($L479="Confirmed",$L479="Completed"),OR($M479="",$N479="")),"Confirmed record missing assignment",IF(AND($L479="Completed",OR($Q479="",$R479="",$S479="",$T479="")),"Completed record missing service times",IF(AND($AB479&lt;&gt;"",$AC479&lt;&gt;"",$AC479&lt;$AB479),"Service end before service start",IF(AND($L479="Cancelled",$U479=""),"Cancelled record missing cancellation source",IF(OR(AND($V479&lt;&gt;"",$V479&lt;0),AND($W479&lt;&gt;"",$W479&lt;0)),"Negative cost",""))))))))))</f>
        <v/>
      </c>
    </row>
    <row r="480">
      <c r="A480" s="15" t="n"/>
      <c r="B480" s="15" t="n"/>
      <c r="C480" s="15" t="n"/>
      <c r="D480" s="42" t="n"/>
      <c r="E480" s="17" t="n"/>
      <c r="F480" s="42" t="n"/>
      <c r="G480" s="17" t="n"/>
      <c r="H480" s="15" t="n"/>
      <c r="I480" s="15" t="n"/>
      <c r="J480" s="15" t="n"/>
      <c r="K480" s="15" t="n"/>
      <c r="L480" s="15" t="n"/>
      <c r="M480" s="15" t="n"/>
      <c r="N480" s="15" t="n"/>
      <c r="O480" s="42" t="n"/>
      <c r="P480" s="17" t="n"/>
      <c r="Q480" s="42" t="n"/>
      <c r="R480" s="17" t="n"/>
      <c r="S480" s="42" t="n"/>
      <c r="T480" s="17" t="n"/>
      <c r="U480" s="15" t="n"/>
      <c r="V480" s="43" t="n"/>
      <c r="W480" s="43" t="n"/>
      <c r="X480" s="19" t="n"/>
      <c r="Y480" s="44">
        <f>IF($A480="","",IF(OR($D480="",$E480=""),"",$D480+$E480))</f>
        <v/>
      </c>
      <c r="Z480" s="44">
        <f>IF($A480="","",IF(OR($F480="",$G480=""),"",$F480+$G480))</f>
        <v/>
      </c>
      <c r="AA480" s="44">
        <f>IF($A480="","",IF(OR($O480="",$P480=""),"",$O480+$P480))</f>
        <v/>
      </c>
      <c r="AB480" s="44">
        <f>IF($A480="","",IF(OR($Q480="",$R480=""),"",$Q480+$R480))</f>
        <v/>
      </c>
      <c r="AC480" s="44">
        <f>IF($A480="","",IF(OR($S480="",$T480=""),"",$S480+$T480))</f>
        <v/>
      </c>
      <c r="AD480" s="45">
        <f>IF($A480="","",IF(OR($Y480="",$Z480=""),"",ROUND(($Z480-$Y480)*24,1)))</f>
        <v/>
      </c>
      <c r="AE480" s="45">
        <f>IF($A480="","",IF(OR($AA480="",$Z480=""),"",ROUND(($Z480-$AA480)*24,1)))</f>
        <v/>
      </c>
      <c r="AF480" s="22">
        <f>IF($A480="","",IF(OR($AB480="",$Z480=""),"",ROUND(($AB480-$Z480)*1440,0)))</f>
        <v/>
      </c>
      <c r="AG480" s="22">
        <f>IF($A480="","",IF(OR($AB480="",$AC480=""),"",ROUND(($AC480-$AB480)*1440,0)))</f>
        <v/>
      </c>
      <c r="AH480" s="46">
        <f>IF($A480="","",IF(OR($V480="",$W480=""),"",$W480-$V480))</f>
        <v/>
      </c>
      <c r="AI480" s="24">
        <f>IF($A480="","",IF(OR($L480="Cancelled",$L480="Completed"),"",IF(AND($L480="Confirmed",OR($M480="",$N480="")),"CONFIRMATION INCOMPLETE",IF(AND($Z480&lt;&gt;"",$Z480&lt;Dashboard!$B$2,$L480&lt;&gt;"Confirmed"),"OVERDUE / UNFILLED",IF(AND($Z480&lt;&gt;"",$Z480&gt;=Dashboard!$B$2,$Z480&lt;=Dashboard!$B$2+2,$L480&lt;&gt;"Confirmed"),"DUE WITHIN 48 HOURS","")))))</f>
        <v/>
      </c>
      <c r="AJ480" s="24">
        <f>IF($A480="","",IF(COUNTIF($A$2:$A$501,$A480)&gt;1,"Duplicate request ID",IF(OR($B480="",$C480="",$D480="",$E480="",$F480="",$G480="",$H480="",$I480="",$J480="",$K480="",$L480=""),"Missing required information",IF(AND($Y480&lt;&gt;"",$Z480&lt;&gt;"",$Z480&lt;$Y480),"Invalid date or time sequence",IF(OR(AND($O480&lt;&gt;"",$P480=""),AND($O480="",$P480&lt;&gt;"")),"Confirmation date or time incomplete",IF(AND($AA480&lt;&gt;"",$Z480&lt;&gt;"",$AA480&gt;$Z480),"Confirmation after appointment",IF(AND(OR($L480="Confirmed",$L480="Completed"),OR($M480="",$N480="")),"Confirmed record missing assignment",IF(AND($L480="Completed",OR($Q480="",$R480="",$S480="",$T480="")),"Completed record missing service times",IF(AND($AB480&lt;&gt;"",$AC480&lt;&gt;"",$AC480&lt;$AB480),"Service end before service start",IF(AND($L480="Cancelled",$U480=""),"Cancelled record missing cancellation source",IF(OR(AND($V480&lt;&gt;"",$V480&lt;0),AND($W480&lt;&gt;"",$W480&lt;0)),"Negative cost",""))))))))))</f>
        <v/>
      </c>
    </row>
    <row r="481">
      <c r="A481" s="25" t="n"/>
      <c r="B481" s="25" t="n"/>
      <c r="C481" s="25" t="n"/>
      <c r="D481" s="47" t="n"/>
      <c r="E481" s="27" t="n"/>
      <c r="F481" s="47" t="n"/>
      <c r="G481" s="27" t="n"/>
      <c r="H481" s="25" t="n"/>
      <c r="I481" s="25" t="n"/>
      <c r="J481" s="25" t="n"/>
      <c r="K481" s="25" t="n"/>
      <c r="L481" s="25" t="n"/>
      <c r="M481" s="25" t="n"/>
      <c r="N481" s="25" t="n"/>
      <c r="O481" s="47" t="n"/>
      <c r="P481" s="27" t="n"/>
      <c r="Q481" s="47" t="n"/>
      <c r="R481" s="27" t="n"/>
      <c r="S481" s="47" t="n"/>
      <c r="T481" s="27" t="n"/>
      <c r="U481" s="25" t="n"/>
      <c r="V481" s="48" t="n"/>
      <c r="W481" s="48" t="n"/>
      <c r="X481" s="29" t="n"/>
      <c r="Y481" s="44">
        <f>IF($A481="","",IF(OR($D481="",$E481=""),"",$D481+$E481))</f>
        <v/>
      </c>
      <c r="Z481" s="44">
        <f>IF($A481="","",IF(OR($F481="",$G481=""),"",$F481+$G481))</f>
        <v/>
      </c>
      <c r="AA481" s="44">
        <f>IF($A481="","",IF(OR($O481="",$P481=""),"",$O481+$P481))</f>
        <v/>
      </c>
      <c r="AB481" s="44">
        <f>IF($A481="","",IF(OR($Q481="",$R481=""),"",$Q481+$R481))</f>
        <v/>
      </c>
      <c r="AC481" s="44">
        <f>IF($A481="","",IF(OR($S481="",$T481=""),"",$S481+$T481))</f>
        <v/>
      </c>
      <c r="AD481" s="45">
        <f>IF($A481="","",IF(OR($Y481="",$Z481=""),"",ROUND(($Z481-$Y481)*24,1)))</f>
        <v/>
      </c>
      <c r="AE481" s="45">
        <f>IF($A481="","",IF(OR($AA481="",$Z481=""),"",ROUND(($Z481-$AA481)*24,1)))</f>
        <v/>
      </c>
      <c r="AF481" s="22">
        <f>IF($A481="","",IF(OR($AB481="",$Z481=""),"",ROUND(($AB481-$Z481)*1440,0)))</f>
        <v/>
      </c>
      <c r="AG481" s="22">
        <f>IF($A481="","",IF(OR($AB481="",$AC481=""),"",ROUND(($AC481-$AB481)*1440,0)))</f>
        <v/>
      </c>
      <c r="AH481" s="46">
        <f>IF($A481="","",IF(OR($V481="",$W481=""),"",$W481-$V481))</f>
        <v/>
      </c>
      <c r="AI481" s="24">
        <f>IF($A481="","",IF(OR($L481="Cancelled",$L481="Completed"),"",IF(AND($L481="Confirmed",OR($M481="",$N481="")),"CONFIRMATION INCOMPLETE",IF(AND($Z481&lt;&gt;"",$Z481&lt;Dashboard!$B$2,$L481&lt;&gt;"Confirmed"),"OVERDUE / UNFILLED",IF(AND($Z481&lt;&gt;"",$Z481&gt;=Dashboard!$B$2,$Z481&lt;=Dashboard!$B$2+2,$L481&lt;&gt;"Confirmed"),"DUE WITHIN 48 HOURS","")))))</f>
        <v/>
      </c>
      <c r="AJ481" s="24">
        <f>IF($A481="","",IF(COUNTIF($A$2:$A$501,$A481)&gt;1,"Duplicate request ID",IF(OR($B481="",$C481="",$D481="",$E481="",$F481="",$G481="",$H481="",$I481="",$J481="",$K481="",$L481=""),"Missing required information",IF(AND($Y481&lt;&gt;"",$Z481&lt;&gt;"",$Z481&lt;$Y481),"Invalid date or time sequence",IF(OR(AND($O481&lt;&gt;"",$P481=""),AND($O481="",$P481&lt;&gt;"")),"Confirmation date or time incomplete",IF(AND($AA481&lt;&gt;"",$Z481&lt;&gt;"",$AA481&gt;$Z481),"Confirmation after appointment",IF(AND(OR($L481="Confirmed",$L481="Completed"),OR($M481="",$N481="")),"Confirmed record missing assignment",IF(AND($L481="Completed",OR($Q481="",$R481="",$S481="",$T481="")),"Completed record missing service times",IF(AND($AB481&lt;&gt;"",$AC481&lt;&gt;"",$AC481&lt;$AB481),"Service end before service start",IF(AND($L481="Cancelled",$U481=""),"Cancelled record missing cancellation source",IF(OR(AND($V481&lt;&gt;"",$V481&lt;0),AND($W481&lt;&gt;"",$W481&lt;0)),"Negative cost",""))))))))))</f>
        <v/>
      </c>
    </row>
    <row r="482">
      <c r="A482" s="15" t="n"/>
      <c r="B482" s="15" t="n"/>
      <c r="C482" s="15" t="n"/>
      <c r="D482" s="42" t="n"/>
      <c r="E482" s="17" t="n"/>
      <c r="F482" s="42" t="n"/>
      <c r="G482" s="17" t="n"/>
      <c r="H482" s="15" t="n"/>
      <c r="I482" s="15" t="n"/>
      <c r="J482" s="15" t="n"/>
      <c r="K482" s="15" t="n"/>
      <c r="L482" s="15" t="n"/>
      <c r="M482" s="15" t="n"/>
      <c r="N482" s="15" t="n"/>
      <c r="O482" s="42" t="n"/>
      <c r="P482" s="17" t="n"/>
      <c r="Q482" s="42" t="n"/>
      <c r="R482" s="17" t="n"/>
      <c r="S482" s="42" t="n"/>
      <c r="T482" s="17" t="n"/>
      <c r="U482" s="15" t="n"/>
      <c r="V482" s="43" t="n"/>
      <c r="W482" s="43" t="n"/>
      <c r="X482" s="19" t="n"/>
      <c r="Y482" s="44">
        <f>IF($A482="","",IF(OR($D482="",$E482=""),"",$D482+$E482))</f>
        <v/>
      </c>
      <c r="Z482" s="44">
        <f>IF($A482="","",IF(OR($F482="",$G482=""),"",$F482+$G482))</f>
        <v/>
      </c>
      <c r="AA482" s="44">
        <f>IF($A482="","",IF(OR($O482="",$P482=""),"",$O482+$P482))</f>
        <v/>
      </c>
      <c r="AB482" s="44">
        <f>IF($A482="","",IF(OR($Q482="",$R482=""),"",$Q482+$R482))</f>
        <v/>
      </c>
      <c r="AC482" s="44">
        <f>IF($A482="","",IF(OR($S482="",$T482=""),"",$S482+$T482))</f>
        <v/>
      </c>
      <c r="AD482" s="45">
        <f>IF($A482="","",IF(OR($Y482="",$Z482=""),"",ROUND(($Z482-$Y482)*24,1)))</f>
        <v/>
      </c>
      <c r="AE482" s="45">
        <f>IF($A482="","",IF(OR($AA482="",$Z482=""),"",ROUND(($Z482-$AA482)*24,1)))</f>
        <v/>
      </c>
      <c r="AF482" s="22">
        <f>IF($A482="","",IF(OR($AB482="",$Z482=""),"",ROUND(($AB482-$Z482)*1440,0)))</f>
        <v/>
      </c>
      <c r="AG482" s="22">
        <f>IF($A482="","",IF(OR($AB482="",$AC482=""),"",ROUND(($AC482-$AB482)*1440,0)))</f>
        <v/>
      </c>
      <c r="AH482" s="46">
        <f>IF($A482="","",IF(OR($V482="",$W482=""),"",$W482-$V482))</f>
        <v/>
      </c>
      <c r="AI482" s="24">
        <f>IF($A482="","",IF(OR($L482="Cancelled",$L482="Completed"),"",IF(AND($L482="Confirmed",OR($M482="",$N482="")),"CONFIRMATION INCOMPLETE",IF(AND($Z482&lt;&gt;"",$Z482&lt;Dashboard!$B$2,$L482&lt;&gt;"Confirmed"),"OVERDUE / UNFILLED",IF(AND($Z482&lt;&gt;"",$Z482&gt;=Dashboard!$B$2,$Z482&lt;=Dashboard!$B$2+2,$L482&lt;&gt;"Confirmed"),"DUE WITHIN 48 HOURS","")))))</f>
        <v/>
      </c>
      <c r="AJ482" s="24">
        <f>IF($A482="","",IF(COUNTIF($A$2:$A$501,$A482)&gt;1,"Duplicate request ID",IF(OR($B482="",$C482="",$D482="",$E482="",$F482="",$G482="",$H482="",$I482="",$J482="",$K482="",$L482=""),"Missing required information",IF(AND($Y482&lt;&gt;"",$Z482&lt;&gt;"",$Z482&lt;$Y482),"Invalid date or time sequence",IF(OR(AND($O482&lt;&gt;"",$P482=""),AND($O482="",$P482&lt;&gt;"")),"Confirmation date or time incomplete",IF(AND($AA482&lt;&gt;"",$Z482&lt;&gt;"",$AA482&gt;$Z482),"Confirmation after appointment",IF(AND(OR($L482="Confirmed",$L482="Completed"),OR($M482="",$N482="")),"Confirmed record missing assignment",IF(AND($L482="Completed",OR($Q482="",$R482="",$S482="",$T482="")),"Completed record missing service times",IF(AND($AB482&lt;&gt;"",$AC482&lt;&gt;"",$AC482&lt;$AB482),"Service end before service start",IF(AND($L482="Cancelled",$U482=""),"Cancelled record missing cancellation source",IF(OR(AND($V482&lt;&gt;"",$V482&lt;0),AND($W482&lt;&gt;"",$W482&lt;0)),"Negative cost",""))))))))))</f>
        <v/>
      </c>
    </row>
    <row r="483">
      <c r="A483" s="25" t="n"/>
      <c r="B483" s="25" t="n"/>
      <c r="C483" s="25" t="n"/>
      <c r="D483" s="47" t="n"/>
      <c r="E483" s="27" t="n"/>
      <c r="F483" s="47" t="n"/>
      <c r="G483" s="27" t="n"/>
      <c r="H483" s="25" t="n"/>
      <c r="I483" s="25" t="n"/>
      <c r="J483" s="25" t="n"/>
      <c r="K483" s="25" t="n"/>
      <c r="L483" s="25" t="n"/>
      <c r="M483" s="25" t="n"/>
      <c r="N483" s="25" t="n"/>
      <c r="O483" s="47" t="n"/>
      <c r="P483" s="27" t="n"/>
      <c r="Q483" s="47" t="n"/>
      <c r="R483" s="27" t="n"/>
      <c r="S483" s="47" t="n"/>
      <c r="T483" s="27" t="n"/>
      <c r="U483" s="25" t="n"/>
      <c r="V483" s="48" t="n"/>
      <c r="W483" s="48" t="n"/>
      <c r="X483" s="29" t="n"/>
      <c r="Y483" s="44">
        <f>IF($A483="","",IF(OR($D483="",$E483=""),"",$D483+$E483))</f>
        <v/>
      </c>
      <c r="Z483" s="44">
        <f>IF($A483="","",IF(OR($F483="",$G483=""),"",$F483+$G483))</f>
        <v/>
      </c>
      <c r="AA483" s="44">
        <f>IF($A483="","",IF(OR($O483="",$P483=""),"",$O483+$P483))</f>
        <v/>
      </c>
      <c r="AB483" s="44">
        <f>IF($A483="","",IF(OR($Q483="",$R483=""),"",$Q483+$R483))</f>
        <v/>
      </c>
      <c r="AC483" s="44">
        <f>IF($A483="","",IF(OR($S483="",$T483=""),"",$S483+$T483))</f>
        <v/>
      </c>
      <c r="AD483" s="45">
        <f>IF($A483="","",IF(OR($Y483="",$Z483=""),"",ROUND(($Z483-$Y483)*24,1)))</f>
        <v/>
      </c>
      <c r="AE483" s="45">
        <f>IF($A483="","",IF(OR($AA483="",$Z483=""),"",ROUND(($Z483-$AA483)*24,1)))</f>
        <v/>
      </c>
      <c r="AF483" s="22">
        <f>IF($A483="","",IF(OR($AB483="",$Z483=""),"",ROUND(($AB483-$Z483)*1440,0)))</f>
        <v/>
      </c>
      <c r="AG483" s="22">
        <f>IF($A483="","",IF(OR($AB483="",$AC483=""),"",ROUND(($AC483-$AB483)*1440,0)))</f>
        <v/>
      </c>
      <c r="AH483" s="46">
        <f>IF($A483="","",IF(OR($V483="",$W483=""),"",$W483-$V483))</f>
        <v/>
      </c>
      <c r="AI483" s="24">
        <f>IF($A483="","",IF(OR($L483="Cancelled",$L483="Completed"),"",IF(AND($L483="Confirmed",OR($M483="",$N483="")),"CONFIRMATION INCOMPLETE",IF(AND($Z483&lt;&gt;"",$Z483&lt;Dashboard!$B$2,$L483&lt;&gt;"Confirmed"),"OVERDUE / UNFILLED",IF(AND($Z483&lt;&gt;"",$Z483&gt;=Dashboard!$B$2,$Z483&lt;=Dashboard!$B$2+2,$L483&lt;&gt;"Confirmed"),"DUE WITHIN 48 HOURS","")))))</f>
        <v/>
      </c>
      <c r="AJ483" s="24">
        <f>IF($A483="","",IF(COUNTIF($A$2:$A$501,$A483)&gt;1,"Duplicate request ID",IF(OR($B483="",$C483="",$D483="",$E483="",$F483="",$G483="",$H483="",$I483="",$J483="",$K483="",$L483=""),"Missing required information",IF(AND($Y483&lt;&gt;"",$Z483&lt;&gt;"",$Z483&lt;$Y483),"Invalid date or time sequence",IF(OR(AND($O483&lt;&gt;"",$P483=""),AND($O483="",$P483&lt;&gt;"")),"Confirmation date or time incomplete",IF(AND($AA483&lt;&gt;"",$Z483&lt;&gt;"",$AA483&gt;$Z483),"Confirmation after appointment",IF(AND(OR($L483="Confirmed",$L483="Completed"),OR($M483="",$N483="")),"Confirmed record missing assignment",IF(AND($L483="Completed",OR($Q483="",$R483="",$S483="",$T483="")),"Completed record missing service times",IF(AND($AB483&lt;&gt;"",$AC483&lt;&gt;"",$AC483&lt;$AB483),"Service end before service start",IF(AND($L483="Cancelled",$U483=""),"Cancelled record missing cancellation source",IF(OR(AND($V483&lt;&gt;"",$V483&lt;0),AND($W483&lt;&gt;"",$W483&lt;0)),"Negative cost",""))))))))))</f>
        <v/>
      </c>
    </row>
    <row r="484">
      <c r="A484" s="15" t="n"/>
      <c r="B484" s="15" t="n"/>
      <c r="C484" s="15" t="n"/>
      <c r="D484" s="42" t="n"/>
      <c r="E484" s="17" t="n"/>
      <c r="F484" s="42" t="n"/>
      <c r="G484" s="17" t="n"/>
      <c r="H484" s="15" t="n"/>
      <c r="I484" s="15" t="n"/>
      <c r="J484" s="15" t="n"/>
      <c r="K484" s="15" t="n"/>
      <c r="L484" s="15" t="n"/>
      <c r="M484" s="15" t="n"/>
      <c r="N484" s="15" t="n"/>
      <c r="O484" s="42" t="n"/>
      <c r="P484" s="17" t="n"/>
      <c r="Q484" s="42" t="n"/>
      <c r="R484" s="17" t="n"/>
      <c r="S484" s="42" t="n"/>
      <c r="T484" s="17" t="n"/>
      <c r="U484" s="15" t="n"/>
      <c r="V484" s="43" t="n"/>
      <c r="W484" s="43" t="n"/>
      <c r="X484" s="19" t="n"/>
      <c r="Y484" s="44">
        <f>IF($A484="","",IF(OR($D484="",$E484=""),"",$D484+$E484))</f>
        <v/>
      </c>
      <c r="Z484" s="44">
        <f>IF($A484="","",IF(OR($F484="",$G484=""),"",$F484+$G484))</f>
        <v/>
      </c>
      <c r="AA484" s="44">
        <f>IF($A484="","",IF(OR($O484="",$P484=""),"",$O484+$P484))</f>
        <v/>
      </c>
      <c r="AB484" s="44">
        <f>IF($A484="","",IF(OR($Q484="",$R484=""),"",$Q484+$R484))</f>
        <v/>
      </c>
      <c r="AC484" s="44">
        <f>IF($A484="","",IF(OR($S484="",$T484=""),"",$S484+$T484))</f>
        <v/>
      </c>
      <c r="AD484" s="45">
        <f>IF($A484="","",IF(OR($Y484="",$Z484=""),"",ROUND(($Z484-$Y484)*24,1)))</f>
        <v/>
      </c>
      <c r="AE484" s="45">
        <f>IF($A484="","",IF(OR($AA484="",$Z484=""),"",ROUND(($Z484-$AA484)*24,1)))</f>
        <v/>
      </c>
      <c r="AF484" s="22">
        <f>IF($A484="","",IF(OR($AB484="",$Z484=""),"",ROUND(($AB484-$Z484)*1440,0)))</f>
        <v/>
      </c>
      <c r="AG484" s="22">
        <f>IF($A484="","",IF(OR($AB484="",$AC484=""),"",ROUND(($AC484-$AB484)*1440,0)))</f>
        <v/>
      </c>
      <c r="AH484" s="46">
        <f>IF($A484="","",IF(OR($V484="",$W484=""),"",$W484-$V484))</f>
        <v/>
      </c>
      <c r="AI484" s="24">
        <f>IF($A484="","",IF(OR($L484="Cancelled",$L484="Completed"),"",IF(AND($L484="Confirmed",OR($M484="",$N484="")),"CONFIRMATION INCOMPLETE",IF(AND($Z484&lt;&gt;"",$Z484&lt;Dashboard!$B$2,$L484&lt;&gt;"Confirmed"),"OVERDUE / UNFILLED",IF(AND($Z484&lt;&gt;"",$Z484&gt;=Dashboard!$B$2,$Z484&lt;=Dashboard!$B$2+2,$L484&lt;&gt;"Confirmed"),"DUE WITHIN 48 HOURS","")))))</f>
        <v/>
      </c>
      <c r="AJ484" s="24">
        <f>IF($A484="","",IF(COUNTIF($A$2:$A$501,$A484)&gt;1,"Duplicate request ID",IF(OR($B484="",$C484="",$D484="",$E484="",$F484="",$G484="",$H484="",$I484="",$J484="",$K484="",$L484=""),"Missing required information",IF(AND($Y484&lt;&gt;"",$Z484&lt;&gt;"",$Z484&lt;$Y484),"Invalid date or time sequence",IF(OR(AND($O484&lt;&gt;"",$P484=""),AND($O484="",$P484&lt;&gt;"")),"Confirmation date or time incomplete",IF(AND($AA484&lt;&gt;"",$Z484&lt;&gt;"",$AA484&gt;$Z484),"Confirmation after appointment",IF(AND(OR($L484="Confirmed",$L484="Completed"),OR($M484="",$N484="")),"Confirmed record missing assignment",IF(AND($L484="Completed",OR($Q484="",$R484="",$S484="",$T484="")),"Completed record missing service times",IF(AND($AB484&lt;&gt;"",$AC484&lt;&gt;"",$AC484&lt;$AB484),"Service end before service start",IF(AND($L484="Cancelled",$U484=""),"Cancelled record missing cancellation source",IF(OR(AND($V484&lt;&gt;"",$V484&lt;0),AND($W484&lt;&gt;"",$W484&lt;0)),"Negative cost",""))))))))))</f>
        <v/>
      </c>
    </row>
    <row r="485">
      <c r="A485" s="25" t="n"/>
      <c r="B485" s="25" t="n"/>
      <c r="C485" s="25" t="n"/>
      <c r="D485" s="47" t="n"/>
      <c r="E485" s="27" t="n"/>
      <c r="F485" s="47" t="n"/>
      <c r="G485" s="27" t="n"/>
      <c r="H485" s="25" t="n"/>
      <c r="I485" s="25" t="n"/>
      <c r="J485" s="25" t="n"/>
      <c r="K485" s="25" t="n"/>
      <c r="L485" s="25" t="n"/>
      <c r="M485" s="25" t="n"/>
      <c r="N485" s="25" t="n"/>
      <c r="O485" s="47" t="n"/>
      <c r="P485" s="27" t="n"/>
      <c r="Q485" s="47" t="n"/>
      <c r="R485" s="27" t="n"/>
      <c r="S485" s="47" t="n"/>
      <c r="T485" s="27" t="n"/>
      <c r="U485" s="25" t="n"/>
      <c r="V485" s="48" t="n"/>
      <c r="W485" s="48" t="n"/>
      <c r="X485" s="29" t="n"/>
      <c r="Y485" s="44">
        <f>IF($A485="","",IF(OR($D485="",$E485=""),"",$D485+$E485))</f>
        <v/>
      </c>
      <c r="Z485" s="44">
        <f>IF($A485="","",IF(OR($F485="",$G485=""),"",$F485+$G485))</f>
        <v/>
      </c>
      <c r="AA485" s="44">
        <f>IF($A485="","",IF(OR($O485="",$P485=""),"",$O485+$P485))</f>
        <v/>
      </c>
      <c r="AB485" s="44">
        <f>IF($A485="","",IF(OR($Q485="",$R485=""),"",$Q485+$R485))</f>
        <v/>
      </c>
      <c r="AC485" s="44">
        <f>IF($A485="","",IF(OR($S485="",$T485=""),"",$S485+$T485))</f>
        <v/>
      </c>
      <c r="AD485" s="45">
        <f>IF($A485="","",IF(OR($Y485="",$Z485=""),"",ROUND(($Z485-$Y485)*24,1)))</f>
        <v/>
      </c>
      <c r="AE485" s="45">
        <f>IF($A485="","",IF(OR($AA485="",$Z485=""),"",ROUND(($Z485-$AA485)*24,1)))</f>
        <v/>
      </c>
      <c r="AF485" s="22">
        <f>IF($A485="","",IF(OR($AB485="",$Z485=""),"",ROUND(($AB485-$Z485)*1440,0)))</f>
        <v/>
      </c>
      <c r="AG485" s="22">
        <f>IF($A485="","",IF(OR($AB485="",$AC485=""),"",ROUND(($AC485-$AB485)*1440,0)))</f>
        <v/>
      </c>
      <c r="AH485" s="46">
        <f>IF($A485="","",IF(OR($V485="",$W485=""),"",$W485-$V485))</f>
        <v/>
      </c>
      <c r="AI485" s="24">
        <f>IF($A485="","",IF(OR($L485="Cancelled",$L485="Completed"),"",IF(AND($L485="Confirmed",OR($M485="",$N485="")),"CONFIRMATION INCOMPLETE",IF(AND($Z485&lt;&gt;"",$Z485&lt;Dashboard!$B$2,$L485&lt;&gt;"Confirmed"),"OVERDUE / UNFILLED",IF(AND($Z485&lt;&gt;"",$Z485&gt;=Dashboard!$B$2,$Z485&lt;=Dashboard!$B$2+2,$L485&lt;&gt;"Confirmed"),"DUE WITHIN 48 HOURS","")))))</f>
        <v/>
      </c>
      <c r="AJ485" s="24">
        <f>IF($A485="","",IF(COUNTIF($A$2:$A$501,$A485)&gt;1,"Duplicate request ID",IF(OR($B485="",$C485="",$D485="",$E485="",$F485="",$G485="",$H485="",$I485="",$J485="",$K485="",$L485=""),"Missing required information",IF(AND($Y485&lt;&gt;"",$Z485&lt;&gt;"",$Z485&lt;$Y485),"Invalid date or time sequence",IF(OR(AND($O485&lt;&gt;"",$P485=""),AND($O485="",$P485&lt;&gt;"")),"Confirmation date or time incomplete",IF(AND($AA485&lt;&gt;"",$Z485&lt;&gt;"",$AA485&gt;$Z485),"Confirmation after appointment",IF(AND(OR($L485="Confirmed",$L485="Completed"),OR($M485="",$N485="")),"Confirmed record missing assignment",IF(AND($L485="Completed",OR($Q485="",$R485="",$S485="",$T485="")),"Completed record missing service times",IF(AND($AB485&lt;&gt;"",$AC485&lt;&gt;"",$AC485&lt;$AB485),"Service end before service start",IF(AND($L485="Cancelled",$U485=""),"Cancelled record missing cancellation source",IF(OR(AND($V485&lt;&gt;"",$V485&lt;0),AND($W485&lt;&gt;"",$W485&lt;0)),"Negative cost",""))))))))))</f>
        <v/>
      </c>
    </row>
    <row r="486">
      <c r="A486" s="15" t="n"/>
      <c r="B486" s="15" t="n"/>
      <c r="C486" s="15" t="n"/>
      <c r="D486" s="42" t="n"/>
      <c r="E486" s="17" t="n"/>
      <c r="F486" s="42" t="n"/>
      <c r="G486" s="17" t="n"/>
      <c r="H486" s="15" t="n"/>
      <c r="I486" s="15" t="n"/>
      <c r="J486" s="15" t="n"/>
      <c r="K486" s="15" t="n"/>
      <c r="L486" s="15" t="n"/>
      <c r="M486" s="15" t="n"/>
      <c r="N486" s="15" t="n"/>
      <c r="O486" s="42" t="n"/>
      <c r="P486" s="17" t="n"/>
      <c r="Q486" s="42" t="n"/>
      <c r="R486" s="17" t="n"/>
      <c r="S486" s="42" t="n"/>
      <c r="T486" s="17" t="n"/>
      <c r="U486" s="15" t="n"/>
      <c r="V486" s="43" t="n"/>
      <c r="W486" s="43" t="n"/>
      <c r="X486" s="19" t="n"/>
      <c r="Y486" s="44">
        <f>IF($A486="","",IF(OR($D486="",$E486=""),"",$D486+$E486))</f>
        <v/>
      </c>
      <c r="Z486" s="44">
        <f>IF($A486="","",IF(OR($F486="",$G486=""),"",$F486+$G486))</f>
        <v/>
      </c>
      <c r="AA486" s="44">
        <f>IF($A486="","",IF(OR($O486="",$P486=""),"",$O486+$P486))</f>
        <v/>
      </c>
      <c r="AB486" s="44">
        <f>IF($A486="","",IF(OR($Q486="",$R486=""),"",$Q486+$R486))</f>
        <v/>
      </c>
      <c r="AC486" s="44">
        <f>IF($A486="","",IF(OR($S486="",$T486=""),"",$S486+$T486))</f>
        <v/>
      </c>
      <c r="AD486" s="45">
        <f>IF($A486="","",IF(OR($Y486="",$Z486=""),"",ROUND(($Z486-$Y486)*24,1)))</f>
        <v/>
      </c>
      <c r="AE486" s="45">
        <f>IF($A486="","",IF(OR($AA486="",$Z486=""),"",ROUND(($Z486-$AA486)*24,1)))</f>
        <v/>
      </c>
      <c r="AF486" s="22">
        <f>IF($A486="","",IF(OR($AB486="",$Z486=""),"",ROUND(($AB486-$Z486)*1440,0)))</f>
        <v/>
      </c>
      <c r="AG486" s="22">
        <f>IF($A486="","",IF(OR($AB486="",$AC486=""),"",ROUND(($AC486-$AB486)*1440,0)))</f>
        <v/>
      </c>
      <c r="AH486" s="46">
        <f>IF($A486="","",IF(OR($V486="",$W486=""),"",$W486-$V486))</f>
        <v/>
      </c>
      <c r="AI486" s="24">
        <f>IF($A486="","",IF(OR($L486="Cancelled",$L486="Completed"),"",IF(AND($L486="Confirmed",OR($M486="",$N486="")),"CONFIRMATION INCOMPLETE",IF(AND($Z486&lt;&gt;"",$Z486&lt;Dashboard!$B$2,$L486&lt;&gt;"Confirmed"),"OVERDUE / UNFILLED",IF(AND($Z486&lt;&gt;"",$Z486&gt;=Dashboard!$B$2,$Z486&lt;=Dashboard!$B$2+2,$L486&lt;&gt;"Confirmed"),"DUE WITHIN 48 HOURS","")))))</f>
        <v/>
      </c>
      <c r="AJ486" s="24">
        <f>IF($A486="","",IF(COUNTIF($A$2:$A$501,$A486)&gt;1,"Duplicate request ID",IF(OR($B486="",$C486="",$D486="",$E486="",$F486="",$G486="",$H486="",$I486="",$J486="",$K486="",$L486=""),"Missing required information",IF(AND($Y486&lt;&gt;"",$Z486&lt;&gt;"",$Z486&lt;$Y486),"Invalid date or time sequence",IF(OR(AND($O486&lt;&gt;"",$P486=""),AND($O486="",$P486&lt;&gt;"")),"Confirmation date or time incomplete",IF(AND($AA486&lt;&gt;"",$Z486&lt;&gt;"",$AA486&gt;$Z486),"Confirmation after appointment",IF(AND(OR($L486="Confirmed",$L486="Completed"),OR($M486="",$N486="")),"Confirmed record missing assignment",IF(AND($L486="Completed",OR($Q486="",$R486="",$S486="",$T486="")),"Completed record missing service times",IF(AND($AB486&lt;&gt;"",$AC486&lt;&gt;"",$AC486&lt;$AB486),"Service end before service start",IF(AND($L486="Cancelled",$U486=""),"Cancelled record missing cancellation source",IF(OR(AND($V486&lt;&gt;"",$V486&lt;0),AND($W486&lt;&gt;"",$W486&lt;0)),"Negative cost",""))))))))))</f>
        <v/>
      </c>
    </row>
    <row r="487">
      <c r="A487" s="25" t="n"/>
      <c r="B487" s="25" t="n"/>
      <c r="C487" s="25" t="n"/>
      <c r="D487" s="47" t="n"/>
      <c r="E487" s="27" t="n"/>
      <c r="F487" s="47" t="n"/>
      <c r="G487" s="27" t="n"/>
      <c r="H487" s="25" t="n"/>
      <c r="I487" s="25" t="n"/>
      <c r="J487" s="25" t="n"/>
      <c r="K487" s="25" t="n"/>
      <c r="L487" s="25" t="n"/>
      <c r="M487" s="25" t="n"/>
      <c r="N487" s="25" t="n"/>
      <c r="O487" s="47" t="n"/>
      <c r="P487" s="27" t="n"/>
      <c r="Q487" s="47" t="n"/>
      <c r="R487" s="27" t="n"/>
      <c r="S487" s="47" t="n"/>
      <c r="T487" s="27" t="n"/>
      <c r="U487" s="25" t="n"/>
      <c r="V487" s="48" t="n"/>
      <c r="W487" s="48" t="n"/>
      <c r="X487" s="29" t="n"/>
      <c r="Y487" s="44">
        <f>IF($A487="","",IF(OR($D487="",$E487=""),"",$D487+$E487))</f>
        <v/>
      </c>
      <c r="Z487" s="44">
        <f>IF($A487="","",IF(OR($F487="",$G487=""),"",$F487+$G487))</f>
        <v/>
      </c>
      <c r="AA487" s="44">
        <f>IF($A487="","",IF(OR($O487="",$P487=""),"",$O487+$P487))</f>
        <v/>
      </c>
      <c r="AB487" s="44">
        <f>IF($A487="","",IF(OR($Q487="",$R487=""),"",$Q487+$R487))</f>
        <v/>
      </c>
      <c r="AC487" s="44">
        <f>IF($A487="","",IF(OR($S487="",$T487=""),"",$S487+$T487))</f>
        <v/>
      </c>
      <c r="AD487" s="45">
        <f>IF($A487="","",IF(OR($Y487="",$Z487=""),"",ROUND(($Z487-$Y487)*24,1)))</f>
        <v/>
      </c>
      <c r="AE487" s="45">
        <f>IF($A487="","",IF(OR($AA487="",$Z487=""),"",ROUND(($Z487-$AA487)*24,1)))</f>
        <v/>
      </c>
      <c r="AF487" s="22">
        <f>IF($A487="","",IF(OR($AB487="",$Z487=""),"",ROUND(($AB487-$Z487)*1440,0)))</f>
        <v/>
      </c>
      <c r="AG487" s="22">
        <f>IF($A487="","",IF(OR($AB487="",$AC487=""),"",ROUND(($AC487-$AB487)*1440,0)))</f>
        <v/>
      </c>
      <c r="AH487" s="46">
        <f>IF($A487="","",IF(OR($V487="",$W487=""),"",$W487-$V487))</f>
        <v/>
      </c>
      <c r="AI487" s="24">
        <f>IF($A487="","",IF(OR($L487="Cancelled",$L487="Completed"),"",IF(AND($L487="Confirmed",OR($M487="",$N487="")),"CONFIRMATION INCOMPLETE",IF(AND($Z487&lt;&gt;"",$Z487&lt;Dashboard!$B$2,$L487&lt;&gt;"Confirmed"),"OVERDUE / UNFILLED",IF(AND($Z487&lt;&gt;"",$Z487&gt;=Dashboard!$B$2,$Z487&lt;=Dashboard!$B$2+2,$L487&lt;&gt;"Confirmed"),"DUE WITHIN 48 HOURS","")))))</f>
        <v/>
      </c>
      <c r="AJ487" s="24">
        <f>IF($A487="","",IF(COUNTIF($A$2:$A$501,$A487)&gt;1,"Duplicate request ID",IF(OR($B487="",$C487="",$D487="",$E487="",$F487="",$G487="",$H487="",$I487="",$J487="",$K487="",$L487=""),"Missing required information",IF(AND($Y487&lt;&gt;"",$Z487&lt;&gt;"",$Z487&lt;$Y487),"Invalid date or time sequence",IF(OR(AND($O487&lt;&gt;"",$P487=""),AND($O487="",$P487&lt;&gt;"")),"Confirmation date or time incomplete",IF(AND($AA487&lt;&gt;"",$Z487&lt;&gt;"",$AA487&gt;$Z487),"Confirmation after appointment",IF(AND(OR($L487="Confirmed",$L487="Completed"),OR($M487="",$N487="")),"Confirmed record missing assignment",IF(AND($L487="Completed",OR($Q487="",$R487="",$S487="",$T487="")),"Completed record missing service times",IF(AND($AB487&lt;&gt;"",$AC487&lt;&gt;"",$AC487&lt;$AB487),"Service end before service start",IF(AND($L487="Cancelled",$U487=""),"Cancelled record missing cancellation source",IF(OR(AND($V487&lt;&gt;"",$V487&lt;0),AND($W487&lt;&gt;"",$W487&lt;0)),"Negative cost",""))))))))))</f>
        <v/>
      </c>
    </row>
    <row r="488">
      <c r="A488" s="15" t="n"/>
      <c r="B488" s="15" t="n"/>
      <c r="C488" s="15" t="n"/>
      <c r="D488" s="42" t="n"/>
      <c r="E488" s="17" t="n"/>
      <c r="F488" s="42" t="n"/>
      <c r="G488" s="17" t="n"/>
      <c r="H488" s="15" t="n"/>
      <c r="I488" s="15" t="n"/>
      <c r="J488" s="15" t="n"/>
      <c r="K488" s="15" t="n"/>
      <c r="L488" s="15" t="n"/>
      <c r="M488" s="15" t="n"/>
      <c r="N488" s="15" t="n"/>
      <c r="O488" s="42" t="n"/>
      <c r="P488" s="17" t="n"/>
      <c r="Q488" s="42" t="n"/>
      <c r="R488" s="17" t="n"/>
      <c r="S488" s="42" t="n"/>
      <c r="T488" s="17" t="n"/>
      <c r="U488" s="15" t="n"/>
      <c r="V488" s="43" t="n"/>
      <c r="W488" s="43" t="n"/>
      <c r="X488" s="19" t="n"/>
      <c r="Y488" s="44">
        <f>IF($A488="","",IF(OR($D488="",$E488=""),"",$D488+$E488))</f>
        <v/>
      </c>
      <c r="Z488" s="44">
        <f>IF($A488="","",IF(OR($F488="",$G488=""),"",$F488+$G488))</f>
        <v/>
      </c>
      <c r="AA488" s="44">
        <f>IF($A488="","",IF(OR($O488="",$P488=""),"",$O488+$P488))</f>
        <v/>
      </c>
      <c r="AB488" s="44">
        <f>IF($A488="","",IF(OR($Q488="",$R488=""),"",$Q488+$R488))</f>
        <v/>
      </c>
      <c r="AC488" s="44">
        <f>IF($A488="","",IF(OR($S488="",$T488=""),"",$S488+$T488))</f>
        <v/>
      </c>
      <c r="AD488" s="45">
        <f>IF($A488="","",IF(OR($Y488="",$Z488=""),"",ROUND(($Z488-$Y488)*24,1)))</f>
        <v/>
      </c>
      <c r="AE488" s="45">
        <f>IF($A488="","",IF(OR($AA488="",$Z488=""),"",ROUND(($Z488-$AA488)*24,1)))</f>
        <v/>
      </c>
      <c r="AF488" s="22">
        <f>IF($A488="","",IF(OR($AB488="",$Z488=""),"",ROUND(($AB488-$Z488)*1440,0)))</f>
        <v/>
      </c>
      <c r="AG488" s="22">
        <f>IF($A488="","",IF(OR($AB488="",$AC488=""),"",ROUND(($AC488-$AB488)*1440,0)))</f>
        <v/>
      </c>
      <c r="AH488" s="46">
        <f>IF($A488="","",IF(OR($V488="",$W488=""),"",$W488-$V488))</f>
        <v/>
      </c>
      <c r="AI488" s="24">
        <f>IF($A488="","",IF(OR($L488="Cancelled",$L488="Completed"),"",IF(AND($L488="Confirmed",OR($M488="",$N488="")),"CONFIRMATION INCOMPLETE",IF(AND($Z488&lt;&gt;"",$Z488&lt;Dashboard!$B$2,$L488&lt;&gt;"Confirmed"),"OVERDUE / UNFILLED",IF(AND($Z488&lt;&gt;"",$Z488&gt;=Dashboard!$B$2,$Z488&lt;=Dashboard!$B$2+2,$L488&lt;&gt;"Confirmed"),"DUE WITHIN 48 HOURS","")))))</f>
        <v/>
      </c>
      <c r="AJ488" s="24">
        <f>IF($A488="","",IF(COUNTIF($A$2:$A$501,$A488)&gt;1,"Duplicate request ID",IF(OR($B488="",$C488="",$D488="",$E488="",$F488="",$G488="",$H488="",$I488="",$J488="",$K488="",$L488=""),"Missing required information",IF(AND($Y488&lt;&gt;"",$Z488&lt;&gt;"",$Z488&lt;$Y488),"Invalid date or time sequence",IF(OR(AND($O488&lt;&gt;"",$P488=""),AND($O488="",$P488&lt;&gt;"")),"Confirmation date or time incomplete",IF(AND($AA488&lt;&gt;"",$Z488&lt;&gt;"",$AA488&gt;$Z488),"Confirmation after appointment",IF(AND(OR($L488="Confirmed",$L488="Completed"),OR($M488="",$N488="")),"Confirmed record missing assignment",IF(AND($L488="Completed",OR($Q488="",$R488="",$S488="",$T488="")),"Completed record missing service times",IF(AND($AB488&lt;&gt;"",$AC488&lt;&gt;"",$AC488&lt;$AB488),"Service end before service start",IF(AND($L488="Cancelled",$U488=""),"Cancelled record missing cancellation source",IF(OR(AND($V488&lt;&gt;"",$V488&lt;0),AND($W488&lt;&gt;"",$W488&lt;0)),"Negative cost",""))))))))))</f>
        <v/>
      </c>
    </row>
    <row r="489">
      <c r="A489" s="25" t="n"/>
      <c r="B489" s="25" t="n"/>
      <c r="C489" s="25" t="n"/>
      <c r="D489" s="47" t="n"/>
      <c r="E489" s="27" t="n"/>
      <c r="F489" s="47" t="n"/>
      <c r="G489" s="27" t="n"/>
      <c r="H489" s="25" t="n"/>
      <c r="I489" s="25" t="n"/>
      <c r="J489" s="25" t="n"/>
      <c r="K489" s="25" t="n"/>
      <c r="L489" s="25" t="n"/>
      <c r="M489" s="25" t="n"/>
      <c r="N489" s="25" t="n"/>
      <c r="O489" s="47" t="n"/>
      <c r="P489" s="27" t="n"/>
      <c r="Q489" s="47" t="n"/>
      <c r="R489" s="27" t="n"/>
      <c r="S489" s="47" t="n"/>
      <c r="T489" s="27" t="n"/>
      <c r="U489" s="25" t="n"/>
      <c r="V489" s="48" t="n"/>
      <c r="W489" s="48" t="n"/>
      <c r="X489" s="29" t="n"/>
      <c r="Y489" s="44">
        <f>IF($A489="","",IF(OR($D489="",$E489=""),"",$D489+$E489))</f>
        <v/>
      </c>
      <c r="Z489" s="44">
        <f>IF($A489="","",IF(OR($F489="",$G489=""),"",$F489+$G489))</f>
        <v/>
      </c>
      <c r="AA489" s="44">
        <f>IF($A489="","",IF(OR($O489="",$P489=""),"",$O489+$P489))</f>
        <v/>
      </c>
      <c r="AB489" s="44">
        <f>IF($A489="","",IF(OR($Q489="",$R489=""),"",$Q489+$R489))</f>
        <v/>
      </c>
      <c r="AC489" s="44">
        <f>IF($A489="","",IF(OR($S489="",$T489=""),"",$S489+$T489))</f>
        <v/>
      </c>
      <c r="AD489" s="45">
        <f>IF($A489="","",IF(OR($Y489="",$Z489=""),"",ROUND(($Z489-$Y489)*24,1)))</f>
        <v/>
      </c>
      <c r="AE489" s="45">
        <f>IF($A489="","",IF(OR($AA489="",$Z489=""),"",ROUND(($Z489-$AA489)*24,1)))</f>
        <v/>
      </c>
      <c r="AF489" s="22">
        <f>IF($A489="","",IF(OR($AB489="",$Z489=""),"",ROUND(($AB489-$Z489)*1440,0)))</f>
        <v/>
      </c>
      <c r="AG489" s="22">
        <f>IF($A489="","",IF(OR($AB489="",$AC489=""),"",ROUND(($AC489-$AB489)*1440,0)))</f>
        <v/>
      </c>
      <c r="AH489" s="46">
        <f>IF($A489="","",IF(OR($V489="",$W489=""),"",$W489-$V489))</f>
        <v/>
      </c>
      <c r="AI489" s="24">
        <f>IF($A489="","",IF(OR($L489="Cancelled",$L489="Completed"),"",IF(AND($L489="Confirmed",OR($M489="",$N489="")),"CONFIRMATION INCOMPLETE",IF(AND($Z489&lt;&gt;"",$Z489&lt;Dashboard!$B$2,$L489&lt;&gt;"Confirmed"),"OVERDUE / UNFILLED",IF(AND($Z489&lt;&gt;"",$Z489&gt;=Dashboard!$B$2,$Z489&lt;=Dashboard!$B$2+2,$L489&lt;&gt;"Confirmed"),"DUE WITHIN 48 HOURS","")))))</f>
        <v/>
      </c>
      <c r="AJ489" s="24">
        <f>IF($A489="","",IF(COUNTIF($A$2:$A$501,$A489)&gt;1,"Duplicate request ID",IF(OR($B489="",$C489="",$D489="",$E489="",$F489="",$G489="",$H489="",$I489="",$J489="",$K489="",$L489=""),"Missing required information",IF(AND($Y489&lt;&gt;"",$Z489&lt;&gt;"",$Z489&lt;$Y489),"Invalid date or time sequence",IF(OR(AND($O489&lt;&gt;"",$P489=""),AND($O489="",$P489&lt;&gt;"")),"Confirmation date or time incomplete",IF(AND($AA489&lt;&gt;"",$Z489&lt;&gt;"",$AA489&gt;$Z489),"Confirmation after appointment",IF(AND(OR($L489="Confirmed",$L489="Completed"),OR($M489="",$N489="")),"Confirmed record missing assignment",IF(AND($L489="Completed",OR($Q489="",$R489="",$S489="",$T489="")),"Completed record missing service times",IF(AND($AB489&lt;&gt;"",$AC489&lt;&gt;"",$AC489&lt;$AB489),"Service end before service start",IF(AND($L489="Cancelled",$U489=""),"Cancelled record missing cancellation source",IF(OR(AND($V489&lt;&gt;"",$V489&lt;0),AND($W489&lt;&gt;"",$W489&lt;0)),"Negative cost",""))))))))))</f>
        <v/>
      </c>
    </row>
    <row r="490">
      <c r="A490" s="15" t="n"/>
      <c r="B490" s="15" t="n"/>
      <c r="C490" s="15" t="n"/>
      <c r="D490" s="42" t="n"/>
      <c r="E490" s="17" t="n"/>
      <c r="F490" s="42" t="n"/>
      <c r="G490" s="17" t="n"/>
      <c r="H490" s="15" t="n"/>
      <c r="I490" s="15" t="n"/>
      <c r="J490" s="15" t="n"/>
      <c r="K490" s="15" t="n"/>
      <c r="L490" s="15" t="n"/>
      <c r="M490" s="15" t="n"/>
      <c r="N490" s="15" t="n"/>
      <c r="O490" s="42" t="n"/>
      <c r="P490" s="17" t="n"/>
      <c r="Q490" s="42" t="n"/>
      <c r="R490" s="17" t="n"/>
      <c r="S490" s="42" t="n"/>
      <c r="T490" s="17" t="n"/>
      <c r="U490" s="15" t="n"/>
      <c r="V490" s="43" t="n"/>
      <c r="W490" s="43" t="n"/>
      <c r="X490" s="19" t="n"/>
      <c r="Y490" s="44">
        <f>IF($A490="","",IF(OR($D490="",$E490=""),"",$D490+$E490))</f>
        <v/>
      </c>
      <c r="Z490" s="44">
        <f>IF($A490="","",IF(OR($F490="",$G490=""),"",$F490+$G490))</f>
        <v/>
      </c>
      <c r="AA490" s="44">
        <f>IF($A490="","",IF(OR($O490="",$P490=""),"",$O490+$P490))</f>
        <v/>
      </c>
      <c r="AB490" s="44">
        <f>IF($A490="","",IF(OR($Q490="",$R490=""),"",$Q490+$R490))</f>
        <v/>
      </c>
      <c r="AC490" s="44">
        <f>IF($A490="","",IF(OR($S490="",$T490=""),"",$S490+$T490))</f>
        <v/>
      </c>
      <c r="AD490" s="45">
        <f>IF($A490="","",IF(OR($Y490="",$Z490=""),"",ROUND(($Z490-$Y490)*24,1)))</f>
        <v/>
      </c>
      <c r="AE490" s="45">
        <f>IF($A490="","",IF(OR($AA490="",$Z490=""),"",ROUND(($Z490-$AA490)*24,1)))</f>
        <v/>
      </c>
      <c r="AF490" s="22">
        <f>IF($A490="","",IF(OR($AB490="",$Z490=""),"",ROUND(($AB490-$Z490)*1440,0)))</f>
        <v/>
      </c>
      <c r="AG490" s="22">
        <f>IF($A490="","",IF(OR($AB490="",$AC490=""),"",ROUND(($AC490-$AB490)*1440,0)))</f>
        <v/>
      </c>
      <c r="AH490" s="46">
        <f>IF($A490="","",IF(OR($V490="",$W490=""),"",$W490-$V490))</f>
        <v/>
      </c>
      <c r="AI490" s="24">
        <f>IF($A490="","",IF(OR($L490="Cancelled",$L490="Completed"),"",IF(AND($L490="Confirmed",OR($M490="",$N490="")),"CONFIRMATION INCOMPLETE",IF(AND($Z490&lt;&gt;"",$Z490&lt;Dashboard!$B$2,$L490&lt;&gt;"Confirmed"),"OVERDUE / UNFILLED",IF(AND($Z490&lt;&gt;"",$Z490&gt;=Dashboard!$B$2,$Z490&lt;=Dashboard!$B$2+2,$L490&lt;&gt;"Confirmed"),"DUE WITHIN 48 HOURS","")))))</f>
        <v/>
      </c>
      <c r="AJ490" s="24">
        <f>IF($A490="","",IF(COUNTIF($A$2:$A$501,$A490)&gt;1,"Duplicate request ID",IF(OR($B490="",$C490="",$D490="",$E490="",$F490="",$G490="",$H490="",$I490="",$J490="",$K490="",$L490=""),"Missing required information",IF(AND($Y490&lt;&gt;"",$Z490&lt;&gt;"",$Z490&lt;$Y490),"Invalid date or time sequence",IF(OR(AND($O490&lt;&gt;"",$P490=""),AND($O490="",$P490&lt;&gt;"")),"Confirmation date or time incomplete",IF(AND($AA490&lt;&gt;"",$Z490&lt;&gt;"",$AA490&gt;$Z490),"Confirmation after appointment",IF(AND(OR($L490="Confirmed",$L490="Completed"),OR($M490="",$N490="")),"Confirmed record missing assignment",IF(AND($L490="Completed",OR($Q490="",$R490="",$S490="",$T490="")),"Completed record missing service times",IF(AND($AB490&lt;&gt;"",$AC490&lt;&gt;"",$AC490&lt;$AB490),"Service end before service start",IF(AND($L490="Cancelled",$U490=""),"Cancelled record missing cancellation source",IF(OR(AND($V490&lt;&gt;"",$V490&lt;0),AND($W490&lt;&gt;"",$W490&lt;0)),"Negative cost",""))))))))))</f>
        <v/>
      </c>
    </row>
    <row r="491">
      <c r="A491" s="25" t="n"/>
      <c r="B491" s="25" t="n"/>
      <c r="C491" s="25" t="n"/>
      <c r="D491" s="47" t="n"/>
      <c r="E491" s="27" t="n"/>
      <c r="F491" s="47" t="n"/>
      <c r="G491" s="27" t="n"/>
      <c r="H491" s="25" t="n"/>
      <c r="I491" s="25" t="n"/>
      <c r="J491" s="25" t="n"/>
      <c r="K491" s="25" t="n"/>
      <c r="L491" s="25" t="n"/>
      <c r="M491" s="25" t="n"/>
      <c r="N491" s="25" t="n"/>
      <c r="O491" s="47" t="n"/>
      <c r="P491" s="27" t="n"/>
      <c r="Q491" s="47" t="n"/>
      <c r="R491" s="27" t="n"/>
      <c r="S491" s="47" t="n"/>
      <c r="T491" s="27" t="n"/>
      <c r="U491" s="25" t="n"/>
      <c r="V491" s="48" t="n"/>
      <c r="W491" s="48" t="n"/>
      <c r="X491" s="29" t="n"/>
      <c r="Y491" s="44">
        <f>IF($A491="","",IF(OR($D491="",$E491=""),"",$D491+$E491))</f>
        <v/>
      </c>
      <c r="Z491" s="44">
        <f>IF($A491="","",IF(OR($F491="",$G491=""),"",$F491+$G491))</f>
        <v/>
      </c>
      <c r="AA491" s="44">
        <f>IF($A491="","",IF(OR($O491="",$P491=""),"",$O491+$P491))</f>
        <v/>
      </c>
      <c r="AB491" s="44">
        <f>IF($A491="","",IF(OR($Q491="",$R491=""),"",$Q491+$R491))</f>
        <v/>
      </c>
      <c r="AC491" s="44">
        <f>IF($A491="","",IF(OR($S491="",$T491=""),"",$S491+$T491))</f>
        <v/>
      </c>
      <c r="AD491" s="45">
        <f>IF($A491="","",IF(OR($Y491="",$Z491=""),"",ROUND(($Z491-$Y491)*24,1)))</f>
        <v/>
      </c>
      <c r="AE491" s="45">
        <f>IF($A491="","",IF(OR($AA491="",$Z491=""),"",ROUND(($Z491-$AA491)*24,1)))</f>
        <v/>
      </c>
      <c r="AF491" s="22">
        <f>IF($A491="","",IF(OR($AB491="",$Z491=""),"",ROUND(($AB491-$Z491)*1440,0)))</f>
        <v/>
      </c>
      <c r="AG491" s="22">
        <f>IF($A491="","",IF(OR($AB491="",$AC491=""),"",ROUND(($AC491-$AB491)*1440,0)))</f>
        <v/>
      </c>
      <c r="AH491" s="46">
        <f>IF($A491="","",IF(OR($V491="",$W491=""),"",$W491-$V491))</f>
        <v/>
      </c>
      <c r="AI491" s="24">
        <f>IF($A491="","",IF(OR($L491="Cancelled",$L491="Completed"),"",IF(AND($L491="Confirmed",OR($M491="",$N491="")),"CONFIRMATION INCOMPLETE",IF(AND($Z491&lt;&gt;"",$Z491&lt;Dashboard!$B$2,$L491&lt;&gt;"Confirmed"),"OVERDUE / UNFILLED",IF(AND($Z491&lt;&gt;"",$Z491&gt;=Dashboard!$B$2,$Z491&lt;=Dashboard!$B$2+2,$L491&lt;&gt;"Confirmed"),"DUE WITHIN 48 HOURS","")))))</f>
        <v/>
      </c>
      <c r="AJ491" s="24">
        <f>IF($A491="","",IF(COUNTIF($A$2:$A$501,$A491)&gt;1,"Duplicate request ID",IF(OR($B491="",$C491="",$D491="",$E491="",$F491="",$G491="",$H491="",$I491="",$J491="",$K491="",$L491=""),"Missing required information",IF(AND($Y491&lt;&gt;"",$Z491&lt;&gt;"",$Z491&lt;$Y491),"Invalid date or time sequence",IF(OR(AND($O491&lt;&gt;"",$P491=""),AND($O491="",$P491&lt;&gt;"")),"Confirmation date or time incomplete",IF(AND($AA491&lt;&gt;"",$Z491&lt;&gt;"",$AA491&gt;$Z491),"Confirmation after appointment",IF(AND(OR($L491="Confirmed",$L491="Completed"),OR($M491="",$N491="")),"Confirmed record missing assignment",IF(AND($L491="Completed",OR($Q491="",$R491="",$S491="",$T491="")),"Completed record missing service times",IF(AND($AB491&lt;&gt;"",$AC491&lt;&gt;"",$AC491&lt;$AB491),"Service end before service start",IF(AND($L491="Cancelled",$U491=""),"Cancelled record missing cancellation source",IF(OR(AND($V491&lt;&gt;"",$V491&lt;0),AND($W491&lt;&gt;"",$W491&lt;0)),"Negative cost",""))))))))))</f>
        <v/>
      </c>
    </row>
    <row r="492">
      <c r="A492" s="15" t="n"/>
      <c r="B492" s="15" t="n"/>
      <c r="C492" s="15" t="n"/>
      <c r="D492" s="42" t="n"/>
      <c r="E492" s="17" t="n"/>
      <c r="F492" s="42" t="n"/>
      <c r="G492" s="17" t="n"/>
      <c r="H492" s="15" t="n"/>
      <c r="I492" s="15" t="n"/>
      <c r="J492" s="15" t="n"/>
      <c r="K492" s="15" t="n"/>
      <c r="L492" s="15" t="n"/>
      <c r="M492" s="15" t="n"/>
      <c r="N492" s="15" t="n"/>
      <c r="O492" s="42" t="n"/>
      <c r="P492" s="17" t="n"/>
      <c r="Q492" s="42" t="n"/>
      <c r="R492" s="17" t="n"/>
      <c r="S492" s="42" t="n"/>
      <c r="T492" s="17" t="n"/>
      <c r="U492" s="15" t="n"/>
      <c r="V492" s="43" t="n"/>
      <c r="W492" s="43" t="n"/>
      <c r="X492" s="19" t="n"/>
      <c r="Y492" s="44">
        <f>IF($A492="","",IF(OR($D492="",$E492=""),"",$D492+$E492))</f>
        <v/>
      </c>
      <c r="Z492" s="44">
        <f>IF($A492="","",IF(OR($F492="",$G492=""),"",$F492+$G492))</f>
        <v/>
      </c>
      <c r="AA492" s="44">
        <f>IF($A492="","",IF(OR($O492="",$P492=""),"",$O492+$P492))</f>
        <v/>
      </c>
      <c r="AB492" s="44">
        <f>IF($A492="","",IF(OR($Q492="",$R492=""),"",$Q492+$R492))</f>
        <v/>
      </c>
      <c r="AC492" s="44">
        <f>IF($A492="","",IF(OR($S492="",$T492=""),"",$S492+$T492))</f>
        <v/>
      </c>
      <c r="AD492" s="45">
        <f>IF($A492="","",IF(OR($Y492="",$Z492=""),"",ROUND(($Z492-$Y492)*24,1)))</f>
        <v/>
      </c>
      <c r="AE492" s="45">
        <f>IF($A492="","",IF(OR($AA492="",$Z492=""),"",ROUND(($Z492-$AA492)*24,1)))</f>
        <v/>
      </c>
      <c r="AF492" s="22">
        <f>IF($A492="","",IF(OR($AB492="",$Z492=""),"",ROUND(($AB492-$Z492)*1440,0)))</f>
        <v/>
      </c>
      <c r="AG492" s="22">
        <f>IF($A492="","",IF(OR($AB492="",$AC492=""),"",ROUND(($AC492-$AB492)*1440,0)))</f>
        <v/>
      </c>
      <c r="AH492" s="46">
        <f>IF($A492="","",IF(OR($V492="",$W492=""),"",$W492-$V492))</f>
        <v/>
      </c>
      <c r="AI492" s="24">
        <f>IF($A492="","",IF(OR($L492="Cancelled",$L492="Completed"),"",IF(AND($L492="Confirmed",OR($M492="",$N492="")),"CONFIRMATION INCOMPLETE",IF(AND($Z492&lt;&gt;"",$Z492&lt;Dashboard!$B$2,$L492&lt;&gt;"Confirmed"),"OVERDUE / UNFILLED",IF(AND($Z492&lt;&gt;"",$Z492&gt;=Dashboard!$B$2,$Z492&lt;=Dashboard!$B$2+2,$L492&lt;&gt;"Confirmed"),"DUE WITHIN 48 HOURS","")))))</f>
        <v/>
      </c>
      <c r="AJ492" s="24">
        <f>IF($A492="","",IF(COUNTIF($A$2:$A$501,$A492)&gt;1,"Duplicate request ID",IF(OR($B492="",$C492="",$D492="",$E492="",$F492="",$G492="",$H492="",$I492="",$J492="",$K492="",$L492=""),"Missing required information",IF(AND($Y492&lt;&gt;"",$Z492&lt;&gt;"",$Z492&lt;$Y492),"Invalid date or time sequence",IF(OR(AND($O492&lt;&gt;"",$P492=""),AND($O492="",$P492&lt;&gt;"")),"Confirmation date or time incomplete",IF(AND($AA492&lt;&gt;"",$Z492&lt;&gt;"",$AA492&gt;$Z492),"Confirmation after appointment",IF(AND(OR($L492="Confirmed",$L492="Completed"),OR($M492="",$N492="")),"Confirmed record missing assignment",IF(AND($L492="Completed",OR($Q492="",$R492="",$S492="",$T492="")),"Completed record missing service times",IF(AND($AB492&lt;&gt;"",$AC492&lt;&gt;"",$AC492&lt;$AB492),"Service end before service start",IF(AND($L492="Cancelled",$U492=""),"Cancelled record missing cancellation source",IF(OR(AND($V492&lt;&gt;"",$V492&lt;0),AND($W492&lt;&gt;"",$W492&lt;0)),"Negative cost",""))))))))))</f>
        <v/>
      </c>
    </row>
    <row r="493">
      <c r="A493" s="25" t="n"/>
      <c r="B493" s="25" t="n"/>
      <c r="C493" s="25" t="n"/>
      <c r="D493" s="47" t="n"/>
      <c r="E493" s="27" t="n"/>
      <c r="F493" s="47" t="n"/>
      <c r="G493" s="27" t="n"/>
      <c r="H493" s="25" t="n"/>
      <c r="I493" s="25" t="n"/>
      <c r="J493" s="25" t="n"/>
      <c r="K493" s="25" t="n"/>
      <c r="L493" s="25" t="n"/>
      <c r="M493" s="25" t="n"/>
      <c r="N493" s="25" t="n"/>
      <c r="O493" s="47" t="n"/>
      <c r="P493" s="27" t="n"/>
      <c r="Q493" s="47" t="n"/>
      <c r="R493" s="27" t="n"/>
      <c r="S493" s="47" t="n"/>
      <c r="T493" s="27" t="n"/>
      <c r="U493" s="25" t="n"/>
      <c r="V493" s="48" t="n"/>
      <c r="W493" s="48" t="n"/>
      <c r="X493" s="29" t="n"/>
      <c r="Y493" s="44">
        <f>IF($A493="","",IF(OR($D493="",$E493=""),"",$D493+$E493))</f>
        <v/>
      </c>
      <c r="Z493" s="44">
        <f>IF($A493="","",IF(OR($F493="",$G493=""),"",$F493+$G493))</f>
        <v/>
      </c>
      <c r="AA493" s="44">
        <f>IF($A493="","",IF(OR($O493="",$P493=""),"",$O493+$P493))</f>
        <v/>
      </c>
      <c r="AB493" s="44">
        <f>IF($A493="","",IF(OR($Q493="",$R493=""),"",$Q493+$R493))</f>
        <v/>
      </c>
      <c r="AC493" s="44">
        <f>IF($A493="","",IF(OR($S493="",$T493=""),"",$S493+$T493))</f>
        <v/>
      </c>
      <c r="AD493" s="45">
        <f>IF($A493="","",IF(OR($Y493="",$Z493=""),"",ROUND(($Z493-$Y493)*24,1)))</f>
        <v/>
      </c>
      <c r="AE493" s="45">
        <f>IF($A493="","",IF(OR($AA493="",$Z493=""),"",ROUND(($Z493-$AA493)*24,1)))</f>
        <v/>
      </c>
      <c r="AF493" s="22">
        <f>IF($A493="","",IF(OR($AB493="",$Z493=""),"",ROUND(($AB493-$Z493)*1440,0)))</f>
        <v/>
      </c>
      <c r="AG493" s="22">
        <f>IF($A493="","",IF(OR($AB493="",$AC493=""),"",ROUND(($AC493-$AB493)*1440,0)))</f>
        <v/>
      </c>
      <c r="AH493" s="46">
        <f>IF($A493="","",IF(OR($V493="",$W493=""),"",$W493-$V493))</f>
        <v/>
      </c>
      <c r="AI493" s="24">
        <f>IF($A493="","",IF(OR($L493="Cancelled",$L493="Completed"),"",IF(AND($L493="Confirmed",OR($M493="",$N493="")),"CONFIRMATION INCOMPLETE",IF(AND($Z493&lt;&gt;"",$Z493&lt;Dashboard!$B$2,$L493&lt;&gt;"Confirmed"),"OVERDUE / UNFILLED",IF(AND($Z493&lt;&gt;"",$Z493&gt;=Dashboard!$B$2,$Z493&lt;=Dashboard!$B$2+2,$L493&lt;&gt;"Confirmed"),"DUE WITHIN 48 HOURS","")))))</f>
        <v/>
      </c>
      <c r="AJ493" s="24">
        <f>IF($A493="","",IF(COUNTIF($A$2:$A$501,$A493)&gt;1,"Duplicate request ID",IF(OR($B493="",$C493="",$D493="",$E493="",$F493="",$G493="",$H493="",$I493="",$J493="",$K493="",$L493=""),"Missing required information",IF(AND($Y493&lt;&gt;"",$Z493&lt;&gt;"",$Z493&lt;$Y493),"Invalid date or time sequence",IF(OR(AND($O493&lt;&gt;"",$P493=""),AND($O493="",$P493&lt;&gt;"")),"Confirmation date or time incomplete",IF(AND($AA493&lt;&gt;"",$Z493&lt;&gt;"",$AA493&gt;$Z493),"Confirmation after appointment",IF(AND(OR($L493="Confirmed",$L493="Completed"),OR($M493="",$N493="")),"Confirmed record missing assignment",IF(AND($L493="Completed",OR($Q493="",$R493="",$S493="",$T493="")),"Completed record missing service times",IF(AND($AB493&lt;&gt;"",$AC493&lt;&gt;"",$AC493&lt;$AB493),"Service end before service start",IF(AND($L493="Cancelled",$U493=""),"Cancelled record missing cancellation source",IF(OR(AND($V493&lt;&gt;"",$V493&lt;0),AND($W493&lt;&gt;"",$W493&lt;0)),"Negative cost",""))))))))))</f>
        <v/>
      </c>
    </row>
    <row r="494">
      <c r="A494" s="15" t="n"/>
      <c r="B494" s="15" t="n"/>
      <c r="C494" s="15" t="n"/>
      <c r="D494" s="42" t="n"/>
      <c r="E494" s="17" t="n"/>
      <c r="F494" s="42" t="n"/>
      <c r="G494" s="17" t="n"/>
      <c r="H494" s="15" t="n"/>
      <c r="I494" s="15" t="n"/>
      <c r="J494" s="15" t="n"/>
      <c r="K494" s="15" t="n"/>
      <c r="L494" s="15" t="n"/>
      <c r="M494" s="15" t="n"/>
      <c r="N494" s="15" t="n"/>
      <c r="O494" s="42" t="n"/>
      <c r="P494" s="17" t="n"/>
      <c r="Q494" s="42" t="n"/>
      <c r="R494" s="17" t="n"/>
      <c r="S494" s="42" t="n"/>
      <c r="T494" s="17" t="n"/>
      <c r="U494" s="15" t="n"/>
      <c r="V494" s="43" t="n"/>
      <c r="W494" s="43" t="n"/>
      <c r="X494" s="19" t="n"/>
      <c r="Y494" s="44">
        <f>IF($A494="","",IF(OR($D494="",$E494=""),"",$D494+$E494))</f>
        <v/>
      </c>
      <c r="Z494" s="44">
        <f>IF($A494="","",IF(OR($F494="",$G494=""),"",$F494+$G494))</f>
        <v/>
      </c>
      <c r="AA494" s="44">
        <f>IF($A494="","",IF(OR($O494="",$P494=""),"",$O494+$P494))</f>
        <v/>
      </c>
      <c r="AB494" s="44">
        <f>IF($A494="","",IF(OR($Q494="",$R494=""),"",$Q494+$R494))</f>
        <v/>
      </c>
      <c r="AC494" s="44">
        <f>IF($A494="","",IF(OR($S494="",$T494=""),"",$S494+$T494))</f>
        <v/>
      </c>
      <c r="AD494" s="45">
        <f>IF($A494="","",IF(OR($Y494="",$Z494=""),"",ROUND(($Z494-$Y494)*24,1)))</f>
        <v/>
      </c>
      <c r="AE494" s="45">
        <f>IF($A494="","",IF(OR($AA494="",$Z494=""),"",ROUND(($Z494-$AA494)*24,1)))</f>
        <v/>
      </c>
      <c r="AF494" s="22">
        <f>IF($A494="","",IF(OR($AB494="",$Z494=""),"",ROUND(($AB494-$Z494)*1440,0)))</f>
        <v/>
      </c>
      <c r="AG494" s="22">
        <f>IF($A494="","",IF(OR($AB494="",$AC494=""),"",ROUND(($AC494-$AB494)*1440,0)))</f>
        <v/>
      </c>
      <c r="AH494" s="46">
        <f>IF($A494="","",IF(OR($V494="",$W494=""),"",$W494-$V494))</f>
        <v/>
      </c>
      <c r="AI494" s="24">
        <f>IF($A494="","",IF(OR($L494="Cancelled",$L494="Completed"),"",IF(AND($L494="Confirmed",OR($M494="",$N494="")),"CONFIRMATION INCOMPLETE",IF(AND($Z494&lt;&gt;"",$Z494&lt;Dashboard!$B$2,$L494&lt;&gt;"Confirmed"),"OVERDUE / UNFILLED",IF(AND($Z494&lt;&gt;"",$Z494&gt;=Dashboard!$B$2,$Z494&lt;=Dashboard!$B$2+2,$L494&lt;&gt;"Confirmed"),"DUE WITHIN 48 HOURS","")))))</f>
        <v/>
      </c>
      <c r="AJ494" s="24">
        <f>IF($A494="","",IF(COUNTIF($A$2:$A$501,$A494)&gt;1,"Duplicate request ID",IF(OR($B494="",$C494="",$D494="",$E494="",$F494="",$G494="",$H494="",$I494="",$J494="",$K494="",$L494=""),"Missing required information",IF(AND($Y494&lt;&gt;"",$Z494&lt;&gt;"",$Z494&lt;$Y494),"Invalid date or time sequence",IF(OR(AND($O494&lt;&gt;"",$P494=""),AND($O494="",$P494&lt;&gt;"")),"Confirmation date or time incomplete",IF(AND($AA494&lt;&gt;"",$Z494&lt;&gt;"",$AA494&gt;$Z494),"Confirmation after appointment",IF(AND(OR($L494="Confirmed",$L494="Completed"),OR($M494="",$N494="")),"Confirmed record missing assignment",IF(AND($L494="Completed",OR($Q494="",$R494="",$S494="",$T494="")),"Completed record missing service times",IF(AND($AB494&lt;&gt;"",$AC494&lt;&gt;"",$AC494&lt;$AB494),"Service end before service start",IF(AND($L494="Cancelled",$U494=""),"Cancelled record missing cancellation source",IF(OR(AND($V494&lt;&gt;"",$V494&lt;0),AND($W494&lt;&gt;"",$W494&lt;0)),"Negative cost",""))))))))))</f>
        <v/>
      </c>
    </row>
    <row r="495">
      <c r="A495" s="25" t="n"/>
      <c r="B495" s="25" t="n"/>
      <c r="C495" s="25" t="n"/>
      <c r="D495" s="47" t="n"/>
      <c r="E495" s="27" t="n"/>
      <c r="F495" s="47" t="n"/>
      <c r="G495" s="27" t="n"/>
      <c r="H495" s="25" t="n"/>
      <c r="I495" s="25" t="n"/>
      <c r="J495" s="25" t="n"/>
      <c r="K495" s="25" t="n"/>
      <c r="L495" s="25" t="n"/>
      <c r="M495" s="25" t="n"/>
      <c r="N495" s="25" t="n"/>
      <c r="O495" s="47" t="n"/>
      <c r="P495" s="27" t="n"/>
      <c r="Q495" s="47" t="n"/>
      <c r="R495" s="27" t="n"/>
      <c r="S495" s="47" t="n"/>
      <c r="T495" s="27" t="n"/>
      <c r="U495" s="25" t="n"/>
      <c r="V495" s="48" t="n"/>
      <c r="W495" s="48" t="n"/>
      <c r="X495" s="29" t="n"/>
      <c r="Y495" s="44">
        <f>IF($A495="","",IF(OR($D495="",$E495=""),"",$D495+$E495))</f>
        <v/>
      </c>
      <c r="Z495" s="44">
        <f>IF($A495="","",IF(OR($F495="",$G495=""),"",$F495+$G495))</f>
        <v/>
      </c>
      <c r="AA495" s="44">
        <f>IF($A495="","",IF(OR($O495="",$P495=""),"",$O495+$P495))</f>
        <v/>
      </c>
      <c r="AB495" s="44">
        <f>IF($A495="","",IF(OR($Q495="",$R495=""),"",$Q495+$R495))</f>
        <v/>
      </c>
      <c r="AC495" s="44">
        <f>IF($A495="","",IF(OR($S495="",$T495=""),"",$S495+$T495))</f>
        <v/>
      </c>
      <c r="AD495" s="45">
        <f>IF($A495="","",IF(OR($Y495="",$Z495=""),"",ROUND(($Z495-$Y495)*24,1)))</f>
        <v/>
      </c>
      <c r="AE495" s="45">
        <f>IF($A495="","",IF(OR($AA495="",$Z495=""),"",ROUND(($Z495-$AA495)*24,1)))</f>
        <v/>
      </c>
      <c r="AF495" s="22">
        <f>IF($A495="","",IF(OR($AB495="",$Z495=""),"",ROUND(($AB495-$Z495)*1440,0)))</f>
        <v/>
      </c>
      <c r="AG495" s="22">
        <f>IF($A495="","",IF(OR($AB495="",$AC495=""),"",ROUND(($AC495-$AB495)*1440,0)))</f>
        <v/>
      </c>
      <c r="AH495" s="46">
        <f>IF($A495="","",IF(OR($V495="",$W495=""),"",$W495-$V495))</f>
        <v/>
      </c>
      <c r="AI495" s="24">
        <f>IF($A495="","",IF(OR($L495="Cancelled",$L495="Completed"),"",IF(AND($L495="Confirmed",OR($M495="",$N495="")),"CONFIRMATION INCOMPLETE",IF(AND($Z495&lt;&gt;"",$Z495&lt;Dashboard!$B$2,$L495&lt;&gt;"Confirmed"),"OVERDUE / UNFILLED",IF(AND($Z495&lt;&gt;"",$Z495&gt;=Dashboard!$B$2,$Z495&lt;=Dashboard!$B$2+2,$L495&lt;&gt;"Confirmed"),"DUE WITHIN 48 HOURS","")))))</f>
        <v/>
      </c>
      <c r="AJ495" s="24">
        <f>IF($A495="","",IF(COUNTIF($A$2:$A$501,$A495)&gt;1,"Duplicate request ID",IF(OR($B495="",$C495="",$D495="",$E495="",$F495="",$G495="",$H495="",$I495="",$J495="",$K495="",$L495=""),"Missing required information",IF(AND($Y495&lt;&gt;"",$Z495&lt;&gt;"",$Z495&lt;$Y495),"Invalid date or time sequence",IF(OR(AND($O495&lt;&gt;"",$P495=""),AND($O495="",$P495&lt;&gt;"")),"Confirmation date or time incomplete",IF(AND($AA495&lt;&gt;"",$Z495&lt;&gt;"",$AA495&gt;$Z495),"Confirmation after appointment",IF(AND(OR($L495="Confirmed",$L495="Completed"),OR($M495="",$N495="")),"Confirmed record missing assignment",IF(AND($L495="Completed",OR($Q495="",$R495="",$S495="",$T495="")),"Completed record missing service times",IF(AND($AB495&lt;&gt;"",$AC495&lt;&gt;"",$AC495&lt;$AB495),"Service end before service start",IF(AND($L495="Cancelled",$U495=""),"Cancelled record missing cancellation source",IF(OR(AND($V495&lt;&gt;"",$V495&lt;0),AND($W495&lt;&gt;"",$W495&lt;0)),"Negative cost",""))))))))))</f>
        <v/>
      </c>
    </row>
    <row r="496">
      <c r="A496" s="15" t="n"/>
      <c r="B496" s="15" t="n"/>
      <c r="C496" s="15" t="n"/>
      <c r="D496" s="42" t="n"/>
      <c r="E496" s="17" t="n"/>
      <c r="F496" s="42" t="n"/>
      <c r="G496" s="17" t="n"/>
      <c r="H496" s="15" t="n"/>
      <c r="I496" s="15" t="n"/>
      <c r="J496" s="15" t="n"/>
      <c r="K496" s="15" t="n"/>
      <c r="L496" s="15" t="n"/>
      <c r="M496" s="15" t="n"/>
      <c r="N496" s="15" t="n"/>
      <c r="O496" s="42" t="n"/>
      <c r="P496" s="17" t="n"/>
      <c r="Q496" s="42" t="n"/>
      <c r="R496" s="17" t="n"/>
      <c r="S496" s="42" t="n"/>
      <c r="T496" s="17" t="n"/>
      <c r="U496" s="15" t="n"/>
      <c r="V496" s="43" t="n"/>
      <c r="W496" s="43" t="n"/>
      <c r="X496" s="19" t="n"/>
      <c r="Y496" s="44">
        <f>IF($A496="","",IF(OR($D496="",$E496=""),"",$D496+$E496))</f>
        <v/>
      </c>
      <c r="Z496" s="44">
        <f>IF($A496="","",IF(OR($F496="",$G496=""),"",$F496+$G496))</f>
        <v/>
      </c>
      <c r="AA496" s="44">
        <f>IF($A496="","",IF(OR($O496="",$P496=""),"",$O496+$P496))</f>
        <v/>
      </c>
      <c r="AB496" s="44">
        <f>IF($A496="","",IF(OR($Q496="",$R496=""),"",$Q496+$R496))</f>
        <v/>
      </c>
      <c r="AC496" s="44">
        <f>IF($A496="","",IF(OR($S496="",$T496=""),"",$S496+$T496))</f>
        <v/>
      </c>
      <c r="AD496" s="45">
        <f>IF($A496="","",IF(OR($Y496="",$Z496=""),"",ROUND(($Z496-$Y496)*24,1)))</f>
        <v/>
      </c>
      <c r="AE496" s="45">
        <f>IF($A496="","",IF(OR($AA496="",$Z496=""),"",ROUND(($Z496-$AA496)*24,1)))</f>
        <v/>
      </c>
      <c r="AF496" s="22">
        <f>IF($A496="","",IF(OR($AB496="",$Z496=""),"",ROUND(($AB496-$Z496)*1440,0)))</f>
        <v/>
      </c>
      <c r="AG496" s="22">
        <f>IF($A496="","",IF(OR($AB496="",$AC496=""),"",ROUND(($AC496-$AB496)*1440,0)))</f>
        <v/>
      </c>
      <c r="AH496" s="46">
        <f>IF($A496="","",IF(OR($V496="",$W496=""),"",$W496-$V496))</f>
        <v/>
      </c>
      <c r="AI496" s="24">
        <f>IF($A496="","",IF(OR($L496="Cancelled",$L496="Completed"),"",IF(AND($L496="Confirmed",OR($M496="",$N496="")),"CONFIRMATION INCOMPLETE",IF(AND($Z496&lt;&gt;"",$Z496&lt;Dashboard!$B$2,$L496&lt;&gt;"Confirmed"),"OVERDUE / UNFILLED",IF(AND($Z496&lt;&gt;"",$Z496&gt;=Dashboard!$B$2,$Z496&lt;=Dashboard!$B$2+2,$L496&lt;&gt;"Confirmed"),"DUE WITHIN 48 HOURS","")))))</f>
        <v/>
      </c>
      <c r="AJ496" s="24">
        <f>IF($A496="","",IF(COUNTIF($A$2:$A$501,$A496)&gt;1,"Duplicate request ID",IF(OR($B496="",$C496="",$D496="",$E496="",$F496="",$G496="",$H496="",$I496="",$J496="",$K496="",$L496=""),"Missing required information",IF(AND($Y496&lt;&gt;"",$Z496&lt;&gt;"",$Z496&lt;$Y496),"Invalid date or time sequence",IF(OR(AND($O496&lt;&gt;"",$P496=""),AND($O496="",$P496&lt;&gt;"")),"Confirmation date or time incomplete",IF(AND($AA496&lt;&gt;"",$Z496&lt;&gt;"",$AA496&gt;$Z496),"Confirmation after appointment",IF(AND(OR($L496="Confirmed",$L496="Completed"),OR($M496="",$N496="")),"Confirmed record missing assignment",IF(AND($L496="Completed",OR($Q496="",$R496="",$S496="",$T496="")),"Completed record missing service times",IF(AND($AB496&lt;&gt;"",$AC496&lt;&gt;"",$AC496&lt;$AB496),"Service end before service start",IF(AND($L496="Cancelled",$U496=""),"Cancelled record missing cancellation source",IF(OR(AND($V496&lt;&gt;"",$V496&lt;0),AND($W496&lt;&gt;"",$W496&lt;0)),"Negative cost",""))))))))))</f>
        <v/>
      </c>
    </row>
    <row r="497">
      <c r="A497" s="25" t="n"/>
      <c r="B497" s="25" t="n"/>
      <c r="C497" s="25" t="n"/>
      <c r="D497" s="47" t="n"/>
      <c r="E497" s="27" t="n"/>
      <c r="F497" s="47" t="n"/>
      <c r="G497" s="27" t="n"/>
      <c r="H497" s="25" t="n"/>
      <c r="I497" s="25" t="n"/>
      <c r="J497" s="25" t="n"/>
      <c r="K497" s="25" t="n"/>
      <c r="L497" s="25" t="n"/>
      <c r="M497" s="25" t="n"/>
      <c r="N497" s="25" t="n"/>
      <c r="O497" s="47" t="n"/>
      <c r="P497" s="27" t="n"/>
      <c r="Q497" s="47" t="n"/>
      <c r="R497" s="27" t="n"/>
      <c r="S497" s="47" t="n"/>
      <c r="T497" s="27" t="n"/>
      <c r="U497" s="25" t="n"/>
      <c r="V497" s="48" t="n"/>
      <c r="W497" s="48" t="n"/>
      <c r="X497" s="29" t="n"/>
      <c r="Y497" s="44">
        <f>IF($A497="","",IF(OR($D497="",$E497=""),"",$D497+$E497))</f>
        <v/>
      </c>
      <c r="Z497" s="44">
        <f>IF($A497="","",IF(OR($F497="",$G497=""),"",$F497+$G497))</f>
        <v/>
      </c>
      <c r="AA497" s="44">
        <f>IF($A497="","",IF(OR($O497="",$P497=""),"",$O497+$P497))</f>
        <v/>
      </c>
      <c r="AB497" s="44">
        <f>IF($A497="","",IF(OR($Q497="",$R497=""),"",$Q497+$R497))</f>
        <v/>
      </c>
      <c r="AC497" s="44">
        <f>IF($A497="","",IF(OR($S497="",$T497=""),"",$S497+$T497))</f>
        <v/>
      </c>
      <c r="AD497" s="45">
        <f>IF($A497="","",IF(OR($Y497="",$Z497=""),"",ROUND(($Z497-$Y497)*24,1)))</f>
        <v/>
      </c>
      <c r="AE497" s="45">
        <f>IF($A497="","",IF(OR($AA497="",$Z497=""),"",ROUND(($Z497-$AA497)*24,1)))</f>
        <v/>
      </c>
      <c r="AF497" s="22">
        <f>IF($A497="","",IF(OR($AB497="",$Z497=""),"",ROUND(($AB497-$Z497)*1440,0)))</f>
        <v/>
      </c>
      <c r="AG497" s="22">
        <f>IF($A497="","",IF(OR($AB497="",$AC497=""),"",ROUND(($AC497-$AB497)*1440,0)))</f>
        <v/>
      </c>
      <c r="AH497" s="46">
        <f>IF($A497="","",IF(OR($V497="",$W497=""),"",$W497-$V497))</f>
        <v/>
      </c>
      <c r="AI497" s="24">
        <f>IF($A497="","",IF(OR($L497="Cancelled",$L497="Completed"),"",IF(AND($L497="Confirmed",OR($M497="",$N497="")),"CONFIRMATION INCOMPLETE",IF(AND($Z497&lt;&gt;"",$Z497&lt;Dashboard!$B$2,$L497&lt;&gt;"Confirmed"),"OVERDUE / UNFILLED",IF(AND($Z497&lt;&gt;"",$Z497&gt;=Dashboard!$B$2,$Z497&lt;=Dashboard!$B$2+2,$L497&lt;&gt;"Confirmed"),"DUE WITHIN 48 HOURS","")))))</f>
        <v/>
      </c>
      <c r="AJ497" s="24">
        <f>IF($A497="","",IF(COUNTIF($A$2:$A$501,$A497)&gt;1,"Duplicate request ID",IF(OR($B497="",$C497="",$D497="",$E497="",$F497="",$G497="",$H497="",$I497="",$J497="",$K497="",$L497=""),"Missing required information",IF(AND($Y497&lt;&gt;"",$Z497&lt;&gt;"",$Z497&lt;$Y497),"Invalid date or time sequence",IF(OR(AND($O497&lt;&gt;"",$P497=""),AND($O497="",$P497&lt;&gt;"")),"Confirmation date or time incomplete",IF(AND($AA497&lt;&gt;"",$Z497&lt;&gt;"",$AA497&gt;$Z497),"Confirmation after appointment",IF(AND(OR($L497="Confirmed",$L497="Completed"),OR($M497="",$N497="")),"Confirmed record missing assignment",IF(AND($L497="Completed",OR($Q497="",$R497="",$S497="",$T497="")),"Completed record missing service times",IF(AND($AB497&lt;&gt;"",$AC497&lt;&gt;"",$AC497&lt;$AB497),"Service end before service start",IF(AND($L497="Cancelled",$U497=""),"Cancelled record missing cancellation source",IF(OR(AND($V497&lt;&gt;"",$V497&lt;0),AND($W497&lt;&gt;"",$W497&lt;0)),"Negative cost",""))))))))))</f>
        <v/>
      </c>
    </row>
    <row r="498">
      <c r="A498" s="15" t="n"/>
      <c r="B498" s="15" t="n"/>
      <c r="C498" s="15" t="n"/>
      <c r="D498" s="42" t="n"/>
      <c r="E498" s="17" t="n"/>
      <c r="F498" s="42" t="n"/>
      <c r="G498" s="17" t="n"/>
      <c r="H498" s="15" t="n"/>
      <c r="I498" s="15" t="n"/>
      <c r="J498" s="15" t="n"/>
      <c r="K498" s="15" t="n"/>
      <c r="L498" s="15" t="n"/>
      <c r="M498" s="15" t="n"/>
      <c r="N498" s="15" t="n"/>
      <c r="O498" s="42" t="n"/>
      <c r="P498" s="17" t="n"/>
      <c r="Q498" s="42" t="n"/>
      <c r="R498" s="17" t="n"/>
      <c r="S498" s="42" t="n"/>
      <c r="T498" s="17" t="n"/>
      <c r="U498" s="15" t="n"/>
      <c r="V498" s="43" t="n"/>
      <c r="W498" s="43" t="n"/>
      <c r="X498" s="19" t="n"/>
      <c r="Y498" s="44">
        <f>IF($A498="","",IF(OR($D498="",$E498=""),"",$D498+$E498))</f>
        <v/>
      </c>
      <c r="Z498" s="44">
        <f>IF($A498="","",IF(OR($F498="",$G498=""),"",$F498+$G498))</f>
        <v/>
      </c>
      <c r="AA498" s="44">
        <f>IF($A498="","",IF(OR($O498="",$P498=""),"",$O498+$P498))</f>
        <v/>
      </c>
      <c r="AB498" s="44">
        <f>IF($A498="","",IF(OR($Q498="",$R498=""),"",$Q498+$R498))</f>
        <v/>
      </c>
      <c r="AC498" s="44">
        <f>IF($A498="","",IF(OR($S498="",$T498=""),"",$S498+$T498))</f>
        <v/>
      </c>
      <c r="AD498" s="45">
        <f>IF($A498="","",IF(OR($Y498="",$Z498=""),"",ROUND(($Z498-$Y498)*24,1)))</f>
        <v/>
      </c>
      <c r="AE498" s="45">
        <f>IF($A498="","",IF(OR($AA498="",$Z498=""),"",ROUND(($Z498-$AA498)*24,1)))</f>
        <v/>
      </c>
      <c r="AF498" s="22">
        <f>IF($A498="","",IF(OR($AB498="",$Z498=""),"",ROUND(($AB498-$Z498)*1440,0)))</f>
        <v/>
      </c>
      <c r="AG498" s="22">
        <f>IF($A498="","",IF(OR($AB498="",$AC498=""),"",ROUND(($AC498-$AB498)*1440,0)))</f>
        <v/>
      </c>
      <c r="AH498" s="46">
        <f>IF($A498="","",IF(OR($V498="",$W498=""),"",$W498-$V498))</f>
        <v/>
      </c>
      <c r="AI498" s="24">
        <f>IF($A498="","",IF(OR($L498="Cancelled",$L498="Completed"),"",IF(AND($L498="Confirmed",OR($M498="",$N498="")),"CONFIRMATION INCOMPLETE",IF(AND($Z498&lt;&gt;"",$Z498&lt;Dashboard!$B$2,$L498&lt;&gt;"Confirmed"),"OVERDUE / UNFILLED",IF(AND($Z498&lt;&gt;"",$Z498&gt;=Dashboard!$B$2,$Z498&lt;=Dashboard!$B$2+2,$L498&lt;&gt;"Confirmed"),"DUE WITHIN 48 HOURS","")))))</f>
        <v/>
      </c>
      <c r="AJ498" s="24">
        <f>IF($A498="","",IF(COUNTIF($A$2:$A$501,$A498)&gt;1,"Duplicate request ID",IF(OR($B498="",$C498="",$D498="",$E498="",$F498="",$G498="",$H498="",$I498="",$J498="",$K498="",$L498=""),"Missing required information",IF(AND($Y498&lt;&gt;"",$Z498&lt;&gt;"",$Z498&lt;$Y498),"Invalid date or time sequence",IF(OR(AND($O498&lt;&gt;"",$P498=""),AND($O498="",$P498&lt;&gt;"")),"Confirmation date or time incomplete",IF(AND($AA498&lt;&gt;"",$Z498&lt;&gt;"",$AA498&gt;$Z498),"Confirmation after appointment",IF(AND(OR($L498="Confirmed",$L498="Completed"),OR($M498="",$N498="")),"Confirmed record missing assignment",IF(AND($L498="Completed",OR($Q498="",$R498="",$S498="",$T498="")),"Completed record missing service times",IF(AND($AB498&lt;&gt;"",$AC498&lt;&gt;"",$AC498&lt;$AB498),"Service end before service start",IF(AND($L498="Cancelled",$U498=""),"Cancelled record missing cancellation source",IF(OR(AND($V498&lt;&gt;"",$V498&lt;0),AND($W498&lt;&gt;"",$W498&lt;0)),"Negative cost",""))))))))))</f>
        <v/>
      </c>
    </row>
    <row r="499">
      <c r="A499" s="25" t="n"/>
      <c r="B499" s="25" t="n"/>
      <c r="C499" s="25" t="n"/>
      <c r="D499" s="47" t="n"/>
      <c r="E499" s="27" t="n"/>
      <c r="F499" s="47" t="n"/>
      <c r="G499" s="27" t="n"/>
      <c r="H499" s="25" t="n"/>
      <c r="I499" s="25" t="n"/>
      <c r="J499" s="25" t="n"/>
      <c r="K499" s="25" t="n"/>
      <c r="L499" s="25" t="n"/>
      <c r="M499" s="25" t="n"/>
      <c r="N499" s="25" t="n"/>
      <c r="O499" s="47" t="n"/>
      <c r="P499" s="27" t="n"/>
      <c r="Q499" s="47" t="n"/>
      <c r="R499" s="27" t="n"/>
      <c r="S499" s="47" t="n"/>
      <c r="T499" s="27" t="n"/>
      <c r="U499" s="25" t="n"/>
      <c r="V499" s="48" t="n"/>
      <c r="W499" s="48" t="n"/>
      <c r="X499" s="29" t="n"/>
      <c r="Y499" s="44">
        <f>IF($A499="","",IF(OR($D499="",$E499=""),"",$D499+$E499))</f>
        <v/>
      </c>
      <c r="Z499" s="44">
        <f>IF($A499="","",IF(OR($F499="",$G499=""),"",$F499+$G499))</f>
        <v/>
      </c>
      <c r="AA499" s="44">
        <f>IF($A499="","",IF(OR($O499="",$P499=""),"",$O499+$P499))</f>
        <v/>
      </c>
      <c r="AB499" s="44">
        <f>IF($A499="","",IF(OR($Q499="",$R499=""),"",$Q499+$R499))</f>
        <v/>
      </c>
      <c r="AC499" s="44">
        <f>IF($A499="","",IF(OR($S499="",$T499=""),"",$S499+$T499))</f>
        <v/>
      </c>
      <c r="AD499" s="45">
        <f>IF($A499="","",IF(OR($Y499="",$Z499=""),"",ROUND(($Z499-$Y499)*24,1)))</f>
        <v/>
      </c>
      <c r="AE499" s="45">
        <f>IF($A499="","",IF(OR($AA499="",$Z499=""),"",ROUND(($Z499-$AA499)*24,1)))</f>
        <v/>
      </c>
      <c r="AF499" s="22">
        <f>IF($A499="","",IF(OR($AB499="",$Z499=""),"",ROUND(($AB499-$Z499)*1440,0)))</f>
        <v/>
      </c>
      <c r="AG499" s="22">
        <f>IF($A499="","",IF(OR($AB499="",$AC499=""),"",ROUND(($AC499-$AB499)*1440,0)))</f>
        <v/>
      </c>
      <c r="AH499" s="46">
        <f>IF($A499="","",IF(OR($V499="",$W499=""),"",$W499-$V499))</f>
        <v/>
      </c>
      <c r="AI499" s="24">
        <f>IF($A499="","",IF(OR($L499="Cancelled",$L499="Completed"),"",IF(AND($L499="Confirmed",OR($M499="",$N499="")),"CONFIRMATION INCOMPLETE",IF(AND($Z499&lt;&gt;"",$Z499&lt;Dashboard!$B$2,$L499&lt;&gt;"Confirmed"),"OVERDUE / UNFILLED",IF(AND($Z499&lt;&gt;"",$Z499&gt;=Dashboard!$B$2,$Z499&lt;=Dashboard!$B$2+2,$L499&lt;&gt;"Confirmed"),"DUE WITHIN 48 HOURS","")))))</f>
        <v/>
      </c>
      <c r="AJ499" s="24">
        <f>IF($A499="","",IF(COUNTIF($A$2:$A$501,$A499)&gt;1,"Duplicate request ID",IF(OR($B499="",$C499="",$D499="",$E499="",$F499="",$G499="",$H499="",$I499="",$J499="",$K499="",$L499=""),"Missing required information",IF(AND($Y499&lt;&gt;"",$Z499&lt;&gt;"",$Z499&lt;$Y499),"Invalid date or time sequence",IF(OR(AND($O499&lt;&gt;"",$P499=""),AND($O499="",$P499&lt;&gt;"")),"Confirmation date or time incomplete",IF(AND($AA499&lt;&gt;"",$Z499&lt;&gt;"",$AA499&gt;$Z499),"Confirmation after appointment",IF(AND(OR($L499="Confirmed",$L499="Completed"),OR($M499="",$N499="")),"Confirmed record missing assignment",IF(AND($L499="Completed",OR($Q499="",$R499="",$S499="",$T499="")),"Completed record missing service times",IF(AND($AB499&lt;&gt;"",$AC499&lt;&gt;"",$AC499&lt;$AB499),"Service end before service start",IF(AND($L499="Cancelled",$U499=""),"Cancelled record missing cancellation source",IF(OR(AND($V499&lt;&gt;"",$V499&lt;0),AND($W499&lt;&gt;"",$W499&lt;0)),"Negative cost",""))))))))))</f>
        <v/>
      </c>
    </row>
    <row r="500">
      <c r="A500" s="15" t="n"/>
      <c r="B500" s="15" t="n"/>
      <c r="C500" s="15" t="n"/>
      <c r="D500" s="42" t="n"/>
      <c r="E500" s="17" t="n"/>
      <c r="F500" s="42" t="n"/>
      <c r="G500" s="17" t="n"/>
      <c r="H500" s="15" t="n"/>
      <c r="I500" s="15" t="n"/>
      <c r="J500" s="15" t="n"/>
      <c r="K500" s="15" t="n"/>
      <c r="L500" s="15" t="n"/>
      <c r="M500" s="15" t="n"/>
      <c r="N500" s="15" t="n"/>
      <c r="O500" s="42" t="n"/>
      <c r="P500" s="17" t="n"/>
      <c r="Q500" s="42" t="n"/>
      <c r="R500" s="17" t="n"/>
      <c r="S500" s="42" t="n"/>
      <c r="T500" s="17" t="n"/>
      <c r="U500" s="15" t="n"/>
      <c r="V500" s="43" t="n"/>
      <c r="W500" s="43" t="n"/>
      <c r="X500" s="19" t="n"/>
      <c r="Y500" s="44">
        <f>IF($A500="","",IF(OR($D500="",$E500=""),"",$D500+$E500))</f>
        <v/>
      </c>
      <c r="Z500" s="44">
        <f>IF($A500="","",IF(OR($F500="",$G500=""),"",$F500+$G500))</f>
        <v/>
      </c>
      <c r="AA500" s="44">
        <f>IF($A500="","",IF(OR($O500="",$P500=""),"",$O500+$P500))</f>
        <v/>
      </c>
      <c r="AB500" s="44">
        <f>IF($A500="","",IF(OR($Q500="",$R500=""),"",$Q500+$R500))</f>
        <v/>
      </c>
      <c r="AC500" s="44">
        <f>IF($A500="","",IF(OR($S500="",$T500=""),"",$S500+$T500))</f>
        <v/>
      </c>
      <c r="AD500" s="45">
        <f>IF($A500="","",IF(OR($Y500="",$Z500=""),"",ROUND(($Z500-$Y500)*24,1)))</f>
        <v/>
      </c>
      <c r="AE500" s="45">
        <f>IF($A500="","",IF(OR($AA500="",$Z500=""),"",ROUND(($Z500-$AA500)*24,1)))</f>
        <v/>
      </c>
      <c r="AF500" s="22">
        <f>IF($A500="","",IF(OR($AB500="",$Z500=""),"",ROUND(($AB500-$Z500)*1440,0)))</f>
        <v/>
      </c>
      <c r="AG500" s="22">
        <f>IF($A500="","",IF(OR($AB500="",$AC500=""),"",ROUND(($AC500-$AB500)*1440,0)))</f>
        <v/>
      </c>
      <c r="AH500" s="46">
        <f>IF($A500="","",IF(OR($V500="",$W500=""),"",$W500-$V500))</f>
        <v/>
      </c>
      <c r="AI500" s="24">
        <f>IF($A500="","",IF(OR($L500="Cancelled",$L500="Completed"),"",IF(AND($L500="Confirmed",OR($M500="",$N500="")),"CONFIRMATION INCOMPLETE",IF(AND($Z500&lt;&gt;"",$Z500&lt;Dashboard!$B$2,$L500&lt;&gt;"Confirmed"),"OVERDUE / UNFILLED",IF(AND($Z500&lt;&gt;"",$Z500&gt;=Dashboard!$B$2,$Z500&lt;=Dashboard!$B$2+2,$L500&lt;&gt;"Confirmed"),"DUE WITHIN 48 HOURS","")))))</f>
        <v/>
      </c>
      <c r="AJ500" s="24">
        <f>IF($A500="","",IF(COUNTIF($A$2:$A$501,$A500)&gt;1,"Duplicate request ID",IF(OR($B500="",$C500="",$D500="",$E500="",$F500="",$G500="",$H500="",$I500="",$J500="",$K500="",$L500=""),"Missing required information",IF(AND($Y500&lt;&gt;"",$Z500&lt;&gt;"",$Z500&lt;$Y500),"Invalid date or time sequence",IF(OR(AND($O500&lt;&gt;"",$P500=""),AND($O500="",$P500&lt;&gt;"")),"Confirmation date or time incomplete",IF(AND($AA500&lt;&gt;"",$Z500&lt;&gt;"",$AA500&gt;$Z500),"Confirmation after appointment",IF(AND(OR($L500="Confirmed",$L500="Completed"),OR($M500="",$N500="")),"Confirmed record missing assignment",IF(AND($L500="Completed",OR($Q500="",$R500="",$S500="",$T500="")),"Completed record missing service times",IF(AND($AB500&lt;&gt;"",$AC500&lt;&gt;"",$AC500&lt;$AB500),"Service end before service start",IF(AND($L500="Cancelled",$U500=""),"Cancelled record missing cancellation source",IF(OR(AND($V500&lt;&gt;"",$V500&lt;0),AND($W500&lt;&gt;"",$W500&lt;0)),"Negative cost",""))))))))))</f>
        <v/>
      </c>
    </row>
    <row r="501">
      <c r="A501" s="25" t="n"/>
      <c r="B501" s="25" t="n"/>
      <c r="C501" s="25" t="n"/>
      <c r="D501" s="47" t="n"/>
      <c r="E501" s="27" t="n"/>
      <c r="F501" s="47" t="n"/>
      <c r="G501" s="27" t="n"/>
      <c r="H501" s="25" t="n"/>
      <c r="I501" s="25" t="n"/>
      <c r="J501" s="25" t="n"/>
      <c r="K501" s="25" t="n"/>
      <c r="L501" s="25" t="n"/>
      <c r="M501" s="25" t="n"/>
      <c r="N501" s="25" t="n"/>
      <c r="O501" s="47" t="n"/>
      <c r="P501" s="27" t="n"/>
      <c r="Q501" s="47" t="n"/>
      <c r="R501" s="27" t="n"/>
      <c r="S501" s="47" t="n"/>
      <c r="T501" s="27" t="n"/>
      <c r="U501" s="25" t="n"/>
      <c r="V501" s="48" t="n"/>
      <c r="W501" s="48" t="n"/>
      <c r="X501" s="29" t="n"/>
      <c r="Y501" s="44">
        <f>IF($A501="","",IF(OR($D501="",$E501=""),"",$D501+$E501))</f>
        <v/>
      </c>
      <c r="Z501" s="44">
        <f>IF($A501="","",IF(OR($F501="",$G501=""),"",$F501+$G501))</f>
        <v/>
      </c>
      <c r="AA501" s="44">
        <f>IF($A501="","",IF(OR($O501="",$P501=""),"",$O501+$P501))</f>
        <v/>
      </c>
      <c r="AB501" s="44">
        <f>IF($A501="","",IF(OR($Q501="",$R501=""),"",$Q501+$R501))</f>
        <v/>
      </c>
      <c r="AC501" s="44">
        <f>IF($A501="","",IF(OR($S501="",$T501=""),"",$S501+$T501))</f>
        <v/>
      </c>
      <c r="AD501" s="45">
        <f>IF($A501="","",IF(OR($Y501="",$Z501=""),"",ROUND(($Z501-$Y501)*24,1)))</f>
        <v/>
      </c>
      <c r="AE501" s="45">
        <f>IF($A501="","",IF(OR($AA501="",$Z501=""),"",ROUND(($Z501-$AA501)*24,1)))</f>
        <v/>
      </c>
      <c r="AF501" s="22">
        <f>IF($A501="","",IF(OR($AB501="",$Z501=""),"",ROUND(($AB501-$Z501)*1440,0)))</f>
        <v/>
      </c>
      <c r="AG501" s="22">
        <f>IF($A501="","",IF(OR($AB501="",$AC501=""),"",ROUND(($AC501-$AB501)*1440,0)))</f>
        <v/>
      </c>
      <c r="AH501" s="46">
        <f>IF($A501="","",IF(OR($V501="",$W501=""),"",$W501-$V501))</f>
        <v/>
      </c>
      <c r="AI501" s="24">
        <f>IF($A501="","",IF(OR($L501="Cancelled",$L501="Completed"),"",IF(AND($L501="Confirmed",OR($M501="",$N501="")),"CONFIRMATION INCOMPLETE",IF(AND($Z501&lt;&gt;"",$Z501&lt;Dashboard!$B$2,$L501&lt;&gt;"Confirmed"),"OVERDUE / UNFILLED",IF(AND($Z501&lt;&gt;"",$Z501&gt;=Dashboard!$B$2,$Z501&lt;=Dashboard!$B$2+2,$L501&lt;&gt;"Confirmed"),"DUE WITHIN 48 HOURS","")))))</f>
        <v/>
      </c>
      <c r="AJ501" s="24">
        <f>IF($A501="","",IF(COUNTIF($A$2:$A$501,$A501)&gt;1,"Duplicate request ID",IF(OR($B501="",$C501="",$D501="",$E501="",$F501="",$G501="",$H501="",$I501="",$J501="",$K501="",$L501=""),"Missing required information",IF(AND($Y501&lt;&gt;"",$Z501&lt;&gt;"",$Z501&lt;$Y501),"Invalid date or time sequence",IF(OR(AND($O501&lt;&gt;"",$P501=""),AND($O501="",$P501&lt;&gt;"")),"Confirmation date or time incomplete",IF(AND($AA501&lt;&gt;"",$Z501&lt;&gt;"",$AA501&gt;$Z501),"Confirmation after appointment",IF(AND(OR($L501="Confirmed",$L501="Completed"),OR($M501="",$N501="")),"Confirmed record missing assignment",IF(AND($L501="Completed",OR($Q501="",$R501="",$S501="",$T501="")),"Completed record missing service times",IF(AND($AB501&lt;&gt;"",$AC501&lt;&gt;"",$AC501&lt;$AB501),"Service end before service start",IF(AND($L501="Cancelled",$U501=""),"Cancelled record missing cancellation source",IF(OR(AND($V501&lt;&gt;"",$V501&lt;0),AND($W501&lt;&gt;"",$W501&lt;0)),"Negative cost",""))))))))))</f>
        <v/>
      </c>
    </row>
  </sheetData>
  <autoFilter ref="A1:AJ501"/>
  <conditionalFormatting sqref="A2:AJ501">
    <cfRule type="expression" priority="1" dxfId="0">
      <formula>$AI2="OVERDUE / UNFILLED"</formula>
    </cfRule>
    <cfRule type="expression" priority="2" dxfId="2">
      <formula>$AI2="DUE WITHIN 48 HOURS"</formula>
    </cfRule>
    <cfRule type="expression" priority="3" dxfId="3">
      <formula>$AI2="CONFIRMATION INCOMPLETE"</formula>
    </cfRule>
  </conditionalFormatting>
  <conditionalFormatting sqref="AJ2:AJ501">
    <cfRule type="expression" priority="4" dxfId="4">
      <formula>AND($A2&lt;&gt;"",$AJ2&lt;&gt;"")</formula>
    </cfRule>
  </conditionalFormatting>
  <conditionalFormatting sqref="A2:A501">
    <cfRule type="expression" priority="5" dxfId="5">
      <formula>AND($A2&lt;&gt;"",COUNTIF($A$2:$A$501,$A2)&gt;1)</formula>
    </cfRule>
  </conditionalFormatting>
  <conditionalFormatting sqref="AF2:AF501">
    <cfRule type="expression" priority="6" dxfId="0">
      <formula>AND(ISNUMBER(AF2),AF2&gt;10)</formula>
    </cfRule>
    <cfRule type="expression" priority="7" dxfId="2">
      <formula>AND(ISNUMBER(AF2),AF2&gt;5,AF2&lt;=10)</formula>
    </cfRule>
    <cfRule type="expression" priority="8" dxfId="1">
      <formula>AND(ISNUMBER(AF2),AF2&lt;=0)</formula>
    </cfRule>
  </conditionalFormatting>
  <conditionalFormatting sqref="AH2:AH501">
    <cfRule type="expression" priority="9" dxfId="0">
      <formula>AND(ISNUMBER(AH2),AH2&gt;0)</formula>
    </cfRule>
    <cfRule type="expression" priority="10" dxfId="1">
      <formula>AND(ISNUMBER(AH2),AH2&lt;=0)</formula>
    </cfRule>
  </conditionalFormatting>
  <conditionalFormatting sqref="L2:L501">
    <cfRule type="expression" priority="11" dxfId="1">
      <formula>$L2="Completed"</formula>
    </cfRule>
    <cfRule type="expression" priority="12" dxfId="6">
      <formula>$L2="Cancelled"</formula>
    </cfRule>
  </conditionalFormatting>
  <dataValidations count="13">
    <dataValidation sqref="A2:A501" showDropDown="0" showInputMessage="1" showErrorMessage="1" allowBlank="0" errorTitle="Invalid Request ID" error="Use 1 to 30 characters." promptTitle="Request ID" prompt="Enter a unique operational request ID. Do not enter a patient identifier." type="textLength" operator="between">
      <formula1>1</formula1>
      <formula2>30</formula2>
    </dataValidation>
    <dataValidation sqref="C2:C501" showDropDown="0" showInputMessage="1" showErrorMessage="1" allowBlank="0" error="Use 1 to 30 characters." promptTitle="Encounter Reference" prompt="Use a non-identifying scheduling reference only." type="textLength" operator="between">
      <formula1>1</formula1>
      <formula2>30</formula2>
    </dataValidation>
    <dataValidation sqref="D2:D501 F2:F501 O2:O501 Q2:Q501 S2:S501" showDropDown="0" showInputMessage="0" showErrorMessage="1" allowBlank="0" error="Enter a valid date from 01/01/2020 through 12/31/2100." type="date" operator="between">
      <formula1>DATE(2020,1,1)</formula1>
      <formula2>DATE(2100,12,31)</formula2>
    </dataValidation>
    <dataValidation sqref="E2:E501 G2:G501 P2:P501 R2:R501 T2:T501" showDropDown="0" showInputMessage="0" showErrorMessage="1" allowBlank="0" error="Enter a valid time." type="decimal" operator="between">
      <formula1>0</formula1>
      <formula2>0.999999</formula2>
    </dataValidation>
    <dataValidation sqref="V2:W501" showDropDown="0" showInputMessage="0" showErrorMessage="1" allowBlank="0" error="Enter an amount from $0.00 through $100,000.00." type="decimal" operator="between">
      <formula1>0</formula1>
      <formula2>100000</formula2>
    </dataValidation>
    <dataValidation sqref="B2:B501" showDropDown="0" showInputMessage="0" showErrorMessage="1" allowBlank="0" errorTitle="Invalid selection" error="Select a value from the list." type="list">
      <formula1>'Lists'!$A$2:$A$7</formula1>
    </dataValidation>
    <dataValidation sqref="H2:H501" showDropDown="0" showInputMessage="0" showErrorMessage="1" allowBlank="0" errorTitle="Invalid selection" error="Select a value from the list." type="list">
      <formula1>'Lists'!$B$2:$B$13</formula1>
    </dataValidation>
    <dataValidation sqref="I2:I501" showDropDown="0" showInputMessage="0" showErrorMessage="1" allowBlank="0" errorTitle="Invalid selection" error="Select a value from the list." type="list">
      <formula1>'Lists'!$C$2:$C$4</formula1>
    </dataValidation>
    <dataValidation sqref="J2:J501" showDropDown="0" showInputMessage="0" showErrorMessage="1" allowBlank="0" errorTitle="Invalid selection" error="Select a value from the list." type="list">
      <formula1>'Lists'!$D$2:$D$3</formula1>
    </dataValidation>
    <dataValidation sqref="K2:K501" showDropDown="0" showInputMessage="0" showErrorMessage="1" allowBlank="0" errorTitle="Invalid selection" error="Select a value from the list." type="list">
      <formula1>'Lists'!$E$2:$E$10</formula1>
    </dataValidation>
    <dataValidation sqref="L2:L501" showDropDown="0" showInputMessage="0" showErrorMessage="1" allowBlank="0" errorTitle="Invalid selection" error="Select a value from the list." type="list">
      <formula1>'Lists'!$F$2:$F$6</formula1>
    </dataValidation>
    <dataValidation sqref="N2:N501" showDropDown="0" showInputMessage="0" showErrorMessage="1" allowBlank="0" errorTitle="Invalid selection" error="Select a value from the list." type="list">
      <formula1>'Lists'!$G$2:$G$7</formula1>
    </dataValidation>
    <dataValidation sqref="U2:U501" showDropDown="0" showInputMessage="0" showErrorMessage="1" allowBlank="0" errorTitle="Invalid selection" error="Select a value from the list." type="list">
      <formula1>'Lists'!$H$2:$H$7</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J13"/>
  <sheetViews>
    <sheetView showGridLines="0" workbookViewId="0">
      <pane ySplit="1" topLeftCell="A2" activePane="bottomLeft" state="frozen"/>
      <selection pane="bottomLeft" activeCell="A1" sqref="A1"/>
    </sheetView>
  </sheetViews>
  <sheetFormatPr baseColWidth="8" defaultRowHeight="15"/>
  <cols>
    <col width="30" customWidth="1" min="1" max="1"/>
    <col width="25" customWidth="1" min="2" max="2"/>
    <col width="18" customWidth="1" min="3" max="3"/>
    <col width="15" customWidth="1" min="4" max="4"/>
    <col width="25" customWidth="1" min="5" max="5"/>
    <col width="19" customWidth="1" min="6" max="6"/>
    <col width="32" customWidth="1" min="7" max="7"/>
    <col width="25" customWidth="1" min="8" max="8"/>
    <col width="3" customWidth="1" min="9" max="9"/>
    <col width="54" customWidth="1" min="10" max="10"/>
  </cols>
  <sheetData>
    <row r="1">
      <c r="A1" s="14" t="inlineStr">
        <is>
          <t>Clinics</t>
        </is>
      </c>
      <c r="B1" s="14" t="inlineStr">
        <is>
          <t>Languages</t>
        </is>
      </c>
      <c r="C1" s="14" t="inlineStr">
        <is>
          <t>Service Modes</t>
        </is>
      </c>
      <c r="D1" s="14" t="inlineStr">
        <is>
          <t>Priorities</t>
        </is>
      </c>
      <c r="E1" s="14" t="inlineStr">
        <is>
          <t>Requesting Departments</t>
        </is>
      </c>
      <c r="F1" s="14" t="inlineStr">
        <is>
          <t>Statuses</t>
        </is>
      </c>
      <c r="G1" s="14" t="inlineStr">
        <is>
          <t>Vendors</t>
        </is>
      </c>
      <c r="H1" s="14" t="inlineStr">
        <is>
          <t>Cancellation Sources</t>
        </is>
      </c>
      <c r="J1" s="12" t="inlineStr">
        <is>
          <t>List maintenance note</t>
        </is>
      </c>
    </row>
    <row r="2" ht="58" customHeight="1">
      <c r="A2" s="30" t="inlineStr">
        <is>
          <t>Northstar Family Clinic</t>
        </is>
      </c>
      <c r="B2" s="30" t="inlineStr">
        <is>
          <t>Spanish</t>
        </is>
      </c>
      <c r="C2" s="30" t="inlineStr">
        <is>
          <t>In Person</t>
        </is>
      </c>
      <c r="D2" s="30" t="inlineStr">
        <is>
          <t>Routine</t>
        </is>
      </c>
      <c r="E2" s="30" t="inlineStr">
        <is>
          <t>Primary Care</t>
        </is>
      </c>
      <c r="F2" s="30" t="inlineStr">
        <is>
          <t>Requested</t>
        </is>
      </c>
      <c r="G2" s="30" t="inlineStr">
        <is>
          <t>ClearBridge Language Services</t>
        </is>
      </c>
      <c r="H2" s="30" t="inlineStr">
        <is>
          <t>Clinic</t>
        </is>
      </c>
      <c r="J2" s="31" t="inlineStr">
        <is>
          <t>Maintain list items without inserting blank cells inside a list. Update the related validation range when adding new items.</t>
        </is>
      </c>
    </row>
    <row r="3">
      <c r="A3" s="32" t="inlineStr">
        <is>
          <t>Harborview Pediatrics</t>
        </is>
      </c>
      <c r="B3" s="32" t="inlineStr">
        <is>
          <t>American Sign Language</t>
        </is>
      </c>
      <c r="C3" s="32" t="inlineStr">
        <is>
          <t>Video</t>
        </is>
      </c>
      <c r="D3" s="32" t="inlineStr">
        <is>
          <t>Urgent</t>
        </is>
      </c>
      <c r="E3" s="32" t="inlineStr">
        <is>
          <t>Pediatrics</t>
        </is>
      </c>
      <c r="F3" s="32" t="inlineStr">
        <is>
          <t>Pending Vendor</t>
        </is>
      </c>
      <c r="G3" s="32" t="inlineStr">
        <is>
          <t>Pinecone Interpretation Group</t>
        </is>
      </c>
      <c r="H3" s="32" t="inlineStr">
        <is>
          <t>Scheduling</t>
        </is>
      </c>
    </row>
    <row r="4">
      <c r="A4" s="30" t="inlineStr">
        <is>
          <t>Juniper Women's Health</t>
        </is>
      </c>
      <c r="B4" s="30" t="inlineStr">
        <is>
          <t>Arabic</t>
        </is>
      </c>
      <c r="C4" s="30" t="inlineStr">
        <is>
          <t>Phone</t>
        </is>
      </c>
      <c r="E4" s="30" t="inlineStr">
        <is>
          <t>Women's Health</t>
        </is>
      </c>
      <c r="F4" s="30" t="inlineStr">
        <is>
          <t>Confirmed</t>
        </is>
      </c>
      <c r="G4" s="30" t="inlineStr">
        <is>
          <t>Horizon Access Interpreting</t>
        </is>
      </c>
      <c r="H4" s="30" t="inlineStr">
        <is>
          <t>Requesting Department</t>
        </is>
      </c>
    </row>
    <row r="5">
      <c r="A5" s="32" t="inlineStr">
        <is>
          <t>Blue Cedar Internal Medicine</t>
        </is>
      </c>
      <c r="B5" s="32" t="inlineStr">
        <is>
          <t>Mandarin Chinese</t>
        </is>
      </c>
      <c r="E5" s="32" t="inlineStr">
        <is>
          <t>Internal Medicine</t>
        </is>
      </c>
      <c r="F5" s="32" t="inlineStr">
        <is>
          <t>Completed</t>
        </is>
      </c>
      <c r="G5" s="32" t="inlineStr">
        <is>
          <t>Cedar Hill Language Network</t>
        </is>
      </c>
      <c r="H5" s="32" t="inlineStr">
        <is>
          <t>Vendor</t>
        </is>
      </c>
    </row>
    <row r="6">
      <c r="A6" s="30" t="inlineStr">
        <is>
          <t>Silver Maple Cardiology</t>
        </is>
      </c>
      <c r="B6" s="30" t="inlineStr">
        <is>
          <t>Vietnamese</t>
        </is>
      </c>
      <c r="E6" s="30" t="inlineStr">
        <is>
          <t>Cardiology</t>
        </is>
      </c>
      <c r="F6" s="30" t="inlineStr">
        <is>
          <t>Cancelled</t>
        </is>
      </c>
      <c r="G6" s="30" t="inlineStr">
        <is>
          <t>Internal Interpreter Pool</t>
        </is>
      </c>
      <c r="H6" s="30" t="inlineStr">
        <is>
          <t>Interpreter Resource</t>
        </is>
      </c>
    </row>
    <row r="7">
      <c r="A7" s="32" t="inlineStr">
        <is>
          <t>Meadowline Community Clinic</t>
        </is>
      </c>
      <c r="B7" s="32" t="inlineStr">
        <is>
          <t>Russian</t>
        </is>
      </c>
      <c r="E7" s="32" t="inlineStr">
        <is>
          <t>Imaging</t>
        </is>
      </c>
      <c r="G7" s="32" t="inlineStr">
        <is>
          <t>Other</t>
        </is>
      </c>
      <c r="H7" s="32" t="inlineStr">
        <is>
          <t>Other</t>
        </is>
      </c>
    </row>
    <row r="8">
      <c r="B8" s="30" t="inlineStr">
        <is>
          <t>Haitian Creole</t>
        </is>
      </c>
      <c r="E8" s="30" t="inlineStr">
        <is>
          <t>Laboratory</t>
        </is>
      </c>
    </row>
    <row r="9">
      <c r="B9" s="32" t="inlineStr">
        <is>
          <t>Korean</t>
        </is>
      </c>
      <c r="E9" s="32" t="inlineStr">
        <is>
          <t>Front Desk</t>
        </is>
      </c>
    </row>
    <row r="10">
      <c r="B10" s="30" t="inlineStr">
        <is>
          <t>Portuguese</t>
        </is>
      </c>
      <c r="E10" s="30" t="inlineStr">
        <is>
          <t>Scheduling</t>
        </is>
      </c>
    </row>
    <row r="11">
      <c r="B11" s="32" t="inlineStr">
        <is>
          <t>Somali</t>
        </is>
      </c>
    </row>
    <row r="12">
      <c r="B12" s="30" t="inlineStr">
        <is>
          <t>Ukrainian</t>
        </is>
      </c>
    </row>
    <row r="13">
      <c r="B13" s="32" t="inlineStr">
        <is>
          <t>Other</t>
        </is>
      </c>
    </row>
  </sheetData>
  <autoFilter ref="A1:H1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0"/>
  <sheetViews>
    <sheetView showGridLines="0" workbookViewId="0">
      <pane ySplit="1" topLeftCell="A2" activePane="bottomLeft" state="frozen"/>
      <selection pane="bottomLeft" activeCell="A1" sqref="A1"/>
    </sheetView>
  </sheetViews>
  <sheetFormatPr baseColWidth="8" defaultRowHeight="15"/>
  <cols>
    <col width="31" customWidth="1" min="1" max="1"/>
    <col width="95" customWidth="1" min="2" max="2"/>
  </cols>
  <sheetData>
    <row r="1">
      <c r="A1" s="33" t="inlineStr">
        <is>
          <t>Workbook purpose</t>
        </is>
      </c>
    </row>
    <row r="2" ht="45" customHeight="1">
      <c r="A2" s="34" t="inlineStr">
        <is>
          <t>Use this workbook to track interpreter requests, assignment status, service timing, and operational cost. It is intended for scheduling and clinic operations.</t>
        </is>
      </c>
    </row>
    <row r="4">
      <c r="A4" s="33" t="inlineStr">
        <is>
          <t>Data-minimization reminder</t>
        </is>
      </c>
    </row>
    <row r="5" ht="45" customHeight="1">
      <c r="A5" s="34" t="inlineStr">
        <is>
          <t>Do not enter patient names, dates of birth, medical record numbers, contact information, diagnoses, or clinical notes. Use a non-identifying encounter reference.</t>
        </is>
      </c>
    </row>
    <row r="7">
      <c r="A7" s="33" t="inlineStr">
        <is>
          <t>Basic workflow</t>
        </is>
      </c>
    </row>
    <row r="8" ht="175" customHeight="1">
      <c r="A8" s="34" t="inlineStr">
        <is>
          <t>1. Enter each new request on the next blank row of the Requests sheet.
2. Assign a unique Request ID.
3. Enter the request and appointment dates and times.
4. Select the language, service mode, priority, department, and status.
5. When coverage is arranged, enter the assigned resource, vendor, and confirmation date and time.
6. For completed services, enter service start and end dates and times and the actual cost when available.
7. For cancelled requests, select a cancellation source.
8. Review Coverage Alert and Data Check before considering a record complete.
9. Use Dashboard settings to change the reporting period and as-of date and time.
10. Filter the Requests sheet to investigate alerts and incomplete records.</t>
        </is>
      </c>
    </row>
    <row r="10">
      <c r="A10" s="35" t="inlineStr">
        <is>
          <t>Status definitions</t>
        </is>
      </c>
      <c r="B10" s="35" t="inlineStr">
        <is>
          <t>Definition</t>
        </is>
      </c>
    </row>
    <row r="11">
      <c r="A11" s="34" t="inlineStr">
        <is>
          <t>Requested</t>
        </is>
      </c>
      <c r="B11" s="34" t="inlineStr">
        <is>
          <t>The request was entered but assignment work has not yet been documented.</t>
        </is>
      </c>
    </row>
    <row r="12">
      <c r="A12" s="36" t="inlineStr">
        <is>
          <t>Pending Vendor</t>
        </is>
      </c>
      <c r="B12" s="36" t="inlineStr">
        <is>
          <t>Coverage outreach or assignment work is in progress.</t>
        </is>
      </c>
    </row>
    <row r="13">
      <c r="A13" s="34" t="inlineStr">
        <is>
          <t>Confirmed</t>
        </is>
      </c>
      <c r="B13" s="34" t="inlineStr">
        <is>
          <t>A vendor and assigned resource have been recorded.</t>
        </is>
      </c>
    </row>
    <row r="14">
      <c r="A14" s="36" t="inlineStr">
        <is>
          <t>Completed</t>
        </is>
      </c>
      <c r="B14" s="36" t="inlineStr">
        <is>
          <t>Interpreter service occurred and service times should be recorded.</t>
        </is>
      </c>
    </row>
    <row r="15">
      <c r="A15" s="34" t="inlineStr">
        <is>
          <t>Cancelled</t>
        </is>
      </c>
      <c r="B15" s="34" t="inlineStr">
        <is>
          <t>The request no longer requires service; record the cancellation source.</t>
        </is>
      </c>
    </row>
    <row r="17">
      <c r="A17" s="35" t="inlineStr">
        <is>
          <t>Calculated-field definitions</t>
        </is>
      </c>
      <c r="B17" s="35" t="inlineStr">
        <is>
          <t>Definition</t>
        </is>
      </c>
    </row>
    <row r="18">
      <c r="A18" s="34" t="inlineStr">
        <is>
          <t>Request Lead Hours</t>
        </is>
      </c>
      <c r="B18" s="34" t="inlineStr">
        <is>
          <t>Hours from request entry to appointment time.</t>
        </is>
      </c>
    </row>
    <row r="19">
      <c r="A19" s="36" t="inlineStr">
        <is>
          <t>Confirmation Lead Hours</t>
        </is>
      </c>
      <c r="B19" s="36" t="inlineStr">
        <is>
          <t>Hours from confirmation to appointment time.</t>
        </is>
      </c>
    </row>
    <row r="20">
      <c r="A20" s="34" t="inlineStr">
        <is>
          <t>Start Variance Minutes</t>
        </is>
      </c>
      <c r="B20" s="34" t="inlineStr">
        <is>
          <t>Service start time minus appointment time. Positive values indicate a late start.</t>
        </is>
      </c>
    </row>
    <row r="21">
      <c r="A21" s="36" t="inlineStr">
        <is>
          <t>Service Minutes</t>
        </is>
      </c>
      <c r="B21" s="36" t="inlineStr">
        <is>
          <t>Minutes from service start to service end.</t>
        </is>
      </c>
    </row>
    <row r="22">
      <c r="A22" s="34" t="inlineStr">
        <is>
          <t>Cost Variance</t>
        </is>
      </c>
      <c r="B22" s="34" t="inlineStr">
        <is>
          <t>Actual cost minus estimated cost.</t>
        </is>
      </c>
    </row>
    <row r="23">
      <c r="A23" s="36" t="inlineStr">
        <is>
          <t>Coverage Alert</t>
        </is>
      </c>
      <c r="B23" s="36" t="inlineStr">
        <is>
          <t>Identifies active requests that are overdue, due within 48 hours, or incompletely confirmed.</t>
        </is>
      </c>
    </row>
    <row r="24">
      <c r="A24" s="34" t="inlineStr">
        <is>
          <t>Data Check</t>
        </is>
      </c>
      <c r="B24" s="34" t="inlineStr">
        <is>
          <t>Identifies missing, duplicate, or inconsistent information.</t>
        </is>
      </c>
    </row>
    <row r="26">
      <c r="A26" s="35" t="inlineStr">
        <is>
          <t>Dashboard definition note</t>
        </is>
      </c>
    </row>
    <row r="27" ht="45" customHeight="1">
      <c r="A27" s="34" t="inlineStr">
        <is>
          <t>Dashboard period metrics use Appointment Date. Current coverage alerts use the As of date and time setting. Cancelled requests are excluded from the coverage-rate denominator.</t>
        </is>
      </c>
    </row>
    <row r="29">
      <c r="A29" s="35" t="inlineStr">
        <is>
          <t>Limitations</t>
        </is>
      </c>
    </row>
    <row r="30" ht="55" customHeight="1">
      <c r="A30" s="34" t="inlineStr">
        <is>
          <t>This workbook is an operational tracking aid. It does not provide clinical, legal, billing, payer, or regulatory guidance. Review local policies before using workbook outputs for operational decisions.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2026-09-06T05:07:26Z</dcterms:created>
  <dcterms:modified xmlns:dcterms="http://purl.org/dc/terms/" xmlns:xsi="http://www.w3.org/2001/XMLSchema-instance" xsi:type="dcterms:W3CDTF">2026-09-06T05:07:29+00:00Z</dcterms:modified>
</cp:coreProperties>
</file>