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laims Track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'Claims Tracker'!$A$6:$Y$506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DDEBF7"/>
      <sz val="11"/>
    </font>
    <font>
      <name val="Calibri"/>
      <b val="1"/>
      <color rgb="00183B4E"/>
      <sz val="10"/>
    </font>
    <font>
      <name val="Calibri"/>
      <b val="1"/>
      <color rgb="00FFFFFF"/>
      <sz val="10"/>
    </font>
    <font>
      <name val="Calibri"/>
      <b val="1"/>
      <color rgb="00183B4E"/>
      <sz val="18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i val="1"/>
      <color rgb="00183B4E"/>
      <sz val="10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8FBFA"/>
      </patternFill>
    </fill>
  </fills>
  <borders count="10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 style="thin">
        <color rgb="00C9D7D9"/>
      </left>
      <right/>
      <top/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 style="thin">
        <color rgb="00C9D7D9"/>
      </right>
      <top/>
      <bottom/>
      <diagonal/>
    </border>
    <border>
      <left style="thin">
        <color rgb="00C9D7D9"/>
      </left>
      <right/>
      <top/>
      <bottom style="thin">
        <color rgb="00C9D7D9"/>
      </bottom>
      <diagonal/>
    </border>
    <border>
      <left/>
      <right style="thin">
        <color rgb="00C9D7D9"/>
      </right>
      <top/>
      <bottom style="thin">
        <color rgb="00C9D7D9"/>
      </bottom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164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6" fillId="2" borderId="1" pivotButton="0" quotePrefix="0" xfId="0"/>
    <xf numFmtId="0" fontId="7" fillId="6" borderId="1" pivotButton="0" quotePrefix="0" xfId="0"/>
    <xf numFmtId="165" fontId="7" fillId="6" borderId="1" pivotButton="0" quotePrefix="0" xfId="0"/>
    <xf numFmtId="0" fontId="7" fillId="0" borderId="1" pivotButton="0" quotePrefix="0" xfId="0"/>
    <xf numFmtId="165" fontId="7" fillId="0" borderId="1" pivotButton="0" quotePrefix="0" xfId="0"/>
    <xf numFmtId="0" fontId="7" fillId="4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/>
    </xf>
    <xf numFmtId="164" fontId="7" fillId="3" borderId="1" applyAlignment="1" pivotButton="0" quotePrefix="0" xfId="0">
      <alignment horizontal="left" vertical="center"/>
    </xf>
    <xf numFmtId="165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top" wrapText="1"/>
    </xf>
    <xf numFmtId="1" fontId="7" fillId="7" borderId="1" applyAlignment="1" pivotButton="0" quotePrefix="0" xfId="0">
      <alignment horizontal="left" vertical="center"/>
    </xf>
    <xf numFmtId="165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left" vertical="top" wrapText="1"/>
    </xf>
    <xf numFmtId="0" fontId="7" fillId="9" borderId="1" applyAlignment="1" pivotButton="0" quotePrefix="0" xfId="0">
      <alignment horizontal="left" vertical="center"/>
    </xf>
    <xf numFmtId="164" fontId="7" fillId="9" borderId="1" applyAlignment="1" pivotButton="0" quotePrefix="0" xfId="0">
      <alignment horizontal="left" vertical="center"/>
    </xf>
    <xf numFmtId="165" fontId="7" fillId="9" borderId="1" applyAlignment="1" pivotButton="0" quotePrefix="0" xfId="0">
      <alignment horizontal="left" vertical="center"/>
    </xf>
    <xf numFmtId="0" fontId="7" fillId="9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/>
    </xf>
    <xf numFmtId="0" fontId="4" fillId="4" borderId="1" pivotButton="0" quotePrefix="0" xfId="0"/>
    <xf numFmtId="0" fontId="3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dxfs count="5">
    <dxf>
      <fill>
        <patternFill patternType="solid">
          <fgColor rgb="00F4CCCC"/>
        </patternFill>
      </fill>
    </dxf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ont>
        <name val="Calibri"/>
        <b val="1"/>
        <color rgb="00B7473A"/>
        <sz val="10"/>
      </font>
    </dxf>
    <dxf>
      <font>
        <name val="Calibri"/>
        <b val="1"/>
        <color rgb="00FFFFFF"/>
        <sz val="10"/>
      </font>
      <fill>
        <patternFill patternType="solid">
          <fgColor rgb="008B1E1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Balance by Aging Range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'Dashboard'!$A$20:$A$24</f>
            </numRef>
          </cat>
          <val>
            <numRef>
              <f>'Dashboard'!$C$20:$C$24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Aging Range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Balance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Claim Count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'Dashboard'!$E$20:$E$27</f>
            </numRef>
          </cat>
          <val>
            <numRef>
              <f>'Dashboard'!$F$20:$F$27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Claim Count</a:t>
                </a:r>
              </a:p>
            </rich>
          </tx>
        </title>
        <numFmt formatCode="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28</row>
      <rowOff>0</rowOff>
    </from>
    <ext cx="46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35</row>
      <rowOff>0</rowOff>
    </from>
    <ext cx="46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laims" displayName="tblClaims" ref="A6:Y506" headerRowCount="1">
  <autoFilter ref="A6:Y506"/>
  <tableColumns count="25">
    <tableColumn id="1" name="Claim ID"/>
    <tableColumn id="2" name="Encounter ID"/>
    <tableColumn id="3" name="Clinic"/>
    <tableColumn id="4" name="Payer"/>
    <tableColumn id="5" name="Claim Type"/>
    <tableColumn id="6" name="Date of Service"/>
    <tableColumn id="7" name="Submitted Date"/>
    <tableColumn id="8" name="Timely Filing Deadline"/>
    <tableColumn id="9" name="Billed Amount"/>
    <tableColumn id="10" name="Allowed Amount"/>
    <tableColumn id="11" name="Insurance Paid"/>
    <tableColumn id="12" name="Patient Responsibility"/>
    <tableColumn id="13" name="Adjustments"/>
    <tableColumn id="14" name="Claim Status"/>
    <tableColumn id="15" name="Denial Code"/>
    <tableColumn id="16" name="Denial Category"/>
    <tableColumn id="17" name="Last Payer Response"/>
    <tableColumn id="18" name="Next Follow-Up"/>
    <tableColumn id="19" name="Owner"/>
    <tableColumn id="20" name="Aging Days"/>
    <tableColumn id="21" name="Outstanding Balance"/>
    <tableColumn id="22" name="Age Bucket"/>
    <tableColumn id="23" name="Timely Filing Alert"/>
    <tableColumn id="24" name="Follow-Up Alert"/>
    <tableColumn id="25" name="Data Quality 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0" customWidth="1" min="3" max="3"/>
    <col width="4" customWidth="1" min="4" max="4"/>
    <col width="25" customWidth="1" min="5" max="5"/>
    <col width="16" customWidth="1" min="6" max="6"/>
    <col width="22" customWidth="1" min="7" max="7"/>
    <col width="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Medical Claims Tracker Dashboard</t>
        </is>
      </c>
    </row>
    <row r="2">
      <c r="A2" s="2" t="inlineStr">
        <is>
          <t>Current operational view based on entries in Claims Tracker</t>
        </is>
      </c>
    </row>
    <row r="3">
      <c r="A3" s="3" t="inlineStr">
        <is>
          <t>Report Date</t>
        </is>
      </c>
      <c r="B3" s="4">
        <f>TODAY()</f>
        <v/>
      </c>
      <c r="D3" s="3" t="inlineStr">
        <is>
          <t>Prepared Claim Rows</t>
        </is>
      </c>
      <c r="E3" s="5">
        <f>ROWS('Claims Tracker'!$A$7:$A$506)</f>
        <v/>
      </c>
    </row>
    <row r="4"/>
    <row r="5">
      <c r="A5" s="6" t="inlineStr">
        <is>
          <t>Total Claims</t>
        </is>
      </c>
      <c r="C5" s="6" t="inlineStr">
        <is>
          <t>Total Billed</t>
        </is>
      </c>
      <c r="E5" s="6" t="inlineStr">
        <is>
          <t>Insurance Paid</t>
        </is>
      </c>
      <c r="G5" s="6" t="inlineStr">
        <is>
          <t>Outstanding Balance</t>
        </is>
      </c>
    </row>
    <row r="6" ht="30" customHeight="1">
      <c r="A6" s="7">
        <f>COUNTIF('Claims Tracker'!$A$7:$A$506,"&lt;&gt;")</f>
        <v/>
      </c>
      <c r="C6" s="8">
        <f>SUM('Claims Tracker'!$I$7:$I$506)</f>
        <v/>
      </c>
      <c r="E6" s="8">
        <f>SUM('Claims Tracker'!$K$7:$K$506)</f>
        <v/>
      </c>
      <c r="G6" s="8">
        <f>SUM('Claims Tracker'!$U$7:$U$506)</f>
        <v/>
      </c>
    </row>
    <row r="7"/>
    <row r="8"/>
    <row r="9">
      <c r="A9" s="6" t="inlineStr">
        <is>
          <t>Denied Claims</t>
        </is>
      </c>
      <c r="C9" s="6" t="inlineStr">
        <is>
          <t>Denial Rate</t>
        </is>
      </c>
      <c r="E9" s="6" t="inlineStr">
        <is>
          <t>Follow-Up Due</t>
        </is>
      </c>
      <c r="G9" s="6" t="inlineStr">
        <is>
          <t>Timely Filing Risk</t>
        </is>
      </c>
    </row>
    <row r="10" ht="30" customHeight="1">
      <c r="A10" s="7">
        <f>COUNTIF('Claims Tracker'!$N$7:$N$506,"Denied")</f>
        <v/>
      </c>
      <c r="C10" s="9">
        <f>IFERROR(COUNTIF('Claims Tracker'!$N$7:$N$506,"Denied")/COUNT('Claims Tracker'!$G$7:$G$506),0)</f>
        <v/>
      </c>
      <c r="E10" s="7">
        <f>COUNTIF('Claims Tracker'!$X$7:$X$506,"Due")+COUNTIF('Claims Tracker'!$X$7:$X$506,"Overdue")</f>
        <v/>
      </c>
      <c r="G10" s="7">
        <f>COUNTIF('Claims Tracker'!$W$7:$W$506,"Due within 14 days")+COUNTIF('Claims Tracker'!$W$7:$W$506,"Past due")</f>
        <v/>
      </c>
    </row>
    <row r="11"/>
    <row r="12"/>
    <row r="13">
      <c r="A13" s="6" t="inlineStr">
        <is>
          <t>Data Issues</t>
        </is>
      </c>
      <c r="C13" s="6" t="inlineStr">
        <is>
          <t>Paid Claims</t>
        </is>
      </c>
      <c r="E13" s="6" t="inlineStr">
        <is>
          <t>Average Days to Payment</t>
        </is>
      </c>
      <c r="G13" s="6" t="inlineStr">
        <is>
          <t>Claims Ready to Submit</t>
        </is>
      </c>
    </row>
    <row r="14" ht="30" customHeight="1">
      <c r="A14" s="7">
        <f>COUNTIFS('Claims Tracker'!$A$7:$A$506,"&lt;&gt;",'Claims Tracker'!$Y$7:$Y$506,"&lt;&gt;OK")</f>
        <v/>
      </c>
      <c r="C14" s="7">
        <f>COUNTIF('Claims Tracker'!$N$7:$N$506,"Paid")</f>
        <v/>
      </c>
      <c r="E14" s="7">
        <f>IFERROR(SUMIFS('Claims Tracker'!$T$7:$T$506,'Claims Tracker'!$N$7:$N$506,"Paid")/COUNTIFS('Claims Tracker'!$N$7:$N$506,"Paid",'Claims Tracker'!$T$7:$T$506,"&gt;=0"),0)</f>
        <v/>
      </c>
      <c r="G14" s="7">
        <f>COUNTIF('Claims Tracker'!$N$7:$N$506,"Ready to Submit")</f>
        <v/>
      </c>
    </row>
    <row r="15">
      <c r="A15">
        <f>""</f>
        <v/>
      </c>
      <c r="E15">
        <f>""</f>
        <v/>
      </c>
    </row>
    <row r="16">
      <c r="A16">
        <f>""</f>
        <v/>
      </c>
      <c r="E16">
        <f>""</f>
        <v/>
      </c>
    </row>
    <row r="17">
      <c r="A17">
        <f>""</f>
        <v/>
      </c>
      <c r="E17">
        <f>""</f>
        <v/>
      </c>
    </row>
    <row r="18">
      <c r="A18" s="10" t="inlineStr">
        <is>
          <t>Outstanding Aging</t>
        </is>
      </c>
      <c r="E18" s="10" t="inlineStr">
        <is>
          <t>Claims by Status</t>
        </is>
      </c>
    </row>
    <row r="19">
      <c r="A19" s="6" t="inlineStr">
        <is>
          <t>Aging Range</t>
        </is>
      </c>
      <c r="B19" s="6" t="inlineStr">
        <is>
          <t>Claim Count</t>
        </is>
      </c>
      <c r="C19" s="6" t="inlineStr">
        <is>
          <t>Outstanding Balance</t>
        </is>
      </c>
      <c r="D19" s="6" t="n"/>
      <c r="E19" s="6" t="inlineStr">
        <is>
          <t>Status</t>
        </is>
      </c>
      <c r="F19" s="6" t="inlineStr">
        <is>
          <t>Claim Count</t>
        </is>
      </c>
      <c r="G19" s="6" t="inlineStr">
        <is>
          <t>Outstanding Balance</t>
        </is>
      </c>
    </row>
    <row r="20">
      <c r="A20" s="11" t="inlineStr">
        <is>
          <t>Not submitted</t>
        </is>
      </c>
      <c r="B20" s="11">
        <f>COUNTIFS('Claims Tracker'!$V$7:$V$506,$A20,'Claims Tracker'!$U$7:$U$506,"&gt;0")</f>
        <v/>
      </c>
      <c r="C20" s="12">
        <f>SUMIFS('Claims Tracker'!$U$7:$U$506,'Claims Tracker'!$V$7:$V$506,$A20,'Claims Tracker'!$U$7:$U$506,"&gt;0")</f>
        <v/>
      </c>
      <c r="E20" s="11" t="inlineStr">
        <is>
          <t>Draft</t>
        </is>
      </c>
      <c r="F20" s="11">
        <f>COUNTIF('Claims Tracker'!$N$7:$N$506,$E20)</f>
        <v/>
      </c>
      <c r="G20" s="12">
        <f>SUMIF('Claims Tracker'!$N$7:$N$506,$E20,'Claims Tracker'!$U$7:$U$506)</f>
        <v/>
      </c>
    </row>
    <row r="21">
      <c r="A21" s="13" t="inlineStr">
        <is>
          <t>0–30 days</t>
        </is>
      </c>
      <c r="B21" s="13">
        <f>COUNTIFS('Claims Tracker'!$V$7:$V$506,$A21,'Claims Tracker'!$U$7:$U$506,"&gt;0")</f>
        <v/>
      </c>
      <c r="C21" s="14">
        <f>SUMIFS('Claims Tracker'!$U$7:$U$506,'Claims Tracker'!$V$7:$V$506,$A21,'Claims Tracker'!$U$7:$U$506,"&gt;0")</f>
        <v/>
      </c>
      <c r="E21" s="13" t="inlineStr">
        <is>
          <t>Ready to Submit</t>
        </is>
      </c>
      <c r="F21" s="13">
        <f>COUNTIF('Claims Tracker'!$N$7:$N$506,$E21)</f>
        <v/>
      </c>
      <c r="G21" s="14">
        <f>SUMIF('Claims Tracker'!$N$7:$N$506,$E21,'Claims Tracker'!$U$7:$U$506)</f>
        <v/>
      </c>
    </row>
    <row r="22">
      <c r="A22" s="11" t="inlineStr">
        <is>
          <t>31–60 days</t>
        </is>
      </c>
      <c r="B22" s="11">
        <f>COUNTIFS('Claims Tracker'!$V$7:$V$506,$A22,'Claims Tracker'!$U$7:$U$506,"&gt;0")</f>
        <v/>
      </c>
      <c r="C22" s="12">
        <f>SUMIFS('Claims Tracker'!$U$7:$U$506,'Claims Tracker'!$V$7:$V$506,$A22,'Claims Tracker'!$U$7:$U$506,"&gt;0")</f>
        <v/>
      </c>
      <c r="E22" s="11" t="inlineStr">
        <is>
          <t>Submitted</t>
        </is>
      </c>
      <c r="F22" s="11">
        <f>COUNTIF('Claims Tracker'!$N$7:$N$506,$E22)</f>
        <v/>
      </c>
      <c r="G22" s="12">
        <f>SUMIF('Claims Tracker'!$N$7:$N$506,$E22,'Claims Tracker'!$U$7:$U$506)</f>
        <v/>
      </c>
    </row>
    <row r="23">
      <c r="A23" s="13" t="inlineStr">
        <is>
          <t>61–90 days</t>
        </is>
      </c>
      <c r="B23" s="13">
        <f>COUNTIFS('Claims Tracker'!$V$7:$V$506,$A23,'Claims Tracker'!$U$7:$U$506,"&gt;0")</f>
        <v/>
      </c>
      <c r="C23" s="14">
        <f>SUMIFS('Claims Tracker'!$U$7:$U$506,'Claims Tracker'!$V$7:$V$506,$A23,'Claims Tracker'!$U$7:$U$506,"&gt;0")</f>
        <v/>
      </c>
      <c r="E23" s="13" t="inlineStr">
        <is>
          <t>In Process</t>
        </is>
      </c>
      <c r="F23" s="13">
        <f>COUNTIF('Claims Tracker'!$N$7:$N$506,$E23)</f>
        <v/>
      </c>
      <c r="G23" s="14">
        <f>SUMIF('Claims Tracker'!$N$7:$N$506,$E23,'Claims Tracker'!$U$7:$U$506)</f>
        <v/>
      </c>
    </row>
    <row r="24">
      <c r="A24" s="11" t="inlineStr">
        <is>
          <t>More than 90 days</t>
        </is>
      </c>
      <c r="B24" s="11">
        <f>COUNTIFS('Claims Tracker'!$V$7:$V$506,$A24,'Claims Tracker'!$U$7:$U$506,"&gt;0")</f>
        <v/>
      </c>
      <c r="C24" s="12">
        <f>SUMIFS('Claims Tracker'!$U$7:$U$506,'Claims Tracker'!$V$7:$V$506,$A24,'Claims Tracker'!$U$7:$U$506,"&gt;0")</f>
        <v/>
      </c>
      <c r="E24" s="11" t="inlineStr">
        <is>
          <t>Denied</t>
        </is>
      </c>
      <c r="F24" s="11">
        <f>COUNTIF('Claims Tracker'!$N$7:$N$506,$E24)</f>
        <v/>
      </c>
      <c r="G24" s="12">
        <f>SUMIF('Claims Tracker'!$N$7:$N$506,$E24,'Claims Tracker'!$U$7:$U$506)</f>
        <v/>
      </c>
    </row>
    <row r="25">
      <c r="A25">
        <f>""</f>
        <v/>
      </c>
      <c r="E25" s="13" t="inlineStr">
        <is>
          <t>Paid</t>
        </is>
      </c>
      <c r="F25" s="13">
        <f>COUNTIF('Claims Tracker'!$N$7:$N$506,$E25)</f>
        <v/>
      </c>
      <c r="G25" s="14">
        <f>SUMIF('Claims Tracker'!$N$7:$N$506,$E25,'Claims Tracker'!$U$7:$U$506)</f>
        <v/>
      </c>
    </row>
    <row r="26">
      <c r="A26">
        <f>""</f>
        <v/>
      </c>
      <c r="E26" s="11" t="inlineStr">
        <is>
          <t>Adjusted</t>
        </is>
      </c>
      <c r="F26" s="11">
        <f>COUNTIF('Claims Tracker'!$N$7:$N$506,$E26)</f>
        <v/>
      </c>
      <c r="G26" s="12">
        <f>SUMIF('Claims Tracker'!$N$7:$N$506,$E26,'Claims Tracker'!$U$7:$U$506)</f>
        <v/>
      </c>
    </row>
    <row r="27">
      <c r="A27">
        <f>""</f>
        <v/>
      </c>
      <c r="E27" s="13" t="inlineStr">
        <is>
          <t>Voided</t>
        </is>
      </c>
      <c r="F27" s="13">
        <f>COUNTIF('Claims Tracker'!$N$7:$N$506,$E27)</f>
        <v/>
      </c>
      <c r="G27" s="14">
        <f>SUMIF('Claims Tracker'!$N$7:$N$506,$E27,'Claims Tracker'!$U$7:$U$506)</f>
        <v/>
      </c>
    </row>
    <row r="28">
      <c r="A28" s="11" t="inlineStr">
        <is>
          <t>Outstanding by Payer</t>
        </is>
      </c>
      <c r="E28">
        <f>""</f>
        <v/>
      </c>
      <c r="F28">
        <f>""</f>
        <v/>
      </c>
      <c r="G28">
        <f>""</f>
        <v/>
      </c>
    </row>
    <row r="29">
      <c r="A29" s="15" t="inlineStr">
        <is>
          <t>Payer</t>
        </is>
      </c>
      <c r="B29" s="15" t="inlineStr">
        <is>
          <t>Claim Count</t>
        </is>
      </c>
      <c r="C29" s="15" t="inlineStr">
        <is>
          <t>Outstanding Balance</t>
        </is>
      </c>
      <c r="E29">
        <f>""</f>
        <v/>
      </c>
      <c r="F29">
        <f>""</f>
        <v/>
      </c>
      <c r="G29">
        <f>""</f>
        <v/>
      </c>
    </row>
    <row r="30">
      <c r="A30" s="11" t="inlineStr">
        <is>
          <t>Cedar Peak Health Plan</t>
        </is>
      </c>
      <c r="B30" s="11">
        <f>COUNTIFS('Claims Tracker'!$D$7:$D$506,$A30,'Claims Tracker'!$U$7:$U$506,"&gt;0")</f>
        <v/>
      </c>
      <c r="C30" s="12">
        <f>SUMIFS('Claims Tracker'!$U$7:$U$506,'Claims Tracker'!$D$7:$D$506,$A30,'Claims Tracker'!$U$7:$U$506,"&gt;0")</f>
        <v/>
      </c>
      <c r="E30">
        <f>""</f>
        <v/>
      </c>
      <c r="F30">
        <f>""</f>
        <v/>
      </c>
      <c r="G30">
        <f>""</f>
        <v/>
      </c>
    </row>
    <row r="31">
      <c r="A31" s="13" t="inlineStr">
        <is>
          <t>Northstar Commercial</t>
        </is>
      </c>
      <c r="B31" s="13">
        <f>COUNTIFS('Claims Tracker'!$D$7:$D$506,$A31,'Claims Tracker'!$U$7:$U$506,"&gt;0")</f>
        <v/>
      </c>
      <c r="C31" s="14">
        <f>SUMIFS('Claims Tracker'!$U$7:$U$506,'Claims Tracker'!$D$7:$D$506,$A31,'Claims Tracker'!$U$7:$U$506,"&gt;0")</f>
        <v/>
      </c>
      <c r="E31">
        <f>""</f>
        <v/>
      </c>
      <c r="F31">
        <f>""</f>
        <v/>
      </c>
      <c r="G31">
        <f>""</f>
        <v/>
      </c>
    </row>
    <row r="32">
      <c r="A32" s="11" t="inlineStr">
        <is>
          <t>Harborview Medicare Advantage</t>
        </is>
      </c>
      <c r="B32" s="11">
        <f>COUNTIFS('Claims Tracker'!$D$7:$D$506,$A32,'Claims Tracker'!$U$7:$U$506,"&gt;0")</f>
        <v/>
      </c>
      <c r="C32" s="12">
        <f>SUMIFS('Claims Tracker'!$U$7:$U$506,'Claims Tracker'!$D$7:$D$506,$A32,'Claims Tracker'!$U$7:$U$506,"&gt;0")</f>
        <v/>
      </c>
      <c r="E32">
        <f>""</f>
        <v/>
      </c>
      <c r="F32">
        <f>""</f>
        <v/>
      </c>
      <c r="G32">
        <f>""</f>
        <v/>
      </c>
    </row>
    <row r="33">
      <c r="A33" s="13" t="inlineStr">
        <is>
          <t>Sunfield Medicaid Managed Care</t>
        </is>
      </c>
      <c r="B33" s="13">
        <f>COUNTIFS('Claims Tracker'!$D$7:$D$506,$A33,'Claims Tracker'!$U$7:$U$506,"&gt;0")</f>
        <v/>
      </c>
      <c r="C33" s="14">
        <f>SUMIFS('Claims Tracker'!$U$7:$U$506,'Claims Tracker'!$D$7:$D$506,$A33,'Claims Tracker'!$U$7:$U$506,"&gt;0")</f>
        <v/>
      </c>
      <c r="E33">
        <f>""</f>
        <v/>
      </c>
      <c r="F33">
        <f>""</f>
        <v/>
      </c>
      <c r="G33">
        <f>""</f>
        <v/>
      </c>
    </row>
    <row r="34">
      <c r="A34" s="11" t="inlineStr">
        <is>
          <t>Brightway Employer Health</t>
        </is>
      </c>
      <c r="B34" s="11">
        <f>COUNTIFS('Claims Tracker'!$D$7:$D$506,$A34,'Claims Tracker'!$U$7:$U$506,"&gt;0")</f>
        <v/>
      </c>
      <c r="C34" s="12">
        <f>SUMIFS('Claims Tracker'!$U$7:$U$506,'Claims Tracker'!$D$7:$D$506,$A34,'Claims Tracker'!$U$7:$U$506,"&gt;0")</f>
        <v/>
      </c>
      <c r="E34">
        <f>""</f>
        <v/>
      </c>
      <c r="F34">
        <f>""</f>
        <v/>
      </c>
      <c r="G34">
        <f>""</f>
        <v/>
      </c>
    </row>
    <row r="35">
      <c r="A35">
        <f>""</f>
        <v/>
      </c>
      <c r="B35">
        <f>""</f>
        <v/>
      </c>
      <c r="C35">
        <f>""</f>
        <v/>
      </c>
      <c r="E35">
        <f>""</f>
        <v/>
      </c>
      <c r="F35">
        <f>""</f>
        <v/>
      </c>
      <c r="G35">
        <f>""</f>
        <v/>
      </c>
    </row>
    <row r="36">
      <c r="A36">
        <f>""</f>
        <v/>
      </c>
      <c r="B36">
        <f>""</f>
        <v/>
      </c>
      <c r="C36">
        <f>""</f>
        <v/>
      </c>
      <c r="E36">
        <f>""</f>
        <v/>
      </c>
      <c r="F36">
        <f>""</f>
        <v/>
      </c>
      <c r="G36">
        <f>""</f>
        <v/>
      </c>
    </row>
    <row r="37">
      <c r="A37">
        <f>""</f>
        <v/>
      </c>
      <c r="B37">
        <f>""</f>
        <v/>
      </c>
      <c r="C37">
        <f>""</f>
        <v/>
      </c>
      <c r="E37">
        <f>""</f>
        <v/>
      </c>
      <c r="F37">
        <f>""</f>
        <v/>
      </c>
      <c r="G37">
        <f>""</f>
        <v/>
      </c>
    </row>
    <row r="38">
      <c r="A38">
        <f>""</f>
        <v/>
      </c>
      <c r="B38">
        <f>""</f>
        <v/>
      </c>
      <c r="C38">
        <f>""</f>
        <v/>
      </c>
      <c r="E38">
        <f>""</f>
        <v/>
      </c>
      <c r="F38">
        <f>""</f>
        <v/>
      </c>
      <c r="G38">
        <f>""</f>
        <v/>
      </c>
    </row>
    <row r="39">
      <c r="A39">
        <f>""</f>
        <v/>
      </c>
      <c r="B39">
        <f>""</f>
        <v/>
      </c>
      <c r="C39">
        <f>""</f>
        <v/>
      </c>
      <c r="E39">
        <f>""</f>
        <v/>
      </c>
      <c r="F39">
        <f>""</f>
        <v/>
      </c>
      <c r="G39">
        <f>""</f>
        <v/>
      </c>
    </row>
    <row r="40">
      <c r="A40">
        <f>""</f>
        <v/>
      </c>
      <c r="B40">
        <f>""</f>
        <v/>
      </c>
      <c r="C40">
        <f>""</f>
        <v/>
      </c>
      <c r="E40">
        <f>""</f>
        <v/>
      </c>
      <c r="F40">
        <f>""</f>
        <v/>
      </c>
      <c r="G40">
        <f>""</f>
        <v/>
      </c>
    </row>
    <row r="41">
      <c r="A41">
        <f>""</f>
        <v/>
      </c>
      <c r="B41">
        <f>""</f>
        <v/>
      </c>
      <c r="C41">
        <f>""</f>
        <v/>
      </c>
      <c r="E41">
        <f>""</f>
        <v/>
      </c>
      <c r="F41">
        <f>""</f>
        <v/>
      </c>
      <c r="G41">
        <f>""</f>
        <v/>
      </c>
    </row>
    <row r="42">
      <c r="A42">
        <f>""</f>
        <v/>
      </c>
      <c r="B42">
        <f>""</f>
        <v/>
      </c>
      <c r="C42">
        <f>""</f>
        <v/>
      </c>
      <c r="E42">
        <f>""</f>
        <v/>
      </c>
      <c r="F42">
        <f>""</f>
        <v/>
      </c>
      <c r="G42">
        <f>""</f>
        <v/>
      </c>
    </row>
    <row r="43">
      <c r="A43">
        <f>""</f>
        <v/>
      </c>
      <c r="B43">
        <f>""</f>
        <v/>
      </c>
      <c r="C43">
        <f>""</f>
        <v/>
      </c>
      <c r="E43">
        <f>""</f>
        <v/>
      </c>
      <c r="F43">
        <f>""</f>
        <v/>
      </c>
      <c r="G43">
        <f>""</f>
        <v/>
      </c>
    </row>
    <row r="44">
      <c r="A44">
        <f>""</f>
        <v/>
      </c>
      <c r="B44">
        <f>""</f>
        <v/>
      </c>
      <c r="C44">
        <f>""</f>
        <v/>
      </c>
      <c r="E44">
        <f>""</f>
        <v/>
      </c>
      <c r="F44">
        <f>""</f>
        <v/>
      </c>
      <c r="G44">
        <f>""</f>
        <v/>
      </c>
    </row>
    <row r="45">
      <c r="A45">
        <f>""</f>
        <v/>
      </c>
      <c r="B45">
        <f>""</f>
        <v/>
      </c>
      <c r="C45">
        <f>""</f>
        <v/>
      </c>
      <c r="E45">
        <f>""</f>
        <v/>
      </c>
      <c r="F45">
        <f>""</f>
        <v/>
      </c>
      <c r="G45">
        <f>""</f>
        <v/>
      </c>
    </row>
    <row r="46">
      <c r="A46">
        <f>""</f>
        <v/>
      </c>
      <c r="B46">
        <f>""</f>
        <v/>
      </c>
      <c r="C46">
        <f>""</f>
        <v/>
      </c>
      <c r="E46">
        <f>""</f>
        <v/>
      </c>
      <c r="F46">
        <f>""</f>
        <v/>
      </c>
      <c r="G46">
        <f>""</f>
        <v/>
      </c>
    </row>
    <row r="47">
      <c r="A47">
        <f>""</f>
        <v/>
      </c>
      <c r="B47">
        <f>""</f>
        <v/>
      </c>
      <c r="C47">
        <f>""</f>
        <v/>
      </c>
      <c r="E47">
        <f>""</f>
        <v/>
      </c>
      <c r="F47">
        <f>""</f>
        <v/>
      </c>
      <c r="G47">
        <f>""</f>
        <v/>
      </c>
    </row>
    <row r="48">
      <c r="A48">
        <f>""</f>
        <v/>
      </c>
      <c r="B48">
        <f>""</f>
        <v/>
      </c>
      <c r="C48">
        <f>""</f>
        <v/>
      </c>
      <c r="E48">
        <f>""</f>
        <v/>
      </c>
      <c r="F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E49">
        <f>""</f>
        <v/>
      </c>
      <c r="F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E50">
        <f>""</f>
        <v/>
      </c>
      <c r="F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E51">
        <f>""</f>
        <v/>
      </c>
      <c r="F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E52">
        <f>""</f>
        <v/>
      </c>
      <c r="F52">
        <f>""</f>
        <v/>
      </c>
      <c r="G52">
        <f>""</f>
        <v/>
      </c>
    </row>
    <row r="53">
      <c r="A53">
        <f>""</f>
        <v/>
      </c>
      <c r="B53">
        <f>""</f>
        <v/>
      </c>
      <c r="C53">
        <f>""</f>
        <v/>
      </c>
      <c r="E53">
        <f>""</f>
        <v/>
      </c>
      <c r="F53">
        <f>""</f>
        <v/>
      </c>
      <c r="G53">
        <f>""</f>
        <v/>
      </c>
    </row>
    <row r="54">
      <c r="A54">
        <f>""</f>
        <v/>
      </c>
      <c r="B54">
        <f>""</f>
        <v/>
      </c>
      <c r="C54">
        <f>""</f>
        <v/>
      </c>
      <c r="E54">
        <f>""</f>
        <v/>
      </c>
      <c r="F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E55">
        <f>""</f>
        <v/>
      </c>
      <c r="F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E56">
        <f>""</f>
        <v/>
      </c>
      <c r="F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E57">
        <f>""</f>
        <v/>
      </c>
      <c r="F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E58">
        <f>""</f>
        <v/>
      </c>
      <c r="F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E59">
        <f>""</f>
        <v/>
      </c>
      <c r="F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E60">
        <f>""</f>
        <v/>
      </c>
      <c r="F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E61">
        <f>""</f>
        <v/>
      </c>
      <c r="F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E62">
        <f>""</f>
        <v/>
      </c>
      <c r="F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E63">
        <f>""</f>
        <v/>
      </c>
      <c r="F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E64">
        <f>""</f>
        <v/>
      </c>
      <c r="F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E65">
        <f>""</f>
        <v/>
      </c>
      <c r="F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E66">
        <f>""</f>
        <v/>
      </c>
      <c r="F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E67">
        <f>""</f>
        <v/>
      </c>
      <c r="F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E68">
        <f>""</f>
        <v/>
      </c>
      <c r="F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E69">
        <f>""</f>
        <v/>
      </c>
      <c r="F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E70">
        <f>""</f>
        <v/>
      </c>
      <c r="F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E71">
        <f>""</f>
        <v/>
      </c>
      <c r="F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E72">
        <f>""</f>
        <v/>
      </c>
      <c r="F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E73">
        <f>""</f>
        <v/>
      </c>
      <c r="F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E74">
        <f>""</f>
        <v/>
      </c>
      <c r="F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E75">
        <f>""</f>
        <v/>
      </c>
      <c r="F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E76">
        <f>""</f>
        <v/>
      </c>
      <c r="F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E77">
        <f>""</f>
        <v/>
      </c>
      <c r="F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E78">
        <f>""</f>
        <v/>
      </c>
      <c r="F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E79">
        <f>""</f>
        <v/>
      </c>
      <c r="F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E80">
        <f>""</f>
        <v/>
      </c>
      <c r="F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E81">
        <f>""</f>
        <v/>
      </c>
      <c r="F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E82">
        <f>""</f>
        <v/>
      </c>
      <c r="F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E83">
        <f>""</f>
        <v/>
      </c>
      <c r="F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E84">
        <f>""</f>
        <v/>
      </c>
      <c r="F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E85">
        <f>""</f>
        <v/>
      </c>
      <c r="F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E86">
        <f>""</f>
        <v/>
      </c>
      <c r="F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E87">
        <f>""</f>
        <v/>
      </c>
      <c r="F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E88">
        <f>""</f>
        <v/>
      </c>
      <c r="F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E89">
        <f>""</f>
        <v/>
      </c>
      <c r="F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E90">
        <f>""</f>
        <v/>
      </c>
      <c r="F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E91">
        <f>""</f>
        <v/>
      </c>
      <c r="F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E92">
        <f>""</f>
        <v/>
      </c>
      <c r="F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E93">
        <f>""</f>
        <v/>
      </c>
      <c r="F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E94">
        <f>""</f>
        <v/>
      </c>
      <c r="F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E95">
        <f>""</f>
        <v/>
      </c>
      <c r="F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E96">
        <f>""</f>
        <v/>
      </c>
      <c r="F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E97">
        <f>""</f>
        <v/>
      </c>
      <c r="F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E98">
        <f>""</f>
        <v/>
      </c>
      <c r="F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E99">
        <f>""</f>
        <v/>
      </c>
      <c r="F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E100">
        <f>""</f>
        <v/>
      </c>
      <c r="F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E101">
        <f>""</f>
        <v/>
      </c>
      <c r="F101">
        <f>""</f>
        <v/>
      </c>
      <c r="G101">
        <f>""</f>
        <v/>
      </c>
    </row>
  </sheetData>
  <mergeCells count="2">
    <mergeCell ref="A2:H2"/>
    <mergeCell ref="A1:H1"/>
  </mergeCells>
  <conditionalFormatting sqref="A10">
    <cfRule type="cellIs" priority="1" operator="greaterThan" dxfId="0">
      <formula>0</formula>
    </cfRule>
    <cfRule type="cellIs" priority="10" operator="equal" dxfId="1">
      <formula>0</formula>
    </cfRule>
  </conditionalFormatting>
  <conditionalFormatting sqref="C10">
    <cfRule type="cellIs" priority="2" operator="greaterThan" dxfId="0">
      <formula>0.10</formula>
    </cfRule>
    <cfRule type="cellIs" priority="3" operator="between" dxfId="2">
      <formula>0.05</formula>
      <formula>0.10</formula>
    </cfRule>
  </conditionalFormatting>
  <conditionalFormatting sqref="E10">
    <cfRule type="cellIs" priority="4" operator="greaterThan" dxfId="0">
      <formula>0</formula>
    </cfRule>
    <cfRule type="cellIs" priority="5" operator="equal" dxfId="1">
      <formula>0</formula>
    </cfRule>
  </conditionalFormatting>
  <conditionalFormatting sqref="G10">
    <cfRule type="cellIs" priority="6" operator="greaterThan" dxfId="0">
      <formula>0</formula>
    </cfRule>
    <cfRule type="cellIs" priority="7" operator="equal" dxfId="1">
      <formula>0</formula>
    </cfRule>
  </conditionalFormatting>
  <conditionalFormatting sqref="A14">
    <cfRule type="cellIs" priority="8" operator="greaterThan" dxfId="0">
      <formula>0</formula>
    </cfRule>
    <cfRule type="cellIs" priority="9" operator="equal" dxfId="1">
      <formula>0</formula>
    </cfRule>
  </conditionalFormatting>
  <conditionalFormatting sqref="G6">
    <cfRule type="cellIs" priority="11" operator="greaterThan" dxfId="2">
      <formula>0</formula>
    </cfRule>
    <cfRule type="cellIs" priority="12" operator="greaterThan" dxfId="3">
      <formula>10000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29" customWidth="1" min="3" max="3"/>
    <col width="31" customWidth="1" min="4" max="4"/>
    <col width="16" customWidth="1" min="5" max="5"/>
    <col width="15" customWidth="1" min="6" max="6"/>
    <col width="15" customWidth="1" min="7" max="7"/>
    <col width="21" customWidth="1" min="8" max="8"/>
    <col width="15" customWidth="1" min="9" max="9"/>
    <col width="15" customWidth="1" min="10" max="10"/>
    <col width="16" customWidth="1" min="11" max="11"/>
    <col width="20" customWidth="1" min="12" max="12"/>
    <col width="14" customWidth="1" min="13" max="13"/>
    <col width="18" customWidth="1" min="14" max="14"/>
    <col width="15" customWidth="1" min="15" max="15"/>
    <col width="25" customWidth="1" min="16" max="16"/>
    <col width="19" customWidth="1" min="17" max="17"/>
    <col width="17" customWidth="1" min="18" max="18"/>
    <col width="17" customWidth="1" min="19" max="19"/>
    <col width="12" customWidth="1" min="20" max="20"/>
    <col width="20" customWidth="1" min="21" max="21"/>
    <col width="20" customWidth="1" min="22" max="22"/>
    <col width="22" customWidth="1" min="23" max="23"/>
    <col width="20" customWidth="1" min="24" max="24"/>
    <col width="34" customWidth="1" min="25" max="25"/>
  </cols>
  <sheetData>
    <row r="1">
      <c r="A1" s="1" t="inlineStr">
        <is>
          <t>Medical Claims Tracker</t>
        </is>
      </c>
    </row>
    <row r="2">
      <c r="A2" s="2" t="inlineStr">
        <is>
          <t>Enter one row per claim. Use internal identifiers only; do not enter patient names or member IDs.</t>
        </is>
      </c>
    </row>
    <row r="3">
      <c r="A3" s="16" t="inlineStr">
        <is>
          <t>Blue cells are user entry fields. Gray cells contain formulas.</t>
        </is>
      </c>
    </row>
    <row r="5">
      <c r="A5" t="inlineStr">
        <is>
          <t>Legend</t>
        </is>
      </c>
      <c r="B5" s="17" t="inlineStr">
        <is>
          <t>Blue = input</t>
        </is>
      </c>
      <c r="D5" s="18" t="inlineStr">
        <is>
          <t>Gray = calculated</t>
        </is>
      </c>
      <c r="F5" s="19" t="inlineStr">
        <is>
          <t>Yellow/Red = review needed</t>
        </is>
      </c>
    </row>
    <row r="6" ht="34" customHeight="1">
      <c r="A6" s="20" t="inlineStr">
        <is>
          <t>Claim ID</t>
        </is>
      </c>
      <c r="B6" s="20" t="inlineStr">
        <is>
          <t>Encounter ID</t>
        </is>
      </c>
      <c r="C6" s="20" t="inlineStr">
        <is>
          <t>Clinic</t>
        </is>
      </c>
      <c r="D6" s="20" t="inlineStr">
        <is>
          <t>Payer</t>
        </is>
      </c>
      <c r="E6" s="20" t="inlineStr">
        <is>
          <t>Claim Type</t>
        </is>
      </c>
      <c r="F6" s="20" t="inlineStr">
        <is>
          <t>Date of Service</t>
        </is>
      </c>
      <c r="G6" s="20" t="inlineStr">
        <is>
          <t>Submitted Date</t>
        </is>
      </c>
      <c r="H6" s="20" t="inlineStr">
        <is>
          <t>Timely Filing Deadline</t>
        </is>
      </c>
      <c r="I6" s="20" t="inlineStr">
        <is>
          <t>Billed Amount</t>
        </is>
      </c>
      <c r="J6" s="20" t="inlineStr">
        <is>
          <t>Allowed Amount</t>
        </is>
      </c>
      <c r="K6" s="20" t="inlineStr">
        <is>
          <t>Insurance Paid</t>
        </is>
      </c>
      <c r="L6" s="20" t="inlineStr">
        <is>
          <t>Patient Responsibility</t>
        </is>
      </c>
      <c r="M6" s="20" t="inlineStr">
        <is>
          <t>Adjustments</t>
        </is>
      </c>
      <c r="N6" s="20" t="inlineStr">
        <is>
          <t>Claim Status</t>
        </is>
      </c>
      <c r="O6" s="20" t="inlineStr">
        <is>
          <t>Denial Code</t>
        </is>
      </c>
      <c r="P6" s="20" t="inlineStr">
        <is>
          <t>Denial Category</t>
        </is>
      </c>
      <c r="Q6" s="20" t="inlineStr">
        <is>
          <t>Last Payer Response</t>
        </is>
      </c>
      <c r="R6" s="20" t="inlineStr">
        <is>
          <t>Next Follow-Up</t>
        </is>
      </c>
      <c r="S6" s="20" t="inlineStr">
        <is>
          <t>Owner</t>
        </is>
      </c>
      <c r="T6" s="20" t="inlineStr">
        <is>
          <t>Aging Days</t>
        </is>
      </c>
      <c r="U6" s="20" t="inlineStr">
        <is>
          <t>Outstanding Balance</t>
        </is>
      </c>
      <c r="V6" s="20" t="inlineStr">
        <is>
          <t>Age Bucket</t>
        </is>
      </c>
      <c r="W6" s="20" t="inlineStr">
        <is>
          <t>Timely Filing Alert</t>
        </is>
      </c>
      <c r="X6" s="20" t="inlineStr">
        <is>
          <t>Follow-Up Alert</t>
        </is>
      </c>
      <c r="Y6" s="20" t="inlineStr">
        <is>
          <t>Data Quality Check</t>
        </is>
      </c>
    </row>
    <row r="7">
      <c r="A7" s="21" t="inlineStr">
        <is>
          <t>CLM-FX-1001</t>
        </is>
      </c>
      <c r="B7" s="21" t="inlineStr">
        <is>
          <t>ENC-FX-4101</t>
        </is>
      </c>
      <c r="C7" s="21" t="inlineStr">
        <is>
          <t>Pine Harbor Family Clinic</t>
        </is>
      </c>
      <c r="D7" s="21" t="inlineStr">
        <is>
          <t>Cedar Peak Health Plan</t>
        </is>
      </c>
      <c r="E7" s="21" t="inlineStr">
        <is>
          <t>Professional</t>
        </is>
      </c>
      <c r="F7" s="22" t="n">
        <v>46211</v>
      </c>
      <c r="G7" s="22" t="n">
        <v>46213</v>
      </c>
      <c r="H7" s="22" t="n">
        <v>46301</v>
      </c>
      <c r="I7" s="23" t="n">
        <v>185</v>
      </c>
      <c r="J7" s="23" t="n">
        <v>142</v>
      </c>
      <c r="K7" s="23" t="n">
        <v>142</v>
      </c>
      <c r="L7" s="23" t="n">
        <v>20</v>
      </c>
      <c r="M7" s="23" t="n">
        <v>23</v>
      </c>
      <c r="N7" s="21" t="inlineStr">
        <is>
          <t>Paid</t>
        </is>
      </c>
      <c r="O7" s="24" t="inlineStr"/>
      <c r="P7" s="24" t="inlineStr"/>
      <c r="Q7" s="22" t="n">
        <v>46232</v>
      </c>
      <c r="R7" s="22" t="inlineStr"/>
      <c r="S7" s="21" t="inlineStr">
        <is>
          <t>Ava Brooks</t>
        </is>
      </c>
      <c r="T7" s="25">
        <f>IF($A7="","",IF($G7="","",MAX(0,IF($N7="Paid",IF($Q7="",TODAY(),$Q7),TODAY())-$G7)))</f>
        <v/>
      </c>
      <c r="U7" s="26">
        <f>IF($A7="","",MAX(0,$I7-$K7-$L7-$M7))</f>
        <v/>
      </c>
      <c r="V7" s="27">
        <f>IF($A7="","",IF($G7="","Not submitted",IF($T7&lt;=30,"0–30 days",IF($T7&lt;=60,"31–60 days",IF($T7&lt;=90,"61–90 days","More than 90 days")))))</f>
        <v/>
      </c>
      <c r="W7" s="28">
        <f>IF($A7="","",IF(OR($N7="Submitted",$N7="In Process",$N7="Denied",$N7="Paid",$N7="Adjusted",$N7="Voided"),"Not applicable",IF($H7="","Missing deadline",IF($H7&lt;TODAY(),"Past due",IF($H7&lt;=TODAY()+'Lists &amp; Settings'!$B$3,"Due within 14 days","On track")))))</f>
        <v/>
      </c>
      <c r="X7" s="28">
        <f>IF($A7="","",IF($U7&lt;=0,"Closed",IF($R7="","No follow-up date",IF($R7&lt;TODAY(),"Overdue",IF($R7=TODAY(),"Due","Scheduled")))))</f>
        <v/>
      </c>
      <c r="Y7" s="28">
        <f>IF($A7="","",IF($B7="","Missing encounter ID",IF($C7="","Missing clinic",IF($D7="","Missing payer",IF($E7="","Missing claim type",IF($F7="","Missing date of service",IF($H7="","Missing filing deadline",IF($I7="","Missing billed amount",IF($N7="","Missing claim status",IF($S7="","Missing owner",IF(COUNTIF($A$7:$A$506,$A7)&gt;1,"Duplicate claim ID",IF(AND($G7&lt;&gt;"",$G7&lt;$F7),"Submitted before service date",IF(AND($H7&lt;&gt;"",$H7&lt;$F7),"Deadline before service date",IF(AND($N7="Denied",$P7=""),"Missing denial category",IF(AND(OR($N7="Submitted",$N7="In Process",$N7="Denied",$N7="Paid",$N7="Adjusted"),$G7=""),"Missing submitted date",IF(AND($N7="Paid",$K7=0),"Paid status with no insurance payment",IF($K7+$L7+$M7&gt;$I7,"Amounts exceed billed amount","OK")))))))))))))))))</f>
        <v/>
      </c>
    </row>
    <row r="8">
      <c r="A8" s="29" t="inlineStr">
        <is>
          <t>CLM-FX-1002</t>
        </is>
      </c>
      <c r="B8" s="29" t="inlineStr">
        <is>
          <t>ENC-FX-4102</t>
        </is>
      </c>
      <c r="C8" s="29" t="inlineStr">
        <is>
          <t>Pine Harbor Family Clinic</t>
        </is>
      </c>
      <c r="D8" s="29" t="inlineStr">
        <is>
          <t>Northstar Commercial</t>
        </is>
      </c>
      <c r="E8" s="29" t="inlineStr">
        <is>
          <t>Professional</t>
        </is>
      </c>
      <c r="F8" s="30" t="n">
        <v>46225</v>
      </c>
      <c r="G8" s="30" t="n">
        <v>46227</v>
      </c>
      <c r="H8" s="30" t="n">
        <v>46315</v>
      </c>
      <c r="I8" s="31" t="n">
        <v>260</v>
      </c>
      <c r="J8" s="31" t="n">
        <v>198</v>
      </c>
      <c r="K8" s="31" t="n">
        <v>0</v>
      </c>
      <c r="L8" s="31" t="n">
        <v>0</v>
      </c>
      <c r="M8" s="31" t="n">
        <v>0</v>
      </c>
      <c r="N8" s="29" t="inlineStr">
        <is>
          <t>In Process</t>
        </is>
      </c>
      <c r="O8" s="32" t="inlineStr"/>
      <c r="P8" s="32" t="inlineStr"/>
      <c r="Q8" s="30" t="n">
        <v>46249</v>
      </c>
      <c r="R8" s="30" t="n">
        <v>46273</v>
      </c>
      <c r="S8" s="29" t="inlineStr">
        <is>
          <t>Miles Carter</t>
        </is>
      </c>
      <c r="T8" s="25">
        <f>IF($A8="","",IF($G8="","",MAX(0,IF($N8="Paid",IF($Q8="",TODAY(),$Q8),TODAY())-$G8)))</f>
        <v/>
      </c>
      <c r="U8" s="26">
        <f>IF($A8="","",MAX(0,$I8-$K8-$L8-$M8))</f>
        <v/>
      </c>
      <c r="V8" s="27">
        <f>IF($A8="","",IF($G8="","Not submitted",IF($T8&lt;=30,"0–30 days",IF($T8&lt;=60,"31–60 days",IF($T8&lt;=90,"61–90 days","More than 90 days")))))</f>
        <v/>
      </c>
      <c r="W8" s="28">
        <f>IF($A8="","",IF(OR($N8="Submitted",$N8="In Process",$N8="Denied",$N8="Paid",$N8="Adjusted",$N8="Voided"),"Not applicable",IF($H8="","Missing deadline",IF($H8&lt;TODAY(),"Past due",IF($H8&lt;=TODAY()+'Lists &amp; Settings'!$B$3,"Due within 14 days","On track")))))</f>
        <v/>
      </c>
      <c r="X8" s="28">
        <f>IF($A8="","",IF($U8&lt;=0,"Closed",IF($R8="","No follow-up date",IF($R8&lt;TODAY(),"Overdue",IF($R8=TODAY(),"Due","Scheduled")))))</f>
        <v/>
      </c>
      <c r="Y8" s="28">
        <f>IF($A8="","",IF($B8="","Missing encounter ID",IF($C8="","Missing clinic",IF($D8="","Missing payer",IF($E8="","Missing claim type",IF($F8="","Missing date of service",IF($H8="","Missing filing deadline",IF($I8="","Missing billed amount",IF($N8="","Missing claim status",IF($S8="","Missing owner",IF(COUNTIF($A$7:$A$506,$A8)&gt;1,"Duplicate claim ID",IF(AND($G8&lt;&gt;"",$G8&lt;$F8),"Submitted before service date",IF(AND($H8&lt;&gt;"",$H8&lt;$F8),"Deadline before service date",IF(AND($N8="Denied",$P8=""),"Missing denial category",IF(AND(OR($N8="Submitted",$N8="In Process",$N8="Denied",$N8="Paid",$N8="Adjusted"),$G8=""),"Missing submitted date",IF(AND($N8="Paid",$K8=0),"Paid status with no insurance payment",IF($K8+$L8+$M8&gt;$I8,"Amounts exceed billed amount","OK")))))))))))))))))</f>
        <v/>
      </c>
    </row>
    <row r="9">
      <c r="A9" s="21" t="inlineStr">
        <is>
          <t>CLM-FX-1003</t>
        </is>
      </c>
      <c r="B9" s="21" t="inlineStr">
        <is>
          <t>ENC-FX-4103</t>
        </is>
      </c>
      <c r="C9" s="21" t="inlineStr">
        <is>
          <t>Red Maple Medical Office</t>
        </is>
      </c>
      <c r="D9" s="21" t="inlineStr">
        <is>
          <t>Harborview Medicare Advantage</t>
        </is>
      </c>
      <c r="E9" s="21" t="inlineStr">
        <is>
          <t>Professional</t>
        </is>
      </c>
      <c r="F9" s="22" t="n">
        <v>46191</v>
      </c>
      <c r="G9" s="22" t="n">
        <v>46193</v>
      </c>
      <c r="H9" s="22" t="n">
        <v>46281</v>
      </c>
      <c r="I9" s="23" t="n">
        <v>315</v>
      </c>
      <c r="J9" s="23" t="n">
        <v>214</v>
      </c>
      <c r="K9" s="23" t="n">
        <v>0</v>
      </c>
      <c r="L9" s="23" t="n">
        <v>0</v>
      </c>
      <c r="M9" s="23" t="n">
        <v>0</v>
      </c>
      <c r="N9" s="21" t="inlineStr">
        <is>
          <t>Denied</t>
        </is>
      </c>
      <c r="O9" s="24" t="inlineStr">
        <is>
          <t>D-FX-17</t>
        </is>
      </c>
      <c r="P9" s="24" t="inlineStr">
        <is>
          <t>Eligibility or Coverage</t>
        </is>
      </c>
      <c r="Q9" s="22" t="n">
        <v>46262</v>
      </c>
      <c r="R9" s="22" t="n">
        <v>46272</v>
      </c>
      <c r="S9" s="21" t="inlineStr">
        <is>
          <t>Jordan Lee</t>
        </is>
      </c>
      <c r="T9" s="25">
        <f>IF($A9="","",IF($G9="","",MAX(0,IF($N9="Paid",IF($Q9="",TODAY(),$Q9),TODAY())-$G9)))</f>
        <v/>
      </c>
      <c r="U9" s="26">
        <f>IF($A9="","",MAX(0,$I9-$K9-$L9-$M9))</f>
        <v/>
      </c>
      <c r="V9" s="27">
        <f>IF($A9="","",IF($G9="","Not submitted",IF($T9&lt;=30,"0–30 days",IF($T9&lt;=60,"31–60 days",IF($T9&lt;=90,"61–90 days","More than 90 days")))))</f>
        <v/>
      </c>
      <c r="W9" s="28">
        <f>IF($A9="","",IF(OR($N9="Submitted",$N9="In Process",$N9="Denied",$N9="Paid",$N9="Adjusted",$N9="Voided"),"Not applicable",IF($H9="","Missing deadline",IF($H9&lt;TODAY(),"Past due",IF($H9&lt;=TODAY()+'Lists &amp; Settings'!$B$3,"Due within 14 days","On track")))))</f>
        <v/>
      </c>
      <c r="X9" s="28">
        <f>IF($A9="","",IF($U9&lt;=0,"Closed",IF($R9="","No follow-up date",IF($R9&lt;TODAY(),"Overdue",IF($R9=TODAY(),"Due","Scheduled")))))</f>
        <v/>
      </c>
      <c r="Y9" s="28">
        <f>IF($A9="","",IF($B9="","Missing encounter ID",IF($C9="","Missing clinic",IF($D9="","Missing payer",IF($E9="","Missing claim type",IF($F9="","Missing date of service",IF($H9="","Missing filing deadline",IF($I9="","Missing billed amount",IF($N9="","Missing claim status",IF($S9="","Missing owner",IF(COUNTIF($A$7:$A$506,$A9)&gt;1,"Duplicate claim ID",IF(AND($G9&lt;&gt;"",$G9&lt;$F9),"Submitted before service date",IF(AND($H9&lt;&gt;"",$H9&lt;$F9),"Deadline before service date",IF(AND($N9="Denied",$P9=""),"Missing denial category",IF(AND(OR($N9="Submitted",$N9="In Process",$N9="Denied",$N9="Paid",$N9="Adjusted"),$G9=""),"Missing submitted date",IF(AND($N9="Paid",$K9=0),"Paid status with no insurance payment",IF($K9+$L9+$M9&gt;$I9,"Amounts exceed billed amount","OK")))))))))))))))))</f>
        <v/>
      </c>
    </row>
    <row r="10">
      <c r="A10" s="29" t="inlineStr">
        <is>
          <t>CLM-FX-1004</t>
        </is>
      </c>
      <c r="B10" s="29" t="inlineStr">
        <is>
          <t>ENC-FX-4104</t>
        </is>
      </c>
      <c r="C10" s="29" t="inlineStr">
        <is>
          <t>Silver Birch Internal Medicine</t>
        </is>
      </c>
      <c r="D10" s="29" t="inlineStr">
        <is>
          <t>Sunfield Medicaid Managed Care</t>
        </is>
      </c>
      <c r="E10" s="29" t="inlineStr">
        <is>
          <t>Professional</t>
        </is>
      </c>
      <c r="F10" s="30" t="n">
        <v>46260</v>
      </c>
      <c r="G10" s="30" t="inlineStr"/>
      <c r="H10" s="30" t="n">
        <v>46274</v>
      </c>
      <c r="I10" s="31" t="n">
        <v>128</v>
      </c>
      <c r="J10" s="31" t="inlineStr"/>
      <c r="K10" s="31" t="n">
        <v>0</v>
      </c>
      <c r="L10" s="31" t="n">
        <v>0</v>
      </c>
      <c r="M10" s="31" t="n">
        <v>0</v>
      </c>
      <c r="N10" s="29" t="inlineStr">
        <is>
          <t>Ready to Submit</t>
        </is>
      </c>
      <c r="O10" s="32" t="inlineStr"/>
      <c r="P10" s="32" t="inlineStr"/>
      <c r="Q10" s="30" t="inlineStr"/>
      <c r="R10" s="30" t="n">
        <v>46271</v>
      </c>
      <c r="S10" s="29" t="inlineStr">
        <is>
          <t>Casey Morgan</t>
        </is>
      </c>
      <c r="T10" s="25">
        <f>IF($A10="","",IF($G10="","",MAX(0,IF($N10="Paid",IF($Q10="",TODAY(),$Q10),TODAY())-$G10)))</f>
        <v/>
      </c>
      <c r="U10" s="26">
        <f>IF($A10="","",MAX(0,$I10-$K10-$L10-$M10))</f>
        <v/>
      </c>
      <c r="V10" s="27">
        <f>IF($A10="","",IF($G10="","Not submitted",IF($T10&lt;=30,"0–30 days",IF($T10&lt;=60,"31–60 days",IF($T10&lt;=90,"61–90 days","More than 90 days")))))</f>
        <v/>
      </c>
      <c r="W10" s="28">
        <f>IF($A10="","",IF(OR($N10="Submitted",$N10="In Process",$N10="Denied",$N10="Paid",$N10="Adjusted",$N10="Voided"),"Not applicable",IF($H10="","Missing deadline",IF($H10&lt;TODAY(),"Past due",IF($H10&lt;=TODAY()+'Lists &amp; Settings'!$B$3,"Due within 14 days","On track")))))</f>
        <v/>
      </c>
      <c r="X10" s="28">
        <f>IF($A10="","",IF($U10&lt;=0,"Closed",IF($R10="","No follow-up date",IF($R10&lt;TODAY(),"Overdue",IF($R10=TODAY(),"Due","Scheduled")))))</f>
        <v/>
      </c>
      <c r="Y10" s="28">
        <f>IF($A10="","",IF($B10="","Missing encounter ID",IF($C10="","Missing clinic",IF($D10="","Missing payer",IF($E10="","Missing claim type",IF($F10="","Missing date of service",IF($H10="","Missing filing deadline",IF($I10="","Missing billed amount",IF($N10="","Missing claim status",IF($S10="","Missing owner",IF(COUNTIF($A$7:$A$506,$A10)&gt;1,"Duplicate claim ID",IF(AND($G10&lt;&gt;"",$G10&lt;$F10),"Submitted before service date",IF(AND($H10&lt;&gt;"",$H10&lt;$F10),"Deadline before service date",IF(AND($N10="Denied",$P10=""),"Missing denial category",IF(AND(OR($N10="Submitted",$N10="In Process",$N10="Denied",$N10="Paid",$N10="Adjusted"),$G10=""),"Missing submitted date",IF(AND($N10="Paid",$K10=0),"Paid status with no insurance payment",IF($K10+$L10+$M10&gt;$I10,"Amounts exceed billed amount","OK")))))))))))))))))</f>
        <v/>
      </c>
    </row>
    <row r="11">
      <c r="A11" s="21" t="inlineStr">
        <is>
          <t>CLM-FX-1005</t>
        </is>
      </c>
      <c r="B11" s="21" t="inlineStr">
        <is>
          <t>ENC-FX-4105</t>
        </is>
      </c>
      <c r="C11" s="21" t="inlineStr">
        <is>
          <t>Red Maple Medical Office</t>
        </is>
      </c>
      <c r="D11" s="21" t="inlineStr">
        <is>
          <t>Brightway Employer Health</t>
        </is>
      </c>
      <c r="E11" s="21" t="inlineStr">
        <is>
          <t>Professional</t>
        </is>
      </c>
      <c r="F11" s="22" t="n">
        <v>46154</v>
      </c>
      <c r="G11" s="22" t="n">
        <v>46156</v>
      </c>
      <c r="H11" s="22" t="n">
        <v>46244</v>
      </c>
      <c r="I11" s="23" t="n">
        <v>440</v>
      </c>
      <c r="J11" s="23" t="n">
        <v>330</v>
      </c>
      <c r="K11" s="23" t="n">
        <v>280</v>
      </c>
      <c r="L11" s="23" t="n">
        <v>50</v>
      </c>
      <c r="M11" s="23" t="n">
        <v>110</v>
      </c>
      <c r="N11" s="21" t="inlineStr">
        <is>
          <t>Paid</t>
        </is>
      </c>
      <c r="O11" s="24" t="inlineStr"/>
      <c r="P11" s="24" t="inlineStr"/>
      <c r="Q11" s="22" t="n">
        <v>46177</v>
      </c>
      <c r="R11" s="22" t="inlineStr"/>
      <c r="S11" s="21" t="inlineStr">
        <is>
          <t>Ava Brooks</t>
        </is>
      </c>
      <c r="T11" s="25">
        <f>IF($A11="","",IF($G11="","",MAX(0,IF($N11="Paid",IF($Q11="",TODAY(),$Q11),TODAY())-$G11)))</f>
        <v/>
      </c>
      <c r="U11" s="26">
        <f>IF($A11="","",MAX(0,$I11-$K11-$L11-$M11))</f>
        <v/>
      </c>
      <c r="V11" s="27">
        <f>IF($A11="","",IF($G11="","Not submitted",IF($T11&lt;=30,"0–30 days",IF($T11&lt;=60,"31–60 days",IF($T11&lt;=90,"61–90 days","More than 90 days")))))</f>
        <v/>
      </c>
      <c r="W11" s="28">
        <f>IF($A11="","",IF(OR($N11="Submitted",$N11="In Process",$N11="Denied",$N11="Paid",$N11="Adjusted",$N11="Voided"),"Not applicable",IF($H11="","Missing deadline",IF($H11&lt;TODAY(),"Past due",IF($H11&lt;=TODAY()+'Lists &amp; Settings'!$B$3,"Due within 14 days","On track")))))</f>
        <v/>
      </c>
      <c r="X11" s="28">
        <f>IF($A11="","",IF($U11&lt;=0,"Closed",IF($R11="","No follow-up date",IF($R11&lt;TODAY(),"Overdue",IF($R11=TODAY(),"Due","Scheduled")))))</f>
        <v/>
      </c>
      <c r="Y11" s="28">
        <f>IF($A11="","",IF($B11="","Missing encounter ID",IF($C11="","Missing clinic",IF($D11="","Missing payer",IF($E11="","Missing claim type",IF($F11="","Missing date of service",IF($H11="","Missing filing deadline",IF($I11="","Missing billed amount",IF($N11="","Missing claim status",IF($S11="","Missing owner",IF(COUNTIF($A$7:$A$506,$A11)&gt;1,"Duplicate claim ID",IF(AND($G11&lt;&gt;"",$G11&lt;$F11),"Submitted before service date",IF(AND($H11&lt;&gt;"",$H11&lt;$F11),"Deadline before service date",IF(AND($N11="Denied",$P11=""),"Missing denial category",IF(AND(OR($N11="Submitted",$N11="In Process",$N11="Denied",$N11="Paid",$N11="Adjusted"),$G11=""),"Missing submitted date",IF(AND($N11="Paid",$K11=0),"Paid status with no insurance payment",IF($K11+$L11+$M11&gt;$I11,"Amounts exceed billed amount","OK")))))))))))))))))</f>
        <v/>
      </c>
    </row>
    <row r="12">
      <c r="A12" s="29" t="inlineStr">
        <is>
          <t>CLM-FX-1006</t>
        </is>
      </c>
      <c r="B12" s="29" t="inlineStr">
        <is>
          <t>ENC-FX-4106</t>
        </is>
      </c>
      <c r="C12" s="29" t="inlineStr">
        <is>
          <t>Silver Birch Internal Medicine</t>
        </is>
      </c>
      <c r="D12" s="29" t="inlineStr">
        <is>
          <t>Cedar Peak Health Plan</t>
        </is>
      </c>
      <c r="E12" s="29" t="inlineStr">
        <is>
          <t>Institutional</t>
        </is>
      </c>
      <c r="F12" s="30" t="n">
        <v>46115</v>
      </c>
      <c r="G12" s="30" t="n">
        <v>46119</v>
      </c>
      <c r="H12" s="30" t="n">
        <v>46205</v>
      </c>
      <c r="I12" s="31" t="n">
        <v>920</v>
      </c>
      <c r="J12" s="31" t="n">
        <v>705</v>
      </c>
      <c r="K12" s="31" t="n">
        <v>0</v>
      </c>
      <c r="L12" s="31" t="n">
        <v>0</v>
      </c>
      <c r="M12" s="31" t="n">
        <v>215</v>
      </c>
      <c r="N12" s="29" t="inlineStr">
        <is>
          <t>Denied</t>
        </is>
      </c>
      <c r="O12" s="32" t="inlineStr">
        <is>
          <t>D-FX-44</t>
        </is>
      </c>
      <c r="P12" s="32" t="inlineStr">
        <is>
          <t>Authorization</t>
        </is>
      </c>
      <c r="Q12" s="30" t="n">
        <v>46253</v>
      </c>
      <c r="R12" s="30" t="n">
        <v>46266</v>
      </c>
      <c r="S12" s="29" t="inlineStr">
        <is>
          <t>Riley Stone</t>
        </is>
      </c>
      <c r="T12" s="25">
        <f>IF($A12="","",IF($G12="","",MAX(0,IF($N12="Paid",IF($Q12="",TODAY(),$Q12),TODAY())-$G12)))</f>
        <v/>
      </c>
      <c r="U12" s="26">
        <f>IF($A12="","",MAX(0,$I12-$K12-$L12-$M12))</f>
        <v/>
      </c>
      <c r="V12" s="27">
        <f>IF($A12="","",IF($G12="","Not submitted",IF($T12&lt;=30,"0–30 days",IF($T12&lt;=60,"31–60 days",IF($T12&lt;=90,"61–90 days","More than 90 days")))))</f>
        <v/>
      </c>
      <c r="W12" s="28">
        <f>IF($A12="","",IF(OR($N12="Submitted",$N12="In Process",$N12="Denied",$N12="Paid",$N12="Adjusted",$N12="Voided"),"Not applicable",IF($H12="","Missing deadline",IF($H12&lt;TODAY(),"Past due",IF($H12&lt;=TODAY()+'Lists &amp; Settings'!$B$3,"Due within 14 days","On track")))))</f>
        <v/>
      </c>
      <c r="X12" s="28">
        <f>IF($A12="","",IF($U12&lt;=0,"Closed",IF($R12="","No follow-up date",IF($R12&lt;TODAY(),"Overdue",IF($R12=TODAY(),"Due","Scheduled")))))</f>
        <v/>
      </c>
      <c r="Y12" s="28">
        <f>IF($A12="","",IF($B12="","Missing encounter ID",IF($C12="","Missing clinic",IF($D12="","Missing payer",IF($E12="","Missing claim type",IF($F12="","Missing date of service",IF($H12="","Missing filing deadline",IF($I12="","Missing billed amount",IF($N12="","Missing claim status",IF($S12="","Missing owner",IF(COUNTIF($A$7:$A$506,$A12)&gt;1,"Duplicate claim ID",IF(AND($G12&lt;&gt;"",$G12&lt;$F12),"Submitted before service date",IF(AND($H12&lt;&gt;"",$H12&lt;$F12),"Deadline before service date",IF(AND($N12="Denied",$P12=""),"Missing denial category",IF(AND(OR($N12="Submitted",$N12="In Process",$N12="Denied",$N12="Paid",$N12="Adjusted"),$G12=""),"Missing submitted date",IF(AND($N12="Paid",$K12=0),"Paid status with no insurance payment",IF($K12+$L12+$M12&gt;$I12,"Amounts exceed billed amount","OK")))))))))))))))))</f>
        <v/>
      </c>
    </row>
    <row r="13">
      <c r="A13" s="21" t="inlineStr">
        <is>
          <t>CLM-FX-1007</t>
        </is>
      </c>
      <c r="B13" s="21" t="inlineStr">
        <is>
          <t>ENC-FX-4107</t>
        </is>
      </c>
      <c r="C13" s="21" t="inlineStr">
        <is>
          <t>Pine Harbor Family Clinic</t>
        </is>
      </c>
      <c r="D13" s="21" t="inlineStr">
        <is>
          <t>Harborview Medicare Advantage</t>
        </is>
      </c>
      <c r="E13" s="21" t="inlineStr">
        <is>
          <t>Professional</t>
        </is>
      </c>
      <c r="F13" s="22" t="n">
        <v>46264</v>
      </c>
      <c r="G13" s="22" t="n">
        <v>46266</v>
      </c>
      <c r="H13" s="22" t="n">
        <v>46354</v>
      </c>
      <c r="I13" s="23" t="n">
        <v>205</v>
      </c>
      <c r="J13" s="23" t="n">
        <v>154</v>
      </c>
      <c r="K13" s="23" t="n">
        <v>0</v>
      </c>
      <c r="L13" s="23" t="n">
        <v>0</v>
      </c>
      <c r="M13" s="23" t="n">
        <v>0</v>
      </c>
      <c r="N13" s="21" t="inlineStr">
        <is>
          <t>Submitted</t>
        </is>
      </c>
      <c r="O13" s="24" t="inlineStr"/>
      <c r="P13" s="24" t="inlineStr"/>
      <c r="Q13" s="22" t="inlineStr"/>
      <c r="R13" s="22" t="n">
        <v>46280</v>
      </c>
      <c r="S13" s="21" t="inlineStr">
        <is>
          <t>Miles Carter</t>
        </is>
      </c>
      <c r="T13" s="25">
        <f>IF($A13="","",IF($G13="","",MAX(0,IF($N13="Paid",IF($Q13="",TODAY(),$Q13),TODAY())-$G13)))</f>
        <v/>
      </c>
      <c r="U13" s="26">
        <f>IF($A13="","",MAX(0,$I13-$K13-$L13-$M13))</f>
        <v/>
      </c>
      <c r="V13" s="27">
        <f>IF($A13="","",IF($G13="","Not submitted",IF($T13&lt;=30,"0–30 days",IF($T13&lt;=60,"31–60 days",IF($T13&lt;=90,"61–90 days","More than 90 days")))))</f>
        <v/>
      </c>
      <c r="W13" s="28">
        <f>IF($A13="","",IF(OR($N13="Submitted",$N13="In Process",$N13="Denied",$N13="Paid",$N13="Adjusted",$N13="Voided"),"Not applicable",IF($H13="","Missing deadline",IF($H13&lt;TODAY(),"Past due",IF($H13&lt;=TODAY()+'Lists &amp; Settings'!$B$3,"Due within 14 days","On track")))))</f>
        <v/>
      </c>
      <c r="X13" s="28">
        <f>IF($A13="","",IF($U13&lt;=0,"Closed",IF($R13="","No follow-up date",IF($R13&lt;TODAY(),"Overdue",IF($R13=TODAY(),"Due","Scheduled")))))</f>
        <v/>
      </c>
      <c r="Y13" s="28">
        <f>IF($A13="","",IF($B13="","Missing encounter ID",IF($C13="","Missing clinic",IF($D13="","Missing payer",IF($E13="","Missing claim type",IF($F13="","Missing date of service",IF($H13="","Missing filing deadline",IF($I13="","Missing billed amount",IF($N13="","Missing claim status",IF($S13="","Missing owner",IF(COUNTIF($A$7:$A$506,$A13)&gt;1,"Duplicate claim ID",IF(AND($G13&lt;&gt;"",$G13&lt;$F13),"Submitted before service date",IF(AND($H13&lt;&gt;"",$H13&lt;$F13),"Deadline before service date",IF(AND($N13="Denied",$P13=""),"Missing denial category",IF(AND(OR($N13="Submitted",$N13="In Process",$N13="Denied",$N13="Paid",$N13="Adjusted"),$G13=""),"Missing submitted date",IF(AND($N13="Paid",$K13=0),"Paid status with no insurance payment",IF($K13+$L13+$M13&gt;$I13,"Amounts exceed billed amount","OK")))))))))))))))))</f>
        <v/>
      </c>
    </row>
    <row r="14">
      <c r="A14" s="29" t="inlineStr">
        <is>
          <t>CLM-FX-1008</t>
        </is>
      </c>
      <c r="B14" s="29" t="inlineStr">
        <is>
          <t>ENC-FX-4108</t>
        </is>
      </c>
      <c r="C14" s="29" t="inlineStr">
        <is>
          <t>Red Maple Medical Office</t>
        </is>
      </c>
      <c r="D14" s="29" t="inlineStr">
        <is>
          <t>Northstar Commercial</t>
        </is>
      </c>
      <c r="E14" s="29" t="inlineStr">
        <is>
          <t>Professional</t>
        </is>
      </c>
      <c r="F14" s="30" t="n">
        <v>46095</v>
      </c>
      <c r="G14" s="30" t="n">
        <v>46098</v>
      </c>
      <c r="H14" s="30" t="n">
        <v>46185</v>
      </c>
      <c r="I14" s="31" t="n">
        <v>510</v>
      </c>
      <c r="J14" s="31" t="n">
        <v>390</v>
      </c>
      <c r="K14" s="31" t="n">
        <v>300</v>
      </c>
      <c r="L14" s="31" t="n">
        <v>40</v>
      </c>
      <c r="M14" s="31" t="n">
        <v>170</v>
      </c>
      <c r="N14" s="29" t="inlineStr">
        <is>
          <t>Adjusted</t>
        </is>
      </c>
      <c r="O14" s="32" t="inlineStr"/>
      <c r="P14" s="32" t="inlineStr"/>
      <c r="Q14" s="30" t="n">
        <v>46213</v>
      </c>
      <c r="R14" s="30" t="inlineStr"/>
      <c r="S14" s="29" t="inlineStr">
        <is>
          <t>Jordan Lee</t>
        </is>
      </c>
      <c r="T14" s="25">
        <f>IF($A14="","",IF($G14="","",MAX(0,IF($N14="Paid",IF($Q14="",TODAY(),$Q14),TODAY())-$G14)))</f>
        <v/>
      </c>
      <c r="U14" s="26">
        <f>IF($A14="","",MAX(0,$I14-$K14-$L14-$M14))</f>
        <v/>
      </c>
      <c r="V14" s="27">
        <f>IF($A14="","",IF($G14="","Not submitted",IF($T14&lt;=30,"0–30 days",IF($T14&lt;=60,"31–60 days",IF($T14&lt;=90,"61–90 days","More than 90 days")))))</f>
        <v/>
      </c>
      <c r="W14" s="28">
        <f>IF($A14="","",IF(OR($N14="Submitted",$N14="In Process",$N14="Denied",$N14="Paid",$N14="Adjusted",$N14="Voided"),"Not applicable",IF($H14="","Missing deadline",IF($H14&lt;TODAY(),"Past due",IF($H14&lt;=TODAY()+'Lists &amp; Settings'!$B$3,"Due within 14 days","On track")))))</f>
        <v/>
      </c>
      <c r="X14" s="28">
        <f>IF($A14="","",IF($U14&lt;=0,"Closed",IF($R14="","No follow-up date",IF($R14&lt;TODAY(),"Overdue",IF($R14=TODAY(),"Due","Scheduled")))))</f>
        <v/>
      </c>
      <c r="Y14" s="28">
        <f>IF($A14="","",IF($B14="","Missing encounter ID",IF($C14="","Missing clinic",IF($D14="","Missing payer",IF($E14="","Missing claim type",IF($F14="","Missing date of service",IF($H14="","Missing filing deadline",IF($I14="","Missing billed amount",IF($N14="","Missing claim status",IF($S14="","Missing owner",IF(COUNTIF($A$7:$A$506,$A14)&gt;1,"Duplicate claim ID",IF(AND($G14&lt;&gt;"",$G14&lt;$F14),"Submitted before service date",IF(AND($H14&lt;&gt;"",$H14&lt;$F14),"Deadline before service date",IF(AND($N14="Denied",$P14=""),"Missing denial category",IF(AND(OR($N14="Submitted",$N14="In Process",$N14="Denied",$N14="Paid",$N14="Adjusted"),$G14=""),"Missing submitted date",IF(AND($N14="Paid",$K14=0),"Paid status with no insurance payment",IF($K14+$L14+$M14&gt;$I14,"Amounts exceed billed amount","OK")))))))))))))))))</f>
        <v/>
      </c>
    </row>
    <row r="15">
      <c r="A15" s="21" t="inlineStr">
        <is>
          <t>CLM-FX-1009</t>
        </is>
      </c>
      <c r="B15" s="21" t="inlineStr">
        <is>
          <t>ENC-FX-4109</t>
        </is>
      </c>
      <c r="C15" s="21" t="inlineStr">
        <is>
          <t>Silver Birch Internal Medicine</t>
        </is>
      </c>
      <c r="D15" s="21" t="inlineStr">
        <is>
          <t>Brightway Employer Health</t>
        </is>
      </c>
      <c r="E15" s="21" t="inlineStr">
        <is>
          <t>Other</t>
        </is>
      </c>
      <c r="F15" s="22" t="n">
        <v>46255</v>
      </c>
      <c r="G15" s="22" t="inlineStr"/>
      <c r="H15" s="22" t="n">
        <v>46270</v>
      </c>
      <c r="I15" s="23" t="n">
        <v>96</v>
      </c>
      <c r="J15" s="23" t="inlineStr"/>
      <c r="K15" s="23" t="n">
        <v>0</v>
      </c>
      <c r="L15" s="23" t="n">
        <v>0</v>
      </c>
      <c r="M15" s="23" t="n">
        <v>0</v>
      </c>
      <c r="N15" s="21" t="inlineStr">
        <is>
          <t>Draft</t>
        </is>
      </c>
      <c r="O15" s="24" t="inlineStr"/>
      <c r="P15" s="24" t="inlineStr"/>
      <c r="Q15" s="22" t="inlineStr"/>
      <c r="R15" s="22" t="inlineStr"/>
      <c r="S15" s="21" t="inlineStr">
        <is>
          <t>Casey Morgan</t>
        </is>
      </c>
      <c r="T15" s="25">
        <f>IF($A15="","",IF($G15="","",MAX(0,IF($N15="Paid",IF($Q15="",TODAY(),$Q15),TODAY())-$G15)))</f>
        <v/>
      </c>
      <c r="U15" s="26">
        <f>IF($A15="","",MAX(0,$I15-$K15-$L15-$M15))</f>
        <v/>
      </c>
      <c r="V15" s="27">
        <f>IF($A15="","",IF($G15="","Not submitted",IF($T15&lt;=30,"0–30 days",IF($T15&lt;=60,"31–60 days",IF($T15&lt;=90,"61–90 days","More than 90 days")))))</f>
        <v/>
      </c>
      <c r="W15" s="28">
        <f>IF($A15="","",IF(OR($N15="Submitted",$N15="In Process",$N15="Denied",$N15="Paid",$N15="Adjusted",$N15="Voided"),"Not applicable",IF($H15="","Missing deadline",IF($H15&lt;TODAY(),"Past due",IF($H15&lt;=TODAY()+'Lists &amp; Settings'!$B$3,"Due within 14 days","On track")))))</f>
        <v/>
      </c>
      <c r="X15" s="28">
        <f>IF($A15="","",IF($U15&lt;=0,"Closed",IF($R15="","No follow-up date",IF($R15&lt;TODAY(),"Overdue",IF($R15=TODAY(),"Due","Scheduled")))))</f>
        <v/>
      </c>
      <c r="Y15" s="28">
        <f>IF($A15="","",IF($B15="","Missing encounter ID",IF($C15="","Missing clinic",IF($D15="","Missing payer",IF($E15="","Missing claim type",IF($F15="","Missing date of service",IF($H15="","Missing filing deadline",IF($I15="","Missing billed amount",IF($N15="","Missing claim status",IF($S15="","Missing owner",IF(COUNTIF($A$7:$A$506,$A15)&gt;1,"Duplicate claim ID",IF(AND($G15&lt;&gt;"",$G15&lt;$F15),"Submitted before service date",IF(AND($H15&lt;&gt;"",$H15&lt;$F15),"Deadline before service date",IF(AND($N15="Denied",$P15=""),"Missing denial category",IF(AND(OR($N15="Submitted",$N15="In Process",$N15="Denied",$N15="Paid",$N15="Adjusted"),$G15=""),"Missing submitted date",IF(AND($N15="Paid",$K15=0),"Paid status with no insurance payment",IF($K15+$L15+$M15&gt;$I15,"Amounts exceed billed amount","OK")))))))))))))))))</f>
        <v/>
      </c>
    </row>
    <row r="16">
      <c r="A16" s="29" t="inlineStr">
        <is>
          <t>CLM-FX-1010</t>
        </is>
      </c>
      <c r="B16" s="29" t="inlineStr">
        <is>
          <t>ENC-FX-4110</t>
        </is>
      </c>
      <c r="C16" s="29" t="inlineStr">
        <is>
          <t>Pine Harbor Family Clinic</t>
        </is>
      </c>
      <c r="D16" s="29" t="inlineStr">
        <is>
          <t>Sunfield Medicaid Managed Care</t>
        </is>
      </c>
      <c r="E16" s="29" t="inlineStr">
        <is>
          <t>Professional</t>
        </is>
      </c>
      <c r="F16" s="30" t="n">
        <v>46175</v>
      </c>
      <c r="G16" s="30" t="n">
        <v>46178</v>
      </c>
      <c r="H16" s="30" t="n">
        <v>46265</v>
      </c>
      <c r="I16" s="31" t="n">
        <v>375</v>
      </c>
      <c r="J16" s="31" t="n">
        <v>248</v>
      </c>
      <c r="K16" s="31" t="n">
        <v>0</v>
      </c>
      <c r="L16" s="31" t="n">
        <v>0</v>
      </c>
      <c r="M16" s="31" t="n">
        <v>0</v>
      </c>
      <c r="N16" s="29" t="inlineStr">
        <is>
          <t>In Process</t>
        </is>
      </c>
      <c r="O16" s="32" t="inlineStr"/>
      <c r="P16" s="32" t="inlineStr"/>
      <c r="Q16" s="30" t="n">
        <v>46239</v>
      </c>
      <c r="R16" s="30" t="n">
        <v>46275</v>
      </c>
      <c r="S16" s="29" t="inlineStr">
        <is>
          <t>Riley Stone</t>
        </is>
      </c>
      <c r="T16" s="25">
        <f>IF($A16="","",IF($G16="","",MAX(0,IF($N16="Paid",IF($Q16="",TODAY(),$Q16),TODAY())-$G16)))</f>
        <v/>
      </c>
      <c r="U16" s="26">
        <f>IF($A16="","",MAX(0,$I16-$K16-$L16-$M16))</f>
        <v/>
      </c>
      <c r="V16" s="27">
        <f>IF($A16="","",IF($G16="","Not submitted",IF($T16&lt;=30,"0–30 days",IF($T16&lt;=60,"31–60 days",IF($T16&lt;=90,"61–90 days","More than 90 days")))))</f>
        <v/>
      </c>
      <c r="W16" s="28">
        <f>IF($A16="","",IF(OR($N16="Submitted",$N16="In Process",$N16="Denied",$N16="Paid",$N16="Adjusted",$N16="Voided"),"Not applicable",IF($H16="","Missing deadline",IF($H16&lt;TODAY(),"Past due",IF($H16&lt;=TODAY()+'Lists &amp; Settings'!$B$3,"Due within 14 days","On track")))))</f>
        <v/>
      </c>
      <c r="X16" s="28">
        <f>IF($A16="","",IF($U16&lt;=0,"Closed",IF($R16="","No follow-up date",IF($R16&lt;TODAY(),"Overdue",IF($R16=TODAY(),"Due","Scheduled")))))</f>
        <v/>
      </c>
      <c r="Y16" s="28">
        <f>IF($A16="","",IF($B16="","Missing encounter ID",IF($C16="","Missing clinic",IF($D16="","Missing payer",IF($E16="","Missing claim type",IF($F16="","Missing date of service",IF($H16="","Missing filing deadline",IF($I16="","Missing billed amount",IF($N16="","Missing claim status",IF($S16="","Missing owner",IF(COUNTIF($A$7:$A$506,$A16)&gt;1,"Duplicate claim ID",IF(AND($G16&lt;&gt;"",$G16&lt;$F16),"Submitted before service date",IF(AND($H16&lt;&gt;"",$H16&lt;$F16),"Deadline before service date",IF(AND($N16="Denied",$P16=""),"Missing denial category",IF(AND(OR($N16="Submitted",$N16="In Process",$N16="Denied",$N16="Paid",$N16="Adjusted"),$G16=""),"Missing submitted date",IF(AND($N16="Paid",$K16=0),"Paid status with no insurance payment",IF($K16+$L16+$M16&gt;$I16,"Amounts exceed billed amount","OK")))))))))))))))))</f>
        <v/>
      </c>
    </row>
    <row r="17">
      <c r="A17" s="21" t="n"/>
      <c r="B17" s="21" t="n"/>
      <c r="C17" s="21" t="n"/>
      <c r="D17" s="21" t="n"/>
      <c r="E17" s="21" t="n"/>
      <c r="F17" s="22" t="n"/>
      <c r="G17" s="22" t="n"/>
      <c r="H17" s="22" t="n"/>
      <c r="I17" s="23" t="n"/>
      <c r="J17" s="23" t="n"/>
      <c r="K17" s="23" t="n"/>
      <c r="L17" s="23" t="n"/>
      <c r="M17" s="23" t="n"/>
      <c r="N17" s="21" t="n"/>
      <c r="O17" s="24" t="n"/>
      <c r="P17" s="24" t="n"/>
      <c r="Q17" s="22" t="n"/>
      <c r="R17" s="22" t="n"/>
      <c r="S17" s="21" t="n"/>
      <c r="T17" s="25">
        <f>IF($A17="","",IF($G17="","",MAX(0,IF($N17="Paid",IF($Q17="",TODAY(),$Q17),TODAY())-$G17)))</f>
        <v/>
      </c>
      <c r="U17" s="26">
        <f>IF($A17="","",MAX(0,$I17-$K17-$L17-$M17))</f>
        <v/>
      </c>
      <c r="V17" s="27">
        <f>IF($A17="","",IF($G17="","Not submitted",IF($T17&lt;=30,"0–30 days",IF($T17&lt;=60,"31–60 days",IF($T17&lt;=90,"61–90 days","More than 90 days")))))</f>
        <v/>
      </c>
      <c r="W17" s="28">
        <f>IF($A17="","",IF(OR($N17="Submitted",$N17="In Process",$N17="Denied",$N17="Paid",$N17="Adjusted",$N17="Voided"),"Not applicable",IF($H17="","Missing deadline",IF($H17&lt;TODAY(),"Past due",IF($H17&lt;=TODAY()+'Lists &amp; Settings'!$B$3,"Due within 14 days","On track")))))</f>
        <v/>
      </c>
      <c r="X17" s="28">
        <f>IF($A17="","",IF($U17&lt;=0,"Closed",IF($R17="","No follow-up date",IF($R17&lt;TODAY(),"Overdue",IF($R17=TODAY(),"Due","Scheduled")))))</f>
        <v/>
      </c>
      <c r="Y17" s="28">
        <f>IF($A17="","",IF($B17="","Missing encounter ID",IF($C17="","Missing clinic",IF($D17="","Missing payer",IF($E17="","Missing claim type",IF($F17="","Missing date of service",IF($H17="","Missing filing deadline",IF($I17="","Missing billed amount",IF($N17="","Missing claim status",IF($S17="","Missing owner",IF(COUNTIF($A$7:$A$506,$A17)&gt;1,"Duplicate claim ID",IF(AND($G17&lt;&gt;"",$G17&lt;$F17),"Submitted before service date",IF(AND($H17&lt;&gt;"",$H17&lt;$F17),"Deadline before service date",IF(AND($N17="Denied",$P17=""),"Missing denial category",IF(AND(OR($N17="Submitted",$N17="In Process",$N17="Denied",$N17="Paid",$N17="Adjusted"),$G17=""),"Missing submitted date",IF(AND($N17="Paid",$K17=0),"Paid status with no insurance payment",IF($K17+$L17+$M17&gt;$I17,"Amounts exceed billed amount","OK")))))))))))))))))</f>
        <v/>
      </c>
    </row>
    <row r="18">
      <c r="A18" s="29" t="n"/>
      <c r="B18" s="29" t="n"/>
      <c r="C18" s="29" t="n"/>
      <c r="D18" s="29" t="n"/>
      <c r="E18" s="29" t="n"/>
      <c r="F18" s="30" t="n"/>
      <c r="G18" s="30" t="n"/>
      <c r="H18" s="30" t="n"/>
      <c r="I18" s="31" t="n"/>
      <c r="J18" s="31" t="n"/>
      <c r="K18" s="31" t="n"/>
      <c r="L18" s="31" t="n"/>
      <c r="M18" s="31" t="n"/>
      <c r="N18" s="29" t="n"/>
      <c r="O18" s="32" t="n"/>
      <c r="P18" s="32" t="n"/>
      <c r="Q18" s="30" t="n"/>
      <c r="R18" s="30" t="n"/>
      <c r="S18" s="29" t="n"/>
      <c r="T18" s="25">
        <f>IF($A18="","",IF($G18="","",MAX(0,IF($N18="Paid",IF($Q18="",TODAY(),$Q18),TODAY())-$G18)))</f>
        <v/>
      </c>
      <c r="U18" s="26">
        <f>IF($A18="","",MAX(0,$I18-$K18-$L18-$M18))</f>
        <v/>
      </c>
      <c r="V18" s="27">
        <f>IF($A18="","",IF($G18="","Not submitted",IF($T18&lt;=30,"0–30 days",IF($T18&lt;=60,"31–60 days",IF($T18&lt;=90,"61–90 days","More than 90 days")))))</f>
        <v/>
      </c>
      <c r="W18" s="28">
        <f>IF($A18="","",IF(OR($N18="Submitted",$N18="In Process",$N18="Denied",$N18="Paid",$N18="Adjusted",$N18="Voided"),"Not applicable",IF($H18="","Missing deadline",IF($H18&lt;TODAY(),"Past due",IF($H18&lt;=TODAY()+'Lists &amp; Settings'!$B$3,"Due within 14 days","On track")))))</f>
        <v/>
      </c>
      <c r="X18" s="28">
        <f>IF($A18="","",IF($U18&lt;=0,"Closed",IF($R18="","No follow-up date",IF($R18&lt;TODAY(),"Overdue",IF($R18=TODAY(),"Due","Scheduled")))))</f>
        <v/>
      </c>
      <c r="Y18" s="28">
        <f>IF($A18="","",IF($B18="","Missing encounter ID",IF($C18="","Missing clinic",IF($D18="","Missing payer",IF($E18="","Missing claim type",IF($F18="","Missing date of service",IF($H18="","Missing filing deadline",IF($I18="","Missing billed amount",IF($N18="","Missing claim status",IF($S18="","Missing owner",IF(COUNTIF($A$7:$A$506,$A18)&gt;1,"Duplicate claim ID",IF(AND($G18&lt;&gt;"",$G18&lt;$F18),"Submitted before service date",IF(AND($H18&lt;&gt;"",$H18&lt;$F18),"Deadline before service date",IF(AND($N18="Denied",$P18=""),"Missing denial category",IF(AND(OR($N18="Submitted",$N18="In Process",$N18="Denied",$N18="Paid",$N18="Adjusted"),$G18=""),"Missing submitted date",IF(AND($N18="Paid",$K18=0),"Paid status with no insurance payment",IF($K18+$L18+$M18&gt;$I18,"Amounts exceed billed amount","OK")))))))))))))))))</f>
        <v/>
      </c>
    </row>
    <row r="19">
      <c r="A19" s="21" t="n"/>
      <c r="B19" s="21" t="n"/>
      <c r="C19" s="21" t="n"/>
      <c r="D19" s="21" t="n"/>
      <c r="E19" s="21" t="n"/>
      <c r="F19" s="22" t="n"/>
      <c r="G19" s="22" t="n"/>
      <c r="H19" s="22" t="n"/>
      <c r="I19" s="23" t="n"/>
      <c r="J19" s="23" t="n"/>
      <c r="K19" s="23" t="n"/>
      <c r="L19" s="23" t="n"/>
      <c r="M19" s="23" t="n"/>
      <c r="N19" s="21" t="n"/>
      <c r="O19" s="24" t="n"/>
      <c r="P19" s="24" t="n"/>
      <c r="Q19" s="22" t="n"/>
      <c r="R19" s="22" t="n"/>
      <c r="S19" s="21" t="n"/>
      <c r="T19" s="25">
        <f>IF($A19="","",IF($G19="","",MAX(0,IF($N19="Paid",IF($Q19="",TODAY(),$Q19),TODAY())-$G19)))</f>
        <v/>
      </c>
      <c r="U19" s="26">
        <f>IF($A19="","",MAX(0,$I19-$K19-$L19-$M19))</f>
        <v/>
      </c>
      <c r="V19" s="27">
        <f>IF($A19="","",IF($G19="","Not submitted",IF($T19&lt;=30,"0–30 days",IF($T19&lt;=60,"31–60 days",IF($T19&lt;=90,"61–90 days","More than 90 days")))))</f>
        <v/>
      </c>
      <c r="W19" s="28">
        <f>IF($A19="","",IF(OR($N19="Submitted",$N19="In Process",$N19="Denied",$N19="Paid",$N19="Adjusted",$N19="Voided"),"Not applicable",IF($H19="","Missing deadline",IF($H19&lt;TODAY(),"Past due",IF($H19&lt;=TODAY()+'Lists &amp; Settings'!$B$3,"Due within 14 days","On track")))))</f>
        <v/>
      </c>
      <c r="X19" s="28">
        <f>IF($A19="","",IF($U19&lt;=0,"Closed",IF($R19="","No follow-up date",IF($R19&lt;TODAY(),"Overdue",IF($R19=TODAY(),"Due","Scheduled")))))</f>
        <v/>
      </c>
      <c r="Y19" s="28">
        <f>IF($A19="","",IF($B19="","Missing encounter ID",IF($C19="","Missing clinic",IF($D19="","Missing payer",IF($E19="","Missing claim type",IF($F19="","Missing date of service",IF($H19="","Missing filing deadline",IF($I19="","Missing billed amount",IF($N19="","Missing claim status",IF($S19="","Missing owner",IF(COUNTIF($A$7:$A$506,$A19)&gt;1,"Duplicate claim ID",IF(AND($G19&lt;&gt;"",$G19&lt;$F19),"Submitted before service date",IF(AND($H19&lt;&gt;"",$H19&lt;$F19),"Deadline before service date",IF(AND($N19="Denied",$P19=""),"Missing denial category",IF(AND(OR($N19="Submitted",$N19="In Process",$N19="Denied",$N19="Paid",$N19="Adjusted"),$G19=""),"Missing submitted date",IF(AND($N19="Paid",$K19=0),"Paid status with no insurance payment",IF($K19+$L19+$M19&gt;$I19,"Amounts exceed billed amount","OK")))))))))))))))))</f>
        <v/>
      </c>
    </row>
    <row r="20">
      <c r="A20" s="29" t="n"/>
      <c r="B20" s="29" t="n"/>
      <c r="C20" s="29" t="n"/>
      <c r="D20" s="29" t="n"/>
      <c r="E20" s="29" t="n"/>
      <c r="F20" s="30" t="n"/>
      <c r="G20" s="30" t="n"/>
      <c r="H20" s="30" t="n"/>
      <c r="I20" s="31" t="n"/>
      <c r="J20" s="31" t="n"/>
      <c r="K20" s="31" t="n"/>
      <c r="L20" s="31" t="n"/>
      <c r="M20" s="31" t="n"/>
      <c r="N20" s="29" t="n"/>
      <c r="O20" s="32" t="n"/>
      <c r="P20" s="32" t="n"/>
      <c r="Q20" s="30" t="n"/>
      <c r="R20" s="30" t="n"/>
      <c r="S20" s="29" t="n"/>
      <c r="T20" s="25">
        <f>IF($A20="","",IF($G20="","",MAX(0,IF($N20="Paid",IF($Q20="",TODAY(),$Q20),TODAY())-$G20)))</f>
        <v/>
      </c>
      <c r="U20" s="26">
        <f>IF($A20="","",MAX(0,$I20-$K20-$L20-$M20))</f>
        <v/>
      </c>
      <c r="V20" s="27">
        <f>IF($A20="","",IF($G20="","Not submitted",IF($T20&lt;=30,"0–30 days",IF($T20&lt;=60,"31–60 days",IF($T20&lt;=90,"61–90 days","More than 90 days")))))</f>
        <v/>
      </c>
      <c r="W20" s="28">
        <f>IF($A20="","",IF(OR($N20="Submitted",$N20="In Process",$N20="Denied",$N20="Paid",$N20="Adjusted",$N20="Voided"),"Not applicable",IF($H20="","Missing deadline",IF($H20&lt;TODAY(),"Past due",IF($H20&lt;=TODAY()+'Lists &amp; Settings'!$B$3,"Due within 14 days","On track")))))</f>
        <v/>
      </c>
      <c r="X20" s="28">
        <f>IF($A20="","",IF($U20&lt;=0,"Closed",IF($R20="","No follow-up date",IF($R20&lt;TODAY(),"Overdue",IF($R20=TODAY(),"Due","Scheduled")))))</f>
        <v/>
      </c>
      <c r="Y20" s="28">
        <f>IF($A20="","",IF($B20="","Missing encounter ID",IF($C20="","Missing clinic",IF($D20="","Missing payer",IF($E20="","Missing claim type",IF($F20="","Missing date of service",IF($H20="","Missing filing deadline",IF($I20="","Missing billed amount",IF($N20="","Missing claim status",IF($S20="","Missing owner",IF(COUNTIF($A$7:$A$506,$A20)&gt;1,"Duplicate claim ID",IF(AND($G20&lt;&gt;"",$G20&lt;$F20),"Submitted before service date",IF(AND($H20&lt;&gt;"",$H20&lt;$F20),"Deadline before service date",IF(AND($N20="Denied",$P20=""),"Missing denial category",IF(AND(OR($N20="Submitted",$N20="In Process",$N20="Denied",$N20="Paid",$N20="Adjusted"),$G20=""),"Missing submitted date",IF(AND($N20="Paid",$K20=0),"Paid status with no insurance payment",IF($K20+$L20+$M20&gt;$I20,"Amounts exceed billed amount","OK")))))))))))))))))</f>
        <v/>
      </c>
    </row>
    <row r="21">
      <c r="A21" s="21" t="n"/>
      <c r="B21" s="21" t="n"/>
      <c r="C21" s="21" t="n"/>
      <c r="D21" s="21" t="n"/>
      <c r="E21" s="21" t="n"/>
      <c r="F21" s="22" t="n"/>
      <c r="G21" s="22" t="n"/>
      <c r="H21" s="22" t="n"/>
      <c r="I21" s="23" t="n"/>
      <c r="J21" s="23" t="n"/>
      <c r="K21" s="23" t="n"/>
      <c r="L21" s="23" t="n"/>
      <c r="M21" s="23" t="n"/>
      <c r="N21" s="21" t="n"/>
      <c r="O21" s="24" t="n"/>
      <c r="P21" s="24" t="n"/>
      <c r="Q21" s="22" t="n"/>
      <c r="R21" s="22" t="n"/>
      <c r="S21" s="21" t="n"/>
      <c r="T21" s="25">
        <f>IF($A21="","",IF($G21="","",MAX(0,IF($N21="Paid",IF($Q21="",TODAY(),$Q21),TODAY())-$G21)))</f>
        <v/>
      </c>
      <c r="U21" s="26">
        <f>IF($A21="","",MAX(0,$I21-$K21-$L21-$M21))</f>
        <v/>
      </c>
      <c r="V21" s="27">
        <f>IF($A21="","",IF($G21="","Not submitted",IF($T21&lt;=30,"0–30 days",IF($T21&lt;=60,"31–60 days",IF($T21&lt;=90,"61–90 days","More than 90 days")))))</f>
        <v/>
      </c>
      <c r="W21" s="28">
        <f>IF($A21="","",IF(OR($N21="Submitted",$N21="In Process",$N21="Denied",$N21="Paid",$N21="Adjusted",$N21="Voided"),"Not applicable",IF($H21="","Missing deadline",IF($H21&lt;TODAY(),"Past due",IF($H21&lt;=TODAY()+'Lists &amp; Settings'!$B$3,"Due within 14 days","On track")))))</f>
        <v/>
      </c>
      <c r="X21" s="28">
        <f>IF($A21="","",IF($U21&lt;=0,"Closed",IF($R21="","No follow-up date",IF($R21&lt;TODAY(),"Overdue",IF($R21=TODAY(),"Due","Scheduled")))))</f>
        <v/>
      </c>
      <c r="Y21" s="28">
        <f>IF($A21="","",IF($B21="","Missing encounter ID",IF($C21="","Missing clinic",IF($D21="","Missing payer",IF($E21="","Missing claim type",IF($F21="","Missing date of service",IF($H21="","Missing filing deadline",IF($I21="","Missing billed amount",IF($N21="","Missing claim status",IF($S21="","Missing owner",IF(COUNTIF($A$7:$A$506,$A21)&gt;1,"Duplicate claim ID",IF(AND($G21&lt;&gt;"",$G21&lt;$F21),"Submitted before service date",IF(AND($H21&lt;&gt;"",$H21&lt;$F21),"Deadline before service date",IF(AND($N21="Denied",$P21=""),"Missing denial category",IF(AND(OR($N21="Submitted",$N21="In Process",$N21="Denied",$N21="Paid",$N21="Adjusted"),$G21=""),"Missing submitted date",IF(AND($N21="Paid",$K21=0),"Paid status with no insurance payment",IF($K21+$L21+$M21&gt;$I21,"Amounts exceed billed amount","OK")))))))))))))))))</f>
        <v/>
      </c>
    </row>
    <row r="22">
      <c r="A22" s="29" t="n"/>
      <c r="B22" s="29" t="n"/>
      <c r="C22" s="29" t="n"/>
      <c r="D22" s="29" t="n"/>
      <c r="E22" s="29" t="n"/>
      <c r="F22" s="30" t="n"/>
      <c r="G22" s="30" t="n"/>
      <c r="H22" s="30" t="n"/>
      <c r="I22" s="31" t="n"/>
      <c r="J22" s="31" t="n"/>
      <c r="K22" s="31" t="n"/>
      <c r="L22" s="31" t="n"/>
      <c r="M22" s="31" t="n"/>
      <c r="N22" s="29" t="n"/>
      <c r="O22" s="32" t="n"/>
      <c r="P22" s="32" t="n"/>
      <c r="Q22" s="30" t="n"/>
      <c r="R22" s="30" t="n"/>
      <c r="S22" s="29" t="n"/>
      <c r="T22" s="25">
        <f>IF($A22="","",IF($G22="","",MAX(0,IF($N22="Paid",IF($Q22="",TODAY(),$Q22),TODAY())-$G22)))</f>
        <v/>
      </c>
      <c r="U22" s="26">
        <f>IF($A22="","",MAX(0,$I22-$K22-$L22-$M22))</f>
        <v/>
      </c>
      <c r="V22" s="27">
        <f>IF($A22="","",IF($G22="","Not submitted",IF($T22&lt;=30,"0–30 days",IF($T22&lt;=60,"31–60 days",IF($T22&lt;=90,"61–90 days","More than 90 days")))))</f>
        <v/>
      </c>
      <c r="W22" s="28">
        <f>IF($A22="","",IF(OR($N22="Submitted",$N22="In Process",$N22="Denied",$N22="Paid",$N22="Adjusted",$N22="Voided"),"Not applicable",IF($H22="","Missing deadline",IF($H22&lt;TODAY(),"Past due",IF($H22&lt;=TODAY()+'Lists &amp; Settings'!$B$3,"Due within 14 days","On track")))))</f>
        <v/>
      </c>
      <c r="X22" s="28">
        <f>IF($A22="","",IF($U22&lt;=0,"Closed",IF($R22="","No follow-up date",IF($R22&lt;TODAY(),"Overdue",IF($R22=TODAY(),"Due","Scheduled")))))</f>
        <v/>
      </c>
      <c r="Y22" s="28">
        <f>IF($A22="","",IF($B22="","Missing encounter ID",IF($C22="","Missing clinic",IF($D22="","Missing payer",IF($E22="","Missing claim type",IF($F22="","Missing date of service",IF($H22="","Missing filing deadline",IF($I22="","Missing billed amount",IF($N22="","Missing claim status",IF($S22="","Missing owner",IF(COUNTIF($A$7:$A$506,$A22)&gt;1,"Duplicate claim ID",IF(AND($G22&lt;&gt;"",$G22&lt;$F22),"Submitted before service date",IF(AND($H22&lt;&gt;"",$H22&lt;$F22),"Deadline before service date",IF(AND($N22="Denied",$P22=""),"Missing denial category",IF(AND(OR($N22="Submitted",$N22="In Process",$N22="Denied",$N22="Paid",$N22="Adjusted"),$G22=""),"Missing submitted date",IF(AND($N22="Paid",$K22=0),"Paid status with no insurance payment",IF($K22+$L22+$M22&gt;$I22,"Amounts exceed billed amount","OK")))))))))))))))))</f>
        <v/>
      </c>
    </row>
    <row r="23">
      <c r="A23" s="21" t="n"/>
      <c r="B23" s="21" t="n"/>
      <c r="C23" s="21" t="n"/>
      <c r="D23" s="21" t="n"/>
      <c r="E23" s="21" t="n"/>
      <c r="F23" s="22" t="n"/>
      <c r="G23" s="22" t="n"/>
      <c r="H23" s="22" t="n"/>
      <c r="I23" s="23" t="n"/>
      <c r="J23" s="23" t="n"/>
      <c r="K23" s="23" t="n"/>
      <c r="L23" s="23" t="n"/>
      <c r="M23" s="23" t="n"/>
      <c r="N23" s="21" t="n"/>
      <c r="O23" s="24" t="n"/>
      <c r="P23" s="24" t="n"/>
      <c r="Q23" s="22" t="n"/>
      <c r="R23" s="22" t="n"/>
      <c r="S23" s="21" t="n"/>
      <c r="T23" s="25">
        <f>IF($A23="","",IF($G23="","",MAX(0,IF($N23="Paid",IF($Q23="",TODAY(),$Q23),TODAY())-$G23)))</f>
        <v/>
      </c>
      <c r="U23" s="26">
        <f>IF($A23="","",MAX(0,$I23-$K23-$L23-$M23))</f>
        <v/>
      </c>
      <c r="V23" s="27">
        <f>IF($A23="","",IF($G23="","Not submitted",IF($T23&lt;=30,"0–30 days",IF($T23&lt;=60,"31–60 days",IF($T23&lt;=90,"61–90 days","More than 90 days")))))</f>
        <v/>
      </c>
      <c r="W23" s="28">
        <f>IF($A23="","",IF(OR($N23="Submitted",$N23="In Process",$N23="Denied",$N23="Paid",$N23="Adjusted",$N23="Voided"),"Not applicable",IF($H23="","Missing deadline",IF($H23&lt;TODAY(),"Past due",IF($H23&lt;=TODAY()+'Lists &amp; Settings'!$B$3,"Due within 14 days","On track")))))</f>
        <v/>
      </c>
      <c r="X23" s="28">
        <f>IF($A23="","",IF($U23&lt;=0,"Closed",IF($R23="","No follow-up date",IF($R23&lt;TODAY(),"Overdue",IF($R23=TODAY(),"Due","Scheduled")))))</f>
        <v/>
      </c>
      <c r="Y23" s="28">
        <f>IF($A23="","",IF($B23="","Missing encounter ID",IF($C23="","Missing clinic",IF($D23="","Missing payer",IF($E23="","Missing claim type",IF($F23="","Missing date of service",IF($H23="","Missing filing deadline",IF($I23="","Missing billed amount",IF($N23="","Missing claim status",IF($S23="","Missing owner",IF(COUNTIF($A$7:$A$506,$A23)&gt;1,"Duplicate claim ID",IF(AND($G23&lt;&gt;"",$G23&lt;$F23),"Submitted before service date",IF(AND($H23&lt;&gt;"",$H23&lt;$F23),"Deadline before service date",IF(AND($N23="Denied",$P23=""),"Missing denial category",IF(AND(OR($N23="Submitted",$N23="In Process",$N23="Denied",$N23="Paid",$N23="Adjusted"),$G23=""),"Missing submitted date",IF(AND($N23="Paid",$K23=0),"Paid status with no insurance payment",IF($K23+$L23+$M23&gt;$I23,"Amounts exceed billed amount","OK")))))))))))))))))</f>
        <v/>
      </c>
    </row>
    <row r="24">
      <c r="A24" s="29" t="n"/>
      <c r="B24" s="29" t="n"/>
      <c r="C24" s="29" t="n"/>
      <c r="D24" s="29" t="n"/>
      <c r="E24" s="29" t="n"/>
      <c r="F24" s="30" t="n"/>
      <c r="G24" s="30" t="n"/>
      <c r="H24" s="30" t="n"/>
      <c r="I24" s="31" t="n"/>
      <c r="J24" s="31" t="n"/>
      <c r="K24" s="31" t="n"/>
      <c r="L24" s="31" t="n"/>
      <c r="M24" s="31" t="n"/>
      <c r="N24" s="29" t="n"/>
      <c r="O24" s="32" t="n"/>
      <c r="P24" s="32" t="n"/>
      <c r="Q24" s="30" t="n"/>
      <c r="R24" s="30" t="n"/>
      <c r="S24" s="29" t="n"/>
      <c r="T24" s="25">
        <f>IF($A24="","",IF($G24="","",MAX(0,IF($N24="Paid",IF($Q24="",TODAY(),$Q24),TODAY())-$G24)))</f>
        <v/>
      </c>
      <c r="U24" s="26">
        <f>IF($A24="","",MAX(0,$I24-$K24-$L24-$M24))</f>
        <v/>
      </c>
      <c r="V24" s="27">
        <f>IF($A24="","",IF($G24="","Not submitted",IF($T24&lt;=30,"0–30 days",IF($T24&lt;=60,"31–60 days",IF($T24&lt;=90,"61–90 days","More than 90 days")))))</f>
        <v/>
      </c>
      <c r="W24" s="28">
        <f>IF($A24="","",IF(OR($N24="Submitted",$N24="In Process",$N24="Denied",$N24="Paid",$N24="Adjusted",$N24="Voided"),"Not applicable",IF($H24="","Missing deadline",IF($H24&lt;TODAY(),"Past due",IF($H24&lt;=TODAY()+'Lists &amp; Settings'!$B$3,"Due within 14 days","On track")))))</f>
        <v/>
      </c>
      <c r="X24" s="28">
        <f>IF($A24="","",IF($U24&lt;=0,"Closed",IF($R24="","No follow-up date",IF($R24&lt;TODAY(),"Overdue",IF($R24=TODAY(),"Due","Scheduled")))))</f>
        <v/>
      </c>
      <c r="Y24" s="28">
        <f>IF($A24="","",IF($B24="","Missing encounter ID",IF($C24="","Missing clinic",IF($D24="","Missing payer",IF($E24="","Missing claim type",IF($F24="","Missing date of service",IF($H24="","Missing filing deadline",IF($I24="","Missing billed amount",IF($N24="","Missing claim status",IF($S24="","Missing owner",IF(COUNTIF($A$7:$A$506,$A24)&gt;1,"Duplicate claim ID",IF(AND($G24&lt;&gt;"",$G24&lt;$F24),"Submitted before service date",IF(AND($H24&lt;&gt;"",$H24&lt;$F24),"Deadline before service date",IF(AND($N24="Denied",$P24=""),"Missing denial category",IF(AND(OR($N24="Submitted",$N24="In Process",$N24="Denied",$N24="Paid",$N24="Adjusted"),$G24=""),"Missing submitted date",IF(AND($N24="Paid",$K24=0),"Paid status with no insurance payment",IF($K24+$L24+$M24&gt;$I24,"Amounts exceed billed amount","OK")))))))))))))))))</f>
        <v/>
      </c>
    </row>
    <row r="25">
      <c r="A25" s="21" t="n"/>
      <c r="B25" s="21" t="n"/>
      <c r="C25" s="21" t="n"/>
      <c r="D25" s="21" t="n"/>
      <c r="E25" s="21" t="n"/>
      <c r="F25" s="22" t="n"/>
      <c r="G25" s="22" t="n"/>
      <c r="H25" s="22" t="n"/>
      <c r="I25" s="23" t="n"/>
      <c r="J25" s="23" t="n"/>
      <c r="K25" s="23" t="n"/>
      <c r="L25" s="23" t="n"/>
      <c r="M25" s="23" t="n"/>
      <c r="N25" s="21" t="n"/>
      <c r="O25" s="24" t="n"/>
      <c r="P25" s="24" t="n"/>
      <c r="Q25" s="22" t="n"/>
      <c r="R25" s="22" t="n"/>
      <c r="S25" s="21" t="n"/>
      <c r="T25" s="25">
        <f>IF($A25="","",IF($G25="","",MAX(0,IF($N25="Paid",IF($Q25="",TODAY(),$Q25),TODAY())-$G25)))</f>
        <v/>
      </c>
      <c r="U25" s="26">
        <f>IF($A25="","",MAX(0,$I25-$K25-$L25-$M25))</f>
        <v/>
      </c>
      <c r="V25" s="27">
        <f>IF($A25="","",IF($G25="","Not submitted",IF($T25&lt;=30,"0–30 days",IF($T25&lt;=60,"31–60 days",IF($T25&lt;=90,"61–90 days","More than 90 days")))))</f>
        <v/>
      </c>
      <c r="W25" s="28">
        <f>IF($A25="","",IF(OR($N25="Submitted",$N25="In Process",$N25="Denied",$N25="Paid",$N25="Adjusted",$N25="Voided"),"Not applicable",IF($H25="","Missing deadline",IF($H25&lt;TODAY(),"Past due",IF($H25&lt;=TODAY()+'Lists &amp; Settings'!$B$3,"Due within 14 days","On track")))))</f>
        <v/>
      </c>
      <c r="X25" s="28">
        <f>IF($A25="","",IF($U25&lt;=0,"Closed",IF($R25="","No follow-up date",IF($R25&lt;TODAY(),"Overdue",IF($R25=TODAY(),"Due","Scheduled")))))</f>
        <v/>
      </c>
      <c r="Y25" s="28">
        <f>IF($A25="","",IF($B25="","Missing encounter ID",IF($C25="","Missing clinic",IF($D25="","Missing payer",IF($E25="","Missing claim type",IF($F25="","Missing date of service",IF($H25="","Missing filing deadline",IF($I25="","Missing billed amount",IF($N25="","Missing claim status",IF($S25="","Missing owner",IF(COUNTIF($A$7:$A$506,$A25)&gt;1,"Duplicate claim ID",IF(AND($G25&lt;&gt;"",$G25&lt;$F25),"Submitted before service date",IF(AND($H25&lt;&gt;"",$H25&lt;$F25),"Deadline before service date",IF(AND($N25="Denied",$P25=""),"Missing denial category",IF(AND(OR($N25="Submitted",$N25="In Process",$N25="Denied",$N25="Paid",$N25="Adjusted"),$G25=""),"Missing submitted date",IF(AND($N25="Paid",$K25=0),"Paid status with no insurance payment",IF($K25+$L25+$M25&gt;$I25,"Amounts exceed billed amount","OK")))))))))))))))))</f>
        <v/>
      </c>
    </row>
    <row r="26">
      <c r="A26" s="29" t="n"/>
      <c r="B26" s="29" t="n"/>
      <c r="C26" s="29" t="n"/>
      <c r="D26" s="29" t="n"/>
      <c r="E26" s="29" t="n"/>
      <c r="F26" s="30" t="n"/>
      <c r="G26" s="30" t="n"/>
      <c r="H26" s="30" t="n"/>
      <c r="I26" s="31" t="n"/>
      <c r="J26" s="31" t="n"/>
      <c r="K26" s="31" t="n"/>
      <c r="L26" s="31" t="n"/>
      <c r="M26" s="31" t="n"/>
      <c r="N26" s="29" t="n"/>
      <c r="O26" s="32" t="n"/>
      <c r="P26" s="32" t="n"/>
      <c r="Q26" s="30" t="n"/>
      <c r="R26" s="30" t="n"/>
      <c r="S26" s="29" t="n"/>
      <c r="T26" s="25">
        <f>IF($A26="","",IF($G26="","",MAX(0,IF($N26="Paid",IF($Q26="",TODAY(),$Q26),TODAY())-$G26)))</f>
        <v/>
      </c>
      <c r="U26" s="26">
        <f>IF($A26="","",MAX(0,$I26-$K26-$L26-$M26))</f>
        <v/>
      </c>
      <c r="V26" s="27">
        <f>IF($A26="","",IF($G26="","Not submitted",IF($T26&lt;=30,"0–30 days",IF($T26&lt;=60,"31–60 days",IF($T26&lt;=90,"61–90 days","More than 90 days")))))</f>
        <v/>
      </c>
      <c r="W26" s="28">
        <f>IF($A26="","",IF(OR($N26="Submitted",$N26="In Process",$N26="Denied",$N26="Paid",$N26="Adjusted",$N26="Voided"),"Not applicable",IF($H26="","Missing deadline",IF($H26&lt;TODAY(),"Past due",IF($H26&lt;=TODAY()+'Lists &amp; Settings'!$B$3,"Due within 14 days","On track")))))</f>
        <v/>
      </c>
      <c r="X26" s="28">
        <f>IF($A26="","",IF($U26&lt;=0,"Closed",IF($R26="","No follow-up date",IF($R26&lt;TODAY(),"Overdue",IF($R26=TODAY(),"Due","Scheduled")))))</f>
        <v/>
      </c>
      <c r="Y26" s="28">
        <f>IF($A26="","",IF($B26="","Missing encounter ID",IF($C26="","Missing clinic",IF($D26="","Missing payer",IF($E26="","Missing claim type",IF($F26="","Missing date of service",IF($H26="","Missing filing deadline",IF($I26="","Missing billed amount",IF($N26="","Missing claim status",IF($S26="","Missing owner",IF(COUNTIF($A$7:$A$506,$A26)&gt;1,"Duplicate claim ID",IF(AND($G26&lt;&gt;"",$G26&lt;$F26),"Submitted before service date",IF(AND($H26&lt;&gt;"",$H26&lt;$F26),"Deadline before service date",IF(AND($N26="Denied",$P26=""),"Missing denial category",IF(AND(OR($N26="Submitted",$N26="In Process",$N26="Denied",$N26="Paid",$N26="Adjusted"),$G26=""),"Missing submitted date",IF(AND($N26="Paid",$K26=0),"Paid status with no insurance payment",IF($K26+$L26+$M26&gt;$I26,"Amounts exceed billed amount","OK")))))))))))))))))</f>
        <v/>
      </c>
    </row>
    <row r="27">
      <c r="A27" s="21" t="n"/>
      <c r="B27" s="21" t="n"/>
      <c r="C27" s="21" t="n"/>
      <c r="D27" s="21" t="n"/>
      <c r="E27" s="21" t="n"/>
      <c r="F27" s="22" t="n"/>
      <c r="G27" s="22" t="n"/>
      <c r="H27" s="22" t="n"/>
      <c r="I27" s="23" t="n"/>
      <c r="J27" s="23" t="n"/>
      <c r="K27" s="23" t="n"/>
      <c r="L27" s="23" t="n"/>
      <c r="M27" s="23" t="n"/>
      <c r="N27" s="21" t="n"/>
      <c r="O27" s="24" t="n"/>
      <c r="P27" s="24" t="n"/>
      <c r="Q27" s="22" t="n"/>
      <c r="R27" s="22" t="n"/>
      <c r="S27" s="21" t="n"/>
      <c r="T27" s="25">
        <f>IF($A27="","",IF($G27="","",MAX(0,IF($N27="Paid",IF($Q27="",TODAY(),$Q27),TODAY())-$G27)))</f>
        <v/>
      </c>
      <c r="U27" s="26">
        <f>IF($A27="","",MAX(0,$I27-$K27-$L27-$M27))</f>
        <v/>
      </c>
      <c r="V27" s="27">
        <f>IF($A27="","",IF($G27="","Not submitted",IF($T27&lt;=30,"0–30 days",IF($T27&lt;=60,"31–60 days",IF($T27&lt;=90,"61–90 days","More than 90 days")))))</f>
        <v/>
      </c>
      <c r="W27" s="28">
        <f>IF($A27="","",IF(OR($N27="Submitted",$N27="In Process",$N27="Denied",$N27="Paid",$N27="Adjusted",$N27="Voided"),"Not applicable",IF($H27="","Missing deadline",IF($H27&lt;TODAY(),"Past due",IF($H27&lt;=TODAY()+'Lists &amp; Settings'!$B$3,"Due within 14 days","On track")))))</f>
        <v/>
      </c>
      <c r="X27" s="28">
        <f>IF($A27="","",IF($U27&lt;=0,"Closed",IF($R27="","No follow-up date",IF($R27&lt;TODAY(),"Overdue",IF($R27=TODAY(),"Due","Scheduled")))))</f>
        <v/>
      </c>
      <c r="Y27" s="28">
        <f>IF($A27="","",IF($B27="","Missing encounter ID",IF($C27="","Missing clinic",IF($D27="","Missing payer",IF($E27="","Missing claim type",IF($F27="","Missing date of service",IF($H27="","Missing filing deadline",IF($I27="","Missing billed amount",IF($N27="","Missing claim status",IF($S27="","Missing owner",IF(COUNTIF($A$7:$A$506,$A27)&gt;1,"Duplicate claim ID",IF(AND($G27&lt;&gt;"",$G27&lt;$F27),"Submitted before service date",IF(AND($H27&lt;&gt;"",$H27&lt;$F27),"Deadline before service date",IF(AND($N27="Denied",$P27=""),"Missing denial category",IF(AND(OR($N27="Submitted",$N27="In Process",$N27="Denied",$N27="Paid",$N27="Adjusted"),$G27=""),"Missing submitted date",IF(AND($N27="Paid",$K27=0),"Paid status with no insurance payment",IF($K27+$L27+$M27&gt;$I27,"Amounts exceed billed amount","OK")))))))))))))))))</f>
        <v/>
      </c>
    </row>
    <row r="28">
      <c r="A28" s="29" t="n"/>
      <c r="B28" s="29" t="n"/>
      <c r="C28" s="29" t="n"/>
      <c r="D28" s="29" t="n"/>
      <c r="E28" s="29" t="n"/>
      <c r="F28" s="30" t="n"/>
      <c r="G28" s="30" t="n"/>
      <c r="H28" s="30" t="n"/>
      <c r="I28" s="31" t="n"/>
      <c r="J28" s="31" t="n"/>
      <c r="K28" s="31" t="n"/>
      <c r="L28" s="31" t="n"/>
      <c r="M28" s="31" t="n"/>
      <c r="N28" s="29" t="n"/>
      <c r="O28" s="32" t="n"/>
      <c r="P28" s="32" t="n"/>
      <c r="Q28" s="30" t="n"/>
      <c r="R28" s="30" t="n"/>
      <c r="S28" s="29" t="n"/>
      <c r="T28" s="25">
        <f>IF($A28="","",IF($G28="","",MAX(0,IF($N28="Paid",IF($Q28="",TODAY(),$Q28),TODAY())-$G28)))</f>
        <v/>
      </c>
      <c r="U28" s="26">
        <f>IF($A28="","",MAX(0,$I28-$K28-$L28-$M28))</f>
        <v/>
      </c>
      <c r="V28" s="27">
        <f>IF($A28="","",IF($G28="","Not submitted",IF($T28&lt;=30,"0–30 days",IF($T28&lt;=60,"31–60 days",IF($T28&lt;=90,"61–90 days","More than 90 days")))))</f>
        <v/>
      </c>
      <c r="W28" s="28">
        <f>IF($A28="","",IF(OR($N28="Submitted",$N28="In Process",$N28="Denied",$N28="Paid",$N28="Adjusted",$N28="Voided"),"Not applicable",IF($H28="","Missing deadline",IF($H28&lt;TODAY(),"Past due",IF($H28&lt;=TODAY()+'Lists &amp; Settings'!$B$3,"Due within 14 days","On track")))))</f>
        <v/>
      </c>
      <c r="X28" s="28">
        <f>IF($A28="","",IF($U28&lt;=0,"Closed",IF($R28="","No follow-up date",IF($R28&lt;TODAY(),"Overdue",IF($R28=TODAY(),"Due","Scheduled")))))</f>
        <v/>
      </c>
      <c r="Y28" s="28">
        <f>IF($A28="","",IF($B28="","Missing encounter ID",IF($C28="","Missing clinic",IF($D28="","Missing payer",IF($E28="","Missing claim type",IF($F28="","Missing date of service",IF($H28="","Missing filing deadline",IF($I28="","Missing billed amount",IF($N28="","Missing claim status",IF($S28="","Missing owner",IF(COUNTIF($A$7:$A$506,$A28)&gt;1,"Duplicate claim ID",IF(AND($G28&lt;&gt;"",$G28&lt;$F28),"Submitted before service date",IF(AND($H28&lt;&gt;"",$H28&lt;$F28),"Deadline before service date",IF(AND($N28="Denied",$P28=""),"Missing denial category",IF(AND(OR($N28="Submitted",$N28="In Process",$N28="Denied",$N28="Paid",$N28="Adjusted"),$G28=""),"Missing submitted date",IF(AND($N28="Paid",$K28=0),"Paid status with no insurance payment",IF($K28+$L28+$M28&gt;$I28,"Amounts exceed billed amount","OK")))))))))))))))))</f>
        <v/>
      </c>
    </row>
    <row r="29">
      <c r="A29" s="21" t="n"/>
      <c r="B29" s="21" t="n"/>
      <c r="C29" s="21" t="n"/>
      <c r="D29" s="21" t="n"/>
      <c r="E29" s="21" t="n"/>
      <c r="F29" s="22" t="n"/>
      <c r="G29" s="22" t="n"/>
      <c r="H29" s="22" t="n"/>
      <c r="I29" s="23" t="n"/>
      <c r="J29" s="23" t="n"/>
      <c r="K29" s="23" t="n"/>
      <c r="L29" s="23" t="n"/>
      <c r="M29" s="23" t="n"/>
      <c r="N29" s="21" t="n"/>
      <c r="O29" s="24" t="n"/>
      <c r="P29" s="24" t="n"/>
      <c r="Q29" s="22" t="n"/>
      <c r="R29" s="22" t="n"/>
      <c r="S29" s="21" t="n"/>
      <c r="T29" s="25">
        <f>IF($A29="","",IF($G29="","",MAX(0,IF($N29="Paid",IF($Q29="",TODAY(),$Q29),TODAY())-$G29)))</f>
        <v/>
      </c>
      <c r="U29" s="26">
        <f>IF($A29="","",MAX(0,$I29-$K29-$L29-$M29))</f>
        <v/>
      </c>
      <c r="V29" s="27">
        <f>IF($A29="","",IF($G29="","Not submitted",IF($T29&lt;=30,"0–30 days",IF($T29&lt;=60,"31–60 days",IF($T29&lt;=90,"61–90 days","More than 90 days")))))</f>
        <v/>
      </c>
      <c r="W29" s="28">
        <f>IF($A29="","",IF(OR($N29="Submitted",$N29="In Process",$N29="Denied",$N29="Paid",$N29="Adjusted",$N29="Voided"),"Not applicable",IF($H29="","Missing deadline",IF($H29&lt;TODAY(),"Past due",IF($H29&lt;=TODAY()+'Lists &amp; Settings'!$B$3,"Due within 14 days","On track")))))</f>
        <v/>
      </c>
      <c r="X29" s="28">
        <f>IF($A29="","",IF($U29&lt;=0,"Closed",IF($R29="","No follow-up date",IF($R29&lt;TODAY(),"Overdue",IF($R29=TODAY(),"Due","Scheduled")))))</f>
        <v/>
      </c>
      <c r="Y29" s="28">
        <f>IF($A29="","",IF($B29="","Missing encounter ID",IF($C29="","Missing clinic",IF($D29="","Missing payer",IF($E29="","Missing claim type",IF($F29="","Missing date of service",IF($H29="","Missing filing deadline",IF($I29="","Missing billed amount",IF($N29="","Missing claim status",IF($S29="","Missing owner",IF(COUNTIF($A$7:$A$506,$A29)&gt;1,"Duplicate claim ID",IF(AND($G29&lt;&gt;"",$G29&lt;$F29),"Submitted before service date",IF(AND($H29&lt;&gt;"",$H29&lt;$F29),"Deadline before service date",IF(AND($N29="Denied",$P29=""),"Missing denial category",IF(AND(OR($N29="Submitted",$N29="In Process",$N29="Denied",$N29="Paid",$N29="Adjusted"),$G29=""),"Missing submitted date",IF(AND($N29="Paid",$K29=0),"Paid status with no insurance payment",IF($K29+$L29+$M29&gt;$I29,"Amounts exceed billed amount","OK")))))))))))))))))</f>
        <v/>
      </c>
    </row>
    <row r="30">
      <c r="A30" s="29" t="n"/>
      <c r="B30" s="29" t="n"/>
      <c r="C30" s="29" t="n"/>
      <c r="D30" s="29" t="n"/>
      <c r="E30" s="29" t="n"/>
      <c r="F30" s="30" t="n"/>
      <c r="G30" s="30" t="n"/>
      <c r="H30" s="30" t="n"/>
      <c r="I30" s="31" t="n"/>
      <c r="J30" s="31" t="n"/>
      <c r="K30" s="31" t="n"/>
      <c r="L30" s="31" t="n"/>
      <c r="M30" s="31" t="n"/>
      <c r="N30" s="29" t="n"/>
      <c r="O30" s="32" t="n"/>
      <c r="P30" s="32" t="n"/>
      <c r="Q30" s="30" t="n"/>
      <c r="R30" s="30" t="n"/>
      <c r="S30" s="29" t="n"/>
      <c r="T30" s="25">
        <f>IF($A30="","",IF($G30="","",MAX(0,IF($N30="Paid",IF($Q30="",TODAY(),$Q30),TODAY())-$G30)))</f>
        <v/>
      </c>
      <c r="U30" s="26">
        <f>IF($A30="","",MAX(0,$I30-$K30-$L30-$M30))</f>
        <v/>
      </c>
      <c r="V30" s="27">
        <f>IF($A30="","",IF($G30="","Not submitted",IF($T30&lt;=30,"0–30 days",IF($T30&lt;=60,"31–60 days",IF($T30&lt;=90,"61–90 days","More than 90 days")))))</f>
        <v/>
      </c>
      <c r="W30" s="28">
        <f>IF($A30="","",IF(OR($N30="Submitted",$N30="In Process",$N30="Denied",$N30="Paid",$N30="Adjusted",$N30="Voided"),"Not applicable",IF($H30="","Missing deadline",IF($H30&lt;TODAY(),"Past due",IF($H30&lt;=TODAY()+'Lists &amp; Settings'!$B$3,"Due within 14 days","On track")))))</f>
        <v/>
      </c>
      <c r="X30" s="28">
        <f>IF($A30="","",IF($U30&lt;=0,"Closed",IF($R30="","No follow-up date",IF($R30&lt;TODAY(),"Overdue",IF($R30=TODAY(),"Due","Scheduled")))))</f>
        <v/>
      </c>
      <c r="Y30" s="28">
        <f>IF($A30="","",IF($B30="","Missing encounter ID",IF($C30="","Missing clinic",IF($D30="","Missing payer",IF($E30="","Missing claim type",IF($F30="","Missing date of service",IF($H30="","Missing filing deadline",IF($I30="","Missing billed amount",IF($N30="","Missing claim status",IF($S30="","Missing owner",IF(COUNTIF($A$7:$A$506,$A30)&gt;1,"Duplicate claim ID",IF(AND($G30&lt;&gt;"",$G30&lt;$F30),"Submitted before service date",IF(AND($H30&lt;&gt;"",$H30&lt;$F30),"Deadline before service date",IF(AND($N30="Denied",$P30=""),"Missing denial category",IF(AND(OR($N30="Submitted",$N30="In Process",$N30="Denied",$N30="Paid",$N30="Adjusted"),$G30=""),"Missing submitted date",IF(AND($N30="Paid",$K30=0),"Paid status with no insurance payment",IF($K30+$L30+$M30&gt;$I30,"Amounts exceed billed amount","OK")))))))))))))))))</f>
        <v/>
      </c>
    </row>
    <row r="31">
      <c r="A31" s="21" t="n"/>
      <c r="B31" s="21" t="n"/>
      <c r="C31" s="21" t="n"/>
      <c r="D31" s="21" t="n"/>
      <c r="E31" s="21" t="n"/>
      <c r="F31" s="22" t="n"/>
      <c r="G31" s="22" t="n"/>
      <c r="H31" s="22" t="n"/>
      <c r="I31" s="23" t="n"/>
      <c r="J31" s="23" t="n"/>
      <c r="K31" s="23" t="n"/>
      <c r="L31" s="23" t="n"/>
      <c r="M31" s="23" t="n"/>
      <c r="N31" s="21" t="n"/>
      <c r="O31" s="24" t="n"/>
      <c r="P31" s="24" t="n"/>
      <c r="Q31" s="22" t="n"/>
      <c r="R31" s="22" t="n"/>
      <c r="S31" s="21" t="n"/>
      <c r="T31" s="25">
        <f>IF($A31="","",IF($G31="","",MAX(0,IF($N31="Paid",IF($Q31="",TODAY(),$Q31),TODAY())-$G31)))</f>
        <v/>
      </c>
      <c r="U31" s="26">
        <f>IF($A31="","",MAX(0,$I31-$K31-$L31-$M31))</f>
        <v/>
      </c>
      <c r="V31" s="27">
        <f>IF($A31="","",IF($G31="","Not submitted",IF($T31&lt;=30,"0–30 days",IF($T31&lt;=60,"31–60 days",IF($T31&lt;=90,"61–90 days","More than 90 days")))))</f>
        <v/>
      </c>
      <c r="W31" s="28">
        <f>IF($A31="","",IF(OR($N31="Submitted",$N31="In Process",$N31="Denied",$N31="Paid",$N31="Adjusted",$N31="Voided"),"Not applicable",IF($H31="","Missing deadline",IF($H31&lt;TODAY(),"Past due",IF($H31&lt;=TODAY()+'Lists &amp; Settings'!$B$3,"Due within 14 days","On track")))))</f>
        <v/>
      </c>
      <c r="X31" s="28">
        <f>IF($A31="","",IF($U31&lt;=0,"Closed",IF($R31="","No follow-up date",IF($R31&lt;TODAY(),"Overdue",IF($R31=TODAY(),"Due","Scheduled")))))</f>
        <v/>
      </c>
      <c r="Y31" s="28">
        <f>IF($A31="","",IF($B31="","Missing encounter ID",IF($C31="","Missing clinic",IF($D31="","Missing payer",IF($E31="","Missing claim type",IF($F31="","Missing date of service",IF($H31="","Missing filing deadline",IF($I31="","Missing billed amount",IF($N31="","Missing claim status",IF($S31="","Missing owner",IF(COUNTIF($A$7:$A$506,$A31)&gt;1,"Duplicate claim ID",IF(AND($G31&lt;&gt;"",$G31&lt;$F31),"Submitted before service date",IF(AND($H31&lt;&gt;"",$H31&lt;$F31),"Deadline before service date",IF(AND($N31="Denied",$P31=""),"Missing denial category",IF(AND(OR($N31="Submitted",$N31="In Process",$N31="Denied",$N31="Paid",$N31="Adjusted"),$G31=""),"Missing submitted date",IF(AND($N31="Paid",$K31=0),"Paid status with no insurance payment",IF($K31+$L31+$M31&gt;$I31,"Amounts exceed billed amount","OK")))))))))))))))))</f>
        <v/>
      </c>
    </row>
    <row r="32">
      <c r="A32" s="29" t="n"/>
      <c r="B32" s="29" t="n"/>
      <c r="C32" s="29" t="n"/>
      <c r="D32" s="29" t="n"/>
      <c r="E32" s="29" t="n"/>
      <c r="F32" s="30" t="n"/>
      <c r="G32" s="30" t="n"/>
      <c r="H32" s="30" t="n"/>
      <c r="I32" s="31" t="n"/>
      <c r="J32" s="31" t="n"/>
      <c r="K32" s="31" t="n"/>
      <c r="L32" s="31" t="n"/>
      <c r="M32" s="31" t="n"/>
      <c r="N32" s="29" t="n"/>
      <c r="O32" s="32" t="n"/>
      <c r="P32" s="32" t="n"/>
      <c r="Q32" s="30" t="n"/>
      <c r="R32" s="30" t="n"/>
      <c r="S32" s="29" t="n"/>
      <c r="T32" s="25">
        <f>IF($A32="","",IF($G32="","",MAX(0,IF($N32="Paid",IF($Q32="",TODAY(),$Q32),TODAY())-$G32)))</f>
        <v/>
      </c>
      <c r="U32" s="26">
        <f>IF($A32="","",MAX(0,$I32-$K32-$L32-$M32))</f>
        <v/>
      </c>
      <c r="V32" s="27">
        <f>IF($A32="","",IF($G32="","Not submitted",IF($T32&lt;=30,"0–30 days",IF($T32&lt;=60,"31–60 days",IF($T32&lt;=90,"61–90 days","More than 90 days")))))</f>
        <v/>
      </c>
      <c r="W32" s="28">
        <f>IF($A32="","",IF(OR($N32="Submitted",$N32="In Process",$N32="Denied",$N32="Paid",$N32="Adjusted",$N32="Voided"),"Not applicable",IF($H32="","Missing deadline",IF($H32&lt;TODAY(),"Past due",IF($H32&lt;=TODAY()+'Lists &amp; Settings'!$B$3,"Due within 14 days","On track")))))</f>
        <v/>
      </c>
      <c r="X32" s="28">
        <f>IF($A32="","",IF($U32&lt;=0,"Closed",IF($R32="","No follow-up date",IF($R32&lt;TODAY(),"Overdue",IF($R32=TODAY(),"Due","Scheduled")))))</f>
        <v/>
      </c>
      <c r="Y32" s="28">
        <f>IF($A32="","",IF($B32="","Missing encounter ID",IF($C32="","Missing clinic",IF($D32="","Missing payer",IF($E32="","Missing claim type",IF($F32="","Missing date of service",IF($H32="","Missing filing deadline",IF($I32="","Missing billed amount",IF($N32="","Missing claim status",IF($S32="","Missing owner",IF(COUNTIF($A$7:$A$506,$A32)&gt;1,"Duplicate claim ID",IF(AND($G32&lt;&gt;"",$G32&lt;$F32),"Submitted before service date",IF(AND($H32&lt;&gt;"",$H32&lt;$F32),"Deadline before service date",IF(AND($N32="Denied",$P32=""),"Missing denial category",IF(AND(OR($N32="Submitted",$N32="In Process",$N32="Denied",$N32="Paid",$N32="Adjusted"),$G32=""),"Missing submitted date",IF(AND($N32="Paid",$K32=0),"Paid status with no insurance payment",IF($K32+$L32+$M32&gt;$I32,"Amounts exceed billed amount","OK")))))))))))))))))</f>
        <v/>
      </c>
    </row>
    <row r="33">
      <c r="A33" s="21" t="n"/>
      <c r="B33" s="21" t="n"/>
      <c r="C33" s="21" t="n"/>
      <c r="D33" s="21" t="n"/>
      <c r="E33" s="21" t="n"/>
      <c r="F33" s="22" t="n"/>
      <c r="G33" s="22" t="n"/>
      <c r="H33" s="22" t="n"/>
      <c r="I33" s="23" t="n"/>
      <c r="J33" s="23" t="n"/>
      <c r="K33" s="23" t="n"/>
      <c r="L33" s="23" t="n"/>
      <c r="M33" s="23" t="n"/>
      <c r="N33" s="21" t="n"/>
      <c r="O33" s="24" t="n"/>
      <c r="P33" s="24" t="n"/>
      <c r="Q33" s="22" t="n"/>
      <c r="R33" s="22" t="n"/>
      <c r="S33" s="21" t="n"/>
      <c r="T33" s="25">
        <f>IF($A33="","",IF($G33="","",MAX(0,IF($N33="Paid",IF($Q33="",TODAY(),$Q33),TODAY())-$G33)))</f>
        <v/>
      </c>
      <c r="U33" s="26">
        <f>IF($A33="","",MAX(0,$I33-$K33-$L33-$M33))</f>
        <v/>
      </c>
      <c r="V33" s="27">
        <f>IF($A33="","",IF($G33="","Not submitted",IF($T33&lt;=30,"0–30 days",IF($T33&lt;=60,"31–60 days",IF($T33&lt;=90,"61–90 days","More than 90 days")))))</f>
        <v/>
      </c>
      <c r="W33" s="28">
        <f>IF($A33="","",IF(OR($N33="Submitted",$N33="In Process",$N33="Denied",$N33="Paid",$N33="Adjusted",$N33="Voided"),"Not applicable",IF($H33="","Missing deadline",IF($H33&lt;TODAY(),"Past due",IF($H33&lt;=TODAY()+'Lists &amp; Settings'!$B$3,"Due within 14 days","On track")))))</f>
        <v/>
      </c>
      <c r="X33" s="28">
        <f>IF($A33="","",IF($U33&lt;=0,"Closed",IF($R33="","No follow-up date",IF($R33&lt;TODAY(),"Overdue",IF($R33=TODAY(),"Due","Scheduled")))))</f>
        <v/>
      </c>
      <c r="Y33" s="28">
        <f>IF($A33="","",IF($B33="","Missing encounter ID",IF($C33="","Missing clinic",IF($D33="","Missing payer",IF($E33="","Missing claim type",IF($F33="","Missing date of service",IF($H33="","Missing filing deadline",IF($I33="","Missing billed amount",IF($N33="","Missing claim status",IF($S33="","Missing owner",IF(COUNTIF($A$7:$A$506,$A33)&gt;1,"Duplicate claim ID",IF(AND($G33&lt;&gt;"",$G33&lt;$F33),"Submitted before service date",IF(AND($H33&lt;&gt;"",$H33&lt;$F33),"Deadline before service date",IF(AND($N33="Denied",$P33=""),"Missing denial category",IF(AND(OR($N33="Submitted",$N33="In Process",$N33="Denied",$N33="Paid",$N33="Adjusted"),$G33=""),"Missing submitted date",IF(AND($N33="Paid",$K33=0),"Paid status with no insurance payment",IF($K33+$L33+$M33&gt;$I33,"Amounts exceed billed amount","OK")))))))))))))))))</f>
        <v/>
      </c>
    </row>
    <row r="34">
      <c r="A34" s="29" t="n"/>
      <c r="B34" s="29" t="n"/>
      <c r="C34" s="29" t="n"/>
      <c r="D34" s="29" t="n"/>
      <c r="E34" s="29" t="n"/>
      <c r="F34" s="30" t="n"/>
      <c r="G34" s="30" t="n"/>
      <c r="H34" s="30" t="n"/>
      <c r="I34" s="31" t="n"/>
      <c r="J34" s="31" t="n"/>
      <c r="K34" s="31" t="n"/>
      <c r="L34" s="31" t="n"/>
      <c r="M34" s="31" t="n"/>
      <c r="N34" s="29" t="n"/>
      <c r="O34" s="32" t="n"/>
      <c r="P34" s="32" t="n"/>
      <c r="Q34" s="30" t="n"/>
      <c r="R34" s="30" t="n"/>
      <c r="S34" s="29" t="n"/>
      <c r="T34" s="25">
        <f>IF($A34="","",IF($G34="","",MAX(0,IF($N34="Paid",IF($Q34="",TODAY(),$Q34),TODAY())-$G34)))</f>
        <v/>
      </c>
      <c r="U34" s="26">
        <f>IF($A34="","",MAX(0,$I34-$K34-$L34-$M34))</f>
        <v/>
      </c>
      <c r="V34" s="27">
        <f>IF($A34="","",IF($G34="","Not submitted",IF($T34&lt;=30,"0–30 days",IF($T34&lt;=60,"31–60 days",IF($T34&lt;=90,"61–90 days","More than 90 days")))))</f>
        <v/>
      </c>
      <c r="W34" s="28">
        <f>IF($A34="","",IF(OR($N34="Submitted",$N34="In Process",$N34="Denied",$N34="Paid",$N34="Adjusted",$N34="Voided"),"Not applicable",IF($H34="","Missing deadline",IF($H34&lt;TODAY(),"Past due",IF($H34&lt;=TODAY()+'Lists &amp; Settings'!$B$3,"Due within 14 days","On track")))))</f>
        <v/>
      </c>
      <c r="X34" s="28">
        <f>IF($A34="","",IF($U34&lt;=0,"Closed",IF($R34="","No follow-up date",IF($R34&lt;TODAY(),"Overdue",IF($R34=TODAY(),"Due","Scheduled")))))</f>
        <v/>
      </c>
      <c r="Y34" s="28">
        <f>IF($A34="","",IF($B34="","Missing encounter ID",IF($C34="","Missing clinic",IF($D34="","Missing payer",IF($E34="","Missing claim type",IF($F34="","Missing date of service",IF($H34="","Missing filing deadline",IF($I34="","Missing billed amount",IF($N34="","Missing claim status",IF($S34="","Missing owner",IF(COUNTIF($A$7:$A$506,$A34)&gt;1,"Duplicate claim ID",IF(AND($G34&lt;&gt;"",$G34&lt;$F34),"Submitted before service date",IF(AND($H34&lt;&gt;"",$H34&lt;$F34),"Deadline before service date",IF(AND($N34="Denied",$P34=""),"Missing denial category",IF(AND(OR($N34="Submitted",$N34="In Process",$N34="Denied",$N34="Paid",$N34="Adjusted"),$G34=""),"Missing submitted date",IF(AND($N34="Paid",$K34=0),"Paid status with no insurance payment",IF($K34+$L34+$M34&gt;$I34,"Amounts exceed billed amount","OK")))))))))))))))))</f>
        <v/>
      </c>
    </row>
    <row r="35">
      <c r="A35" s="21" t="n"/>
      <c r="B35" s="21" t="n"/>
      <c r="C35" s="21" t="n"/>
      <c r="D35" s="21" t="n"/>
      <c r="E35" s="21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1" t="n"/>
      <c r="O35" s="24" t="n"/>
      <c r="P35" s="24" t="n"/>
      <c r="Q35" s="22" t="n"/>
      <c r="R35" s="22" t="n"/>
      <c r="S35" s="21" t="n"/>
      <c r="T35" s="25">
        <f>IF($A35="","",IF($G35="","",MAX(0,IF($N35="Paid",IF($Q35="",TODAY(),$Q35),TODAY())-$G35)))</f>
        <v/>
      </c>
      <c r="U35" s="26">
        <f>IF($A35="","",MAX(0,$I35-$K35-$L35-$M35))</f>
        <v/>
      </c>
      <c r="V35" s="27">
        <f>IF($A35="","",IF($G35="","Not submitted",IF($T35&lt;=30,"0–30 days",IF($T35&lt;=60,"31–60 days",IF($T35&lt;=90,"61–90 days","More than 90 days")))))</f>
        <v/>
      </c>
      <c r="W35" s="28">
        <f>IF($A35="","",IF(OR($N35="Submitted",$N35="In Process",$N35="Denied",$N35="Paid",$N35="Adjusted",$N35="Voided"),"Not applicable",IF($H35="","Missing deadline",IF($H35&lt;TODAY(),"Past due",IF($H35&lt;=TODAY()+'Lists &amp; Settings'!$B$3,"Due within 14 days","On track")))))</f>
        <v/>
      </c>
      <c r="X35" s="28">
        <f>IF($A35="","",IF($U35&lt;=0,"Closed",IF($R35="","No follow-up date",IF($R35&lt;TODAY(),"Overdue",IF($R35=TODAY(),"Due","Scheduled")))))</f>
        <v/>
      </c>
      <c r="Y35" s="28">
        <f>IF($A35="","",IF($B35="","Missing encounter ID",IF($C35="","Missing clinic",IF($D35="","Missing payer",IF($E35="","Missing claim type",IF($F35="","Missing date of service",IF($H35="","Missing filing deadline",IF($I35="","Missing billed amount",IF($N35="","Missing claim status",IF($S35="","Missing owner",IF(COUNTIF($A$7:$A$506,$A35)&gt;1,"Duplicate claim ID",IF(AND($G35&lt;&gt;"",$G35&lt;$F35),"Submitted before service date",IF(AND($H35&lt;&gt;"",$H35&lt;$F35),"Deadline before service date",IF(AND($N35="Denied",$P35=""),"Missing denial category",IF(AND(OR($N35="Submitted",$N35="In Process",$N35="Denied",$N35="Paid",$N35="Adjusted"),$G35=""),"Missing submitted date",IF(AND($N35="Paid",$K35=0),"Paid status with no insurance payment",IF($K35+$L35+$M35&gt;$I35,"Amounts exceed billed amount","OK")))))))))))))))))</f>
        <v/>
      </c>
    </row>
    <row r="36">
      <c r="A36" s="29" t="n"/>
      <c r="B36" s="29" t="n"/>
      <c r="C36" s="29" t="n"/>
      <c r="D36" s="29" t="n"/>
      <c r="E36" s="29" t="n"/>
      <c r="F36" s="30" t="n"/>
      <c r="G36" s="30" t="n"/>
      <c r="H36" s="30" t="n"/>
      <c r="I36" s="31" t="n"/>
      <c r="J36" s="31" t="n"/>
      <c r="K36" s="31" t="n"/>
      <c r="L36" s="31" t="n"/>
      <c r="M36" s="31" t="n"/>
      <c r="N36" s="29" t="n"/>
      <c r="O36" s="32" t="n"/>
      <c r="P36" s="32" t="n"/>
      <c r="Q36" s="30" t="n"/>
      <c r="R36" s="30" t="n"/>
      <c r="S36" s="29" t="n"/>
      <c r="T36" s="25">
        <f>IF($A36="","",IF($G36="","",MAX(0,IF($N36="Paid",IF($Q36="",TODAY(),$Q36),TODAY())-$G36)))</f>
        <v/>
      </c>
      <c r="U36" s="26">
        <f>IF($A36="","",MAX(0,$I36-$K36-$L36-$M36))</f>
        <v/>
      </c>
      <c r="V36" s="27">
        <f>IF($A36="","",IF($G36="","Not submitted",IF($T36&lt;=30,"0–30 days",IF($T36&lt;=60,"31–60 days",IF($T36&lt;=90,"61–90 days","More than 90 days")))))</f>
        <v/>
      </c>
      <c r="W36" s="28">
        <f>IF($A36="","",IF(OR($N36="Submitted",$N36="In Process",$N36="Denied",$N36="Paid",$N36="Adjusted",$N36="Voided"),"Not applicable",IF($H36="","Missing deadline",IF($H36&lt;TODAY(),"Past due",IF($H36&lt;=TODAY()+'Lists &amp; Settings'!$B$3,"Due within 14 days","On track")))))</f>
        <v/>
      </c>
      <c r="X36" s="28">
        <f>IF($A36="","",IF($U36&lt;=0,"Closed",IF($R36="","No follow-up date",IF($R36&lt;TODAY(),"Overdue",IF($R36=TODAY(),"Due","Scheduled")))))</f>
        <v/>
      </c>
      <c r="Y36" s="28">
        <f>IF($A36="","",IF($B36="","Missing encounter ID",IF($C36="","Missing clinic",IF($D36="","Missing payer",IF($E36="","Missing claim type",IF($F36="","Missing date of service",IF($H36="","Missing filing deadline",IF($I36="","Missing billed amount",IF($N36="","Missing claim status",IF($S36="","Missing owner",IF(COUNTIF($A$7:$A$506,$A36)&gt;1,"Duplicate claim ID",IF(AND($G36&lt;&gt;"",$G36&lt;$F36),"Submitted before service date",IF(AND($H36&lt;&gt;"",$H36&lt;$F36),"Deadline before service date",IF(AND($N36="Denied",$P36=""),"Missing denial category",IF(AND(OR($N36="Submitted",$N36="In Process",$N36="Denied",$N36="Paid",$N36="Adjusted"),$G36=""),"Missing submitted date",IF(AND($N36="Paid",$K36=0),"Paid status with no insurance payment",IF($K36+$L36+$M36&gt;$I36,"Amounts exceed billed amount","OK")))))))))))))))))</f>
        <v/>
      </c>
    </row>
    <row r="37">
      <c r="A37" s="21" t="n"/>
      <c r="B37" s="21" t="n"/>
      <c r="C37" s="21" t="n"/>
      <c r="D37" s="21" t="n"/>
      <c r="E37" s="21" t="n"/>
      <c r="F37" s="22" t="n"/>
      <c r="G37" s="22" t="n"/>
      <c r="H37" s="22" t="n"/>
      <c r="I37" s="23" t="n"/>
      <c r="J37" s="23" t="n"/>
      <c r="K37" s="23" t="n"/>
      <c r="L37" s="23" t="n"/>
      <c r="M37" s="23" t="n"/>
      <c r="N37" s="21" t="n"/>
      <c r="O37" s="24" t="n"/>
      <c r="P37" s="24" t="n"/>
      <c r="Q37" s="22" t="n"/>
      <c r="R37" s="22" t="n"/>
      <c r="S37" s="21" t="n"/>
      <c r="T37" s="25">
        <f>IF($A37="","",IF($G37="","",MAX(0,IF($N37="Paid",IF($Q37="",TODAY(),$Q37),TODAY())-$G37)))</f>
        <v/>
      </c>
      <c r="U37" s="26">
        <f>IF($A37="","",MAX(0,$I37-$K37-$L37-$M37))</f>
        <v/>
      </c>
      <c r="V37" s="27">
        <f>IF($A37="","",IF($G37="","Not submitted",IF($T37&lt;=30,"0–30 days",IF($T37&lt;=60,"31–60 days",IF($T37&lt;=90,"61–90 days","More than 90 days")))))</f>
        <v/>
      </c>
      <c r="W37" s="28">
        <f>IF($A37="","",IF(OR($N37="Submitted",$N37="In Process",$N37="Denied",$N37="Paid",$N37="Adjusted",$N37="Voided"),"Not applicable",IF($H37="","Missing deadline",IF($H37&lt;TODAY(),"Past due",IF($H37&lt;=TODAY()+'Lists &amp; Settings'!$B$3,"Due within 14 days","On track")))))</f>
        <v/>
      </c>
      <c r="X37" s="28">
        <f>IF($A37="","",IF($U37&lt;=0,"Closed",IF($R37="","No follow-up date",IF($R37&lt;TODAY(),"Overdue",IF($R37=TODAY(),"Due","Scheduled")))))</f>
        <v/>
      </c>
      <c r="Y37" s="28">
        <f>IF($A37="","",IF($B37="","Missing encounter ID",IF($C37="","Missing clinic",IF($D37="","Missing payer",IF($E37="","Missing claim type",IF($F37="","Missing date of service",IF($H37="","Missing filing deadline",IF($I37="","Missing billed amount",IF($N37="","Missing claim status",IF($S37="","Missing owner",IF(COUNTIF($A$7:$A$506,$A37)&gt;1,"Duplicate claim ID",IF(AND($G37&lt;&gt;"",$G37&lt;$F37),"Submitted before service date",IF(AND($H37&lt;&gt;"",$H37&lt;$F37),"Deadline before service date",IF(AND($N37="Denied",$P37=""),"Missing denial category",IF(AND(OR($N37="Submitted",$N37="In Process",$N37="Denied",$N37="Paid",$N37="Adjusted"),$G37=""),"Missing submitted date",IF(AND($N37="Paid",$K37=0),"Paid status with no insurance payment",IF($K37+$L37+$M37&gt;$I37,"Amounts exceed billed amount","OK")))))))))))))))))</f>
        <v/>
      </c>
    </row>
    <row r="38">
      <c r="A38" s="29" t="n"/>
      <c r="B38" s="29" t="n"/>
      <c r="C38" s="29" t="n"/>
      <c r="D38" s="29" t="n"/>
      <c r="E38" s="29" t="n"/>
      <c r="F38" s="30" t="n"/>
      <c r="G38" s="30" t="n"/>
      <c r="H38" s="30" t="n"/>
      <c r="I38" s="31" t="n"/>
      <c r="J38" s="31" t="n"/>
      <c r="K38" s="31" t="n"/>
      <c r="L38" s="31" t="n"/>
      <c r="M38" s="31" t="n"/>
      <c r="N38" s="29" t="n"/>
      <c r="O38" s="32" t="n"/>
      <c r="P38" s="32" t="n"/>
      <c r="Q38" s="30" t="n"/>
      <c r="R38" s="30" t="n"/>
      <c r="S38" s="29" t="n"/>
      <c r="T38" s="25">
        <f>IF($A38="","",IF($G38="","",MAX(0,IF($N38="Paid",IF($Q38="",TODAY(),$Q38),TODAY())-$G38)))</f>
        <v/>
      </c>
      <c r="U38" s="26">
        <f>IF($A38="","",MAX(0,$I38-$K38-$L38-$M38))</f>
        <v/>
      </c>
      <c r="V38" s="27">
        <f>IF($A38="","",IF($G38="","Not submitted",IF($T38&lt;=30,"0–30 days",IF($T38&lt;=60,"31–60 days",IF($T38&lt;=90,"61–90 days","More than 90 days")))))</f>
        <v/>
      </c>
      <c r="W38" s="28">
        <f>IF($A38="","",IF(OR($N38="Submitted",$N38="In Process",$N38="Denied",$N38="Paid",$N38="Adjusted",$N38="Voided"),"Not applicable",IF($H38="","Missing deadline",IF($H38&lt;TODAY(),"Past due",IF($H38&lt;=TODAY()+'Lists &amp; Settings'!$B$3,"Due within 14 days","On track")))))</f>
        <v/>
      </c>
      <c r="X38" s="28">
        <f>IF($A38="","",IF($U38&lt;=0,"Closed",IF($R38="","No follow-up date",IF($R38&lt;TODAY(),"Overdue",IF($R38=TODAY(),"Due","Scheduled")))))</f>
        <v/>
      </c>
      <c r="Y38" s="28">
        <f>IF($A38="","",IF($B38="","Missing encounter ID",IF($C38="","Missing clinic",IF($D38="","Missing payer",IF($E38="","Missing claim type",IF($F38="","Missing date of service",IF($H38="","Missing filing deadline",IF($I38="","Missing billed amount",IF($N38="","Missing claim status",IF($S38="","Missing owner",IF(COUNTIF($A$7:$A$506,$A38)&gt;1,"Duplicate claim ID",IF(AND($G38&lt;&gt;"",$G38&lt;$F38),"Submitted before service date",IF(AND($H38&lt;&gt;"",$H38&lt;$F38),"Deadline before service date",IF(AND($N38="Denied",$P38=""),"Missing denial category",IF(AND(OR($N38="Submitted",$N38="In Process",$N38="Denied",$N38="Paid",$N38="Adjusted"),$G38=""),"Missing submitted date",IF(AND($N38="Paid",$K38=0),"Paid status with no insurance payment",IF($K38+$L38+$M38&gt;$I38,"Amounts exceed billed amount","OK")))))))))))))))))</f>
        <v/>
      </c>
    </row>
    <row r="39">
      <c r="A39" s="21" t="n"/>
      <c r="B39" s="21" t="n"/>
      <c r="C39" s="21" t="n"/>
      <c r="D39" s="21" t="n"/>
      <c r="E39" s="21" t="n"/>
      <c r="F39" s="22" t="n"/>
      <c r="G39" s="22" t="n"/>
      <c r="H39" s="22" t="n"/>
      <c r="I39" s="23" t="n"/>
      <c r="J39" s="23" t="n"/>
      <c r="K39" s="23" t="n"/>
      <c r="L39" s="23" t="n"/>
      <c r="M39" s="23" t="n"/>
      <c r="N39" s="21" t="n"/>
      <c r="O39" s="24" t="n"/>
      <c r="P39" s="24" t="n"/>
      <c r="Q39" s="22" t="n"/>
      <c r="R39" s="22" t="n"/>
      <c r="S39" s="21" t="n"/>
      <c r="T39" s="25">
        <f>IF($A39="","",IF($G39="","",MAX(0,IF($N39="Paid",IF($Q39="",TODAY(),$Q39),TODAY())-$G39)))</f>
        <v/>
      </c>
      <c r="U39" s="26">
        <f>IF($A39="","",MAX(0,$I39-$K39-$L39-$M39))</f>
        <v/>
      </c>
      <c r="V39" s="27">
        <f>IF($A39="","",IF($G39="","Not submitted",IF($T39&lt;=30,"0–30 days",IF($T39&lt;=60,"31–60 days",IF($T39&lt;=90,"61–90 days","More than 90 days")))))</f>
        <v/>
      </c>
      <c r="W39" s="28">
        <f>IF($A39="","",IF(OR($N39="Submitted",$N39="In Process",$N39="Denied",$N39="Paid",$N39="Adjusted",$N39="Voided"),"Not applicable",IF($H39="","Missing deadline",IF($H39&lt;TODAY(),"Past due",IF($H39&lt;=TODAY()+'Lists &amp; Settings'!$B$3,"Due within 14 days","On track")))))</f>
        <v/>
      </c>
      <c r="X39" s="28">
        <f>IF($A39="","",IF($U39&lt;=0,"Closed",IF($R39="","No follow-up date",IF($R39&lt;TODAY(),"Overdue",IF($R39=TODAY(),"Due","Scheduled")))))</f>
        <v/>
      </c>
      <c r="Y39" s="28">
        <f>IF($A39="","",IF($B39="","Missing encounter ID",IF($C39="","Missing clinic",IF($D39="","Missing payer",IF($E39="","Missing claim type",IF($F39="","Missing date of service",IF($H39="","Missing filing deadline",IF($I39="","Missing billed amount",IF($N39="","Missing claim status",IF($S39="","Missing owner",IF(COUNTIF($A$7:$A$506,$A39)&gt;1,"Duplicate claim ID",IF(AND($G39&lt;&gt;"",$G39&lt;$F39),"Submitted before service date",IF(AND($H39&lt;&gt;"",$H39&lt;$F39),"Deadline before service date",IF(AND($N39="Denied",$P39=""),"Missing denial category",IF(AND(OR($N39="Submitted",$N39="In Process",$N39="Denied",$N39="Paid",$N39="Adjusted"),$G39=""),"Missing submitted date",IF(AND($N39="Paid",$K39=0),"Paid status with no insurance payment",IF($K39+$L39+$M39&gt;$I39,"Amounts exceed billed amount","OK")))))))))))))))))</f>
        <v/>
      </c>
    </row>
    <row r="40">
      <c r="A40" s="29" t="n"/>
      <c r="B40" s="29" t="n"/>
      <c r="C40" s="29" t="n"/>
      <c r="D40" s="29" t="n"/>
      <c r="E40" s="29" t="n"/>
      <c r="F40" s="30" t="n"/>
      <c r="G40" s="30" t="n"/>
      <c r="H40" s="30" t="n"/>
      <c r="I40" s="31" t="n"/>
      <c r="J40" s="31" t="n"/>
      <c r="K40" s="31" t="n"/>
      <c r="L40" s="31" t="n"/>
      <c r="M40" s="31" t="n"/>
      <c r="N40" s="29" t="n"/>
      <c r="O40" s="32" t="n"/>
      <c r="P40" s="32" t="n"/>
      <c r="Q40" s="30" t="n"/>
      <c r="R40" s="30" t="n"/>
      <c r="S40" s="29" t="n"/>
      <c r="T40" s="25">
        <f>IF($A40="","",IF($G40="","",MAX(0,IF($N40="Paid",IF($Q40="",TODAY(),$Q40),TODAY())-$G40)))</f>
        <v/>
      </c>
      <c r="U40" s="26">
        <f>IF($A40="","",MAX(0,$I40-$K40-$L40-$M40))</f>
        <v/>
      </c>
      <c r="V40" s="27">
        <f>IF($A40="","",IF($G40="","Not submitted",IF($T40&lt;=30,"0–30 days",IF($T40&lt;=60,"31–60 days",IF($T40&lt;=90,"61–90 days","More than 90 days")))))</f>
        <v/>
      </c>
      <c r="W40" s="28">
        <f>IF($A40="","",IF(OR($N40="Submitted",$N40="In Process",$N40="Denied",$N40="Paid",$N40="Adjusted",$N40="Voided"),"Not applicable",IF($H40="","Missing deadline",IF($H40&lt;TODAY(),"Past due",IF($H40&lt;=TODAY()+'Lists &amp; Settings'!$B$3,"Due within 14 days","On track")))))</f>
        <v/>
      </c>
      <c r="X40" s="28">
        <f>IF($A40="","",IF($U40&lt;=0,"Closed",IF($R40="","No follow-up date",IF($R40&lt;TODAY(),"Overdue",IF($R40=TODAY(),"Due","Scheduled")))))</f>
        <v/>
      </c>
      <c r="Y40" s="28">
        <f>IF($A40="","",IF($B40="","Missing encounter ID",IF($C40="","Missing clinic",IF($D40="","Missing payer",IF($E40="","Missing claim type",IF($F40="","Missing date of service",IF($H40="","Missing filing deadline",IF($I40="","Missing billed amount",IF($N40="","Missing claim status",IF($S40="","Missing owner",IF(COUNTIF($A$7:$A$506,$A40)&gt;1,"Duplicate claim ID",IF(AND($G40&lt;&gt;"",$G40&lt;$F40),"Submitted before service date",IF(AND($H40&lt;&gt;"",$H40&lt;$F40),"Deadline before service date",IF(AND($N40="Denied",$P40=""),"Missing denial category",IF(AND(OR($N40="Submitted",$N40="In Process",$N40="Denied",$N40="Paid",$N40="Adjusted"),$G40=""),"Missing submitted date",IF(AND($N40="Paid",$K40=0),"Paid status with no insurance payment",IF($K40+$L40+$M40&gt;$I40,"Amounts exceed billed amount","OK")))))))))))))))))</f>
        <v/>
      </c>
    </row>
    <row r="41">
      <c r="A41" s="21" t="n"/>
      <c r="B41" s="21" t="n"/>
      <c r="C41" s="21" t="n"/>
      <c r="D41" s="21" t="n"/>
      <c r="E41" s="21" t="n"/>
      <c r="F41" s="22" t="n"/>
      <c r="G41" s="22" t="n"/>
      <c r="H41" s="22" t="n"/>
      <c r="I41" s="23" t="n"/>
      <c r="J41" s="23" t="n"/>
      <c r="K41" s="23" t="n"/>
      <c r="L41" s="23" t="n"/>
      <c r="M41" s="23" t="n"/>
      <c r="N41" s="21" t="n"/>
      <c r="O41" s="24" t="n"/>
      <c r="P41" s="24" t="n"/>
      <c r="Q41" s="22" t="n"/>
      <c r="R41" s="22" t="n"/>
      <c r="S41" s="21" t="n"/>
      <c r="T41" s="25">
        <f>IF($A41="","",IF($G41="","",MAX(0,IF($N41="Paid",IF($Q41="",TODAY(),$Q41),TODAY())-$G41)))</f>
        <v/>
      </c>
      <c r="U41" s="26">
        <f>IF($A41="","",MAX(0,$I41-$K41-$L41-$M41))</f>
        <v/>
      </c>
      <c r="V41" s="27">
        <f>IF($A41="","",IF($G41="","Not submitted",IF($T41&lt;=30,"0–30 days",IF($T41&lt;=60,"31–60 days",IF($T41&lt;=90,"61–90 days","More than 90 days")))))</f>
        <v/>
      </c>
      <c r="W41" s="28">
        <f>IF($A41="","",IF(OR($N41="Submitted",$N41="In Process",$N41="Denied",$N41="Paid",$N41="Adjusted",$N41="Voided"),"Not applicable",IF($H41="","Missing deadline",IF($H41&lt;TODAY(),"Past due",IF($H41&lt;=TODAY()+'Lists &amp; Settings'!$B$3,"Due within 14 days","On track")))))</f>
        <v/>
      </c>
      <c r="X41" s="28">
        <f>IF($A41="","",IF($U41&lt;=0,"Closed",IF($R41="","No follow-up date",IF($R41&lt;TODAY(),"Overdue",IF($R41=TODAY(),"Due","Scheduled")))))</f>
        <v/>
      </c>
      <c r="Y41" s="28">
        <f>IF($A41="","",IF($B41="","Missing encounter ID",IF($C41="","Missing clinic",IF($D41="","Missing payer",IF($E41="","Missing claim type",IF($F41="","Missing date of service",IF($H41="","Missing filing deadline",IF($I41="","Missing billed amount",IF($N41="","Missing claim status",IF($S41="","Missing owner",IF(COUNTIF($A$7:$A$506,$A41)&gt;1,"Duplicate claim ID",IF(AND($G41&lt;&gt;"",$G41&lt;$F41),"Submitted before service date",IF(AND($H41&lt;&gt;"",$H41&lt;$F41),"Deadline before service date",IF(AND($N41="Denied",$P41=""),"Missing denial category",IF(AND(OR($N41="Submitted",$N41="In Process",$N41="Denied",$N41="Paid",$N41="Adjusted"),$G41=""),"Missing submitted date",IF(AND($N41="Paid",$K41=0),"Paid status with no insurance payment",IF($K41+$L41+$M41&gt;$I41,"Amounts exceed billed amount","OK")))))))))))))))))</f>
        <v/>
      </c>
    </row>
    <row r="42">
      <c r="A42" s="29" t="n"/>
      <c r="B42" s="29" t="n"/>
      <c r="C42" s="29" t="n"/>
      <c r="D42" s="29" t="n"/>
      <c r="E42" s="29" t="n"/>
      <c r="F42" s="30" t="n"/>
      <c r="G42" s="30" t="n"/>
      <c r="H42" s="30" t="n"/>
      <c r="I42" s="31" t="n"/>
      <c r="J42" s="31" t="n"/>
      <c r="K42" s="31" t="n"/>
      <c r="L42" s="31" t="n"/>
      <c r="M42" s="31" t="n"/>
      <c r="N42" s="29" t="n"/>
      <c r="O42" s="32" t="n"/>
      <c r="P42" s="32" t="n"/>
      <c r="Q42" s="30" t="n"/>
      <c r="R42" s="30" t="n"/>
      <c r="S42" s="29" t="n"/>
      <c r="T42" s="25">
        <f>IF($A42="","",IF($G42="","",MAX(0,IF($N42="Paid",IF($Q42="",TODAY(),$Q42),TODAY())-$G42)))</f>
        <v/>
      </c>
      <c r="U42" s="26">
        <f>IF($A42="","",MAX(0,$I42-$K42-$L42-$M42))</f>
        <v/>
      </c>
      <c r="V42" s="27">
        <f>IF($A42="","",IF($G42="","Not submitted",IF($T42&lt;=30,"0–30 days",IF($T42&lt;=60,"31–60 days",IF($T42&lt;=90,"61–90 days","More than 90 days")))))</f>
        <v/>
      </c>
      <c r="W42" s="28">
        <f>IF($A42="","",IF(OR($N42="Submitted",$N42="In Process",$N42="Denied",$N42="Paid",$N42="Adjusted",$N42="Voided"),"Not applicable",IF($H42="","Missing deadline",IF($H42&lt;TODAY(),"Past due",IF($H42&lt;=TODAY()+'Lists &amp; Settings'!$B$3,"Due within 14 days","On track")))))</f>
        <v/>
      </c>
      <c r="X42" s="28">
        <f>IF($A42="","",IF($U42&lt;=0,"Closed",IF($R42="","No follow-up date",IF($R42&lt;TODAY(),"Overdue",IF($R42=TODAY(),"Due","Scheduled")))))</f>
        <v/>
      </c>
      <c r="Y42" s="28">
        <f>IF($A42="","",IF($B42="","Missing encounter ID",IF($C42="","Missing clinic",IF($D42="","Missing payer",IF($E42="","Missing claim type",IF($F42="","Missing date of service",IF($H42="","Missing filing deadline",IF($I42="","Missing billed amount",IF($N42="","Missing claim status",IF($S42="","Missing owner",IF(COUNTIF($A$7:$A$506,$A42)&gt;1,"Duplicate claim ID",IF(AND($G42&lt;&gt;"",$G42&lt;$F42),"Submitted before service date",IF(AND($H42&lt;&gt;"",$H42&lt;$F42),"Deadline before service date",IF(AND($N42="Denied",$P42=""),"Missing denial category",IF(AND(OR($N42="Submitted",$N42="In Process",$N42="Denied",$N42="Paid",$N42="Adjusted"),$G42=""),"Missing submitted date",IF(AND($N42="Paid",$K42=0),"Paid status with no insurance payment",IF($K42+$L42+$M42&gt;$I42,"Amounts exceed billed amount","OK")))))))))))))))))</f>
        <v/>
      </c>
    </row>
    <row r="43">
      <c r="A43" s="21" t="n"/>
      <c r="B43" s="21" t="n"/>
      <c r="C43" s="21" t="n"/>
      <c r="D43" s="21" t="n"/>
      <c r="E43" s="21" t="n"/>
      <c r="F43" s="22" t="n"/>
      <c r="G43" s="22" t="n"/>
      <c r="H43" s="22" t="n"/>
      <c r="I43" s="23" t="n"/>
      <c r="J43" s="23" t="n"/>
      <c r="K43" s="23" t="n"/>
      <c r="L43" s="23" t="n"/>
      <c r="M43" s="23" t="n"/>
      <c r="N43" s="21" t="n"/>
      <c r="O43" s="24" t="n"/>
      <c r="P43" s="24" t="n"/>
      <c r="Q43" s="22" t="n"/>
      <c r="R43" s="22" t="n"/>
      <c r="S43" s="21" t="n"/>
      <c r="T43" s="25">
        <f>IF($A43="","",IF($G43="","",MAX(0,IF($N43="Paid",IF($Q43="",TODAY(),$Q43),TODAY())-$G43)))</f>
        <v/>
      </c>
      <c r="U43" s="26">
        <f>IF($A43="","",MAX(0,$I43-$K43-$L43-$M43))</f>
        <v/>
      </c>
      <c r="V43" s="27">
        <f>IF($A43="","",IF($G43="","Not submitted",IF($T43&lt;=30,"0–30 days",IF($T43&lt;=60,"31–60 days",IF($T43&lt;=90,"61–90 days","More than 90 days")))))</f>
        <v/>
      </c>
      <c r="W43" s="28">
        <f>IF($A43="","",IF(OR($N43="Submitted",$N43="In Process",$N43="Denied",$N43="Paid",$N43="Adjusted",$N43="Voided"),"Not applicable",IF($H43="","Missing deadline",IF($H43&lt;TODAY(),"Past due",IF($H43&lt;=TODAY()+'Lists &amp; Settings'!$B$3,"Due within 14 days","On track")))))</f>
        <v/>
      </c>
      <c r="X43" s="28">
        <f>IF($A43="","",IF($U43&lt;=0,"Closed",IF($R43="","No follow-up date",IF($R43&lt;TODAY(),"Overdue",IF($R43=TODAY(),"Due","Scheduled")))))</f>
        <v/>
      </c>
      <c r="Y43" s="28">
        <f>IF($A43="","",IF($B43="","Missing encounter ID",IF($C43="","Missing clinic",IF($D43="","Missing payer",IF($E43="","Missing claim type",IF($F43="","Missing date of service",IF($H43="","Missing filing deadline",IF($I43="","Missing billed amount",IF($N43="","Missing claim status",IF($S43="","Missing owner",IF(COUNTIF($A$7:$A$506,$A43)&gt;1,"Duplicate claim ID",IF(AND($G43&lt;&gt;"",$G43&lt;$F43),"Submitted before service date",IF(AND($H43&lt;&gt;"",$H43&lt;$F43),"Deadline before service date",IF(AND($N43="Denied",$P43=""),"Missing denial category",IF(AND(OR($N43="Submitted",$N43="In Process",$N43="Denied",$N43="Paid",$N43="Adjusted"),$G43=""),"Missing submitted date",IF(AND($N43="Paid",$K43=0),"Paid status with no insurance payment",IF($K43+$L43+$M43&gt;$I43,"Amounts exceed billed amount","OK")))))))))))))))))</f>
        <v/>
      </c>
    </row>
    <row r="44">
      <c r="A44" s="29" t="n"/>
      <c r="B44" s="29" t="n"/>
      <c r="C44" s="29" t="n"/>
      <c r="D44" s="29" t="n"/>
      <c r="E44" s="29" t="n"/>
      <c r="F44" s="30" t="n"/>
      <c r="G44" s="30" t="n"/>
      <c r="H44" s="30" t="n"/>
      <c r="I44" s="31" t="n"/>
      <c r="J44" s="31" t="n"/>
      <c r="K44" s="31" t="n"/>
      <c r="L44" s="31" t="n"/>
      <c r="M44" s="31" t="n"/>
      <c r="N44" s="29" t="n"/>
      <c r="O44" s="32" t="n"/>
      <c r="P44" s="32" t="n"/>
      <c r="Q44" s="30" t="n"/>
      <c r="R44" s="30" t="n"/>
      <c r="S44" s="29" t="n"/>
      <c r="T44" s="25">
        <f>IF($A44="","",IF($G44="","",MAX(0,IF($N44="Paid",IF($Q44="",TODAY(),$Q44),TODAY())-$G44)))</f>
        <v/>
      </c>
      <c r="U44" s="26">
        <f>IF($A44="","",MAX(0,$I44-$K44-$L44-$M44))</f>
        <v/>
      </c>
      <c r="V44" s="27">
        <f>IF($A44="","",IF($G44="","Not submitted",IF($T44&lt;=30,"0–30 days",IF($T44&lt;=60,"31–60 days",IF($T44&lt;=90,"61–90 days","More than 90 days")))))</f>
        <v/>
      </c>
      <c r="W44" s="28">
        <f>IF($A44="","",IF(OR($N44="Submitted",$N44="In Process",$N44="Denied",$N44="Paid",$N44="Adjusted",$N44="Voided"),"Not applicable",IF($H44="","Missing deadline",IF($H44&lt;TODAY(),"Past due",IF($H44&lt;=TODAY()+'Lists &amp; Settings'!$B$3,"Due within 14 days","On track")))))</f>
        <v/>
      </c>
      <c r="X44" s="28">
        <f>IF($A44="","",IF($U44&lt;=0,"Closed",IF($R44="","No follow-up date",IF($R44&lt;TODAY(),"Overdue",IF($R44=TODAY(),"Due","Scheduled")))))</f>
        <v/>
      </c>
      <c r="Y44" s="28">
        <f>IF($A44="","",IF($B44="","Missing encounter ID",IF($C44="","Missing clinic",IF($D44="","Missing payer",IF($E44="","Missing claim type",IF($F44="","Missing date of service",IF($H44="","Missing filing deadline",IF($I44="","Missing billed amount",IF($N44="","Missing claim status",IF($S44="","Missing owner",IF(COUNTIF($A$7:$A$506,$A44)&gt;1,"Duplicate claim ID",IF(AND($G44&lt;&gt;"",$G44&lt;$F44),"Submitted before service date",IF(AND($H44&lt;&gt;"",$H44&lt;$F44),"Deadline before service date",IF(AND($N44="Denied",$P44=""),"Missing denial category",IF(AND(OR($N44="Submitted",$N44="In Process",$N44="Denied",$N44="Paid",$N44="Adjusted"),$G44=""),"Missing submitted date",IF(AND($N44="Paid",$K44=0),"Paid status with no insurance payment",IF($K44+$L44+$M44&gt;$I44,"Amounts exceed billed amount","OK")))))))))))))))))</f>
        <v/>
      </c>
    </row>
    <row r="45">
      <c r="A45" s="21" t="n"/>
      <c r="B45" s="21" t="n"/>
      <c r="C45" s="21" t="n"/>
      <c r="D45" s="21" t="n"/>
      <c r="E45" s="21" t="n"/>
      <c r="F45" s="22" t="n"/>
      <c r="G45" s="22" t="n"/>
      <c r="H45" s="22" t="n"/>
      <c r="I45" s="23" t="n"/>
      <c r="J45" s="23" t="n"/>
      <c r="K45" s="23" t="n"/>
      <c r="L45" s="23" t="n"/>
      <c r="M45" s="23" t="n"/>
      <c r="N45" s="21" t="n"/>
      <c r="O45" s="24" t="n"/>
      <c r="P45" s="24" t="n"/>
      <c r="Q45" s="22" t="n"/>
      <c r="R45" s="22" t="n"/>
      <c r="S45" s="21" t="n"/>
      <c r="T45" s="25">
        <f>IF($A45="","",IF($G45="","",MAX(0,IF($N45="Paid",IF($Q45="",TODAY(),$Q45),TODAY())-$G45)))</f>
        <v/>
      </c>
      <c r="U45" s="26">
        <f>IF($A45="","",MAX(0,$I45-$K45-$L45-$M45))</f>
        <v/>
      </c>
      <c r="V45" s="27">
        <f>IF($A45="","",IF($G45="","Not submitted",IF($T45&lt;=30,"0–30 days",IF($T45&lt;=60,"31–60 days",IF($T45&lt;=90,"61–90 days","More than 90 days")))))</f>
        <v/>
      </c>
      <c r="W45" s="28">
        <f>IF($A45="","",IF(OR($N45="Submitted",$N45="In Process",$N45="Denied",$N45="Paid",$N45="Adjusted",$N45="Voided"),"Not applicable",IF($H45="","Missing deadline",IF($H45&lt;TODAY(),"Past due",IF($H45&lt;=TODAY()+'Lists &amp; Settings'!$B$3,"Due within 14 days","On track")))))</f>
        <v/>
      </c>
      <c r="X45" s="28">
        <f>IF($A45="","",IF($U45&lt;=0,"Closed",IF($R45="","No follow-up date",IF($R45&lt;TODAY(),"Overdue",IF($R45=TODAY(),"Due","Scheduled")))))</f>
        <v/>
      </c>
      <c r="Y45" s="28">
        <f>IF($A45="","",IF($B45="","Missing encounter ID",IF($C45="","Missing clinic",IF($D45="","Missing payer",IF($E45="","Missing claim type",IF($F45="","Missing date of service",IF($H45="","Missing filing deadline",IF($I45="","Missing billed amount",IF($N45="","Missing claim status",IF($S45="","Missing owner",IF(COUNTIF($A$7:$A$506,$A45)&gt;1,"Duplicate claim ID",IF(AND($G45&lt;&gt;"",$G45&lt;$F45),"Submitted before service date",IF(AND($H45&lt;&gt;"",$H45&lt;$F45),"Deadline before service date",IF(AND($N45="Denied",$P45=""),"Missing denial category",IF(AND(OR($N45="Submitted",$N45="In Process",$N45="Denied",$N45="Paid",$N45="Adjusted"),$G45=""),"Missing submitted date",IF(AND($N45="Paid",$K45=0),"Paid status with no insurance payment",IF($K45+$L45+$M45&gt;$I45,"Amounts exceed billed amount","OK")))))))))))))))))</f>
        <v/>
      </c>
    </row>
    <row r="46">
      <c r="A46" s="29" t="n"/>
      <c r="B46" s="29" t="n"/>
      <c r="C46" s="29" t="n"/>
      <c r="D46" s="29" t="n"/>
      <c r="E46" s="29" t="n"/>
      <c r="F46" s="30" t="n"/>
      <c r="G46" s="30" t="n"/>
      <c r="H46" s="30" t="n"/>
      <c r="I46" s="31" t="n"/>
      <c r="J46" s="31" t="n"/>
      <c r="K46" s="31" t="n"/>
      <c r="L46" s="31" t="n"/>
      <c r="M46" s="31" t="n"/>
      <c r="N46" s="29" t="n"/>
      <c r="O46" s="32" t="n"/>
      <c r="P46" s="32" t="n"/>
      <c r="Q46" s="30" t="n"/>
      <c r="R46" s="30" t="n"/>
      <c r="S46" s="29" t="n"/>
      <c r="T46" s="25">
        <f>IF($A46="","",IF($G46="","",MAX(0,IF($N46="Paid",IF($Q46="",TODAY(),$Q46),TODAY())-$G46)))</f>
        <v/>
      </c>
      <c r="U46" s="26">
        <f>IF($A46="","",MAX(0,$I46-$K46-$L46-$M46))</f>
        <v/>
      </c>
      <c r="V46" s="27">
        <f>IF($A46="","",IF($G46="","Not submitted",IF($T46&lt;=30,"0–30 days",IF($T46&lt;=60,"31–60 days",IF($T46&lt;=90,"61–90 days","More than 90 days")))))</f>
        <v/>
      </c>
      <c r="W46" s="28">
        <f>IF($A46="","",IF(OR($N46="Submitted",$N46="In Process",$N46="Denied",$N46="Paid",$N46="Adjusted",$N46="Voided"),"Not applicable",IF($H46="","Missing deadline",IF($H46&lt;TODAY(),"Past due",IF($H46&lt;=TODAY()+'Lists &amp; Settings'!$B$3,"Due within 14 days","On track")))))</f>
        <v/>
      </c>
      <c r="X46" s="28">
        <f>IF($A46="","",IF($U46&lt;=0,"Closed",IF($R46="","No follow-up date",IF($R46&lt;TODAY(),"Overdue",IF($R46=TODAY(),"Due","Scheduled")))))</f>
        <v/>
      </c>
      <c r="Y46" s="28">
        <f>IF($A46="","",IF($B46="","Missing encounter ID",IF($C46="","Missing clinic",IF($D46="","Missing payer",IF($E46="","Missing claim type",IF($F46="","Missing date of service",IF($H46="","Missing filing deadline",IF($I46="","Missing billed amount",IF($N46="","Missing claim status",IF($S46="","Missing owner",IF(COUNTIF($A$7:$A$506,$A46)&gt;1,"Duplicate claim ID",IF(AND($G46&lt;&gt;"",$G46&lt;$F46),"Submitted before service date",IF(AND($H46&lt;&gt;"",$H46&lt;$F46),"Deadline before service date",IF(AND($N46="Denied",$P46=""),"Missing denial category",IF(AND(OR($N46="Submitted",$N46="In Process",$N46="Denied",$N46="Paid",$N46="Adjusted"),$G46=""),"Missing submitted date",IF(AND($N46="Paid",$K46=0),"Paid status with no insurance payment",IF($K46+$L46+$M46&gt;$I46,"Amounts exceed billed amount","OK")))))))))))))))))</f>
        <v/>
      </c>
    </row>
    <row r="47">
      <c r="A47" s="21" t="n"/>
      <c r="B47" s="21" t="n"/>
      <c r="C47" s="21" t="n"/>
      <c r="D47" s="21" t="n"/>
      <c r="E47" s="21" t="n"/>
      <c r="F47" s="22" t="n"/>
      <c r="G47" s="22" t="n"/>
      <c r="H47" s="22" t="n"/>
      <c r="I47" s="23" t="n"/>
      <c r="J47" s="23" t="n"/>
      <c r="K47" s="23" t="n"/>
      <c r="L47" s="23" t="n"/>
      <c r="M47" s="23" t="n"/>
      <c r="N47" s="21" t="n"/>
      <c r="O47" s="24" t="n"/>
      <c r="P47" s="24" t="n"/>
      <c r="Q47" s="22" t="n"/>
      <c r="R47" s="22" t="n"/>
      <c r="S47" s="21" t="n"/>
      <c r="T47" s="25">
        <f>IF($A47="","",IF($G47="","",MAX(0,IF($N47="Paid",IF($Q47="",TODAY(),$Q47),TODAY())-$G47)))</f>
        <v/>
      </c>
      <c r="U47" s="26">
        <f>IF($A47="","",MAX(0,$I47-$K47-$L47-$M47))</f>
        <v/>
      </c>
      <c r="V47" s="27">
        <f>IF($A47="","",IF($G47="","Not submitted",IF($T47&lt;=30,"0–30 days",IF($T47&lt;=60,"31–60 days",IF($T47&lt;=90,"61–90 days","More than 90 days")))))</f>
        <v/>
      </c>
      <c r="W47" s="28">
        <f>IF($A47="","",IF(OR($N47="Submitted",$N47="In Process",$N47="Denied",$N47="Paid",$N47="Adjusted",$N47="Voided"),"Not applicable",IF($H47="","Missing deadline",IF($H47&lt;TODAY(),"Past due",IF($H47&lt;=TODAY()+'Lists &amp; Settings'!$B$3,"Due within 14 days","On track")))))</f>
        <v/>
      </c>
      <c r="X47" s="28">
        <f>IF($A47="","",IF($U47&lt;=0,"Closed",IF($R47="","No follow-up date",IF($R47&lt;TODAY(),"Overdue",IF($R47=TODAY(),"Due","Scheduled")))))</f>
        <v/>
      </c>
      <c r="Y47" s="28">
        <f>IF($A47="","",IF($B47="","Missing encounter ID",IF($C47="","Missing clinic",IF($D47="","Missing payer",IF($E47="","Missing claim type",IF($F47="","Missing date of service",IF($H47="","Missing filing deadline",IF($I47="","Missing billed amount",IF($N47="","Missing claim status",IF($S47="","Missing owner",IF(COUNTIF($A$7:$A$506,$A47)&gt;1,"Duplicate claim ID",IF(AND($G47&lt;&gt;"",$G47&lt;$F47),"Submitted before service date",IF(AND($H47&lt;&gt;"",$H47&lt;$F47),"Deadline before service date",IF(AND($N47="Denied",$P47=""),"Missing denial category",IF(AND(OR($N47="Submitted",$N47="In Process",$N47="Denied",$N47="Paid",$N47="Adjusted"),$G47=""),"Missing submitted date",IF(AND($N47="Paid",$K47=0),"Paid status with no insurance payment",IF($K47+$L47+$M47&gt;$I47,"Amounts exceed billed amount","OK")))))))))))))))))</f>
        <v/>
      </c>
    </row>
    <row r="48">
      <c r="A48" s="29" t="n"/>
      <c r="B48" s="29" t="n"/>
      <c r="C48" s="29" t="n"/>
      <c r="D48" s="29" t="n"/>
      <c r="E48" s="29" t="n"/>
      <c r="F48" s="30" t="n"/>
      <c r="G48" s="30" t="n"/>
      <c r="H48" s="30" t="n"/>
      <c r="I48" s="31" t="n"/>
      <c r="J48" s="31" t="n"/>
      <c r="K48" s="31" t="n"/>
      <c r="L48" s="31" t="n"/>
      <c r="M48" s="31" t="n"/>
      <c r="N48" s="29" t="n"/>
      <c r="O48" s="32" t="n"/>
      <c r="P48" s="32" t="n"/>
      <c r="Q48" s="30" t="n"/>
      <c r="R48" s="30" t="n"/>
      <c r="S48" s="29" t="n"/>
      <c r="T48" s="25">
        <f>IF($A48="","",IF($G48="","",MAX(0,IF($N48="Paid",IF($Q48="",TODAY(),$Q48),TODAY())-$G48)))</f>
        <v/>
      </c>
      <c r="U48" s="26">
        <f>IF($A48="","",MAX(0,$I48-$K48-$L48-$M48))</f>
        <v/>
      </c>
      <c r="V48" s="27">
        <f>IF($A48="","",IF($G48="","Not submitted",IF($T48&lt;=30,"0–30 days",IF($T48&lt;=60,"31–60 days",IF($T48&lt;=90,"61–90 days","More than 90 days")))))</f>
        <v/>
      </c>
      <c r="W48" s="28">
        <f>IF($A48="","",IF(OR($N48="Submitted",$N48="In Process",$N48="Denied",$N48="Paid",$N48="Adjusted",$N48="Voided"),"Not applicable",IF($H48="","Missing deadline",IF($H48&lt;TODAY(),"Past due",IF($H48&lt;=TODAY()+'Lists &amp; Settings'!$B$3,"Due within 14 days","On track")))))</f>
        <v/>
      </c>
      <c r="X48" s="28">
        <f>IF($A48="","",IF($U48&lt;=0,"Closed",IF($R48="","No follow-up date",IF($R48&lt;TODAY(),"Overdue",IF($R48=TODAY(),"Due","Scheduled")))))</f>
        <v/>
      </c>
      <c r="Y48" s="28">
        <f>IF($A48="","",IF($B48="","Missing encounter ID",IF($C48="","Missing clinic",IF($D48="","Missing payer",IF($E48="","Missing claim type",IF($F48="","Missing date of service",IF($H48="","Missing filing deadline",IF($I48="","Missing billed amount",IF($N48="","Missing claim status",IF($S48="","Missing owner",IF(COUNTIF($A$7:$A$506,$A48)&gt;1,"Duplicate claim ID",IF(AND($G48&lt;&gt;"",$G48&lt;$F48),"Submitted before service date",IF(AND($H48&lt;&gt;"",$H48&lt;$F48),"Deadline before service date",IF(AND($N48="Denied",$P48=""),"Missing denial category",IF(AND(OR($N48="Submitted",$N48="In Process",$N48="Denied",$N48="Paid",$N48="Adjusted"),$G48=""),"Missing submitted date",IF(AND($N48="Paid",$K48=0),"Paid status with no insurance payment",IF($K48+$L48+$M48&gt;$I48,"Amounts exceed billed amount","OK")))))))))))))))))</f>
        <v/>
      </c>
    </row>
    <row r="49">
      <c r="A49" s="21" t="n"/>
      <c r="B49" s="21" t="n"/>
      <c r="C49" s="21" t="n"/>
      <c r="D49" s="21" t="n"/>
      <c r="E49" s="21" t="n"/>
      <c r="F49" s="22" t="n"/>
      <c r="G49" s="22" t="n"/>
      <c r="H49" s="22" t="n"/>
      <c r="I49" s="23" t="n"/>
      <c r="J49" s="23" t="n"/>
      <c r="K49" s="23" t="n"/>
      <c r="L49" s="23" t="n"/>
      <c r="M49" s="23" t="n"/>
      <c r="N49" s="21" t="n"/>
      <c r="O49" s="24" t="n"/>
      <c r="P49" s="24" t="n"/>
      <c r="Q49" s="22" t="n"/>
      <c r="R49" s="22" t="n"/>
      <c r="S49" s="21" t="n"/>
      <c r="T49" s="25">
        <f>IF($A49="","",IF($G49="","",MAX(0,IF($N49="Paid",IF($Q49="",TODAY(),$Q49),TODAY())-$G49)))</f>
        <v/>
      </c>
      <c r="U49" s="26">
        <f>IF($A49="","",MAX(0,$I49-$K49-$L49-$M49))</f>
        <v/>
      </c>
      <c r="V49" s="27">
        <f>IF($A49="","",IF($G49="","Not submitted",IF($T49&lt;=30,"0–30 days",IF($T49&lt;=60,"31–60 days",IF($T49&lt;=90,"61–90 days","More than 90 days")))))</f>
        <v/>
      </c>
      <c r="W49" s="28">
        <f>IF($A49="","",IF(OR($N49="Submitted",$N49="In Process",$N49="Denied",$N49="Paid",$N49="Adjusted",$N49="Voided"),"Not applicable",IF($H49="","Missing deadline",IF($H49&lt;TODAY(),"Past due",IF($H49&lt;=TODAY()+'Lists &amp; Settings'!$B$3,"Due within 14 days","On track")))))</f>
        <v/>
      </c>
      <c r="X49" s="28">
        <f>IF($A49="","",IF($U49&lt;=0,"Closed",IF($R49="","No follow-up date",IF($R49&lt;TODAY(),"Overdue",IF($R49=TODAY(),"Due","Scheduled")))))</f>
        <v/>
      </c>
      <c r="Y49" s="28">
        <f>IF($A49="","",IF($B49="","Missing encounter ID",IF($C49="","Missing clinic",IF($D49="","Missing payer",IF($E49="","Missing claim type",IF($F49="","Missing date of service",IF($H49="","Missing filing deadline",IF($I49="","Missing billed amount",IF($N49="","Missing claim status",IF($S49="","Missing owner",IF(COUNTIF($A$7:$A$506,$A49)&gt;1,"Duplicate claim ID",IF(AND($G49&lt;&gt;"",$G49&lt;$F49),"Submitted before service date",IF(AND($H49&lt;&gt;"",$H49&lt;$F49),"Deadline before service date",IF(AND($N49="Denied",$P49=""),"Missing denial category",IF(AND(OR($N49="Submitted",$N49="In Process",$N49="Denied",$N49="Paid",$N49="Adjusted"),$G49=""),"Missing submitted date",IF(AND($N49="Paid",$K49=0),"Paid status with no insurance payment",IF($K49+$L49+$M49&gt;$I49,"Amounts exceed billed amount","OK")))))))))))))))))</f>
        <v/>
      </c>
    </row>
    <row r="50">
      <c r="A50" s="29" t="n"/>
      <c r="B50" s="29" t="n"/>
      <c r="C50" s="29" t="n"/>
      <c r="D50" s="29" t="n"/>
      <c r="E50" s="29" t="n"/>
      <c r="F50" s="30" t="n"/>
      <c r="G50" s="30" t="n"/>
      <c r="H50" s="30" t="n"/>
      <c r="I50" s="31" t="n"/>
      <c r="J50" s="31" t="n"/>
      <c r="K50" s="31" t="n"/>
      <c r="L50" s="31" t="n"/>
      <c r="M50" s="31" t="n"/>
      <c r="N50" s="29" t="n"/>
      <c r="O50" s="32" t="n"/>
      <c r="P50" s="32" t="n"/>
      <c r="Q50" s="30" t="n"/>
      <c r="R50" s="30" t="n"/>
      <c r="S50" s="29" t="n"/>
      <c r="T50" s="25">
        <f>IF($A50="","",IF($G50="","",MAX(0,IF($N50="Paid",IF($Q50="",TODAY(),$Q50),TODAY())-$G50)))</f>
        <v/>
      </c>
      <c r="U50" s="26">
        <f>IF($A50="","",MAX(0,$I50-$K50-$L50-$M50))</f>
        <v/>
      </c>
      <c r="V50" s="27">
        <f>IF($A50="","",IF($G50="","Not submitted",IF($T50&lt;=30,"0–30 days",IF($T50&lt;=60,"31–60 days",IF($T50&lt;=90,"61–90 days","More than 90 days")))))</f>
        <v/>
      </c>
      <c r="W50" s="28">
        <f>IF($A50="","",IF(OR($N50="Submitted",$N50="In Process",$N50="Denied",$N50="Paid",$N50="Adjusted",$N50="Voided"),"Not applicable",IF($H50="","Missing deadline",IF($H50&lt;TODAY(),"Past due",IF($H50&lt;=TODAY()+'Lists &amp; Settings'!$B$3,"Due within 14 days","On track")))))</f>
        <v/>
      </c>
      <c r="X50" s="28">
        <f>IF($A50="","",IF($U50&lt;=0,"Closed",IF($R50="","No follow-up date",IF($R50&lt;TODAY(),"Overdue",IF($R50=TODAY(),"Due","Scheduled")))))</f>
        <v/>
      </c>
      <c r="Y50" s="28">
        <f>IF($A50="","",IF($B50="","Missing encounter ID",IF($C50="","Missing clinic",IF($D50="","Missing payer",IF($E50="","Missing claim type",IF($F50="","Missing date of service",IF($H50="","Missing filing deadline",IF($I50="","Missing billed amount",IF($N50="","Missing claim status",IF($S50="","Missing owner",IF(COUNTIF($A$7:$A$506,$A50)&gt;1,"Duplicate claim ID",IF(AND($G50&lt;&gt;"",$G50&lt;$F50),"Submitted before service date",IF(AND($H50&lt;&gt;"",$H50&lt;$F50),"Deadline before service date",IF(AND($N50="Denied",$P50=""),"Missing denial category",IF(AND(OR($N50="Submitted",$N50="In Process",$N50="Denied",$N50="Paid",$N50="Adjusted"),$G50=""),"Missing submitted date",IF(AND($N50="Paid",$K50=0),"Paid status with no insurance payment",IF($K50+$L50+$M50&gt;$I50,"Amounts exceed billed amount","OK")))))))))))))))))</f>
        <v/>
      </c>
    </row>
    <row r="51">
      <c r="A51" s="21" t="n"/>
      <c r="B51" s="21" t="n"/>
      <c r="C51" s="21" t="n"/>
      <c r="D51" s="21" t="n"/>
      <c r="E51" s="21" t="n"/>
      <c r="F51" s="22" t="n"/>
      <c r="G51" s="22" t="n"/>
      <c r="H51" s="22" t="n"/>
      <c r="I51" s="23" t="n"/>
      <c r="J51" s="23" t="n"/>
      <c r="K51" s="23" t="n"/>
      <c r="L51" s="23" t="n"/>
      <c r="M51" s="23" t="n"/>
      <c r="N51" s="21" t="n"/>
      <c r="O51" s="24" t="n"/>
      <c r="P51" s="24" t="n"/>
      <c r="Q51" s="22" t="n"/>
      <c r="R51" s="22" t="n"/>
      <c r="S51" s="21" t="n"/>
      <c r="T51" s="25">
        <f>IF($A51="","",IF($G51="","",MAX(0,IF($N51="Paid",IF($Q51="",TODAY(),$Q51),TODAY())-$G51)))</f>
        <v/>
      </c>
      <c r="U51" s="26">
        <f>IF($A51="","",MAX(0,$I51-$K51-$L51-$M51))</f>
        <v/>
      </c>
      <c r="V51" s="27">
        <f>IF($A51="","",IF($G51="","Not submitted",IF($T51&lt;=30,"0–30 days",IF($T51&lt;=60,"31–60 days",IF($T51&lt;=90,"61–90 days","More than 90 days")))))</f>
        <v/>
      </c>
      <c r="W51" s="28">
        <f>IF($A51="","",IF(OR($N51="Submitted",$N51="In Process",$N51="Denied",$N51="Paid",$N51="Adjusted",$N51="Voided"),"Not applicable",IF($H51="","Missing deadline",IF($H51&lt;TODAY(),"Past due",IF($H51&lt;=TODAY()+'Lists &amp; Settings'!$B$3,"Due within 14 days","On track")))))</f>
        <v/>
      </c>
      <c r="X51" s="28">
        <f>IF($A51="","",IF($U51&lt;=0,"Closed",IF($R51="","No follow-up date",IF($R51&lt;TODAY(),"Overdue",IF($R51=TODAY(),"Due","Scheduled")))))</f>
        <v/>
      </c>
      <c r="Y51" s="28">
        <f>IF($A51="","",IF($B51="","Missing encounter ID",IF($C51="","Missing clinic",IF($D51="","Missing payer",IF($E51="","Missing claim type",IF($F51="","Missing date of service",IF($H51="","Missing filing deadline",IF($I51="","Missing billed amount",IF($N51="","Missing claim status",IF($S51="","Missing owner",IF(COUNTIF($A$7:$A$506,$A51)&gt;1,"Duplicate claim ID",IF(AND($G51&lt;&gt;"",$G51&lt;$F51),"Submitted before service date",IF(AND($H51&lt;&gt;"",$H51&lt;$F51),"Deadline before service date",IF(AND($N51="Denied",$P51=""),"Missing denial category",IF(AND(OR($N51="Submitted",$N51="In Process",$N51="Denied",$N51="Paid",$N51="Adjusted"),$G51=""),"Missing submitted date",IF(AND($N51="Paid",$K51=0),"Paid status with no insurance payment",IF($K51+$L51+$M51&gt;$I51,"Amounts exceed billed amount","OK")))))))))))))))))</f>
        <v/>
      </c>
    </row>
    <row r="52">
      <c r="A52" s="29" t="n"/>
      <c r="B52" s="29" t="n"/>
      <c r="C52" s="29" t="n"/>
      <c r="D52" s="29" t="n"/>
      <c r="E52" s="29" t="n"/>
      <c r="F52" s="30" t="n"/>
      <c r="G52" s="30" t="n"/>
      <c r="H52" s="30" t="n"/>
      <c r="I52" s="31" t="n"/>
      <c r="J52" s="31" t="n"/>
      <c r="K52" s="31" t="n"/>
      <c r="L52" s="31" t="n"/>
      <c r="M52" s="31" t="n"/>
      <c r="N52" s="29" t="n"/>
      <c r="O52" s="32" t="n"/>
      <c r="P52" s="32" t="n"/>
      <c r="Q52" s="30" t="n"/>
      <c r="R52" s="30" t="n"/>
      <c r="S52" s="29" t="n"/>
      <c r="T52" s="25">
        <f>IF($A52="","",IF($G52="","",MAX(0,IF($N52="Paid",IF($Q52="",TODAY(),$Q52),TODAY())-$G52)))</f>
        <v/>
      </c>
      <c r="U52" s="26">
        <f>IF($A52="","",MAX(0,$I52-$K52-$L52-$M52))</f>
        <v/>
      </c>
      <c r="V52" s="27">
        <f>IF($A52="","",IF($G52="","Not submitted",IF($T52&lt;=30,"0–30 days",IF($T52&lt;=60,"31–60 days",IF($T52&lt;=90,"61–90 days","More than 90 days")))))</f>
        <v/>
      </c>
      <c r="W52" s="28">
        <f>IF($A52="","",IF(OR($N52="Submitted",$N52="In Process",$N52="Denied",$N52="Paid",$N52="Adjusted",$N52="Voided"),"Not applicable",IF($H52="","Missing deadline",IF($H52&lt;TODAY(),"Past due",IF($H52&lt;=TODAY()+'Lists &amp; Settings'!$B$3,"Due within 14 days","On track")))))</f>
        <v/>
      </c>
      <c r="X52" s="28">
        <f>IF($A52="","",IF($U52&lt;=0,"Closed",IF($R52="","No follow-up date",IF($R52&lt;TODAY(),"Overdue",IF($R52=TODAY(),"Due","Scheduled")))))</f>
        <v/>
      </c>
      <c r="Y52" s="28">
        <f>IF($A52="","",IF($B52="","Missing encounter ID",IF($C52="","Missing clinic",IF($D52="","Missing payer",IF($E52="","Missing claim type",IF($F52="","Missing date of service",IF($H52="","Missing filing deadline",IF($I52="","Missing billed amount",IF($N52="","Missing claim status",IF($S52="","Missing owner",IF(COUNTIF($A$7:$A$506,$A52)&gt;1,"Duplicate claim ID",IF(AND($G52&lt;&gt;"",$G52&lt;$F52),"Submitted before service date",IF(AND($H52&lt;&gt;"",$H52&lt;$F52),"Deadline before service date",IF(AND($N52="Denied",$P52=""),"Missing denial category",IF(AND(OR($N52="Submitted",$N52="In Process",$N52="Denied",$N52="Paid",$N52="Adjusted"),$G52=""),"Missing submitted date",IF(AND($N52="Paid",$K52=0),"Paid status with no insurance payment",IF($K52+$L52+$M52&gt;$I52,"Amounts exceed billed amount","OK")))))))))))))))))</f>
        <v/>
      </c>
    </row>
    <row r="53">
      <c r="A53" s="21" t="n"/>
      <c r="B53" s="21" t="n"/>
      <c r="C53" s="21" t="n"/>
      <c r="D53" s="21" t="n"/>
      <c r="E53" s="21" t="n"/>
      <c r="F53" s="22" t="n"/>
      <c r="G53" s="22" t="n"/>
      <c r="H53" s="22" t="n"/>
      <c r="I53" s="23" t="n"/>
      <c r="J53" s="23" t="n"/>
      <c r="K53" s="23" t="n"/>
      <c r="L53" s="23" t="n"/>
      <c r="M53" s="23" t="n"/>
      <c r="N53" s="21" t="n"/>
      <c r="O53" s="24" t="n"/>
      <c r="P53" s="24" t="n"/>
      <c r="Q53" s="22" t="n"/>
      <c r="R53" s="22" t="n"/>
      <c r="S53" s="21" t="n"/>
      <c r="T53" s="25">
        <f>IF($A53="","",IF($G53="","",MAX(0,IF($N53="Paid",IF($Q53="",TODAY(),$Q53),TODAY())-$G53)))</f>
        <v/>
      </c>
      <c r="U53" s="26">
        <f>IF($A53="","",MAX(0,$I53-$K53-$L53-$M53))</f>
        <v/>
      </c>
      <c r="V53" s="27">
        <f>IF($A53="","",IF($G53="","Not submitted",IF($T53&lt;=30,"0–30 days",IF($T53&lt;=60,"31–60 days",IF($T53&lt;=90,"61–90 days","More than 90 days")))))</f>
        <v/>
      </c>
      <c r="W53" s="28">
        <f>IF($A53="","",IF(OR($N53="Submitted",$N53="In Process",$N53="Denied",$N53="Paid",$N53="Adjusted",$N53="Voided"),"Not applicable",IF($H53="","Missing deadline",IF($H53&lt;TODAY(),"Past due",IF($H53&lt;=TODAY()+'Lists &amp; Settings'!$B$3,"Due within 14 days","On track")))))</f>
        <v/>
      </c>
      <c r="X53" s="28">
        <f>IF($A53="","",IF($U53&lt;=0,"Closed",IF($R53="","No follow-up date",IF($R53&lt;TODAY(),"Overdue",IF($R53=TODAY(),"Due","Scheduled")))))</f>
        <v/>
      </c>
      <c r="Y53" s="28">
        <f>IF($A53="","",IF($B53="","Missing encounter ID",IF($C53="","Missing clinic",IF($D53="","Missing payer",IF($E53="","Missing claim type",IF($F53="","Missing date of service",IF($H53="","Missing filing deadline",IF($I53="","Missing billed amount",IF($N53="","Missing claim status",IF($S53="","Missing owner",IF(COUNTIF($A$7:$A$506,$A53)&gt;1,"Duplicate claim ID",IF(AND($G53&lt;&gt;"",$G53&lt;$F53),"Submitted before service date",IF(AND($H53&lt;&gt;"",$H53&lt;$F53),"Deadline before service date",IF(AND($N53="Denied",$P53=""),"Missing denial category",IF(AND(OR($N53="Submitted",$N53="In Process",$N53="Denied",$N53="Paid",$N53="Adjusted"),$G53=""),"Missing submitted date",IF(AND($N53="Paid",$K53=0),"Paid status with no insurance payment",IF($K53+$L53+$M53&gt;$I53,"Amounts exceed billed amount","OK")))))))))))))))))</f>
        <v/>
      </c>
    </row>
    <row r="54">
      <c r="A54" s="29" t="n"/>
      <c r="B54" s="29" t="n"/>
      <c r="C54" s="29" t="n"/>
      <c r="D54" s="29" t="n"/>
      <c r="E54" s="29" t="n"/>
      <c r="F54" s="30" t="n"/>
      <c r="G54" s="30" t="n"/>
      <c r="H54" s="30" t="n"/>
      <c r="I54" s="31" t="n"/>
      <c r="J54" s="31" t="n"/>
      <c r="K54" s="31" t="n"/>
      <c r="L54" s="31" t="n"/>
      <c r="M54" s="31" t="n"/>
      <c r="N54" s="29" t="n"/>
      <c r="O54" s="32" t="n"/>
      <c r="P54" s="32" t="n"/>
      <c r="Q54" s="30" t="n"/>
      <c r="R54" s="30" t="n"/>
      <c r="S54" s="29" t="n"/>
      <c r="T54" s="25">
        <f>IF($A54="","",IF($G54="","",MAX(0,IF($N54="Paid",IF($Q54="",TODAY(),$Q54),TODAY())-$G54)))</f>
        <v/>
      </c>
      <c r="U54" s="26">
        <f>IF($A54="","",MAX(0,$I54-$K54-$L54-$M54))</f>
        <v/>
      </c>
      <c r="V54" s="27">
        <f>IF($A54="","",IF($G54="","Not submitted",IF($T54&lt;=30,"0–30 days",IF($T54&lt;=60,"31–60 days",IF($T54&lt;=90,"61–90 days","More than 90 days")))))</f>
        <v/>
      </c>
      <c r="W54" s="28">
        <f>IF($A54="","",IF(OR($N54="Submitted",$N54="In Process",$N54="Denied",$N54="Paid",$N54="Adjusted",$N54="Voided"),"Not applicable",IF($H54="","Missing deadline",IF($H54&lt;TODAY(),"Past due",IF($H54&lt;=TODAY()+'Lists &amp; Settings'!$B$3,"Due within 14 days","On track")))))</f>
        <v/>
      </c>
      <c r="X54" s="28">
        <f>IF($A54="","",IF($U54&lt;=0,"Closed",IF($R54="","No follow-up date",IF($R54&lt;TODAY(),"Overdue",IF($R54=TODAY(),"Due","Scheduled")))))</f>
        <v/>
      </c>
      <c r="Y54" s="28">
        <f>IF($A54="","",IF($B54="","Missing encounter ID",IF($C54="","Missing clinic",IF($D54="","Missing payer",IF($E54="","Missing claim type",IF($F54="","Missing date of service",IF($H54="","Missing filing deadline",IF($I54="","Missing billed amount",IF($N54="","Missing claim status",IF($S54="","Missing owner",IF(COUNTIF($A$7:$A$506,$A54)&gt;1,"Duplicate claim ID",IF(AND($G54&lt;&gt;"",$G54&lt;$F54),"Submitted before service date",IF(AND($H54&lt;&gt;"",$H54&lt;$F54),"Deadline before service date",IF(AND($N54="Denied",$P54=""),"Missing denial category",IF(AND(OR($N54="Submitted",$N54="In Process",$N54="Denied",$N54="Paid",$N54="Adjusted"),$G54=""),"Missing submitted date",IF(AND($N54="Paid",$K54=0),"Paid status with no insurance payment",IF($K54+$L54+$M54&gt;$I54,"Amounts exceed billed amount","OK")))))))))))))))))</f>
        <v/>
      </c>
    </row>
    <row r="55">
      <c r="A55" s="21" t="n"/>
      <c r="B55" s="21" t="n"/>
      <c r="C55" s="21" t="n"/>
      <c r="D55" s="21" t="n"/>
      <c r="E55" s="21" t="n"/>
      <c r="F55" s="22" t="n"/>
      <c r="G55" s="22" t="n"/>
      <c r="H55" s="22" t="n"/>
      <c r="I55" s="23" t="n"/>
      <c r="J55" s="23" t="n"/>
      <c r="K55" s="23" t="n"/>
      <c r="L55" s="23" t="n"/>
      <c r="M55" s="23" t="n"/>
      <c r="N55" s="21" t="n"/>
      <c r="O55" s="24" t="n"/>
      <c r="P55" s="24" t="n"/>
      <c r="Q55" s="22" t="n"/>
      <c r="R55" s="22" t="n"/>
      <c r="S55" s="21" t="n"/>
      <c r="T55" s="25">
        <f>IF($A55="","",IF($G55="","",MAX(0,IF($N55="Paid",IF($Q55="",TODAY(),$Q55),TODAY())-$G55)))</f>
        <v/>
      </c>
      <c r="U55" s="26">
        <f>IF($A55="","",MAX(0,$I55-$K55-$L55-$M55))</f>
        <v/>
      </c>
      <c r="V55" s="27">
        <f>IF($A55="","",IF($G55="","Not submitted",IF($T55&lt;=30,"0–30 days",IF($T55&lt;=60,"31–60 days",IF($T55&lt;=90,"61–90 days","More than 90 days")))))</f>
        <v/>
      </c>
      <c r="W55" s="28">
        <f>IF($A55="","",IF(OR($N55="Submitted",$N55="In Process",$N55="Denied",$N55="Paid",$N55="Adjusted",$N55="Voided"),"Not applicable",IF($H55="","Missing deadline",IF($H55&lt;TODAY(),"Past due",IF($H55&lt;=TODAY()+'Lists &amp; Settings'!$B$3,"Due within 14 days","On track")))))</f>
        <v/>
      </c>
      <c r="X55" s="28">
        <f>IF($A55="","",IF($U55&lt;=0,"Closed",IF($R55="","No follow-up date",IF($R55&lt;TODAY(),"Overdue",IF($R55=TODAY(),"Due","Scheduled")))))</f>
        <v/>
      </c>
      <c r="Y55" s="28">
        <f>IF($A55="","",IF($B55="","Missing encounter ID",IF($C55="","Missing clinic",IF($D55="","Missing payer",IF($E55="","Missing claim type",IF($F55="","Missing date of service",IF($H55="","Missing filing deadline",IF($I55="","Missing billed amount",IF($N55="","Missing claim status",IF($S55="","Missing owner",IF(COUNTIF($A$7:$A$506,$A55)&gt;1,"Duplicate claim ID",IF(AND($G55&lt;&gt;"",$G55&lt;$F55),"Submitted before service date",IF(AND($H55&lt;&gt;"",$H55&lt;$F55),"Deadline before service date",IF(AND($N55="Denied",$P55=""),"Missing denial category",IF(AND(OR($N55="Submitted",$N55="In Process",$N55="Denied",$N55="Paid",$N55="Adjusted"),$G55=""),"Missing submitted date",IF(AND($N55="Paid",$K55=0),"Paid status with no insurance payment",IF($K55+$L55+$M55&gt;$I55,"Amounts exceed billed amount","OK")))))))))))))))))</f>
        <v/>
      </c>
    </row>
    <row r="56">
      <c r="A56" s="29" t="n"/>
      <c r="B56" s="29" t="n"/>
      <c r="C56" s="29" t="n"/>
      <c r="D56" s="29" t="n"/>
      <c r="E56" s="29" t="n"/>
      <c r="F56" s="30" t="n"/>
      <c r="G56" s="30" t="n"/>
      <c r="H56" s="30" t="n"/>
      <c r="I56" s="31" t="n"/>
      <c r="J56" s="31" t="n"/>
      <c r="K56" s="31" t="n"/>
      <c r="L56" s="31" t="n"/>
      <c r="M56" s="31" t="n"/>
      <c r="N56" s="29" t="n"/>
      <c r="O56" s="32" t="n"/>
      <c r="P56" s="32" t="n"/>
      <c r="Q56" s="30" t="n"/>
      <c r="R56" s="30" t="n"/>
      <c r="S56" s="29" t="n"/>
      <c r="T56" s="25">
        <f>IF($A56="","",IF($G56="","",MAX(0,IF($N56="Paid",IF($Q56="",TODAY(),$Q56),TODAY())-$G56)))</f>
        <v/>
      </c>
      <c r="U56" s="26">
        <f>IF($A56="","",MAX(0,$I56-$K56-$L56-$M56))</f>
        <v/>
      </c>
      <c r="V56" s="27">
        <f>IF($A56="","",IF($G56="","Not submitted",IF($T56&lt;=30,"0–30 days",IF($T56&lt;=60,"31–60 days",IF($T56&lt;=90,"61–90 days","More than 90 days")))))</f>
        <v/>
      </c>
      <c r="W56" s="28">
        <f>IF($A56="","",IF(OR($N56="Submitted",$N56="In Process",$N56="Denied",$N56="Paid",$N56="Adjusted",$N56="Voided"),"Not applicable",IF($H56="","Missing deadline",IF($H56&lt;TODAY(),"Past due",IF($H56&lt;=TODAY()+'Lists &amp; Settings'!$B$3,"Due within 14 days","On track")))))</f>
        <v/>
      </c>
      <c r="X56" s="28">
        <f>IF($A56="","",IF($U56&lt;=0,"Closed",IF($R56="","No follow-up date",IF($R56&lt;TODAY(),"Overdue",IF($R56=TODAY(),"Due","Scheduled")))))</f>
        <v/>
      </c>
      <c r="Y56" s="28">
        <f>IF($A56="","",IF($B56="","Missing encounter ID",IF($C56="","Missing clinic",IF($D56="","Missing payer",IF($E56="","Missing claim type",IF($F56="","Missing date of service",IF($H56="","Missing filing deadline",IF($I56="","Missing billed amount",IF($N56="","Missing claim status",IF($S56="","Missing owner",IF(COUNTIF($A$7:$A$506,$A56)&gt;1,"Duplicate claim ID",IF(AND($G56&lt;&gt;"",$G56&lt;$F56),"Submitted before service date",IF(AND($H56&lt;&gt;"",$H56&lt;$F56),"Deadline before service date",IF(AND($N56="Denied",$P56=""),"Missing denial category",IF(AND(OR($N56="Submitted",$N56="In Process",$N56="Denied",$N56="Paid",$N56="Adjusted"),$G56=""),"Missing submitted date",IF(AND($N56="Paid",$K56=0),"Paid status with no insurance payment",IF($K56+$L56+$M56&gt;$I56,"Amounts exceed billed amount","OK")))))))))))))))))</f>
        <v/>
      </c>
    </row>
    <row r="57">
      <c r="A57" s="21" t="n"/>
      <c r="B57" s="21" t="n"/>
      <c r="C57" s="21" t="n"/>
      <c r="D57" s="21" t="n"/>
      <c r="E57" s="21" t="n"/>
      <c r="F57" s="22" t="n"/>
      <c r="G57" s="22" t="n"/>
      <c r="H57" s="22" t="n"/>
      <c r="I57" s="23" t="n"/>
      <c r="J57" s="23" t="n"/>
      <c r="K57" s="23" t="n"/>
      <c r="L57" s="23" t="n"/>
      <c r="M57" s="23" t="n"/>
      <c r="N57" s="21" t="n"/>
      <c r="O57" s="24" t="n"/>
      <c r="P57" s="24" t="n"/>
      <c r="Q57" s="22" t="n"/>
      <c r="R57" s="22" t="n"/>
      <c r="S57" s="21" t="n"/>
      <c r="T57" s="25">
        <f>IF($A57="","",IF($G57="","",MAX(0,IF($N57="Paid",IF($Q57="",TODAY(),$Q57),TODAY())-$G57)))</f>
        <v/>
      </c>
      <c r="U57" s="26">
        <f>IF($A57="","",MAX(0,$I57-$K57-$L57-$M57))</f>
        <v/>
      </c>
      <c r="V57" s="27">
        <f>IF($A57="","",IF($G57="","Not submitted",IF($T57&lt;=30,"0–30 days",IF($T57&lt;=60,"31–60 days",IF($T57&lt;=90,"61–90 days","More than 90 days")))))</f>
        <v/>
      </c>
      <c r="W57" s="28">
        <f>IF($A57="","",IF(OR($N57="Submitted",$N57="In Process",$N57="Denied",$N57="Paid",$N57="Adjusted",$N57="Voided"),"Not applicable",IF($H57="","Missing deadline",IF($H57&lt;TODAY(),"Past due",IF($H57&lt;=TODAY()+'Lists &amp; Settings'!$B$3,"Due within 14 days","On track")))))</f>
        <v/>
      </c>
      <c r="X57" s="28">
        <f>IF($A57="","",IF($U57&lt;=0,"Closed",IF($R57="","No follow-up date",IF($R57&lt;TODAY(),"Overdue",IF($R57=TODAY(),"Due","Scheduled")))))</f>
        <v/>
      </c>
      <c r="Y57" s="28">
        <f>IF($A57="","",IF($B57="","Missing encounter ID",IF($C57="","Missing clinic",IF($D57="","Missing payer",IF($E57="","Missing claim type",IF($F57="","Missing date of service",IF($H57="","Missing filing deadline",IF($I57="","Missing billed amount",IF($N57="","Missing claim status",IF($S57="","Missing owner",IF(COUNTIF($A$7:$A$506,$A57)&gt;1,"Duplicate claim ID",IF(AND($G57&lt;&gt;"",$G57&lt;$F57),"Submitted before service date",IF(AND($H57&lt;&gt;"",$H57&lt;$F57),"Deadline before service date",IF(AND($N57="Denied",$P57=""),"Missing denial category",IF(AND(OR($N57="Submitted",$N57="In Process",$N57="Denied",$N57="Paid",$N57="Adjusted"),$G57=""),"Missing submitted date",IF(AND($N57="Paid",$K57=0),"Paid status with no insurance payment",IF($K57+$L57+$M57&gt;$I57,"Amounts exceed billed amount","OK")))))))))))))))))</f>
        <v/>
      </c>
    </row>
    <row r="58">
      <c r="A58" s="29" t="n"/>
      <c r="B58" s="29" t="n"/>
      <c r="C58" s="29" t="n"/>
      <c r="D58" s="29" t="n"/>
      <c r="E58" s="29" t="n"/>
      <c r="F58" s="30" t="n"/>
      <c r="G58" s="30" t="n"/>
      <c r="H58" s="30" t="n"/>
      <c r="I58" s="31" t="n"/>
      <c r="J58" s="31" t="n"/>
      <c r="K58" s="31" t="n"/>
      <c r="L58" s="31" t="n"/>
      <c r="M58" s="31" t="n"/>
      <c r="N58" s="29" t="n"/>
      <c r="O58" s="32" t="n"/>
      <c r="P58" s="32" t="n"/>
      <c r="Q58" s="30" t="n"/>
      <c r="R58" s="30" t="n"/>
      <c r="S58" s="29" t="n"/>
      <c r="T58" s="25">
        <f>IF($A58="","",IF($G58="","",MAX(0,IF($N58="Paid",IF($Q58="",TODAY(),$Q58),TODAY())-$G58)))</f>
        <v/>
      </c>
      <c r="U58" s="26">
        <f>IF($A58="","",MAX(0,$I58-$K58-$L58-$M58))</f>
        <v/>
      </c>
      <c r="V58" s="27">
        <f>IF($A58="","",IF($G58="","Not submitted",IF($T58&lt;=30,"0–30 days",IF($T58&lt;=60,"31–60 days",IF($T58&lt;=90,"61–90 days","More than 90 days")))))</f>
        <v/>
      </c>
      <c r="W58" s="28">
        <f>IF($A58="","",IF(OR($N58="Submitted",$N58="In Process",$N58="Denied",$N58="Paid",$N58="Adjusted",$N58="Voided"),"Not applicable",IF($H58="","Missing deadline",IF($H58&lt;TODAY(),"Past due",IF($H58&lt;=TODAY()+'Lists &amp; Settings'!$B$3,"Due within 14 days","On track")))))</f>
        <v/>
      </c>
      <c r="X58" s="28">
        <f>IF($A58="","",IF($U58&lt;=0,"Closed",IF($R58="","No follow-up date",IF($R58&lt;TODAY(),"Overdue",IF($R58=TODAY(),"Due","Scheduled")))))</f>
        <v/>
      </c>
      <c r="Y58" s="28">
        <f>IF($A58="","",IF($B58="","Missing encounter ID",IF($C58="","Missing clinic",IF($D58="","Missing payer",IF($E58="","Missing claim type",IF($F58="","Missing date of service",IF($H58="","Missing filing deadline",IF($I58="","Missing billed amount",IF($N58="","Missing claim status",IF($S58="","Missing owner",IF(COUNTIF($A$7:$A$506,$A58)&gt;1,"Duplicate claim ID",IF(AND($G58&lt;&gt;"",$G58&lt;$F58),"Submitted before service date",IF(AND($H58&lt;&gt;"",$H58&lt;$F58),"Deadline before service date",IF(AND($N58="Denied",$P58=""),"Missing denial category",IF(AND(OR($N58="Submitted",$N58="In Process",$N58="Denied",$N58="Paid",$N58="Adjusted"),$G58=""),"Missing submitted date",IF(AND($N58="Paid",$K58=0),"Paid status with no insurance payment",IF($K58+$L58+$M58&gt;$I58,"Amounts exceed billed amount","OK")))))))))))))))))</f>
        <v/>
      </c>
    </row>
    <row r="59">
      <c r="A59" s="21" t="n"/>
      <c r="B59" s="21" t="n"/>
      <c r="C59" s="21" t="n"/>
      <c r="D59" s="21" t="n"/>
      <c r="E59" s="21" t="n"/>
      <c r="F59" s="22" t="n"/>
      <c r="G59" s="22" t="n"/>
      <c r="H59" s="22" t="n"/>
      <c r="I59" s="23" t="n"/>
      <c r="J59" s="23" t="n"/>
      <c r="K59" s="23" t="n"/>
      <c r="L59" s="23" t="n"/>
      <c r="M59" s="23" t="n"/>
      <c r="N59" s="21" t="n"/>
      <c r="O59" s="24" t="n"/>
      <c r="P59" s="24" t="n"/>
      <c r="Q59" s="22" t="n"/>
      <c r="R59" s="22" t="n"/>
      <c r="S59" s="21" t="n"/>
      <c r="T59" s="25">
        <f>IF($A59="","",IF($G59="","",MAX(0,IF($N59="Paid",IF($Q59="",TODAY(),$Q59),TODAY())-$G59)))</f>
        <v/>
      </c>
      <c r="U59" s="26">
        <f>IF($A59="","",MAX(0,$I59-$K59-$L59-$M59))</f>
        <v/>
      </c>
      <c r="V59" s="27">
        <f>IF($A59="","",IF($G59="","Not submitted",IF($T59&lt;=30,"0–30 days",IF($T59&lt;=60,"31–60 days",IF($T59&lt;=90,"61–90 days","More than 90 days")))))</f>
        <v/>
      </c>
      <c r="W59" s="28">
        <f>IF($A59="","",IF(OR($N59="Submitted",$N59="In Process",$N59="Denied",$N59="Paid",$N59="Adjusted",$N59="Voided"),"Not applicable",IF($H59="","Missing deadline",IF($H59&lt;TODAY(),"Past due",IF($H59&lt;=TODAY()+'Lists &amp; Settings'!$B$3,"Due within 14 days","On track")))))</f>
        <v/>
      </c>
      <c r="X59" s="28">
        <f>IF($A59="","",IF($U59&lt;=0,"Closed",IF($R59="","No follow-up date",IF($R59&lt;TODAY(),"Overdue",IF($R59=TODAY(),"Due","Scheduled")))))</f>
        <v/>
      </c>
      <c r="Y59" s="28">
        <f>IF($A59="","",IF($B59="","Missing encounter ID",IF($C59="","Missing clinic",IF($D59="","Missing payer",IF($E59="","Missing claim type",IF($F59="","Missing date of service",IF($H59="","Missing filing deadline",IF($I59="","Missing billed amount",IF($N59="","Missing claim status",IF($S59="","Missing owner",IF(COUNTIF($A$7:$A$506,$A59)&gt;1,"Duplicate claim ID",IF(AND($G59&lt;&gt;"",$G59&lt;$F59),"Submitted before service date",IF(AND($H59&lt;&gt;"",$H59&lt;$F59),"Deadline before service date",IF(AND($N59="Denied",$P59=""),"Missing denial category",IF(AND(OR($N59="Submitted",$N59="In Process",$N59="Denied",$N59="Paid",$N59="Adjusted"),$G59=""),"Missing submitted date",IF(AND($N59="Paid",$K59=0),"Paid status with no insurance payment",IF($K59+$L59+$M59&gt;$I59,"Amounts exceed billed amount","OK")))))))))))))))))</f>
        <v/>
      </c>
    </row>
    <row r="60">
      <c r="A60" s="29" t="n"/>
      <c r="B60" s="29" t="n"/>
      <c r="C60" s="29" t="n"/>
      <c r="D60" s="29" t="n"/>
      <c r="E60" s="29" t="n"/>
      <c r="F60" s="30" t="n"/>
      <c r="G60" s="30" t="n"/>
      <c r="H60" s="30" t="n"/>
      <c r="I60" s="31" t="n"/>
      <c r="J60" s="31" t="n"/>
      <c r="K60" s="31" t="n"/>
      <c r="L60" s="31" t="n"/>
      <c r="M60" s="31" t="n"/>
      <c r="N60" s="29" t="n"/>
      <c r="O60" s="32" t="n"/>
      <c r="P60" s="32" t="n"/>
      <c r="Q60" s="30" t="n"/>
      <c r="R60" s="30" t="n"/>
      <c r="S60" s="29" t="n"/>
      <c r="T60" s="25">
        <f>IF($A60="","",IF($G60="","",MAX(0,IF($N60="Paid",IF($Q60="",TODAY(),$Q60),TODAY())-$G60)))</f>
        <v/>
      </c>
      <c r="U60" s="26">
        <f>IF($A60="","",MAX(0,$I60-$K60-$L60-$M60))</f>
        <v/>
      </c>
      <c r="V60" s="27">
        <f>IF($A60="","",IF($G60="","Not submitted",IF($T60&lt;=30,"0–30 days",IF($T60&lt;=60,"31–60 days",IF($T60&lt;=90,"61–90 days","More than 90 days")))))</f>
        <v/>
      </c>
      <c r="W60" s="28">
        <f>IF($A60="","",IF(OR($N60="Submitted",$N60="In Process",$N60="Denied",$N60="Paid",$N60="Adjusted",$N60="Voided"),"Not applicable",IF($H60="","Missing deadline",IF($H60&lt;TODAY(),"Past due",IF($H60&lt;=TODAY()+'Lists &amp; Settings'!$B$3,"Due within 14 days","On track")))))</f>
        <v/>
      </c>
      <c r="X60" s="28">
        <f>IF($A60="","",IF($U60&lt;=0,"Closed",IF($R60="","No follow-up date",IF($R60&lt;TODAY(),"Overdue",IF($R60=TODAY(),"Due","Scheduled")))))</f>
        <v/>
      </c>
      <c r="Y60" s="28">
        <f>IF($A60="","",IF($B60="","Missing encounter ID",IF($C60="","Missing clinic",IF($D60="","Missing payer",IF($E60="","Missing claim type",IF($F60="","Missing date of service",IF($H60="","Missing filing deadline",IF($I60="","Missing billed amount",IF($N60="","Missing claim status",IF($S60="","Missing owner",IF(COUNTIF($A$7:$A$506,$A60)&gt;1,"Duplicate claim ID",IF(AND($G60&lt;&gt;"",$G60&lt;$F60),"Submitted before service date",IF(AND($H60&lt;&gt;"",$H60&lt;$F60),"Deadline before service date",IF(AND($N60="Denied",$P60=""),"Missing denial category",IF(AND(OR($N60="Submitted",$N60="In Process",$N60="Denied",$N60="Paid",$N60="Adjusted"),$G60=""),"Missing submitted date",IF(AND($N60="Paid",$K60=0),"Paid status with no insurance payment",IF($K60+$L60+$M60&gt;$I60,"Amounts exceed billed amount","OK")))))))))))))))))</f>
        <v/>
      </c>
    </row>
    <row r="61">
      <c r="A61" s="21" t="n"/>
      <c r="B61" s="21" t="n"/>
      <c r="C61" s="21" t="n"/>
      <c r="D61" s="21" t="n"/>
      <c r="E61" s="21" t="n"/>
      <c r="F61" s="22" t="n"/>
      <c r="G61" s="22" t="n"/>
      <c r="H61" s="22" t="n"/>
      <c r="I61" s="23" t="n"/>
      <c r="J61" s="23" t="n"/>
      <c r="K61" s="23" t="n"/>
      <c r="L61" s="23" t="n"/>
      <c r="M61" s="23" t="n"/>
      <c r="N61" s="21" t="n"/>
      <c r="O61" s="24" t="n"/>
      <c r="P61" s="24" t="n"/>
      <c r="Q61" s="22" t="n"/>
      <c r="R61" s="22" t="n"/>
      <c r="S61" s="21" t="n"/>
      <c r="T61" s="25">
        <f>IF($A61="","",IF($G61="","",MAX(0,IF($N61="Paid",IF($Q61="",TODAY(),$Q61),TODAY())-$G61)))</f>
        <v/>
      </c>
      <c r="U61" s="26">
        <f>IF($A61="","",MAX(0,$I61-$K61-$L61-$M61))</f>
        <v/>
      </c>
      <c r="V61" s="27">
        <f>IF($A61="","",IF($G61="","Not submitted",IF($T61&lt;=30,"0–30 days",IF($T61&lt;=60,"31–60 days",IF($T61&lt;=90,"61–90 days","More than 90 days")))))</f>
        <v/>
      </c>
      <c r="W61" s="28">
        <f>IF($A61="","",IF(OR($N61="Submitted",$N61="In Process",$N61="Denied",$N61="Paid",$N61="Adjusted",$N61="Voided"),"Not applicable",IF($H61="","Missing deadline",IF($H61&lt;TODAY(),"Past due",IF($H61&lt;=TODAY()+'Lists &amp; Settings'!$B$3,"Due within 14 days","On track")))))</f>
        <v/>
      </c>
      <c r="X61" s="28">
        <f>IF($A61="","",IF($U61&lt;=0,"Closed",IF($R61="","No follow-up date",IF($R61&lt;TODAY(),"Overdue",IF($R61=TODAY(),"Due","Scheduled")))))</f>
        <v/>
      </c>
      <c r="Y61" s="28">
        <f>IF($A61="","",IF($B61="","Missing encounter ID",IF($C61="","Missing clinic",IF($D61="","Missing payer",IF($E61="","Missing claim type",IF($F61="","Missing date of service",IF($H61="","Missing filing deadline",IF($I61="","Missing billed amount",IF($N61="","Missing claim status",IF($S61="","Missing owner",IF(COUNTIF($A$7:$A$506,$A61)&gt;1,"Duplicate claim ID",IF(AND($G61&lt;&gt;"",$G61&lt;$F61),"Submitted before service date",IF(AND($H61&lt;&gt;"",$H61&lt;$F61),"Deadline before service date",IF(AND($N61="Denied",$P61=""),"Missing denial category",IF(AND(OR($N61="Submitted",$N61="In Process",$N61="Denied",$N61="Paid",$N61="Adjusted"),$G61=""),"Missing submitted date",IF(AND($N61="Paid",$K61=0),"Paid status with no insurance payment",IF($K61+$L61+$M61&gt;$I61,"Amounts exceed billed amount","OK")))))))))))))))))</f>
        <v/>
      </c>
    </row>
    <row r="62">
      <c r="A62" s="29" t="n"/>
      <c r="B62" s="29" t="n"/>
      <c r="C62" s="29" t="n"/>
      <c r="D62" s="29" t="n"/>
      <c r="E62" s="29" t="n"/>
      <c r="F62" s="30" t="n"/>
      <c r="G62" s="30" t="n"/>
      <c r="H62" s="30" t="n"/>
      <c r="I62" s="31" t="n"/>
      <c r="J62" s="31" t="n"/>
      <c r="K62" s="31" t="n"/>
      <c r="L62" s="31" t="n"/>
      <c r="M62" s="31" t="n"/>
      <c r="N62" s="29" t="n"/>
      <c r="O62" s="32" t="n"/>
      <c r="P62" s="32" t="n"/>
      <c r="Q62" s="30" t="n"/>
      <c r="R62" s="30" t="n"/>
      <c r="S62" s="29" t="n"/>
      <c r="T62" s="25">
        <f>IF($A62="","",IF($G62="","",MAX(0,IF($N62="Paid",IF($Q62="",TODAY(),$Q62),TODAY())-$G62)))</f>
        <v/>
      </c>
      <c r="U62" s="26">
        <f>IF($A62="","",MAX(0,$I62-$K62-$L62-$M62))</f>
        <v/>
      </c>
      <c r="V62" s="27">
        <f>IF($A62="","",IF($G62="","Not submitted",IF($T62&lt;=30,"0–30 days",IF($T62&lt;=60,"31–60 days",IF($T62&lt;=90,"61–90 days","More than 90 days")))))</f>
        <v/>
      </c>
      <c r="W62" s="28">
        <f>IF($A62="","",IF(OR($N62="Submitted",$N62="In Process",$N62="Denied",$N62="Paid",$N62="Adjusted",$N62="Voided"),"Not applicable",IF($H62="","Missing deadline",IF($H62&lt;TODAY(),"Past due",IF($H62&lt;=TODAY()+'Lists &amp; Settings'!$B$3,"Due within 14 days","On track")))))</f>
        <v/>
      </c>
      <c r="X62" s="28">
        <f>IF($A62="","",IF($U62&lt;=0,"Closed",IF($R62="","No follow-up date",IF($R62&lt;TODAY(),"Overdue",IF($R62=TODAY(),"Due","Scheduled")))))</f>
        <v/>
      </c>
      <c r="Y62" s="28">
        <f>IF($A62="","",IF($B62="","Missing encounter ID",IF($C62="","Missing clinic",IF($D62="","Missing payer",IF($E62="","Missing claim type",IF($F62="","Missing date of service",IF($H62="","Missing filing deadline",IF($I62="","Missing billed amount",IF($N62="","Missing claim status",IF($S62="","Missing owner",IF(COUNTIF($A$7:$A$506,$A62)&gt;1,"Duplicate claim ID",IF(AND($G62&lt;&gt;"",$G62&lt;$F62),"Submitted before service date",IF(AND($H62&lt;&gt;"",$H62&lt;$F62),"Deadline before service date",IF(AND($N62="Denied",$P62=""),"Missing denial category",IF(AND(OR($N62="Submitted",$N62="In Process",$N62="Denied",$N62="Paid",$N62="Adjusted"),$G62=""),"Missing submitted date",IF(AND($N62="Paid",$K62=0),"Paid status with no insurance payment",IF($K62+$L62+$M62&gt;$I62,"Amounts exceed billed amount","OK")))))))))))))))))</f>
        <v/>
      </c>
    </row>
    <row r="63">
      <c r="A63" s="21" t="n"/>
      <c r="B63" s="21" t="n"/>
      <c r="C63" s="21" t="n"/>
      <c r="D63" s="21" t="n"/>
      <c r="E63" s="21" t="n"/>
      <c r="F63" s="22" t="n"/>
      <c r="G63" s="22" t="n"/>
      <c r="H63" s="22" t="n"/>
      <c r="I63" s="23" t="n"/>
      <c r="J63" s="23" t="n"/>
      <c r="K63" s="23" t="n"/>
      <c r="L63" s="23" t="n"/>
      <c r="M63" s="23" t="n"/>
      <c r="N63" s="21" t="n"/>
      <c r="O63" s="24" t="n"/>
      <c r="P63" s="24" t="n"/>
      <c r="Q63" s="22" t="n"/>
      <c r="R63" s="22" t="n"/>
      <c r="S63" s="21" t="n"/>
      <c r="T63" s="25">
        <f>IF($A63="","",IF($G63="","",MAX(0,IF($N63="Paid",IF($Q63="",TODAY(),$Q63),TODAY())-$G63)))</f>
        <v/>
      </c>
      <c r="U63" s="26">
        <f>IF($A63="","",MAX(0,$I63-$K63-$L63-$M63))</f>
        <v/>
      </c>
      <c r="V63" s="27">
        <f>IF($A63="","",IF($G63="","Not submitted",IF($T63&lt;=30,"0–30 days",IF($T63&lt;=60,"31–60 days",IF($T63&lt;=90,"61–90 days","More than 90 days")))))</f>
        <v/>
      </c>
      <c r="W63" s="28">
        <f>IF($A63="","",IF(OR($N63="Submitted",$N63="In Process",$N63="Denied",$N63="Paid",$N63="Adjusted",$N63="Voided"),"Not applicable",IF($H63="","Missing deadline",IF($H63&lt;TODAY(),"Past due",IF($H63&lt;=TODAY()+'Lists &amp; Settings'!$B$3,"Due within 14 days","On track")))))</f>
        <v/>
      </c>
      <c r="X63" s="28">
        <f>IF($A63="","",IF($U63&lt;=0,"Closed",IF($R63="","No follow-up date",IF($R63&lt;TODAY(),"Overdue",IF($R63=TODAY(),"Due","Scheduled")))))</f>
        <v/>
      </c>
      <c r="Y63" s="28">
        <f>IF($A63="","",IF($B63="","Missing encounter ID",IF($C63="","Missing clinic",IF($D63="","Missing payer",IF($E63="","Missing claim type",IF($F63="","Missing date of service",IF($H63="","Missing filing deadline",IF($I63="","Missing billed amount",IF($N63="","Missing claim status",IF($S63="","Missing owner",IF(COUNTIF($A$7:$A$506,$A63)&gt;1,"Duplicate claim ID",IF(AND($G63&lt;&gt;"",$G63&lt;$F63),"Submitted before service date",IF(AND($H63&lt;&gt;"",$H63&lt;$F63),"Deadline before service date",IF(AND($N63="Denied",$P63=""),"Missing denial category",IF(AND(OR($N63="Submitted",$N63="In Process",$N63="Denied",$N63="Paid",$N63="Adjusted"),$G63=""),"Missing submitted date",IF(AND($N63="Paid",$K63=0),"Paid status with no insurance payment",IF($K63+$L63+$M63&gt;$I63,"Amounts exceed billed amount","OK")))))))))))))))))</f>
        <v/>
      </c>
    </row>
    <row r="64">
      <c r="A64" s="29" t="n"/>
      <c r="B64" s="29" t="n"/>
      <c r="C64" s="29" t="n"/>
      <c r="D64" s="29" t="n"/>
      <c r="E64" s="29" t="n"/>
      <c r="F64" s="30" t="n"/>
      <c r="G64" s="30" t="n"/>
      <c r="H64" s="30" t="n"/>
      <c r="I64" s="31" t="n"/>
      <c r="J64" s="31" t="n"/>
      <c r="K64" s="31" t="n"/>
      <c r="L64" s="31" t="n"/>
      <c r="M64" s="31" t="n"/>
      <c r="N64" s="29" t="n"/>
      <c r="O64" s="32" t="n"/>
      <c r="P64" s="32" t="n"/>
      <c r="Q64" s="30" t="n"/>
      <c r="R64" s="30" t="n"/>
      <c r="S64" s="29" t="n"/>
      <c r="T64" s="25">
        <f>IF($A64="","",IF($G64="","",MAX(0,IF($N64="Paid",IF($Q64="",TODAY(),$Q64),TODAY())-$G64)))</f>
        <v/>
      </c>
      <c r="U64" s="26">
        <f>IF($A64="","",MAX(0,$I64-$K64-$L64-$M64))</f>
        <v/>
      </c>
      <c r="V64" s="27">
        <f>IF($A64="","",IF($G64="","Not submitted",IF($T64&lt;=30,"0–30 days",IF($T64&lt;=60,"31–60 days",IF($T64&lt;=90,"61–90 days","More than 90 days")))))</f>
        <v/>
      </c>
      <c r="W64" s="28">
        <f>IF($A64="","",IF(OR($N64="Submitted",$N64="In Process",$N64="Denied",$N64="Paid",$N64="Adjusted",$N64="Voided"),"Not applicable",IF($H64="","Missing deadline",IF($H64&lt;TODAY(),"Past due",IF($H64&lt;=TODAY()+'Lists &amp; Settings'!$B$3,"Due within 14 days","On track")))))</f>
        <v/>
      </c>
      <c r="X64" s="28">
        <f>IF($A64="","",IF($U64&lt;=0,"Closed",IF($R64="","No follow-up date",IF($R64&lt;TODAY(),"Overdue",IF($R64=TODAY(),"Due","Scheduled")))))</f>
        <v/>
      </c>
      <c r="Y64" s="28">
        <f>IF($A64="","",IF($B64="","Missing encounter ID",IF($C64="","Missing clinic",IF($D64="","Missing payer",IF($E64="","Missing claim type",IF($F64="","Missing date of service",IF($H64="","Missing filing deadline",IF($I64="","Missing billed amount",IF($N64="","Missing claim status",IF($S64="","Missing owner",IF(COUNTIF($A$7:$A$506,$A64)&gt;1,"Duplicate claim ID",IF(AND($G64&lt;&gt;"",$G64&lt;$F64),"Submitted before service date",IF(AND($H64&lt;&gt;"",$H64&lt;$F64),"Deadline before service date",IF(AND($N64="Denied",$P64=""),"Missing denial category",IF(AND(OR($N64="Submitted",$N64="In Process",$N64="Denied",$N64="Paid",$N64="Adjusted"),$G64=""),"Missing submitted date",IF(AND($N64="Paid",$K64=0),"Paid status with no insurance payment",IF($K64+$L64+$M64&gt;$I64,"Amounts exceed billed amount","OK")))))))))))))))))</f>
        <v/>
      </c>
    </row>
    <row r="65">
      <c r="A65" s="21" t="n"/>
      <c r="B65" s="21" t="n"/>
      <c r="C65" s="21" t="n"/>
      <c r="D65" s="21" t="n"/>
      <c r="E65" s="21" t="n"/>
      <c r="F65" s="22" t="n"/>
      <c r="G65" s="22" t="n"/>
      <c r="H65" s="22" t="n"/>
      <c r="I65" s="23" t="n"/>
      <c r="J65" s="23" t="n"/>
      <c r="K65" s="23" t="n"/>
      <c r="L65" s="23" t="n"/>
      <c r="M65" s="23" t="n"/>
      <c r="N65" s="21" t="n"/>
      <c r="O65" s="24" t="n"/>
      <c r="P65" s="24" t="n"/>
      <c r="Q65" s="22" t="n"/>
      <c r="R65" s="22" t="n"/>
      <c r="S65" s="21" t="n"/>
      <c r="T65" s="25">
        <f>IF($A65="","",IF($G65="","",MAX(0,IF($N65="Paid",IF($Q65="",TODAY(),$Q65),TODAY())-$G65)))</f>
        <v/>
      </c>
      <c r="U65" s="26">
        <f>IF($A65="","",MAX(0,$I65-$K65-$L65-$M65))</f>
        <v/>
      </c>
      <c r="V65" s="27">
        <f>IF($A65="","",IF($G65="","Not submitted",IF($T65&lt;=30,"0–30 days",IF($T65&lt;=60,"31–60 days",IF($T65&lt;=90,"61–90 days","More than 90 days")))))</f>
        <v/>
      </c>
      <c r="W65" s="28">
        <f>IF($A65="","",IF(OR($N65="Submitted",$N65="In Process",$N65="Denied",$N65="Paid",$N65="Adjusted",$N65="Voided"),"Not applicable",IF($H65="","Missing deadline",IF($H65&lt;TODAY(),"Past due",IF($H65&lt;=TODAY()+'Lists &amp; Settings'!$B$3,"Due within 14 days","On track")))))</f>
        <v/>
      </c>
      <c r="X65" s="28">
        <f>IF($A65="","",IF($U65&lt;=0,"Closed",IF($R65="","No follow-up date",IF($R65&lt;TODAY(),"Overdue",IF($R65=TODAY(),"Due","Scheduled")))))</f>
        <v/>
      </c>
      <c r="Y65" s="28">
        <f>IF($A65="","",IF($B65="","Missing encounter ID",IF($C65="","Missing clinic",IF($D65="","Missing payer",IF($E65="","Missing claim type",IF($F65="","Missing date of service",IF($H65="","Missing filing deadline",IF($I65="","Missing billed amount",IF($N65="","Missing claim status",IF($S65="","Missing owner",IF(COUNTIF($A$7:$A$506,$A65)&gt;1,"Duplicate claim ID",IF(AND($G65&lt;&gt;"",$G65&lt;$F65),"Submitted before service date",IF(AND($H65&lt;&gt;"",$H65&lt;$F65),"Deadline before service date",IF(AND($N65="Denied",$P65=""),"Missing denial category",IF(AND(OR($N65="Submitted",$N65="In Process",$N65="Denied",$N65="Paid",$N65="Adjusted"),$G65=""),"Missing submitted date",IF(AND($N65="Paid",$K65=0),"Paid status with no insurance payment",IF($K65+$L65+$M65&gt;$I65,"Amounts exceed billed amount","OK")))))))))))))))))</f>
        <v/>
      </c>
    </row>
    <row r="66">
      <c r="A66" s="29" t="n"/>
      <c r="B66" s="29" t="n"/>
      <c r="C66" s="29" t="n"/>
      <c r="D66" s="29" t="n"/>
      <c r="E66" s="29" t="n"/>
      <c r="F66" s="30" t="n"/>
      <c r="G66" s="30" t="n"/>
      <c r="H66" s="30" t="n"/>
      <c r="I66" s="31" t="n"/>
      <c r="J66" s="31" t="n"/>
      <c r="K66" s="31" t="n"/>
      <c r="L66" s="31" t="n"/>
      <c r="M66" s="31" t="n"/>
      <c r="N66" s="29" t="n"/>
      <c r="O66" s="32" t="n"/>
      <c r="P66" s="32" t="n"/>
      <c r="Q66" s="30" t="n"/>
      <c r="R66" s="30" t="n"/>
      <c r="S66" s="29" t="n"/>
      <c r="T66" s="25">
        <f>IF($A66="","",IF($G66="","",MAX(0,IF($N66="Paid",IF($Q66="",TODAY(),$Q66),TODAY())-$G66)))</f>
        <v/>
      </c>
      <c r="U66" s="26">
        <f>IF($A66="","",MAX(0,$I66-$K66-$L66-$M66))</f>
        <v/>
      </c>
      <c r="V66" s="27">
        <f>IF($A66="","",IF($G66="","Not submitted",IF($T66&lt;=30,"0–30 days",IF($T66&lt;=60,"31–60 days",IF($T66&lt;=90,"61–90 days","More than 90 days")))))</f>
        <v/>
      </c>
      <c r="W66" s="28">
        <f>IF($A66="","",IF(OR($N66="Submitted",$N66="In Process",$N66="Denied",$N66="Paid",$N66="Adjusted",$N66="Voided"),"Not applicable",IF($H66="","Missing deadline",IF($H66&lt;TODAY(),"Past due",IF($H66&lt;=TODAY()+'Lists &amp; Settings'!$B$3,"Due within 14 days","On track")))))</f>
        <v/>
      </c>
      <c r="X66" s="28">
        <f>IF($A66="","",IF($U66&lt;=0,"Closed",IF($R66="","No follow-up date",IF($R66&lt;TODAY(),"Overdue",IF($R66=TODAY(),"Due","Scheduled")))))</f>
        <v/>
      </c>
      <c r="Y66" s="28">
        <f>IF($A66="","",IF($B66="","Missing encounter ID",IF($C66="","Missing clinic",IF($D66="","Missing payer",IF($E66="","Missing claim type",IF($F66="","Missing date of service",IF($H66="","Missing filing deadline",IF($I66="","Missing billed amount",IF($N66="","Missing claim status",IF($S66="","Missing owner",IF(COUNTIF($A$7:$A$506,$A66)&gt;1,"Duplicate claim ID",IF(AND($G66&lt;&gt;"",$G66&lt;$F66),"Submitted before service date",IF(AND($H66&lt;&gt;"",$H66&lt;$F66),"Deadline before service date",IF(AND($N66="Denied",$P66=""),"Missing denial category",IF(AND(OR($N66="Submitted",$N66="In Process",$N66="Denied",$N66="Paid",$N66="Adjusted"),$G66=""),"Missing submitted date",IF(AND($N66="Paid",$K66=0),"Paid status with no insurance payment",IF($K66+$L66+$M66&gt;$I66,"Amounts exceed billed amount","OK")))))))))))))))))</f>
        <v/>
      </c>
    </row>
    <row r="67">
      <c r="A67" s="21" t="n"/>
      <c r="B67" s="21" t="n"/>
      <c r="C67" s="21" t="n"/>
      <c r="D67" s="21" t="n"/>
      <c r="E67" s="21" t="n"/>
      <c r="F67" s="22" t="n"/>
      <c r="G67" s="22" t="n"/>
      <c r="H67" s="22" t="n"/>
      <c r="I67" s="23" t="n"/>
      <c r="J67" s="23" t="n"/>
      <c r="K67" s="23" t="n"/>
      <c r="L67" s="23" t="n"/>
      <c r="M67" s="23" t="n"/>
      <c r="N67" s="21" t="n"/>
      <c r="O67" s="24" t="n"/>
      <c r="P67" s="24" t="n"/>
      <c r="Q67" s="22" t="n"/>
      <c r="R67" s="22" t="n"/>
      <c r="S67" s="21" t="n"/>
      <c r="T67" s="25">
        <f>IF($A67="","",IF($G67="","",MAX(0,IF($N67="Paid",IF($Q67="",TODAY(),$Q67),TODAY())-$G67)))</f>
        <v/>
      </c>
      <c r="U67" s="26">
        <f>IF($A67="","",MAX(0,$I67-$K67-$L67-$M67))</f>
        <v/>
      </c>
      <c r="V67" s="27">
        <f>IF($A67="","",IF($G67="","Not submitted",IF($T67&lt;=30,"0–30 days",IF($T67&lt;=60,"31–60 days",IF($T67&lt;=90,"61–90 days","More than 90 days")))))</f>
        <v/>
      </c>
      <c r="W67" s="28">
        <f>IF($A67="","",IF(OR($N67="Submitted",$N67="In Process",$N67="Denied",$N67="Paid",$N67="Adjusted",$N67="Voided"),"Not applicable",IF($H67="","Missing deadline",IF($H67&lt;TODAY(),"Past due",IF($H67&lt;=TODAY()+'Lists &amp; Settings'!$B$3,"Due within 14 days","On track")))))</f>
        <v/>
      </c>
      <c r="X67" s="28">
        <f>IF($A67="","",IF($U67&lt;=0,"Closed",IF($R67="","No follow-up date",IF($R67&lt;TODAY(),"Overdue",IF($R67=TODAY(),"Due","Scheduled")))))</f>
        <v/>
      </c>
      <c r="Y67" s="28">
        <f>IF($A67="","",IF($B67="","Missing encounter ID",IF($C67="","Missing clinic",IF($D67="","Missing payer",IF($E67="","Missing claim type",IF($F67="","Missing date of service",IF($H67="","Missing filing deadline",IF($I67="","Missing billed amount",IF($N67="","Missing claim status",IF($S67="","Missing owner",IF(COUNTIF($A$7:$A$506,$A67)&gt;1,"Duplicate claim ID",IF(AND($G67&lt;&gt;"",$G67&lt;$F67),"Submitted before service date",IF(AND($H67&lt;&gt;"",$H67&lt;$F67),"Deadline before service date",IF(AND($N67="Denied",$P67=""),"Missing denial category",IF(AND(OR($N67="Submitted",$N67="In Process",$N67="Denied",$N67="Paid",$N67="Adjusted"),$G67=""),"Missing submitted date",IF(AND($N67="Paid",$K67=0),"Paid status with no insurance payment",IF($K67+$L67+$M67&gt;$I67,"Amounts exceed billed amount","OK")))))))))))))))))</f>
        <v/>
      </c>
    </row>
    <row r="68">
      <c r="A68" s="29" t="n"/>
      <c r="B68" s="29" t="n"/>
      <c r="C68" s="29" t="n"/>
      <c r="D68" s="29" t="n"/>
      <c r="E68" s="29" t="n"/>
      <c r="F68" s="30" t="n"/>
      <c r="G68" s="30" t="n"/>
      <c r="H68" s="30" t="n"/>
      <c r="I68" s="31" t="n"/>
      <c r="J68" s="31" t="n"/>
      <c r="K68" s="31" t="n"/>
      <c r="L68" s="31" t="n"/>
      <c r="M68" s="31" t="n"/>
      <c r="N68" s="29" t="n"/>
      <c r="O68" s="32" t="n"/>
      <c r="P68" s="32" t="n"/>
      <c r="Q68" s="30" t="n"/>
      <c r="R68" s="30" t="n"/>
      <c r="S68" s="29" t="n"/>
      <c r="T68" s="25">
        <f>IF($A68="","",IF($G68="","",MAX(0,IF($N68="Paid",IF($Q68="",TODAY(),$Q68),TODAY())-$G68)))</f>
        <v/>
      </c>
      <c r="U68" s="26">
        <f>IF($A68="","",MAX(0,$I68-$K68-$L68-$M68))</f>
        <v/>
      </c>
      <c r="V68" s="27">
        <f>IF($A68="","",IF($G68="","Not submitted",IF($T68&lt;=30,"0–30 days",IF($T68&lt;=60,"31–60 days",IF($T68&lt;=90,"61–90 days","More than 90 days")))))</f>
        <v/>
      </c>
      <c r="W68" s="28">
        <f>IF($A68="","",IF(OR($N68="Submitted",$N68="In Process",$N68="Denied",$N68="Paid",$N68="Adjusted",$N68="Voided"),"Not applicable",IF($H68="","Missing deadline",IF($H68&lt;TODAY(),"Past due",IF($H68&lt;=TODAY()+'Lists &amp; Settings'!$B$3,"Due within 14 days","On track")))))</f>
        <v/>
      </c>
      <c r="X68" s="28">
        <f>IF($A68="","",IF($U68&lt;=0,"Closed",IF($R68="","No follow-up date",IF($R68&lt;TODAY(),"Overdue",IF($R68=TODAY(),"Due","Scheduled")))))</f>
        <v/>
      </c>
      <c r="Y68" s="28">
        <f>IF($A68="","",IF($B68="","Missing encounter ID",IF($C68="","Missing clinic",IF($D68="","Missing payer",IF($E68="","Missing claim type",IF($F68="","Missing date of service",IF($H68="","Missing filing deadline",IF($I68="","Missing billed amount",IF($N68="","Missing claim status",IF($S68="","Missing owner",IF(COUNTIF($A$7:$A$506,$A68)&gt;1,"Duplicate claim ID",IF(AND($G68&lt;&gt;"",$G68&lt;$F68),"Submitted before service date",IF(AND($H68&lt;&gt;"",$H68&lt;$F68),"Deadline before service date",IF(AND($N68="Denied",$P68=""),"Missing denial category",IF(AND(OR($N68="Submitted",$N68="In Process",$N68="Denied",$N68="Paid",$N68="Adjusted"),$G68=""),"Missing submitted date",IF(AND($N68="Paid",$K68=0),"Paid status with no insurance payment",IF($K68+$L68+$M68&gt;$I68,"Amounts exceed billed amount","OK")))))))))))))))))</f>
        <v/>
      </c>
    </row>
    <row r="69">
      <c r="A69" s="21" t="n"/>
      <c r="B69" s="21" t="n"/>
      <c r="C69" s="21" t="n"/>
      <c r="D69" s="21" t="n"/>
      <c r="E69" s="21" t="n"/>
      <c r="F69" s="22" t="n"/>
      <c r="G69" s="22" t="n"/>
      <c r="H69" s="22" t="n"/>
      <c r="I69" s="23" t="n"/>
      <c r="J69" s="23" t="n"/>
      <c r="K69" s="23" t="n"/>
      <c r="L69" s="23" t="n"/>
      <c r="M69" s="23" t="n"/>
      <c r="N69" s="21" t="n"/>
      <c r="O69" s="24" t="n"/>
      <c r="P69" s="24" t="n"/>
      <c r="Q69" s="22" t="n"/>
      <c r="R69" s="22" t="n"/>
      <c r="S69" s="21" t="n"/>
      <c r="T69" s="25">
        <f>IF($A69="","",IF($G69="","",MAX(0,IF($N69="Paid",IF($Q69="",TODAY(),$Q69),TODAY())-$G69)))</f>
        <v/>
      </c>
      <c r="U69" s="26">
        <f>IF($A69="","",MAX(0,$I69-$K69-$L69-$M69))</f>
        <v/>
      </c>
      <c r="V69" s="27">
        <f>IF($A69="","",IF($G69="","Not submitted",IF($T69&lt;=30,"0–30 days",IF($T69&lt;=60,"31–60 days",IF($T69&lt;=90,"61–90 days","More than 90 days")))))</f>
        <v/>
      </c>
      <c r="W69" s="28">
        <f>IF($A69="","",IF(OR($N69="Submitted",$N69="In Process",$N69="Denied",$N69="Paid",$N69="Adjusted",$N69="Voided"),"Not applicable",IF($H69="","Missing deadline",IF($H69&lt;TODAY(),"Past due",IF($H69&lt;=TODAY()+'Lists &amp; Settings'!$B$3,"Due within 14 days","On track")))))</f>
        <v/>
      </c>
      <c r="X69" s="28">
        <f>IF($A69="","",IF($U69&lt;=0,"Closed",IF($R69="","No follow-up date",IF($R69&lt;TODAY(),"Overdue",IF($R69=TODAY(),"Due","Scheduled")))))</f>
        <v/>
      </c>
      <c r="Y69" s="28">
        <f>IF($A69="","",IF($B69="","Missing encounter ID",IF($C69="","Missing clinic",IF($D69="","Missing payer",IF($E69="","Missing claim type",IF($F69="","Missing date of service",IF($H69="","Missing filing deadline",IF($I69="","Missing billed amount",IF($N69="","Missing claim status",IF($S69="","Missing owner",IF(COUNTIF($A$7:$A$506,$A69)&gt;1,"Duplicate claim ID",IF(AND($G69&lt;&gt;"",$G69&lt;$F69),"Submitted before service date",IF(AND($H69&lt;&gt;"",$H69&lt;$F69),"Deadline before service date",IF(AND($N69="Denied",$P69=""),"Missing denial category",IF(AND(OR($N69="Submitted",$N69="In Process",$N69="Denied",$N69="Paid",$N69="Adjusted"),$G69=""),"Missing submitted date",IF(AND($N69="Paid",$K69=0),"Paid status with no insurance payment",IF($K69+$L69+$M69&gt;$I69,"Amounts exceed billed amount","OK")))))))))))))))))</f>
        <v/>
      </c>
    </row>
    <row r="70">
      <c r="A70" s="29" t="n"/>
      <c r="B70" s="29" t="n"/>
      <c r="C70" s="29" t="n"/>
      <c r="D70" s="29" t="n"/>
      <c r="E70" s="29" t="n"/>
      <c r="F70" s="30" t="n"/>
      <c r="G70" s="30" t="n"/>
      <c r="H70" s="30" t="n"/>
      <c r="I70" s="31" t="n"/>
      <c r="J70" s="31" t="n"/>
      <c r="K70" s="31" t="n"/>
      <c r="L70" s="31" t="n"/>
      <c r="M70" s="31" t="n"/>
      <c r="N70" s="29" t="n"/>
      <c r="O70" s="32" t="n"/>
      <c r="P70" s="32" t="n"/>
      <c r="Q70" s="30" t="n"/>
      <c r="R70" s="30" t="n"/>
      <c r="S70" s="29" t="n"/>
      <c r="T70" s="25">
        <f>IF($A70="","",IF($G70="","",MAX(0,IF($N70="Paid",IF($Q70="",TODAY(),$Q70),TODAY())-$G70)))</f>
        <v/>
      </c>
      <c r="U70" s="26">
        <f>IF($A70="","",MAX(0,$I70-$K70-$L70-$M70))</f>
        <v/>
      </c>
      <c r="V70" s="27">
        <f>IF($A70="","",IF($G70="","Not submitted",IF($T70&lt;=30,"0–30 days",IF($T70&lt;=60,"31–60 days",IF($T70&lt;=90,"61–90 days","More than 90 days")))))</f>
        <v/>
      </c>
      <c r="W70" s="28">
        <f>IF($A70="","",IF(OR($N70="Submitted",$N70="In Process",$N70="Denied",$N70="Paid",$N70="Adjusted",$N70="Voided"),"Not applicable",IF($H70="","Missing deadline",IF($H70&lt;TODAY(),"Past due",IF($H70&lt;=TODAY()+'Lists &amp; Settings'!$B$3,"Due within 14 days","On track")))))</f>
        <v/>
      </c>
      <c r="X70" s="28">
        <f>IF($A70="","",IF($U70&lt;=0,"Closed",IF($R70="","No follow-up date",IF($R70&lt;TODAY(),"Overdue",IF($R70=TODAY(),"Due","Scheduled")))))</f>
        <v/>
      </c>
      <c r="Y70" s="28">
        <f>IF($A70="","",IF($B70="","Missing encounter ID",IF($C70="","Missing clinic",IF($D70="","Missing payer",IF($E70="","Missing claim type",IF($F70="","Missing date of service",IF($H70="","Missing filing deadline",IF($I70="","Missing billed amount",IF($N70="","Missing claim status",IF($S70="","Missing owner",IF(COUNTIF($A$7:$A$506,$A70)&gt;1,"Duplicate claim ID",IF(AND($G70&lt;&gt;"",$G70&lt;$F70),"Submitted before service date",IF(AND($H70&lt;&gt;"",$H70&lt;$F70),"Deadline before service date",IF(AND($N70="Denied",$P70=""),"Missing denial category",IF(AND(OR($N70="Submitted",$N70="In Process",$N70="Denied",$N70="Paid",$N70="Adjusted"),$G70=""),"Missing submitted date",IF(AND($N70="Paid",$K70=0),"Paid status with no insurance payment",IF($K70+$L70+$M70&gt;$I70,"Amounts exceed billed amount","OK")))))))))))))))))</f>
        <v/>
      </c>
    </row>
    <row r="71">
      <c r="A71" s="21" t="n"/>
      <c r="B71" s="21" t="n"/>
      <c r="C71" s="21" t="n"/>
      <c r="D71" s="21" t="n"/>
      <c r="E71" s="21" t="n"/>
      <c r="F71" s="22" t="n"/>
      <c r="G71" s="22" t="n"/>
      <c r="H71" s="22" t="n"/>
      <c r="I71" s="23" t="n"/>
      <c r="J71" s="23" t="n"/>
      <c r="K71" s="23" t="n"/>
      <c r="L71" s="23" t="n"/>
      <c r="M71" s="23" t="n"/>
      <c r="N71" s="21" t="n"/>
      <c r="O71" s="24" t="n"/>
      <c r="P71" s="24" t="n"/>
      <c r="Q71" s="22" t="n"/>
      <c r="R71" s="22" t="n"/>
      <c r="S71" s="21" t="n"/>
      <c r="T71" s="25">
        <f>IF($A71="","",IF($G71="","",MAX(0,IF($N71="Paid",IF($Q71="",TODAY(),$Q71),TODAY())-$G71)))</f>
        <v/>
      </c>
      <c r="U71" s="26">
        <f>IF($A71="","",MAX(0,$I71-$K71-$L71-$M71))</f>
        <v/>
      </c>
      <c r="V71" s="27">
        <f>IF($A71="","",IF($G71="","Not submitted",IF($T71&lt;=30,"0–30 days",IF($T71&lt;=60,"31–60 days",IF($T71&lt;=90,"61–90 days","More than 90 days")))))</f>
        <v/>
      </c>
      <c r="W71" s="28">
        <f>IF($A71="","",IF(OR($N71="Submitted",$N71="In Process",$N71="Denied",$N71="Paid",$N71="Adjusted",$N71="Voided"),"Not applicable",IF($H71="","Missing deadline",IF($H71&lt;TODAY(),"Past due",IF($H71&lt;=TODAY()+'Lists &amp; Settings'!$B$3,"Due within 14 days","On track")))))</f>
        <v/>
      </c>
      <c r="X71" s="28">
        <f>IF($A71="","",IF($U71&lt;=0,"Closed",IF($R71="","No follow-up date",IF($R71&lt;TODAY(),"Overdue",IF($R71=TODAY(),"Due","Scheduled")))))</f>
        <v/>
      </c>
      <c r="Y71" s="28">
        <f>IF($A71="","",IF($B71="","Missing encounter ID",IF($C71="","Missing clinic",IF($D71="","Missing payer",IF($E71="","Missing claim type",IF($F71="","Missing date of service",IF($H71="","Missing filing deadline",IF($I71="","Missing billed amount",IF($N71="","Missing claim status",IF($S71="","Missing owner",IF(COUNTIF($A$7:$A$506,$A71)&gt;1,"Duplicate claim ID",IF(AND($G71&lt;&gt;"",$G71&lt;$F71),"Submitted before service date",IF(AND($H71&lt;&gt;"",$H71&lt;$F71),"Deadline before service date",IF(AND($N71="Denied",$P71=""),"Missing denial category",IF(AND(OR($N71="Submitted",$N71="In Process",$N71="Denied",$N71="Paid",$N71="Adjusted"),$G71=""),"Missing submitted date",IF(AND($N71="Paid",$K71=0),"Paid status with no insurance payment",IF($K71+$L71+$M71&gt;$I71,"Amounts exceed billed amount","OK")))))))))))))))))</f>
        <v/>
      </c>
    </row>
    <row r="72">
      <c r="A72" s="29" t="n"/>
      <c r="B72" s="29" t="n"/>
      <c r="C72" s="29" t="n"/>
      <c r="D72" s="29" t="n"/>
      <c r="E72" s="29" t="n"/>
      <c r="F72" s="30" t="n"/>
      <c r="G72" s="30" t="n"/>
      <c r="H72" s="30" t="n"/>
      <c r="I72" s="31" t="n"/>
      <c r="J72" s="31" t="n"/>
      <c r="K72" s="31" t="n"/>
      <c r="L72" s="31" t="n"/>
      <c r="M72" s="31" t="n"/>
      <c r="N72" s="29" t="n"/>
      <c r="O72" s="32" t="n"/>
      <c r="P72" s="32" t="n"/>
      <c r="Q72" s="30" t="n"/>
      <c r="R72" s="30" t="n"/>
      <c r="S72" s="29" t="n"/>
      <c r="T72" s="25">
        <f>IF($A72="","",IF($G72="","",MAX(0,IF($N72="Paid",IF($Q72="",TODAY(),$Q72),TODAY())-$G72)))</f>
        <v/>
      </c>
      <c r="U72" s="26">
        <f>IF($A72="","",MAX(0,$I72-$K72-$L72-$M72))</f>
        <v/>
      </c>
      <c r="V72" s="27">
        <f>IF($A72="","",IF($G72="","Not submitted",IF($T72&lt;=30,"0–30 days",IF($T72&lt;=60,"31–60 days",IF($T72&lt;=90,"61–90 days","More than 90 days")))))</f>
        <v/>
      </c>
      <c r="W72" s="28">
        <f>IF($A72="","",IF(OR($N72="Submitted",$N72="In Process",$N72="Denied",$N72="Paid",$N72="Adjusted",$N72="Voided"),"Not applicable",IF($H72="","Missing deadline",IF($H72&lt;TODAY(),"Past due",IF($H72&lt;=TODAY()+'Lists &amp; Settings'!$B$3,"Due within 14 days","On track")))))</f>
        <v/>
      </c>
      <c r="X72" s="28">
        <f>IF($A72="","",IF($U72&lt;=0,"Closed",IF($R72="","No follow-up date",IF($R72&lt;TODAY(),"Overdue",IF($R72=TODAY(),"Due","Scheduled")))))</f>
        <v/>
      </c>
      <c r="Y72" s="28">
        <f>IF($A72="","",IF($B72="","Missing encounter ID",IF($C72="","Missing clinic",IF($D72="","Missing payer",IF($E72="","Missing claim type",IF($F72="","Missing date of service",IF($H72="","Missing filing deadline",IF($I72="","Missing billed amount",IF($N72="","Missing claim status",IF($S72="","Missing owner",IF(COUNTIF($A$7:$A$506,$A72)&gt;1,"Duplicate claim ID",IF(AND($G72&lt;&gt;"",$G72&lt;$F72),"Submitted before service date",IF(AND($H72&lt;&gt;"",$H72&lt;$F72),"Deadline before service date",IF(AND($N72="Denied",$P72=""),"Missing denial category",IF(AND(OR($N72="Submitted",$N72="In Process",$N72="Denied",$N72="Paid",$N72="Adjusted"),$G72=""),"Missing submitted date",IF(AND($N72="Paid",$K72=0),"Paid status with no insurance payment",IF($K72+$L72+$M72&gt;$I72,"Amounts exceed billed amount","OK")))))))))))))))))</f>
        <v/>
      </c>
    </row>
    <row r="73">
      <c r="A73" s="21" t="n"/>
      <c r="B73" s="21" t="n"/>
      <c r="C73" s="21" t="n"/>
      <c r="D73" s="21" t="n"/>
      <c r="E73" s="21" t="n"/>
      <c r="F73" s="22" t="n"/>
      <c r="G73" s="22" t="n"/>
      <c r="H73" s="22" t="n"/>
      <c r="I73" s="23" t="n"/>
      <c r="J73" s="23" t="n"/>
      <c r="K73" s="23" t="n"/>
      <c r="L73" s="23" t="n"/>
      <c r="M73" s="23" t="n"/>
      <c r="N73" s="21" t="n"/>
      <c r="O73" s="24" t="n"/>
      <c r="P73" s="24" t="n"/>
      <c r="Q73" s="22" t="n"/>
      <c r="R73" s="22" t="n"/>
      <c r="S73" s="21" t="n"/>
      <c r="T73" s="25">
        <f>IF($A73="","",IF($G73="","",MAX(0,IF($N73="Paid",IF($Q73="",TODAY(),$Q73),TODAY())-$G73)))</f>
        <v/>
      </c>
      <c r="U73" s="26">
        <f>IF($A73="","",MAX(0,$I73-$K73-$L73-$M73))</f>
        <v/>
      </c>
      <c r="V73" s="27">
        <f>IF($A73="","",IF($G73="","Not submitted",IF($T73&lt;=30,"0–30 days",IF($T73&lt;=60,"31–60 days",IF($T73&lt;=90,"61–90 days","More than 90 days")))))</f>
        <v/>
      </c>
      <c r="W73" s="28">
        <f>IF($A73="","",IF(OR($N73="Submitted",$N73="In Process",$N73="Denied",$N73="Paid",$N73="Adjusted",$N73="Voided"),"Not applicable",IF($H73="","Missing deadline",IF($H73&lt;TODAY(),"Past due",IF($H73&lt;=TODAY()+'Lists &amp; Settings'!$B$3,"Due within 14 days","On track")))))</f>
        <v/>
      </c>
      <c r="X73" s="28">
        <f>IF($A73="","",IF($U73&lt;=0,"Closed",IF($R73="","No follow-up date",IF($R73&lt;TODAY(),"Overdue",IF($R73=TODAY(),"Due","Scheduled")))))</f>
        <v/>
      </c>
      <c r="Y73" s="28">
        <f>IF($A73="","",IF($B73="","Missing encounter ID",IF($C73="","Missing clinic",IF($D73="","Missing payer",IF($E73="","Missing claim type",IF($F73="","Missing date of service",IF($H73="","Missing filing deadline",IF($I73="","Missing billed amount",IF($N73="","Missing claim status",IF($S73="","Missing owner",IF(COUNTIF($A$7:$A$506,$A73)&gt;1,"Duplicate claim ID",IF(AND($G73&lt;&gt;"",$G73&lt;$F73),"Submitted before service date",IF(AND($H73&lt;&gt;"",$H73&lt;$F73),"Deadline before service date",IF(AND($N73="Denied",$P73=""),"Missing denial category",IF(AND(OR($N73="Submitted",$N73="In Process",$N73="Denied",$N73="Paid",$N73="Adjusted"),$G73=""),"Missing submitted date",IF(AND($N73="Paid",$K73=0),"Paid status with no insurance payment",IF($K73+$L73+$M73&gt;$I73,"Amounts exceed billed amount","OK")))))))))))))))))</f>
        <v/>
      </c>
    </row>
    <row r="74">
      <c r="A74" s="29" t="n"/>
      <c r="B74" s="29" t="n"/>
      <c r="C74" s="29" t="n"/>
      <c r="D74" s="29" t="n"/>
      <c r="E74" s="29" t="n"/>
      <c r="F74" s="30" t="n"/>
      <c r="G74" s="30" t="n"/>
      <c r="H74" s="30" t="n"/>
      <c r="I74" s="31" t="n"/>
      <c r="J74" s="31" t="n"/>
      <c r="K74" s="31" t="n"/>
      <c r="L74" s="31" t="n"/>
      <c r="M74" s="31" t="n"/>
      <c r="N74" s="29" t="n"/>
      <c r="O74" s="32" t="n"/>
      <c r="P74" s="32" t="n"/>
      <c r="Q74" s="30" t="n"/>
      <c r="R74" s="30" t="n"/>
      <c r="S74" s="29" t="n"/>
      <c r="T74" s="25">
        <f>IF($A74="","",IF($G74="","",MAX(0,IF($N74="Paid",IF($Q74="",TODAY(),$Q74),TODAY())-$G74)))</f>
        <v/>
      </c>
      <c r="U74" s="26">
        <f>IF($A74="","",MAX(0,$I74-$K74-$L74-$M74))</f>
        <v/>
      </c>
      <c r="V74" s="27">
        <f>IF($A74="","",IF($G74="","Not submitted",IF($T74&lt;=30,"0–30 days",IF($T74&lt;=60,"31–60 days",IF($T74&lt;=90,"61–90 days","More than 90 days")))))</f>
        <v/>
      </c>
      <c r="W74" s="28">
        <f>IF($A74="","",IF(OR($N74="Submitted",$N74="In Process",$N74="Denied",$N74="Paid",$N74="Adjusted",$N74="Voided"),"Not applicable",IF($H74="","Missing deadline",IF($H74&lt;TODAY(),"Past due",IF($H74&lt;=TODAY()+'Lists &amp; Settings'!$B$3,"Due within 14 days","On track")))))</f>
        <v/>
      </c>
      <c r="X74" s="28">
        <f>IF($A74="","",IF($U74&lt;=0,"Closed",IF($R74="","No follow-up date",IF($R74&lt;TODAY(),"Overdue",IF($R74=TODAY(),"Due","Scheduled")))))</f>
        <v/>
      </c>
      <c r="Y74" s="28">
        <f>IF($A74="","",IF($B74="","Missing encounter ID",IF($C74="","Missing clinic",IF($D74="","Missing payer",IF($E74="","Missing claim type",IF($F74="","Missing date of service",IF($H74="","Missing filing deadline",IF($I74="","Missing billed amount",IF($N74="","Missing claim status",IF($S74="","Missing owner",IF(COUNTIF($A$7:$A$506,$A74)&gt;1,"Duplicate claim ID",IF(AND($G74&lt;&gt;"",$G74&lt;$F74),"Submitted before service date",IF(AND($H74&lt;&gt;"",$H74&lt;$F74),"Deadline before service date",IF(AND($N74="Denied",$P74=""),"Missing denial category",IF(AND(OR($N74="Submitted",$N74="In Process",$N74="Denied",$N74="Paid",$N74="Adjusted"),$G74=""),"Missing submitted date",IF(AND($N74="Paid",$K74=0),"Paid status with no insurance payment",IF($K74+$L74+$M74&gt;$I74,"Amounts exceed billed amount","OK")))))))))))))))))</f>
        <v/>
      </c>
    </row>
    <row r="75">
      <c r="A75" s="21" t="n"/>
      <c r="B75" s="21" t="n"/>
      <c r="C75" s="21" t="n"/>
      <c r="D75" s="21" t="n"/>
      <c r="E75" s="21" t="n"/>
      <c r="F75" s="22" t="n"/>
      <c r="G75" s="22" t="n"/>
      <c r="H75" s="22" t="n"/>
      <c r="I75" s="23" t="n"/>
      <c r="J75" s="23" t="n"/>
      <c r="K75" s="23" t="n"/>
      <c r="L75" s="23" t="n"/>
      <c r="M75" s="23" t="n"/>
      <c r="N75" s="21" t="n"/>
      <c r="O75" s="24" t="n"/>
      <c r="P75" s="24" t="n"/>
      <c r="Q75" s="22" t="n"/>
      <c r="R75" s="22" t="n"/>
      <c r="S75" s="21" t="n"/>
      <c r="T75" s="25">
        <f>IF($A75="","",IF($G75="","",MAX(0,IF($N75="Paid",IF($Q75="",TODAY(),$Q75),TODAY())-$G75)))</f>
        <v/>
      </c>
      <c r="U75" s="26">
        <f>IF($A75="","",MAX(0,$I75-$K75-$L75-$M75))</f>
        <v/>
      </c>
      <c r="V75" s="27">
        <f>IF($A75="","",IF($G75="","Not submitted",IF($T75&lt;=30,"0–30 days",IF($T75&lt;=60,"31–60 days",IF($T75&lt;=90,"61–90 days","More than 90 days")))))</f>
        <v/>
      </c>
      <c r="W75" s="28">
        <f>IF($A75="","",IF(OR($N75="Submitted",$N75="In Process",$N75="Denied",$N75="Paid",$N75="Adjusted",$N75="Voided"),"Not applicable",IF($H75="","Missing deadline",IF($H75&lt;TODAY(),"Past due",IF($H75&lt;=TODAY()+'Lists &amp; Settings'!$B$3,"Due within 14 days","On track")))))</f>
        <v/>
      </c>
      <c r="X75" s="28">
        <f>IF($A75="","",IF($U75&lt;=0,"Closed",IF($R75="","No follow-up date",IF($R75&lt;TODAY(),"Overdue",IF($R75=TODAY(),"Due","Scheduled")))))</f>
        <v/>
      </c>
      <c r="Y75" s="28">
        <f>IF($A75="","",IF($B75="","Missing encounter ID",IF($C75="","Missing clinic",IF($D75="","Missing payer",IF($E75="","Missing claim type",IF($F75="","Missing date of service",IF($H75="","Missing filing deadline",IF($I75="","Missing billed amount",IF($N75="","Missing claim status",IF($S75="","Missing owner",IF(COUNTIF($A$7:$A$506,$A75)&gt;1,"Duplicate claim ID",IF(AND($G75&lt;&gt;"",$G75&lt;$F75),"Submitted before service date",IF(AND($H75&lt;&gt;"",$H75&lt;$F75),"Deadline before service date",IF(AND($N75="Denied",$P75=""),"Missing denial category",IF(AND(OR($N75="Submitted",$N75="In Process",$N75="Denied",$N75="Paid",$N75="Adjusted"),$G75=""),"Missing submitted date",IF(AND($N75="Paid",$K75=0),"Paid status with no insurance payment",IF($K75+$L75+$M75&gt;$I75,"Amounts exceed billed amount","OK")))))))))))))))))</f>
        <v/>
      </c>
    </row>
    <row r="76">
      <c r="A76" s="29" t="n"/>
      <c r="B76" s="29" t="n"/>
      <c r="C76" s="29" t="n"/>
      <c r="D76" s="29" t="n"/>
      <c r="E76" s="29" t="n"/>
      <c r="F76" s="30" t="n"/>
      <c r="G76" s="30" t="n"/>
      <c r="H76" s="30" t="n"/>
      <c r="I76" s="31" t="n"/>
      <c r="J76" s="31" t="n"/>
      <c r="K76" s="31" t="n"/>
      <c r="L76" s="31" t="n"/>
      <c r="M76" s="31" t="n"/>
      <c r="N76" s="29" t="n"/>
      <c r="O76" s="32" t="n"/>
      <c r="P76" s="32" t="n"/>
      <c r="Q76" s="30" t="n"/>
      <c r="R76" s="30" t="n"/>
      <c r="S76" s="29" t="n"/>
      <c r="T76" s="25">
        <f>IF($A76="","",IF($G76="","",MAX(0,IF($N76="Paid",IF($Q76="",TODAY(),$Q76),TODAY())-$G76)))</f>
        <v/>
      </c>
      <c r="U76" s="26">
        <f>IF($A76="","",MAX(0,$I76-$K76-$L76-$M76))</f>
        <v/>
      </c>
      <c r="V76" s="27">
        <f>IF($A76="","",IF($G76="","Not submitted",IF($T76&lt;=30,"0–30 days",IF($T76&lt;=60,"31–60 days",IF($T76&lt;=90,"61–90 days","More than 90 days")))))</f>
        <v/>
      </c>
      <c r="W76" s="28">
        <f>IF($A76="","",IF(OR($N76="Submitted",$N76="In Process",$N76="Denied",$N76="Paid",$N76="Adjusted",$N76="Voided"),"Not applicable",IF($H76="","Missing deadline",IF($H76&lt;TODAY(),"Past due",IF($H76&lt;=TODAY()+'Lists &amp; Settings'!$B$3,"Due within 14 days","On track")))))</f>
        <v/>
      </c>
      <c r="X76" s="28">
        <f>IF($A76="","",IF($U76&lt;=0,"Closed",IF($R76="","No follow-up date",IF($R76&lt;TODAY(),"Overdue",IF($R76=TODAY(),"Due","Scheduled")))))</f>
        <v/>
      </c>
      <c r="Y76" s="28">
        <f>IF($A76="","",IF($B76="","Missing encounter ID",IF($C76="","Missing clinic",IF($D76="","Missing payer",IF($E76="","Missing claim type",IF($F76="","Missing date of service",IF($H76="","Missing filing deadline",IF($I76="","Missing billed amount",IF($N76="","Missing claim status",IF($S76="","Missing owner",IF(COUNTIF($A$7:$A$506,$A76)&gt;1,"Duplicate claim ID",IF(AND($G76&lt;&gt;"",$G76&lt;$F76),"Submitted before service date",IF(AND($H76&lt;&gt;"",$H76&lt;$F76),"Deadline before service date",IF(AND($N76="Denied",$P76=""),"Missing denial category",IF(AND(OR($N76="Submitted",$N76="In Process",$N76="Denied",$N76="Paid",$N76="Adjusted"),$G76=""),"Missing submitted date",IF(AND($N76="Paid",$K76=0),"Paid status with no insurance payment",IF($K76+$L76+$M76&gt;$I76,"Amounts exceed billed amount","OK")))))))))))))))))</f>
        <v/>
      </c>
    </row>
    <row r="77">
      <c r="A77" s="21" t="n"/>
      <c r="B77" s="21" t="n"/>
      <c r="C77" s="21" t="n"/>
      <c r="D77" s="21" t="n"/>
      <c r="E77" s="21" t="n"/>
      <c r="F77" s="22" t="n"/>
      <c r="G77" s="22" t="n"/>
      <c r="H77" s="22" t="n"/>
      <c r="I77" s="23" t="n"/>
      <c r="J77" s="23" t="n"/>
      <c r="K77" s="23" t="n"/>
      <c r="L77" s="23" t="n"/>
      <c r="M77" s="23" t="n"/>
      <c r="N77" s="21" t="n"/>
      <c r="O77" s="24" t="n"/>
      <c r="P77" s="24" t="n"/>
      <c r="Q77" s="22" t="n"/>
      <c r="R77" s="22" t="n"/>
      <c r="S77" s="21" t="n"/>
      <c r="T77" s="25">
        <f>IF($A77="","",IF($G77="","",MAX(0,IF($N77="Paid",IF($Q77="",TODAY(),$Q77),TODAY())-$G77)))</f>
        <v/>
      </c>
      <c r="U77" s="26">
        <f>IF($A77="","",MAX(0,$I77-$K77-$L77-$M77))</f>
        <v/>
      </c>
      <c r="V77" s="27">
        <f>IF($A77="","",IF($G77="","Not submitted",IF($T77&lt;=30,"0–30 days",IF($T77&lt;=60,"31–60 days",IF($T77&lt;=90,"61–90 days","More than 90 days")))))</f>
        <v/>
      </c>
      <c r="W77" s="28">
        <f>IF($A77="","",IF(OR($N77="Submitted",$N77="In Process",$N77="Denied",$N77="Paid",$N77="Adjusted",$N77="Voided"),"Not applicable",IF($H77="","Missing deadline",IF($H77&lt;TODAY(),"Past due",IF($H77&lt;=TODAY()+'Lists &amp; Settings'!$B$3,"Due within 14 days","On track")))))</f>
        <v/>
      </c>
      <c r="X77" s="28">
        <f>IF($A77="","",IF($U77&lt;=0,"Closed",IF($R77="","No follow-up date",IF($R77&lt;TODAY(),"Overdue",IF($R77=TODAY(),"Due","Scheduled")))))</f>
        <v/>
      </c>
      <c r="Y77" s="28">
        <f>IF($A77="","",IF($B77="","Missing encounter ID",IF($C77="","Missing clinic",IF($D77="","Missing payer",IF($E77="","Missing claim type",IF($F77="","Missing date of service",IF($H77="","Missing filing deadline",IF($I77="","Missing billed amount",IF($N77="","Missing claim status",IF($S77="","Missing owner",IF(COUNTIF($A$7:$A$506,$A77)&gt;1,"Duplicate claim ID",IF(AND($G77&lt;&gt;"",$G77&lt;$F77),"Submitted before service date",IF(AND($H77&lt;&gt;"",$H77&lt;$F77),"Deadline before service date",IF(AND($N77="Denied",$P77=""),"Missing denial category",IF(AND(OR($N77="Submitted",$N77="In Process",$N77="Denied",$N77="Paid",$N77="Adjusted"),$G77=""),"Missing submitted date",IF(AND($N77="Paid",$K77=0),"Paid status with no insurance payment",IF($K77+$L77+$M77&gt;$I77,"Amounts exceed billed amount","OK")))))))))))))))))</f>
        <v/>
      </c>
    </row>
    <row r="78">
      <c r="A78" s="29" t="n"/>
      <c r="B78" s="29" t="n"/>
      <c r="C78" s="29" t="n"/>
      <c r="D78" s="29" t="n"/>
      <c r="E78" s="29" t="n"/>
      <c r="F78" s="30" t="n"/>
      <c r="G78" s="30" t="n"/>
      <c r="H78" s="30" t="n"/>
      <c r="I78" s="31" t="n"/>
      <c r="J78" s="31" t="n"/>
      <c r="K78" s="31" t="n"/>
      <c r="L78" s="31" t="n"/>
      <c r="M78" s="31" t="n"/>
      <c r="N78" s="29" t="n"/>
      <c r="O78" s="32" t="n"/>
      <c r="P78" s="32" t="n"/>
      <c r="Q78" s="30" t="n"/>
      <c r="R78" s="30" t="n"/>
      <c r="S78" s="29" t="n"/>
      <c r="T78" s="25">
        <f>IF($A78="","",IF($G78="","",MAX(0,IF($N78="Paid",IF($Q78="",TODAY(),$Q78),TODAY())-$G78)))</f>
        <v/>
      </c>
      <c r="U78" s="26">
        <f>IF($A78="","",MAX(0,$I78-$K78-$L78-$M78))</f>
        <v/>
      </c>
      <c r="V78" s="27">
        <f>IF($A78="","",IF($G78="","Not submitted",IF($T78&lt;=30,"0–30 days",IF($T78&lt;=60,"31–60 days",IF($T78&lt;=90,"61–90 days","More than 90 days")))))</f>
        <v/>
      </c>
      <c r="W78" s="28">
        <f>IF($A78="","",IF(OR($N78="Submitted",$N78="In Process",$N78="Denied",$N78="Paid",$N78="Adjusted",$N78="Voided"),"Not applicable",IF($H78="","Missing deadline",IF($H78&lt;TODAY(),"Past due",IF($H78&lt;=TODAY()+'Lists &amp; Settings'!$B$3,"Due within 14 days","On track")))))</f>
        <v/>
      </c>
      <c r="X78" s="28">
        <f>IF($A78="","",IF($U78&lt;=0,"Closed",IF($R78="","No follow-up date",IF($R78&lt;TODAY(),"Overdue",IF($R78=TODAY(),"Due","Scheduled")))))</f>
        <v/>
      </c>
      <c r="Y78" s="28">
        <f>IF($A78="","",IF($B78="","Missing encounter ID",IF($C78="","Missing clinic",IF($D78="","Missing payer",IF($E78="","Missing claim type",IF($F78="","Missing date of service",IF($H78="","Missing filing deadline",IF($I78="","Missing billed amount",IF($N78="","Missing claim status",IF($S78="","Missing owner",IF(COUNTIF($A$7:$A$506,$A78)&gt;1,"Duplicate claim ID",IF(AND($G78&lt;&gt;"",$G78&lt;$F78),"Submitted before service date",IF(AND($H78&lt;&gt;"",$H78&lt;$F78),"Deadline before service date",IF(AND($N78="Denied",$P78=""),"Missing denial category",IF(AND(OR($N78="Submitted",$N78="In Process",$N78="Denied",$N78="Paid",$N78="Adjusted"),$G78=""),"Missing submitted date",IF(AND($N78="Paid",$K78=0),"Paid status with no insurance payment",IF($K78+$L78+$M78&gt;$I78,"Amounts exceed billed amount","OK")))))))))))))))))</f>
        <v/>
      </c>
    </row>
    <row r="79">
      <c r="A79" s="21" t="n"/>
      <c r="B79" s="21" t="n"/>
      <c r="C79" s="21" t="n"/>
      <c r="D79" s="21" t="n"/>
      <c r="E79" s="21" t="n"/>
      <c r="F79" s="22" t="n"/>
      <c r="G79" s="22" t="n"/>
      <c r="H79" s="22" t="n"/>
      <c r="I79" s="23" t="n"/>
      <c r="J79" s="23" t="n"/>
      <c r="K79" s="23" t="n"/>
      <c r="L79" s="23" t="n"/>
      <c r="M79" s="23" t="n"/>
      <c r="N79" s="21" t="n"/>
      <c r="O79" s="24" t="n"/>
      <c r="P79" s="24" t="n"/>
      <c r="Q79" s="22" t="n"/>
      <c r="R79" s="22" t="n"/>
      <c r="S79" s="21" t="n"/>
      <c r="T79" s="25">
        <f>IF($A79="","",IF($G79="","",MAX(0,IF($N79="Paid",IF($Q79="",TODAY(),$Q79),TODAY())-$G79)))</f>
        <v/>
      </c>
      <c r="U79" s="26">
        <f>IF($A79="","",MAX(0,$I79-$K79-$L79-$M79))</f>
        <v/>
      </c>
      <c r="V79" s="27">
        <f>IF($A79="","",IF($G79="","Not submitted",IF($T79&lt;=30,"0–30 days",IF($T79&lt;=60,"31–60 days",IF($T79&lt;=90,"61–90 days","More than 90 days")))))</f>
        <v/>
      </c>
      <c r="W79" s="28">
        <f>IF($A79="","",IF(OR($N79="Submitted",$N79="In Process",$N79="Denied",$N79="Paid",$N79="Adjusted",$N79="Voided"),"Not applicable",IF($H79="","Missing deadline",IF($H79&lt;TODAY(),"Past due",IF($H79&lt;=TODAY()+'Lists &amp; Settings'!$B$3,"Due within 14 days","On track")))))</f>
        <v/>
      </c>
      <c r="X79" s="28">
        <f>IF($A79="","",IF($U79&lt;=0,"Closed",IF($R79="","No follow-up date",IF($R79&lt;TODAY(),"Overdue",IF($R79=TODAY(),"Due","Scheduled")))))</f>
        <v/>
      </c>
      <c r="Y79" s="28">
        <f>IF($A79="","",IF($B79="","Missing encounter ID",IF($C79="","Missing clinic",IF($D79="","Missing payer",IF($E79="","Missing claim type",IF($F79="","Missing date of service",IF($H79="","Missing filing deadline",IF($I79="","Missing billed amount",IF($N79="","Missing claim status",IF($S79="","Missing owner",IF(COUNTIF($A$7:$A$506,$A79)&gt;1,"Duplicate claim ID",IF(AND($G79&lt;&gt;"",$G79&lt;$F79),"Submitted before service date",IF(AND($H79&lt;&gt;"",$H79&lt;$F79),"Deadline before service date",IF(AND($N79="Denied",$P79=""),"Missing denial category",IF(AND(OR($N79="Submitted",$N79="In Process",$N79="Denied",$N79="Paid",$N79="Adjusted"),$G79=""),"Missing submitted date",IF(AND($N79="Paid",$K79=0),"Paid status with no insurance payment",IF($K79+$L79+$M79&gt;$I79,"Amounts exceed billed amount","OK")))))))))))))))))</f>
        <v/>
      </c>
    </row>
    <row r="80">
      <c r="A80" s="29" t="n"/>
      <c r="B80" s="29" t="n"/>
      <c r="C80" s="29" t="n"/>
      <c r="D80" s="29" t="n"/>
      <c r="E80" s="29" t="n"/>
      <c r="F80" s="30" t="n"/>
      <c r="G80" s="30" t="n"/>
      <c r="H80" s="30" t="n"/>
      <c r="I80" s="31" t="n"/>
      <c r="J80" s="31" t="n"/>
      <c r="K80" s="31" t="n"/>
      <c r="L80" s="31" t="n"/>
      <c r="M80" s="31" t="n"/>
      <c r="N80" s="29" t="n"/>
      <c r="O80" s="32" t="n"/>
      <c r="P80" s="32" t="n"/>
      <c r="Q80" s="30" t="n"/>
      <c r="R80" s="30" t="n"/>
      <c r="S80" s="29" t="n"/>
      <c r="T80" s="25">
        <f>IF($A80="","",IF($G80="","",MAX(0,IF($N80="Paid",IF($Q80="",TODAY(),$Q80),TODAY())-$G80)))</f>
        <v/>
      </c>
      <c r="U80" s="26">
        <f>IF($A80="","",MAX(0,$I80-$K80-$L80-$M80))</f>
        <v/>
      </c>
      <c r="V80" s="27">
        <f>IF($A80="","",IF($G80="","Not submitted",IF($T80&lt;=30,"0–30 days",IF($T80&lt;=60,"31–60 days",IF($T80&lt;=90,"61–90 days","More than 90 days")))))</f>
        <v/>
      </c>
      <c r="W80" s="28">
        <f>IF($A80="","",IF(OR($N80="Submitted",$N80="In Process",$N80="Denied",$N80="Paid",$N80="Adjusted",$N80="Voided"),"Not applicable",IF($H80="","Missing deadline",IF($H80&lt;TODAY(),"Past due",IF($H80&lt;=TODAY()+'Lists &amp; Settings'!$B$3,"Due within 14 days","On track")))))</f>
        <v/>
      </c>
      <c r="X80" s="28">
        <f>IF($A80="","",IF($U80&lt;=0,"Closed",IF($R80="","No follow-up date",IF($R80&lt;TODAY(),"Overdue",IF($R80=TODAY(),"Due","Scheduled")))))</f>
        <v/>
      </c>
      <c r="Y80" s="28">
        <f>IF($A80="","",IF($B80="","Missing encounter ID",IF($C80="","Missing clinic",IF($D80="","Missing payer",IF($E80="","Missing claim type",IF($F80="","Missing date of service",IF($H80="","Missing filing deadline",IF($I80="","Missing billed amount",IF($N80="","Missing claim status",IF($S80="","Missing owner",IF(COUNTIF($A$7:$A$506,$A80)&gt;1,"Duplicate claim ID",IF(AND($G80&lt;&gt;"",$G80&lt;$F80),"Submitted before service date",IF(AND($H80&lt;&gt;"",$H80&lt;$F80),"Deadline before service date",IF(AND($N80="Denied",$P80=""),"Missing denial category",IF(AND(OR($N80="Submitted",$N80="In Process",$N80="Denied",$N80="Paid",$N80="Adjusted"),$G80=""),"Missing submitted date",IF(AND($N80="Paid",$K80=0),"Paid status with no insurance payment",IF($K80+$L80+$M80&gt;$I80,"Amounts exceed billed amount","OK")))))))))))))))))</f>
        <v/>
      </c>
    </row>
    <row r="81">
      <c r="A81" s="21" t="n"/>
      <c r="B81" s="21" t="n"/>
      <c r="C81" s="21" t="n"/>
      <c r="D81" s="21" t="n"/>
      <c r="E81" s="21" t="n"/>
      <c r="F81" s="22" t="n"/>
      <c r="G81" s="22" t="n"/>
      <c r="H81" s="22" t="n"/>
      <c r="I81" s="23" t="n"/>
      <c r="J81" s="23" t="n"/>
      <c r="K81" s="23" t="n"/>
      <c r="L81" s="23" t="n"/>
      <c r="M81" s="23" t="n"/>
      <c r="N81" s="21" t="n"/>
      <c r="O81" s="24" t="n"/>
      <c r="P81" s="24" t="n"/>
      <c r="Q81" s="22" t="n"/>
      <c r="R81" s="22" t="n"/>
      <c r="S81" s="21" t="n"/>
      <c r="T81" s="25">
        <f>IF($A81="","",IF($G81="","",MAX(0,IF($N81="Paid",IF($Q81="",TODAY(),$Q81),TODAY())-$G81)))</f>
        <v/>
      </c>
      <c r="U81" s="26">
        <f>IF($A81="","",MAX(0,$I81-$K81-$L81-$M81))</f>
        <v/>
      </c>
      <c r="V81" s="27">
        <f>IF($A81="","",IF($G81="","Not submitted",IF($T81&lt;=30,"0–30 days",IF($T81&lt;=60,"31–60 days",IF($T81&lt;=90,"61–90 days","More than 90 days")))))</f>
        <v/>
      </c>
      <c r="W81" s="28">
        <f>IF($A81="","",IF(OR($N81="Submitted",$N81="In Process",$N81="Denied",$N81="Paid",$N81="Adjusted",$N81="Voided"),"Not applicable",IF($H81="","Missing deadline",IF($H81&lt;TODAY(),"Past due",IF($H81&lt;=TODAY()+'Lists &amp; Settings'!$B$3,"Due within 14 days","On track")))))</f>
        <v/>
      </c>
      <c r="X81" s="28">
        <f>IF($A81="","",IF($U81&lt;=0,"Closed",IF($R81="","No follow-up date",IF($R81&lt;TODAY(),"Overdue",IF($R81=TODAY(),"Due","Scheduled")))))</f>
        <v/>
      </c>
      <c r="Y81" s="28">
        <f>IF($A81="","",IF($B81="","Missing encounter ID",IF($C81="","Missing clinic",IF($D81="","Missing payer",IF($E81="","Missing claim type",IF($F81="","Missing date of service",IF($H81="","Missing filing deadline",IF($I81="","Missing billed amount",IF($N81="","Missing claim status",IF($S81="","Missing owner",IF(COUNTIF($A$7:$A$506,$A81)&gt;1,"Duplicate claim ID",IF(AND($G81&lt;&gt;"",$G81&lt;$F81),"Submitted before service date",IF(AND($H81&lt;&gt;"",$H81&lt;$F81),"Deadline before service date",IF(AND($N81="Denied",$P81=""),"Missing denial category",IF(AND(OR($N81="Submitted",$N81="In Process",$N81="Denied",$N81="Paid",$N81="Adjusted"),$G81=""),"Missing submitted date",IF(AND($N81="Paid",$K81=0),"Paid status with no insurance payment",IF($K81+$L81+$M81&gt;$I81,"Amounts exceed billed amount","OK")))))))))))))))))</f>
        <v/>
      </c>
    </row>
    <row r="82">
      <c r="A82" s="29" t="n"/>
      <c r="B82" s="29" t="n"/>
      <c r="C82" s="29" t="n"/>
      <c r="D82" s="29" t="n"/>
      <c r="E82" s="29" t="n"/>
      <c r="F82" s="30" t="n"/>
      <c r="G82" s="30" t="n"/>
      <c r="H82" s="30" t="n"/>
      <c r="I82" s="31" t="n"/>
      <c r="J82" s="31" t="n"/>
      <c r="K82" s="31" t="n"/>
      <c r="L82" s="31" t="n"/>
      <c r="M82" s="31" t="n"/>
      <c r="N82" s="29" t="n"/>
      <c r="O82" s="32" t="n"/>
      <c r="P82" s="32" t="n"/>
      <c r="Q82" s="30" t="n"/>
      <c r="R82" s="30" t="n"/>
      <c r="S82" s="29" t="n"/>
      <c r="T82" s="25">
        <f>IF($A82="","",IF($G82="","",MAX(0,IF($N82="Paid",IF($Q82="",TODAY(),$Q82),TODAY())-$G82)))</f>
        <v/>
      </c>
      <c r="U82" s="26">
        <f>IF($A82="","",MAX(0,$I82-$K82-$L82-$M82))</f>
        <v/>
      </c>
      <c r="V82" s="27">
        <f>IF($A82="","",IF($G82="","Not submitted",IF($T82&lt;=30,"0–30 days",IF($T82&lt;=60,"31–60 days",IF($T82&lt;=90,"61–90 days","More than 90 days")))))</f>
        <v/>
      </c>
      <c r="W82" s="28">
        <f>IF($A82="","",IF(OR($N82="Submitted",$N82="In Process",$N82="Denied",$N82="Paid",$N82="Adjusted",$N82="Voided"),"Not applicable",IF($H82="","Missing deadline",IF($H82&lt;TODAY(),"Past due",IF($H82&lt;=TODAY()+'Lists &amp; Settings'!$B$3,"Due within 14 days","On track")))))</f>
        <v/>
      </c>
      <c r="X82" s="28">
        <f>IF($A82="","",IF($U82&lt;=0,"Closed",IF($R82="","No follow-up date",IF($R82&lt;TODAY(),"Overdue",IF($R82=TODAY(),"Due","Scheduled")))))</f>
        <v/>
      </c>
      <c r="Y82" s="28">
        <f>IF($A82="","",IF($B82="","Missing encounter ID",IF($C82="","Missing clinic",IF($D82="","Missing payer",IF($E82="","Missing claim type",IF($F82="","Missing date of service",IF($H82="","Missing filing deadline",IF($I82="","Missing billed amount",IF($N82="","Missing claim status",IF($S82="","Missing owner",IF(COUNTIF($A$7:$A$506,$A82)&gt;1,"Duplicate claim ID",IF(AND($G82&lt;&gt;"",$G82&lt;$F82),"Submitted before service date",IF(AND($H82&lt;&gt;"",$H82&lt;$F82),"Deadline before service date",IF(AND($N82="Denied",$P82=""),"Missing denial category",IF(AND(OR($N82="Submitted",$N82="In Process",$N82="Denied",$N82="Paid",$N82="Adjusted"),$G82=""),"Missing submitted date",IF(AND($N82="Paid",$K82=0),"Paid status with no insurance payment",IF($K82+$L82+$M82&gt;$I82,"Amounts exceed billed amount","OK")))))))))))))))))</f>
        <v/>
      </c>
    </row>
    <row r="83">
      <c r="A83" s="21" t="n"/>
      <c r="B83" s="21" t="n"/>
      <c r="C83" s="21" t="n"/>
      <c r="D83" s="21" t="n"/>
      <c r="E83" s="21" t="n"/>
      <c r="F83" s="22" t="n"/>
      <c r="G83" s="22" t="n"/>
      <c r="H83" s="22" t="n"/>
      <c r="I83" s="23" t="n"/>
      <c r="J83" s="23" t="n"/>
      <c r="K83" s="23" t="n"/>
      <c r="L83" s="23" t="n"/>
      <c r="M83" s="23" t="n"/>
      <c r="N83" s="21" t="n"/>
      <c r="O83" s="24" t="n"/>
      <c r="P83" s="24" t="n"/>
      <c r="Q83" s="22" t="n"/>
      <c r="R83" s="22" t="n"/>
      <c r="S83" s="21" t="n"/>
      <c r="T83" s="25">
        <f>IF($A83="","",IF($G83="","",MAX(0,IF($N83="Paid",IF($Q83="",TODAY(),$Q83),TODAY())-$G83)))</f>
        <v/>
      </c>
      <c r="U83" s="26">
        <f>IF($A83="","",MAX(0,$I83-$K83-$L83-$M83))</f>
        <v/>
      </c>
      <c r="V83" s="27">
        <f>IF($A83="","",IF($G83="","Not submitted",IF($T83&lt;=30,"0–30 days",IF($T83&lt;=60,"31–60 days",IF($T83&lt;=90,"61–90 days","More than 90 days")))))</f>
        <v/>
      </c>
      <c r="W83" s="28">
        <f>IF($A83="","",IF(OR($N83="Submitted",$N83="In Process",$N83="Denied",$N83="Paid",$N83="Adjusted",$N83="Voided"),"Not applicable",IF($H83="","Missing deadline",IF($H83&lt;TODAY(),"Past due",IF($H83&lt;=TODAY()+'Lists &amp; Settings'!$B$3,"Due within 14 days","On track")))))</f>
        <v/>
      </c>
      <c r="X83" s="28">
        <f>IF($A83="","",IF($U83&lt;=0,"Closed",IF($R83="","No follow-up date",IF($R83&lt;TODAY(),"Overdue",IF($R83=TODAY(),"Due","Scheduled")))))</f>
        <v/>
      </c>
      <c r="Y83" s="28">
        <f>IF($A83="","",IF($B83="","Missing encounter ID",IF($C83="","Missing clinic",IF($D83="","Missing payer",IF($E83="","Missing claim type",IF($F83="","Missing date of service",IF($H83="","Missing filing deadline",IF($I83="","Missing billed amount",IF($N83="","Missing claim status",IF($S83="","Missing owner",IF(COUNTIF($A$7:$A$506,$A83)&gt;1,"Duplicate claim ID",IF(AND($G83&lt;&gt;"",$G83&lt;$F83),"Submitted before service date",IF(AND($H83&lt;&gt;"",$H83&lt;$F83),"Deadline before service date",IF(AND($N83="Denied",$P83=""),"Missing denial category",IF(AND(OR($N83="Submitted",$N83="In Process",$N83="Denied",$N83="Paid",$N83="Adjusted"),$G83=""),"Missing submitted date",IF(AND($N83="Paid",$K83=0),"Paid status with no insurance payment",IF($K83+$L83+$M83&gt;$I83,"Amounts exceed billed amount","OK")))))))))))))))))</f>
        <v/>
      </c>
    </row>
    <row r="84">
      <c r="A84" s="29" t="n"/>
      <c r="B84" s="29" t="n"/>
      <c r="C84" s="29" t="n"/>
      <c r="D84" s="29" t="n"/>
      <c r="E84" s="29" t="n"/>
      <c r="F84" s="30" t="n"/>
      <c r="G84" s="30" t="n"/>
      <c r="H84" s="30" t="n"/>
      <c r="I84" s="31" t="n"/>
      <c r="J84" s="31" t="n"/>
      <c r="K84" s="31" t="n"/>
      <c r="L84" s="31" t="n"/>
      <c r="M84" s="31" t="n"/>
      <c r="N84" s="29" t="n"/>
      <c r="O84" s="32" t="n"/>
      <c r="P84" s="32" t="n"/>
      <c r="Q84" s="30" t="n"/>
      <c r="R84" s="30" t="n"/>
      <c r="S84" s="29" t="n"/>
      <c r="T84" s="25">
        <f>IF($A84="","",IF($G84="","",MAX(0,IF($N84="Paid",IF($Q84="",TODAY(),$Q84),TODAY())-$G84)))</f>
        <v/>
      </c>
      <c r="U84" s="26">
        <f>IF($A84="","",MAX(0,$I84-$K84-$L84-$M84))</f>
        <v/>
      </c>
      <c r="V84" s="27">
        <f>IF($A84="","",IF($G84="","Not submitted",IF($T84&lt;=30,"0–30 days",IF($T84&lt;=60,"31–60 days",IF($T84&lt;=90,"61–90 days","More than 90 days")))))</f>
        <v/>
      </c>
      <c r="W84" s="28">
        <f>IF($A84="","",IF(OR($N84="Submitted",$N84="In Process",$N84="Denied",$N84="Paid",$N84="Adjusted",$N84="Voided"),"Not applicable",IF($H84="","Missing deadline",IF($H84&lt;TODAY(),"Past due",IF($H84&lt;=TODAY()+'Lists &amp; Settings'!$B$3,"Due within 14 days","On track")))))</f>
        <v/>
      </c>
      <c r="X84" s="28">
        <f>IF($A84="","",IF($U84&lt;=0,"Closed",IF($R84="","No follow-up date",IF($R84&lt;TODAY(),"Overdue",IF($R84=TODAY(),"Due","Scheduled")))))</f>
        <v/>
      </c>
      <c r="Y84" s="28">
        <f>IF($A84="","",IF($B84="","Missing encounter ID",IF($C84="","Missing clinic",IF($D84="","Missing payer",IF($E84="","Missing claim type",IF($F84="","Missing date of service",IF($H84="","Missing filing deadline",IF($I84="","Missing billed amount",IF($N84="","Missing claim status",IF($S84="","Missing owner",IF(COUNTIF($A$7:$A$506,$A84)&gt;1,"Duplicate claim ID",IF(AND($G84&lt;&gt;"",$G84&lt;$F84),"Submitted before service date",IF(AND($H84&lt;&gt;"",$H84&lt;$F84),"Deadline before service date",IF(AND($N84="Denied",$P84=""),"Missing denial category",IF(AND(OR($N84="Submitted",$N84="In Process",$N84="Denied",$N84="Paid",$N84="Adjusted"),$G84=""),"Missing submitted date",IF(AND($N84="Paid",$K84=0),"Paid status with no insurance payment",IF($K84+$L84+$M84&gt;$I84,"Amounts exceed billed amount","OK")))))))))))))))))</f>
        <v/>
      </c>
    </row>
    <row r="85">
      <c r="A85" s="21" t="n"/>
      <c r="B85" s="21" t="n"/>
      <c r="C85" s="21" t="n"/>
      <c r="D85" s="21" t="n"/>
      <c r="E85" s="21" t="n"/>
      <c r="F85" s="22" t="n"/>
      <c r="G85" s="22" t="n"/>
      <c r="H85" s="22" t="n"/>
      <c r="I85" s="23" t="n"/>
      <c r="J85" s="23" t="n"/>
      <c r="K85" s="23" t="n"/>
      <c r="L85" s="23" t="n"/>
      <c r="M85" s="23" t="n"/>
      <c r="N85" s="21" t="n"/>
      <c r="O85" s="24" t="n"/>
      <c r="P85" s="24" t="n"/>
      <c r="Q85" s="22" t="n"/>
      <c r="R85" s="22" t="n"/>
      <c r="S85" s="21" t="n"/>
      <c r="T85" s="25">
        <f>IF($A85="","",IF($G85="","",MAX(0,IF($N85="Paid",IF($Q85="",TODAY(),$Q85),TODAY())-$G85)))</f>
        <v/>
      </c>
      <c r="U85" s="26">
        <f>IF($A85="","",MAX(0,$I85-$K85-$L85-$M85))</f>
        <v/>
      </c>
      <c r="V85" s="27">
        <f>IF($A85="","",IF($G85="","Not submitted",IF($T85&lt;=30,"0–30 days",IF($T85&lt;=60,"31–60 days",IF($T85&lt;=90,"61–90 days","More than 90 days")))))</f>
        <v/>
      </c>
      <c r="W85" s="28">
        <f>IF($A85="","",IF(OR($N85="Submitted",$N85="In Process",$N85="Denied",$N85="Paid",$N85="Adjusted",$N85="Voided"),"Not applicable",IF($H85="","Missing deadline",IF($H85&lt;TODAY(),"Past due",IF($H85&lt;=TODAY()+'Lists &amp; Settings'!$B$3,"Due within 14 days","On track")))))</f>
        <v/>
      </c>
      <c r="X85" s="28">
        <f>IF($A85="","",IF($U85&lt;=0,"Closed",IF($R85="","No follow-up date",IF($R85&lt;TODAY(),"Overdue",IF($R85=TODAY(),"Due","Scheduled")))))</f>
        <v/>
      </c>
      <c r="Y85" s="28">
        <f>IF($A85="","",IF($B85="","Missing encounter ID",IF($C85="","Missing clinic",IF($D85="","Missing payer",IF($E85="","Missing claim type",IF($F85="","Missing date of service",IF($H85="","Missing filing deadline",IF($I85="","Missing billed amount",IF($N85="","Missing claim status",IF($S85="","Missing owner",IF(COUNTIF($A$7:$A$506,$A85)&gt;1,"Duplicate claim ID",IF(AND($G85&lt;&gt;"",$G85&lt;$F85),"Submitted before service date",IF(AND($H85&lt;&gt;"",$H85&lt;$F85),"Deadline before service date",IF(AND($N85="Denied",$P85=""),"Missing denial category",IF(AND(OR($N85="Submitted",$N85="In Process",$N85="Denied",$N85="Paid",$N85="Adjusted"),$G85=""),"Missing submitted date",IF(AND($N85="Paid",$K85=0),"Paid status with no insurance payment",IF($K85+$L85+$M85&gt;$I85,"Amounts exceed billed amount","OK")))))))))))))))))</f>
        <v/>
      </c>
    </row>
    <row r="86">
      <c r="A86" s="29" t="n"/>
      <c r="B86" s="29" t="n"/>
      <c r="C86" s="29" t="n"/>
      <c r="D86" s="29" t="n"/>
      <c r="E86" s="29" t="n"/>
      <c r="F86" s="30" t="n"/>
      <c r="G86" s="30" t="n"/>
      <c r="H86" s="30" t="n"/>
      <c r="I86" s="31" t="n"/>
      <c r="J86" s="31" t="n"/>
      <c r="K86" s="31" t="n"/>
      <c r="L86" s="31" t="n"/>
      <c r="M86" s="31" t="n"/>
      <c r="N86" s="29" t="n"/>
      <c r="O86" s="32" t="n"/>
      <c r="P86" s="32" t="n"/>
      <c r="Q86" s="30" t="n"/>
      <c r="R86" s="30" t="n"/>
      <c r="S86" s="29" t="n"/>
      <c r="T86" s="25">
        <f>IF($A86="","",IF($G86="","",MAX(0,IF($N86="Paid",IF($Q86="",TODAY(),$Q86),TODAY())-$G86)))</f>
        <v/>
      </c>
      <c r="U86" s="26">
        <f>IF($A86="","",MAX(0,$I86-$K86-$L86-$M86))</f>
        <v/>
      </c>
      <c r="V86" s="27">
        <f>IF($A86="","",IF($G86="","Not submitted",IF($T86&lt;=30,"0–30 days",IF($T86&lt;=60,"31–60 days",IF($T86&lt;=90,"61–90 days","More than 90 days")))))</f>
        <v/>
      </c>
      <c r="W86" s="28">
        <f>IF($A86="","",IF(OR($N86="Submitted",$N86="In Process",$N86="Denied",$N86="Paid",$N86="Adjusted",$N86="Voided"),"Not applicable",IF($H86="","Missing deadline",IF($H86&lt;TODAY(),"Past due",IF($H86&lt;=TODAY()+'Lists &amp; Settings'!$B$3,"Due within 14 days","On track")))))</f>
        <v/>
      </c>
      <c r="X86" s="28">
        <f>IF($A86="","",IF($U86&lt;=0,"Closed",IF($R86="","No follow-up date",IF($R86&lt;TODAY(),"Overdue",IF($R86=TODAY(),"Due","Scheduled")))))</f>
        <v/>
      </c>
      <c r="Y86" s="28">
        <f>IF($A86="","",IF($B86="","Missing encounter ID",IF($C86="","Missing clinic",IF($D86="","Missing payer",IF($E86="","Missing claim type",IF($F86="","Missing date of service",IF($H86="","Missing filing deadline",IF($I86="","Missing billed amount",IF($N86="","Missing claim status",IF($S86="","Missing owner",IF(COUNTIF($A$7:$A$506,$A86)&gt;1,"Duplicate claim ID",IF(AND($G86&lt;&gt;"",$G86&lt;$F86),"Submitted before service date",IF(AND($H86&lt;&gt;"",$H86&lt;$F86),"Deadline before service date",IF(AND($N86="Denied",$P86=""),"Missing denial category",IF(AND(OR($N86="Submitted",$N86="In Process",$N86="Denied",$N86="Paid",$N86="Adjusted"),$G86=""),"Missing submitted date",IF(AND($N86="Paid",$K86=0),"Paid status with no insurance payment",IF($K86+$L86+$M86&gt;$I86,"Amounts exceed billed amount","OK")))))))))))))))))</f>
        <v/>
      </c>
    </row>
    <row r="87">
      <c r="A87" s="21" t="n"/>
      <c r="B87" s="21" t="n"/>
      <c r="C87" s="21" t="n"/>
      <c r="D87" s="21" t="n"/>
      <c r="E87" s="21" t="n"/>
      <c r="F87" s="22" t="n"/>
      <c r="G87" s="22" t="n"/>
      <c r="H87" s="22" t="n"/>
      <c r="I87" s="23" t="n"/>
      <c r="J87" s="23" t="n"/>
      <c r="K87" s="23" t="n"/>
      <c r="L87" s="23" t="n"/>
      <c r="M87" s="23" t="n"/>
      <c r="N87" s="21" t="n"/>
      <c r="O87" s="24" t="n"/>
      <c r="P87" s="24" t="n"/>
      <c r="Q87" s="22" t="n"/>
      <c r="R87" s="22" t="n"/>
      <c r="S87" s="21" t="n"/>
      <c r="T87" s="25">
        <f>IF($A87="","",IF($G87="","",MAX(0,IF($N87="Paid",IF($Q87="",TODAY(),$Q87),TODAY())-$G87)))</f>
        <v/>
      </c>
      <c r="U87" s="26">
        <f>IF($A87="","",MAX(0,$I87-$K87-$L87-$M87))</f>
        <v/>
      </c>
      <c r="V87" s="27">
        <f>IF($A87="","",IF($G87="","Not submitted",IF($T87&lt;=30,"0–30 days",IF($T87&lt;=60,"31–60 days",IF($T87&lt;=90,"61–90 days","More than 90 days")))))</f>
        <v/>
      </c>
      <c r="W87" s="28">
        <f>IF($A87="","",IF(OR($N87="Submitted",$N87="In Process",$N87="Denied",$N87="Paid",$N87="Adjusted",$N87="Voided"),"Not applicable",IF($H87="","Missing deadline",IF($H87&lt;TODAY(),"Past due",IF($H87&lt;=TODAY()+'Lists &amp; Settings'!$B$3,"Due within 14 days","On track")))))</f>
        <v/>
      </c>
      <c r="X87" s="28">
        <f>IF($A87="","",IF($U87&lt;=0,"Closed",IF($R87="","No follow-up date",IF($R87&lt;TODAY(),"Overdue",IF($R87=TODAY(),"Due","Scheduled")))))</f>
        <v/>
      </c>
      <c r="Y87" s="28">
        <f>IF($A87="","",IF($B87="","Missing encounter ID",IF($C87="","Missing clinic",IF($D87="","Missing payer",IF($E87="","Missing claim type",IF($F87="","Missing date of service",IF($H87="","Missing filing deadline",IF($I87="","Missing billed amount",IF($N87="","Missing claim status",IF($S87="","Missing owner",IF(COUNTIF($A$7:$A$506,$A87)&gt;1,"Duplicate claim ID",IF(AND($G87&lt;&gt;"",$G87&lt;$F87),"Submitted before service date",IF(AND($H87&lt;&gt;"",$H87&lt;$F87),"Deadline before service date",IF(AND($N87="Denied",$P87=""),"Missing denial category",IF(AND(OR($N87="Submitted",$N87="In Process",$N87="Denied",$N87="Paid",$N87="Adjusted"),$G87=""),"Missing submitted date",IF(AND($N87="Paid",$K87=0),"Paid status with no insurance payment",IF($K87+$L87+$M87&gt;$I87,"Amounts exceed billed amount","OK")))))))))))))))))</f>
        <v/>
      </c>
    </row>
    <row r="88">
      <c r="A88" s="29" t="n"/>
      <c r="B88" s="29" t="n"/>
      <c r="C88" s="29" t="n"/>
      <c r="D88" s="29" t="n"/>
      <c r="E88" s="29" t="n"/>
      <c r="F88" s="30" t="n"/>
      <c r="G88" s="30" t="n"/>
      <c r="H88" s="30" t="n"/>
      <c r="I88" s="31" t="n"/>
      <c r="J88" s="31" t="n"/>
      <c r="K88" s="31" t="n"/>
      <c r="L88" s="31" t="n"/>
      <c r="M88" s="31" t="n"/>
      <c r="N88" s="29" t="n"/>
      <c r="O88" s="32" t="n"/>
      <c r="P88" s="32" t="n"/>
      <c r="Q88" s="30" t="n"/>
      <c r="R88" s="30" t="n"/>
      <c r="S88" s="29" t="n"/>
      <c r="T88" s="25">
        <f>IF($A88="","",IF($G88="","",MAX(0,IF($N88="Paid",IF($Q88="",TODAY(),$Q88),TODAY())-$G88)))</f>
        <v/>
      </c>
      <c r="U88" s="26">
        <f>IF($A88="","",MAX(0,$I88-$K88-$L88-$M88))</f>
        <v/>
      </c>
      <c r="V88" s="27">
        <f>IF($A88="","",IF($G88="","Not submitted",IF($T88&lt;=30,"0–30 days",IF($T88&lt;=60,"31–60 days",IF($T88&lt;=90,"61–90 days","More than 90 days")))))</f>
        <v/>
      </c>
      <c r="W88" s="28">
        <f>IF($A88="","",IF(OR($N88="Submitted",$N88="In Process",$N88="Denied",$N88="Paid",$N88="Adjusted",$N88="Voided"),"Not applicable",IF($H88="","Missing deadline",IF($H88&lt;TODAY(),"Past due",IF($H88&lt;=TODAY()+'Lists &amp; Settings'!$B$3,"Due within 14 days","On track")))))</f>
        <v/>
      </c>
      <c r="X88" s="28">
        <f>IF($A88="","",IF($U88&lt;=0,"Closed",IF($R88="","No follow-up date",IF($R88&lt;TODAY(),"Overdue",IF($R88=TODAY(),"Due","Scheduled")))))</f>
        <v/>
      </c>
      <c r="Y88" s="28">
        <f>IF($A88="","",IF($B88="","Missing encounter ID",IF($C88="","Missing clinic",IF($D88="","Missing payer",IF($E88="","Missing claim type",IF($F88="","Missing date of service",IF($H88="","Missing filing deadline",IF($I88="","Missing billed amount",IF($N88="","Missing claim status",IF($S88="","Missing owner",IF(COUNTIF($A$7:$A$506,$A88)&gt;1,"Duplicate claim ID",IF(AND($G88&lt;&gt;"",$G88&lt;$F88),"Submitted before service date",IF(AND($H88&lt;&gt;"",$H88&lt;$F88),"Deadline before service date",IF(AND($N88="Denied",$P88=""),"Missing denial category",IF(AND(OR($N88="Submitted",$N88="In Process",$N88="Denied",$N88="Paid",$N88="Adjusted"),$G88=""),"Missing submitted date",IF(AND($N88="Paid",$K88=0),"Paid status with no insurance payment",IF($K88+$L88+$M88&gt;$I88,"Amounts exceed billed amount","OK")))))))))))))))))</f>
        <v/>
      </c>
    </row>
    <row r="89">
      <c r="A89" s="21" t="n"/>
      <c r="B89" s="21" t="n"/>
      <c r="C89" s="21" t="n"/>
      <c r="D89" s="21" t="n"/>
      <c r="E89" s="21" t="n"/>
      <c r="F89" s="22" t="n"/>
      <c r="G89" s="22" t="n"/>
      <c r="H89" s="22" t="n"/>
      <c r="I89" s="23" t="n"/>
      <c r="J89" s="23" t="n"/>
      <c r="K89" s="23" t="n"/>
      <c r="L89" s="23" t="n"/>
      <c r="M89" s="23" t="n"/>
      <c r="N89" s="21" t="n"/>
      <c r="O89" s="24" t="n"/>
      <c r="P89" s="24" t="n"/>
      <c r="Q89" s="22" t="n"/>
      <c r="R89" s="22" t="n"/>
      <c r="S89" s="21" t="n"/>
      <c r="T89" s="25">
        <f>IF($A89="","",IF($G89="","",MAX(0,IF($N89="Paid",IF($Q89="",TODAY(),$Q89),TODAY())-$G89)))</f>
        <v/>
      </c>
      <c r="U89" s="26">
        <f>IF($A89="","",MAX(0,$I89-$K89-$L89-$M89))</f>
        <v/>
      </c>
      <c r="V89" s="27">
        <f>IF($A89="","",IF($G89="","Not submitted",IF($T89&lt;=30,"0–30 days",IF($T89&lt;=60,"31–60 days",IF($T89&lt;=90,"61–90 days","More than 90 days")))))</f>
        <v/>
      </c>
      <c r="W89" s="28">
        <f>IF($A89="","",IF(OR($N89="Submitted",$N89="In Process",$N89="Denied",$N89="Paid",$N89="Adjusted",$N89="Voided"),"Not applicable",IF($H89="","Missing deadline",IF($H89&lt;TODAY(),"Past due",IF($H89&lt;=TODAY()+'Lists &amp; Settings'!$B$3,"Due within 14 days","On track")))))</f>
        <v/>
      </c>
      <c r="X89" s="28">
        <f>IF($A89="","",IF($U89&lt;=0,"Closed",IF($R89="","No follow-up date",IF($R89&lt;TODAY(),"Overdue",IF($R89=TODAY(),"Due","Scheduled")))))</f>
        <v/>
      </c>
      <c r="Y89" s="28">
        <f>IF($A89="","",IF($B89="","Missing encounter ID",IF($C89="","Missing clinic",IF($D89="","Missing payer",IF($E89="","Missing claim type",IF($F89="","Missing date of service",IF($H89="","Missing filing deadline",IF($I89="","Missing billed amount",IF($N89="","Missing claim status",IF($S89="","Missing owner",IF(COUNTIF($A$7:$A$506,$A89)&gt;1,"Duplicate claim ID",IF(AND($G89&lt;&gt;"",$G89&lt;$F89),"Submitted before service date",IF(AND($H89&lt;&gt;"",$H89&lt;$F89),"Deadline before service date",IF(AND($N89="Denied",$P89=""),"Missing denial category",IF(AND(OR($N89="Submitted",$N89="In Process",$N89="Denied",$N89="Paid",$N89="Adjusted"),$G89=""),"Missing submitted date",IF(AND($N89="Paid",$K89=0),"Paid status with no insurance payment",IF($K89+$L89+$M89&gt;$I89,"Amounts exceed billed amount","OK")))))))))))))))))</f>
        <v/>
      </c>
    </row>
    <row r="90">
      <c r="A90" s="29" t="n"/>
      <c r="B90" s="29" t="n"/>
      <c r="C90" s="29" t="n"/>
      <c r="D90" s="29" t="n"/>
      <c r="E90" s="29" t="n"/>
      <c r="F90" s="30" t="n"/>
      <c r="G90" s="30" t="n"/>
      <c r="H90" s="30" t="n"/>
      <c r="I90" s="31" t="n"/>
      <c r="J90" s="31" t="n"/>
      <c r="K90" s="31" t="n"/>
      <c r="L90" s="31" t="n"/>
      <c r="M90" s="31" t="n"/>
      <c r="N90" s="29" t="n"/>
      <c r="O90" s="32" t="n"/>
      <c r="P90" s="32" t="n"/>
      <c r="Q90" s="30" t="n"/>
      <c r="R90" s="30" t="n"/>
      <c r="S90" s="29" t="n"/>
      <c r="T90" s="25">
        <f>IF($A90="","",IF($G90="","",MAX(0,IF($N90="Paid",IF($Q90="",TODAY(),$Q90),TODAY())-$G90)))</f>
        <v/>
      </c>
      <c r="U90" s="26">
        <f>IF($A90="","",MAX(0,$I90-$K90-$L90-$M90))</f>
        <v/>
      </c>
      <c r="V90" s="27">
        <f>IF($A90="","",IF($G90="","Not submitted",IF($T90&lt;=30,"0–30 days",IF($T90&lt;=60,"31–60 days",IF($T90&lt;=90,"61–90 days","More than 90 days")))))</f>
        <v/>
      </c>
      <c r="W90" s="28">
        <f>IF($A90="","",IF(OR($N90="Submitted",$N90="In Process",$N90="Denied",$N90="Paid",$N90="Adjusted",$N90="Voided"),"Not applicable",IF($H90="","Missing deadline",IF($H90&lt;TODAY(),"Past due",IF($H90&lt;=TODAY()+'Lists &amp; Settings'!$B$3,"Due within 14 days","On track")))))</f>
        <v/>
      </c>
      <c r="X90" s="28">
        <f>IF($A90="","",IF($U90&lt;=0,"Closed",IF($R90="","No follow-up date",IF($R90&lt;TODAY(),"Overdue",IF($R90=TODAY(),"Due","Scheduled")))))</f>
        <v/>
      </c>
      <c r="Y90" s="28">
        <f>IF($A90="","",IF($B90="","Missing encounter ID",IF($C90="","Missing clinic",IF($D90="","Missing payer",IF($E90="","Missing claim type",IF($F90="","Missing date of service",IF($H90="","Missing filing deadline",IF($I90="","Missing billed amount",IF($N90="","Missing claim status",IF($S90="","Missing owner",IF(COUNTIF($A$7:$A$506,$A90)&gt;1,"Duplicate claim ID",IF(AND($G90&lt;&gt;"",$G90&lt;$F90),"Submitted before service date",IF(AND($H90&lt;&gt;"",$H90&lt;$F90),"Deadline before service date",IF(AND($N90="Denied",$P90=""),"Missing denial category",IF(AND(OR($N90="Submitted",$N90="In Process",$N90="Denied",$N90="Paid",$N90="Adjusted"),$G90=""),"Missing submitted date",IF(AND($N90="Paid",$K90=0),"Paid status with no insurance payment",IF($K90+$L90+$M90&gt;$I90,"Amounts exceed billed amount","OK")))))))))))))))))</f>
        <v/>
      </c>
    </row>
    <row r="91">
      <c r="A91" s="21" t="n"/>
      <c r="B91" s="21" t="n"/>
      <c r="C91" s="21" t="n"/>
      <c r="D91" s="21" t="n"/>
      <c r="E91" s="21" t="n"/>
      <c r="F91" s="22" t="n"/>
      <c r="G91" s="22" t="n"/>
      <c r="H91" s="22" t="n"/>
      <c r="I91" s="23" t="n"/>
      <c r="J91" s="23" t="n"/>
      <c r="K91" s="23" t="n"/>
      <c r="L91" s="23" t="n"/>
      <c r="M91" s="23" t="n"/>
      <c r="N91" s="21" t="n"/>
      <c r="O91" s="24" t="n"/>
      <c r="P91" s="24" t="n"/>
      <c r="Q91" s="22" t="n"/>
      <c r="R91" s="22" t="n"/>
      <c r="S91" s="21" t="n"/>
      <c r="T91" s="25">
        <f>IF($A91="","",IF($G91="","",MAX(0,IF($N91="Paid",IF($Q91="",TODAY(),$Q91),TODAY())-$G91)))</f>
        <v/>
      </c>
      <c r="U91" s="26">
        <f>IF($A91="","",MAX(0,$I91-$K91-$L91-$M91))</f>
        <v/>
      </c>
      <c r="V91" s="27">
        <f>IF($A91="","",IF($G91="","Not submitted",IF($T91&lt;=30,"0–30 days",IF($T91&lt;=60,"31–60 days",IF($T91&lt;=90,"61–90 days","More than 90 days")))))</f>
        <v/>
      </c>
      <c r="W91" s="28">
        <f>IF($A91="","",IF(OR($N91="Submitted",$N91="In Process",$N91="Denied",$N91="Paid",$N91="Adjusted",$N91="Voided"),"Not applicable",IF($H91="","Missing deadline",IF($H91&lt;TODAY(),"Past due",IF($H91&lt;=TODAY()+'Lists &amp; Settings'!$B$3,"Due within 14 days","On track")))))</f>
        <v/>
      </c>
      <c r="X91" s="28">
        <f>IF($A91="","",IF($U91&lt;=0,"Closed",IF($R91="","No follow-up date",IF($R91&lt;TODAY(),"Overdue",IF($R91=TODAY(),"Due","Scheduled")))))</f>
        <v/>
      </c>
      <c r="Y91" s="28">
        <f>IF($A91="","",IF($B91="","Missing encounter ID",IF($C91="","Missing clinic",IF($D91="","Missing payer",IF($E91="","Missing claim type",IF($F91="","Missing date of service",IF($H91="","Missing filing deadline",IF($I91="","Missing billed amount",IF($N91="","Missing claim status",IF($S91="","Missing owner",IF(COUNTIF($A$7:$A$506,$A91)&gt;1,"Duplicate claim ID",IF(AND($G91&lt;&gt;"",$G91&lt;$F91),"Submitted before service date",IF(AND($H91&lt;&gt;"",$H91&lt;$F91),"Deadline before service date",IF(AND($N91="Denied",$P91=""),"Missing denial category",IF(AND(OR($N91="Submitted",$N91="In Process",$N91="Denied",$N91="Paid",$N91="Adjusted"),$G91=""),"Missing submitted date",IF(AND($N91="Paid",$K91=0),"Paid status with no insurance payment",IF($K91+$L91+$M91&gt;$I91,"Amounts exceed billed amount","OK")))))))))))))))))</f>
        <v/>
      </c>
    </row>
    <row r="92">
      <c r="A92" s="29" t="n"/>
      <c r="B92" s="29" t="n"/>
      <c r="C92" s="29" t="n"/>
      <c r="D92" s="29" t="n"/>
      <c r="E92" s="29" t="n"/>
      <c r="F92" s="30" t="n"/>
      <c r="G92" s="30" t="n"/>
      <c r="H92" s="30" t="n"/>
      <c r="I92" s="31" t="n"/>
      <c r="J92" s="31" t="n"/>
      <c r="K92" s="31" t="n"/>
      <c r="L92" s="31" t="n"/>
      <c r="M92" s="31" t="n"/>
      <c r="N92" s="29" t="n"/>
      <c r="O92" s="32" t="n"/>
      <c r="P92" s="32" t="n"/>
      <c r="Q92" s="30" t="n"/>
      <c r="R92" s="30" t="n"/>
      <c r="S92" s="29" t="n"/>
      <c r="T92" s="25">
        <f>IF($A92="","",IF($G92="","",MAX(0,IF($N92="Paid",IF($Q92="",TODAY(),$Q92),TODAY())-$G92)))</f>
        <v/>
      </c>
      <c r="U92" s="26">
        <f>IF($A92="","",MAX(0,$I92-$K92-$L92-$M92))</f>
        <v/>
      </c>
      <c r="V92" s="27">
        <f>IF($A92="","",IF($G92="","Not submitted",IF($T92&lt;=30,"0–30 days",IF($T92&lt;=60,"31–60 days",IF($T92&lt;=90,"61–90 days","More than 90 days")))))</f>
        <v/>
      </c>
      <c r="W92" s="28">
        <f>IF($A92="","",IF(OR($N92="Submitted",$N92="In Process",$N92="Denied",$N92="Paid",$N92="Adjusted",$N92="Voided"),"Not applicable",IF($H92="","Missing deadline",IF($H92&lt;TODAY(),"Past due",IF($H92&lt;=TODAY()+'Lists &amp; Settings'!$B$3,"Due within 14 days","On track")))))</f>
        <v/>
      </c>
      <c r="X92" s="28">
        <f>IF($A92="","",IF($U92&lt;=0,"Closed",IF($R92="","No follow-up date",IF($R92&lt;TODAY(),"Overdue",IF($R92=TODAY(),"Due","Scheduled")))))</f>
        <v/>
      </c>
      <c r="Y92" s="28">
        <f>IF($A92="","",IF($B92="","Missing encounter ID",IF($C92="","Missing clinic",IF($D92="","Missing payer",IF($E92="","Missing claim type",IF($F92="","Missing date of service",IF($H92="","Missing filing deadline",IF($I92="","Missing billed amount",IF($N92="","Missing claim status",IF($S92="","Missing owner",IF(COUNTIF($A$7:$A$506,$A92)&gt;1,"Duplicate claim ID",IF(AND($G92&lt;&gt;"",$G92&lt;$F92),"Submitted before service date",IF(AND($H92&lt;&gt;"",$H92&lt;$F92),"Deadline before service date",IF(AND($N92="Denied",$P92=""),"Missing denial category",IF(AND(OR($N92="Submitted",$N92="In Process",$N92="Denied",$N92="Paid",$N92="Adjusted"),$G92=""),"Missing submitted date",IF(AND($N92="Paid",$K92=0),"Paid status with no insurance payment",IF($K92+$L92+$M92&gt;$I92,"Amounts exceed billed amount","OK")))))))))))))))))</f>
        <v/>
      </c>
    </row>
    <row r="93">
      <c r="A93" s="21" t="n"/>
      <c r="B93" s="21" t="n"/>
      <c r="C93" s="21" t="n"/>
      <c r="D93" s="21" t="n"/>
      <c r="E93" s="21" t="n"/>
      <c r="F93" s="22" t="n"/>
      <c r="G93" s="22" t="n"/>
      <c r="H93" s="22" t="n"/>
      <c r="I93" s="23" t="n"/>
      <c r="J93" s="23" t="n"/>
      <c r="K93" s="23" t="n"/>
      <c r="L93" s="23" t="n"/>
      <c r="M93" s="23" t="n"/>
      <c r="N93" s="21" t="n"/>
      <c r="O93" s="24" t="n"/>
      <c r="P93" s="24" t="n"/>
      <c r="Q93" s="22" t="n"/>
      <c r="R93" s="22" t="n"/>
      <c r="S93" s="21" t="n"/>
      <c r="T93" s="25">
        <f>IF($A93="","",IF($G93="","",MAX(0,IF($N93="Paid",IF($Q93="",TODAY(),$Q93),TODAY())-$G93)))</f>
        <v/>
      </c>
      <c r="U93" s="26">
        <f>IF($A93="","",MAX(0,$I93-$K93-$L93-$M93))</f>
        <v/>
      </c>
      <c r="V93" s="27">
        <f>IF($A93="","",IF($G93="","Not submitted",IF($T93&lt;=30,"0–30 days",IF($T93&lt;=60,"31–60 days",IF($T93&lt;=90,"61–90 days","More than 90 days")))))</f>
        <v/>
      </c>
      <c r="W93" s="28">
        <f>IF($A93="","",IF(OR($N93="Submitted",$N93="In Process",$N93="Denied",$N93="Paid",$N93="Adjusted",$N93="Voided"),"Not applicable",IF($H93="","Missing deadline",IF($H93&lt;TODAY(),"Past due",IF($H93&lt;=TODAY()+'Lists &amp; Settings'!$B$3,"Due within 14 days","On track")))))</f>
        <v/>
      </c>
      <c r="X93" s="28">
        <f>IF($A93="","",IF($U93&lt;=0,"Closed",IF($R93="","No follow-up date",IF($R93&lt;TODAY(),"Overdue",IF($R93=TODAY(),"Due","Scheduled")))))</f>
        <v/>
      </c>
      <c r="Y93" s="28">
        <f>IF($A93="","",IF($B93="","Missing encounter ID",IF($C93="","Missing clinic",IF($D93="","Missing payer",IF($E93="","Missing claim type",IF($F93="","Missing date of service",IF($H93="","Missing filing deadline",IF($I93="","Missing billed amount",IF($N93="","Missing claim status",IF($S93="","Missing owner",IF(COUNTIF($A$7:$A$506,$A93)&gt;1,"Duplicate claim ID",IF(AND($G93&lt;&gt;"",$G93&lt;$F93),"Submitted before service date",IF(AND($H93&lt;&gt;"",$H93&lt;$F93),"Deadline before service date",IF(AND($N93="Denied",$P93=""),"Missing denial category",IF(AND(OR($N93="Submitted",$N93="In Process",$N93="Denied",$N93="Paid",$N93="Adjusted"),$G93=""),"Missing submitted date",IF(AND($N93="Paid",$K93=0),"Paid status with no insurance payment",IF($K93+$L93+$M93&gt;$I93,"Amounts exceed billed amount","OK")))))))))))))))))</f>
        <v/>
      </c>
    </row>
    <row r="94">
      <c r="A94" s="29" t="n"/>
      <c r="B94" s="29" t="n"/>
      <c r="C94" s="29" t="n"/>
      <c r="D94" s="29" t="n"/>
      <c r="E94" s="29" t="n"/>
      <c r="F94" s="30" t="n"/>
      <c r="G94" s="30" t="n"/>
      <c r="H94" s="30" t="n"/>
      <c r="I94" s="31" t="n"/>
      <c r="J94" s="31" t="n"/>
      <c r="K94" s="31" t="n"/>
      <c r="L94" s="31" t="n"/>
      <c r="M94" s="31" t="n"/>
      <c r="N94" s="29" t="n"/>
      <c r="O94" s="32" t="n"/>
      <c r="P94" s="32" t="n"/>
      <c r="Q94" s="30" t="n"/>
      <c r="R94" s="30" t="n"/>
      <c r="S94" s="29" t="n"/>
      <c r="T94" s="25">
        <f>IF($A94="","",IF($G94="","",MAX(0,IF($N94="Paid",IF($Q94="",TODAY(),$Q94),TODAY())-$G94)))</f>
        <v/>
      </c>
      <c r="U94" s="26">
        <f>IF($A94="","",MAX(0,$I94-$K94-$L94-$M94))</f>
        <v/>
      </c>
      <c r="V94" s="27">
        <f>IF($A94="","",IF($G94="","Not submitted",IF($T94&lt;=30,"0–30 days",IF($T94&lt;=60,"31–60 days",IF($T94&lt;=90,"61–90 days","More than 90 days")))))</f>
        <v/>
      </c>
      <c r="W94" s="28">
        <f>IF($A94="","",IF(OR($N94="Submitted",$N94="In Process",$N94="Denied",$N94="Paid",$N94="Adjusted",$N94="Voided"),"Not applicable",IF($H94="","Missing deadline",IF($H94&lt;TODAY(),"Past due",IF($H94&lt;=TODAY()+'Lists &amp; Settings'!$B$3,"Due within 14 days","On track")))))</f>
        <v/>
      </c>
      <c r="X94" s="28">
        <f>IF($A94="","",IF($U94&lt;=0,"Closed",IF($R94="","No follow-up date",IF($R94&lt;TODAY(),"Overdue",IF($R94=TODAY(),"Due","Scheduled")))))</f>
        <v/>
      </c>
      <c r="Y94" s="28">
        <f>IF($A94="","",IF($B94="","Missing encounter ID",IF($C94="","Missing clinic",IF($D94="","Missing payer",IF($E94="","Missing claim type",IF($F94="","Missing date of service",IF($H94="","Missing filing deadline",IF($I94="","Missing billed amount",IF($N94="","Missing claim status",IF($S94="","Missing owner",IF(COUNTIF($A$7:$A$506,$A94)&gt;1,"Duplicate claim ID",IF(AND($G94&lt;&gt;"",$G94&lt;$F94),"Submitted before service date",IF(AND($H94&lt;&gt;"",$H94&lt;$F94),"Deadline before service date",IF(AND($N94="Denied",$P94=""),"Missing denial category",IF(AND(OR($N94="Submitted",$N94="In Process",$N94="Denied",$N94="Paid",$N94="Adjusted"),$G94=""),"Missing submitted date",IF(AND($N94="Paid",$K94=0),"Paid status with no insurance payment",IF($K94+$L94+$M94&gt;$I94,"Amounts exceed billed amount","OK")))))))))))))))))</f>
        <v/>
      </c>
    </row>
    <row r="95">
      <c r="A95" s="21" t="n"/>
      <c r="B95" s="21" t="n"/>
      <c r="C95" s="21" t="n"/>
      <c r="D95" s="21" t="n"/>
      <c r="E95" s="21" t="n"/>
      <c r="F95" s="22" t="n"/>
      <c r="G95" s="22" t="n"/>
      <c r="H95" s="22" t="n"/>
      <c r="I95" s="23" t="n"/>
      <c r="J95" s="23" t="n"/>
      <c r="K95" s="23" t="n"/>
      <c r="L95" s="23" t="n"/>
      <c r="M95" s="23" t="n"/>
      <c r="N95" s="21" t="n"/>
      <c r="O95" s="24" t="n"/>
      <c r="P95" s="24" t="n"/>
      <c r="Q95" s="22" t="n"/>
      <c r="R95" s="22" t="n"/>
      <c r="S95" s="21" t="n"/>
      <c r="T95" s="25">
        <f>IF($A95="","",IF($G95="","",MAX(0,IF($N95="Paid",IF($Q95="",TODAY(),$Q95),TODAY())-$G95)))</f>
        <v/>
      </c>
      <c r="U95" s="26">
        <f>IF($A95="","",MAX(0,$I95-$K95-$L95-$M95))</f>
        <v/>
      </c>
      <c r="V95" s="27">
        <f>IF($A95="","",IF($G95="","Not submitted",IF($T95&lt;=30,"0–30 days",IF($T95&lt;=60,"31–60 days",IF($T95&lt;=90,"61–90 days","More than 90 days")))))</f>
        <v/>
      </c>
      <c r="W95" s="28">
        <f>IF($A95="","",IF(OR($N95="Submitted",$N95="In Process",$N95="Denied",$N95="Paid",$N95="Adjusted",$N95="Voided"),"Not applicable",IF($H95="","Missing deadline",IF($H95&lt;TODAY(),"Past due",IF($H95&lt;=TODAY()+'Lists &amp; Settings'!$B$3,"Due within 14 days","On track")))))</f>
        <v/>
      </c>
      <c r="X95" s="28">
        <f>IF($A95="","",IF($U95&lt;=0,"Closed",IF($R95="","No follow-up date",IF($R95&lt;TODAY(),"Overdue",IF($R95=TODAY(),"Due","Scheduled")))))</f>
        <v/>
      </c>
      <c r="Y95" s="28">
        <f>IF($A95="","",IF($B95="","Missing encounter ID",IF($C95="","Missing clinic",IF($D95="","Missing payer",IF($E95="","Missing claim type",IF($F95="","Missing date of service",IF($H95="","Missing filing deadline",IF($I95="","Missing billed amount",IF($N95="","Missing claim status",IF($S95="","Missing owner",IF(COUNTIF($A$7:$A$506,$A95)&gt;1,"Duplicate claim ID",IF(AND($G95&lt;&gt;"",$G95&lt;$F95),"Submitted before service date",IF(AND($H95&lt;&gt;"",$H95&lt;$F95),"Deadline before service date",IF(AND($N95="Denied",$P95=""),"Missing denial category",IF(AND(OR($N95="Submitted",$N95="In Process",$N95="Denied",$N95="Paid",$N95="Adjusted"),$G95=""),"Missing submitted date",IF(AND($N95="Paid",$K95=0),"Paid status with no insurance payment",IF($K95+$L95+$M95&gt;$I95,"Amounts exceed billed amount","OK")))))))))))))))))</f>
        <v/>
      </c>
    </row>
    <row r="96">
      <c r="A96" s="29" t="n"/>
      <c r="B96" s="29" t="n"/>
      <c r="C96" s="29" t="n"/>
      <c r="D96" s="29" t="n"/>
      <c r="E96" s="29" t="n"/>
      <c r="F96" s="30" t="n"/>
      <c r="G96" s="30" t="n"/>
      <c r="H96" s="30" t="n"/>
      <c r="I96" s="31" t="n"/>
      <c r="J96" s="31" t="n"/>
      <c r="K96" s="31" t="n"/>
      <c r="L96" s="31" t="n"/>
      <c r="M96" s="31" t="n"/>
      <c r="N96" s="29" t="n"/>
      <c r="O96" s="32" t="n"/>
      <c r="P96" s="32" t="n"/>
      <c r="Q96" s="30" t="n"/>
      <c r="R96" s="30" t="n"/>
      <c r="S96" s="29" t="n"/>
      <c r="T96" s="25">
        <f>IF($A96="","",IF($G96="","",MAX(0,IF($N96="Paid",IF($Q96="",TODAY(),$Q96),TODAY())-$G96)))</f>
        <v/>
      </c>
      <c r="U96" s="26">
        <f>IF($A96="","",MAX(0,$I96-$K96-$L96-$M96))</f>
        <v/>
      </c>
      <c r="V96" s="27">
        <f>IF($A96="","",IF($G96="","Not submitted",IF($T96&lt;=30,"0–30 days",IF($T96&lt;=60,"31–60 days",IF($T96&lt;=90,"61–90 days","More than 90 days")))))</f>
        <v/>
      </c>
      <c r="W96" s="28">
        <f>IF($A96="","",IF(OR($N96="Submitted",$N96="In Process",$N96="Denied",$N96="Paid",$N96="Adjusted",$N96="Voided"),"Not applicable",IF($H96="","Missing deadline",IF($H96&lt;TODAY(),"Past due",IF($H96&lt;=TODAY()+'Lists &amp; Settings'!$B$3,"Due within 14 days","On track")))))</f>
        <v/>
      </c>
      <c r="X96" s="28">
        <f>IF($A96="","",IF($U96&lt;=0,"Closed",IF($R96="","No follow-up date",IF($R96&lt;TODAY(),"Overdue",IF($R96=TODAY(),"Due","Scheduled")))))</f>
        <v/>
      </c>
      <c r="Y96" s="28">
        <f>IF($A96="","",IF($B96="","Missing encounter ID",IF($C96="","Missing clinic",IF($D96="","Missing payer",IF($E96="","Missing claim type",IF($F96="","Missing date of service",IF($H96="","Missing filing deadline",IF($I96="","Missing billed amount",IF($N96="","Missing claim status",IF($S96="","Missing owner",IF(COUNTIF($A$7:$A$506,$A96)&gt;1,"Duplicate claim ID",IF(AND($G96&lt;&gt;"",$G96&lt;$F96),"Submitted before service date",IF(AND($H96&lt;&gt;"",$H96&lt;$F96),"Deadline before service date",IF(AND($N96="Denied",$P96=""),"Missing denial category",IF(AND(OR($N96="Submitted",$N96="In Process",$N96="Denied",$N96="Paid",$N96="Adjusted"),$G96=""),"Missing submitted date",IF(AND($N96="Paid",$K96=0),"Paid status with no insurance payment",IF($K96+$L96+$M96&gt;$I96,"Amounts exceed billed amount","OK")))))))))))))))))</f>
        <v/>
      </c>
    </row>
    <row r="97">
      <c r="A97" s="21" t="n"/>
      <c r="B97" s="21" t="n"/>
      <c r="C97" s="21" t="n"/>
      <c r="D97" s="21" t="n"/>
      <c r="E97" s="21" t="n"/>
      <c r="F97" s="22" t="n"/>
      <c r="G97" s="22" t="n"/>
      <c r="H97" s="22" t="n"/>
      <c r="I97" s="23" t="n"/>
      <c r="J97" s="23" t="n"/>
      <c r="K97" s="23" t="n"/>
      <c r="L97" s="23" t="n"/>
      <c r="M97" s="23" t="n"/>
      <c r="N97" s="21" t="n"/>
      <c r="O97" s="24" t="n"/>
      <c r="P97" s="24" t="n"/>
      <c r="Q97" s="22" t="n"/>
      <c r="R97" s="22" t="n"/>
      <c r="S97" s="21" t="n"/>
      <c r="T97" s="25">
        <f>IF($A97="","",IF($G97="","",MAX(0,IF($N97="Paid",IF($Q97="",TODAY(),$Q97),TODAY())-$G97)))</f>
        <v/>
      </c>
      <c r="U97" s="26">
        <f>IF($A97="","",MAX(0,$I97-$K97-$L97-$M97))</f>
        <v/>
      </c>
      <c r="V97" s="27">
        <f>IF($A97="","",IF($G97="","Not submitted",IF($T97&lt;=30,"0–30 days",IF($T97&lt;=60,"31–60 days",IF($T97&lt;=90,"61–90 days","More than 90 days")))))</f>
        <v/>
      </c>
      <c r="W97" s="28">
        <f>IF($A97="","",IF(OR($N97="Submitted",$N97="In Process",$N97="Denied",$N97="Paid",$N97="Adjusted",$N97="Voided"),"Not applicable",IF($H97="","Missing deadline",IF($H97&lt;TODAY(),"Past due",IF($H97&lt;=TODAY()+'Lists &amp; Settings'!$B$3,"Due within 14 days","On track")))))</f>
        <v/>
      </c>
      <c r="X97" s="28">
        <f>IF($A97="","",IF($U97&lt;=0,"Closed",IF($R97="","No follow-up date",IF($R97&lt;TODAY(),"Overdue",IF($R97=TODAY(),"Due","Scheduled")))))</f>
        <v/>
      </c>
      <c r="Y97" s="28">
        <f>IF($A97="","",IF($B97="","Missing encounter ID",IF($C97="","Missing clinic",IF($D97="","Missing payer",IF($E97="","Missing claim type",IF($F97="","Missing date of service",IF($H97="","Missing filing deadline",IF($I97="","Missing billed amount",IF($N97="","Missing claim status",IF($S97="","Missing owner",IF(COUNTIF($A$7:$A$506,$A97)&gt;1,"Duplicate claim ID",IF(AND($G97&lt;&gt;"",$G97&lt;$F97),"Submitted before service date",IF(AND($H97&lt;&gt;"",$H97&lt;$F97),"Deadline before service date",IF(AND($N97="Denied",$P97=""),"Missing denial category",IF(AND(OR($N97="Submitted",$N97="In Process",$N97="Denied",$N97="Paid",$N97="Adjusted"),$G97=""),"Missing submitted date",IF(AND($N97="Paid",$K97=0),"Paid status with no insurance payment",IF($K97+$L97+$M97&gt;$I97,"Amounts exceed billed amount","OK")))))))))))))))))</f>
        <v/>
      </c>
    </row>
    <row r="98">
      <c r="A98" s="29" t="n"/>
      <c r="B98" s="29" t="n"/>
      <c r="C98" s="29" t="n"/>
      <c r="D98" s="29" t="n"/>
      <c r="E98" s="29" t="n"/>
      <c r="F98" s="30" t="n"/>
      <c r="G98" s="30" t="n"/>
      <c r="H98" s="30" t="n"/>
      <c r="I98" s="31" t="n"/>
      <c r="J98" s="31" t="n"/>
      <c r="K98" s="31" t="n"/>
      <c r="L98" s="31" t="n"/>
      <c r="M98" s="31" t="n"/>
      <c r="N98" s="29" t="n"/>
      <c r="O98" s="32" t="n"/>
      <c r="P98" s="32" t="n"/>
      <c r="Q98" s="30" t="n"/>
      <c r="R98" s="30" t="n"/>
      <c r="S98" s="29" t="n"/>
      <c r="T98" s="25">
        <f>IF($A98="","",IF($G98="","",MAX(0,IF($N98="Paid",IF($Q98="",TODAY(),$Q98),TODAY())-$G98)))</f>
        <v/>
      </c>
      <c r="U98" s="26">
        <f>IF($A98="","",MAX(0,$I98-$K98-$L98-$M98))</f>
        <v/>
      </c>
      <c r="V98" s="27">
        <f>IF($A98="","",IF($G98="","Not submitted",IF($T98&lt;=30,"0–30 days",IF($T98&lt;=60,"31–60 days",IF($T98&lt;=90,"61–90 days","More than 90 days")))))</f>
        <v/>
      </c>
      <c r="W98" s="28">
        <f>IF($A98="","",IF(OR($N98="Submitted",$N98="In Process",$N98="Denied",$N98="Paid",$N98="Adjusted",$N98="Voided"),"Not applicable",IF($H98="","Missing deadline",IF($H98&lt;TODAY(),"Past due",IF($H98&lt;=TODAY()+'Lists &amp; Settings'!$B$3,"Due within 14 days","On track")))))</f>
        <v/>
      </c>
      <c r="X98" s="28">
        <f>IF($A98="","",IF($U98&lt;=0,"Closed",IF($R98="","No follow-up date",IF($R98&lt;TODAY(),"Overdue",IF($R98=TODAY(),"Due","Scheduled")))))</f>
        <v/>
      </c>
      <c r="Y98" s="28">
        <f>IF($A98="","",IF($B98="","Missing encounter ID",IF($C98="","Missing clinic",IF($D98="","Missing payer",IF($E98="","Missing claim type",IF($F98="","Missing date of service",IF($H98="","Missing filing deadline",IF($I98="","Missing billed amount",IF($N98="","Missing claim status",IF($S98="","Missing owner",IF(COUNTIF($A$7:$A$506,$A98)&gt;1,"Duplicate claim ID",IF(AND($G98&lt;&gt;"",$G98&lt;$F98),"Submitted before service date",IF(AND($H98&lt;&gt;"",$H98&lt;$F98),"Deadline before service date",IF(AND($N98="Denied",$P98=""),"Missing denial category",IF(AND(OR($N98="Submitted",$N98="In Process",$N98="Denied",$N98="Paid",$N98="Adjusted"),$G98=""),"Missing submitted date",IF(AND($N98="Paid",$K98=0),"Paid status with no insurance payment",IF($K98+$L98+$M98&gt;$I98,"Amounts exceed billed amount","OK")))))))))))))))))</f>
        <v/>
      </c>
    </row>
    <row r="99">
      <c r="A99" s="21" t="n"/>
      <c r="B99" s="21" t="n"/>
      <c r="C99" s="21" t="n"/>
      <c r="D99" s="21" t="n"/>
      <c r="E99" s="21" t="n"/>
      <c r="F99" s="22" t="n"/>
      <c r="G99" s="22" t="n"/>
      <c r="H99" s="22" t="n"/>
      <c r="I99" s="23" t="n"/>
      <c r="J99" s="23" t="n"/>
      <c r="K99" s="23" t="n"/>
      <c r="L99" s="23" t="n"/>
      <c r="M99" s="23" t="n"/>
      <c r="N99" s="21" t="n"/>
      <c r="O99" s="24" t="n"/>
      <c r="P99" s="24" t="n"/>
      <c r="Q99" s="22" t="n"/>
      <c r="R99" s="22" t="n"/>
      <c r="S99" s="21" t="n"/>
      <c r="T99" s="25">
        <f>IF($A99="","",IF($G99="","",MAX(0,IF($N99="Paid",IF($Q99="",TODAY(),$Q99),TODAY())-$G99)))</f>
        <v/>
      </c>
      <c r="U99" s="26">
        <f>IF($A99="","",MAX(0,$I99-$K99-$L99-$M99))</f>
        <v/>
      </c>
      <c r="V99" s="27">
        <f>IF($A99="","",IF($G99="","Not submitted",IF($T99&lt;=30,"0–30 days",IF($T99&lt;=60,"31–60 days",IF($T99&lt;=90,"61–90 days","More than 90 days")))))</f>
        <v/>
      </c>
      <c r="W99" s="28">
        <f>IF($A99="","",IF(OR($N99="Submitted",$N99="In Process",$N99="Denied",$N99="Paid",$N99="Adjusted",$N99="Voided"),"Not applicable",IF($H99="","Missing deadline",IF($H99&lt;TODAY(),"Past due",IF($H99&lt;=TODAY()+'Lists &amp; Settings'!$B$3,"Due within 14 days","On track")))))</f>
        <v/>
      </c>
      <c r="X99" s="28">
        <f>IF($A99="","",IF($U99&lt;=0,"Closed",IF($R99="","No follow-up date",IF($R99&lt;TODAY(),"Overdue",IF($R99=TODAY(),"Due","Scheduled")))))</f>
        <v/>
      </c>
      <c r="Y99" s="28">
        <f>IF($A99="","",IF($B99="","Missing encounter ID",IF($C99="","Missing clinic",IF($D99="","Missing payer",IF($E99="","Missing claim type",IF($F99="","Missing date of service",IF($H99="","Missing filing deadline",IF($I99="","Missing billed amount",IF($N99="","Missing claim status",IF($S99="","Missing owner",IF(COUNTIF($A$7:$A$506,$A99)&gt;1,"Duplicate claim ID",IF(AND($G99&lt;&gt;"",$G99&lt;$F99),"Submitted before service date",IF(AND($H99&lt;&gt;"",$H99&lt;$F99),"Deadline before service date",IF(AND($N99="Denied",$P99=""),"Missing denial category",IF(AND(OR($N99="Submitted",$N99="In Process",$N99="Denied",$N99="Paid",$N99="Adjusted"),$G99=""),"Missing submitted date",IF(AND($N99="Paid",$K99=0),"Paid status with no insurance payment",IF($K99+$L99+$M99&gt;$I99,"Amounts exceed billed amount","OK")))))))))))))))))</f>
        <v/>
      </c>
    </row>
    <row r="100">
      <c r="A100" s="29" t="n"/>
      <c r="B100" s="29" t="n"/>
      <c r="C100" s="29" t="n"/>
      <c r="D100" s="29" t="n"/>
      <c r="E100" s="29" t="n"/>
      <c r="F100" s="30" t="n"/>
      <c r="G100" s="30" t="n"/>
      <c r="H100" s="30" t="n"/>
      <c r="I100" s="31" t="n"/>
      <c r="J100" s="31" t="n"/>
      <c r="K100" s="31" t="n"/>
      <c r="L100" s="31" t="n"/>
      <c r="M100" s="31" t="n"/>
      <c r="N100" s="29" t="n"/>
      <c r="O100" s="32" t="n"/>
      <c r="P100" s="32" t="n"/>
      <c r="Q100" s="30" t="n"/>
      <c r="R100" s="30" t="n"/>
      <c r="S100" s="29" t="n"/>
      <c r="T100" s="25">
        <f>IF($A100="","",IF($G100="","",MAX(0,IF($N100="Paid",IF($Q100="",TODAY(),$Q100),TODAY())-$G100)))</f>
        <v/>
      </c>
      <c r="U100" s="26">
        <f>IF($A100="","",MAX(0,$I100-$K100-$L100-$M100))</f>
        <v/>
      </c>
      <c r="V100" s="27">
        <f>IF($A100="","",IF($G100="","Not submitted",IF($T100&lt;=30,"0–30 days",IF($T100&lt;=60,"31–60 days",IF($T100&lt;=90,"61–90 days","More than 90 days")))))</f>
        <v/>
      </c>
      <c r="W100" s="28">
        <f>IF($A100="","",IF(OR($N100="Submitted",$N100="In Process",$N100="Denied",$N100="Paid",$N100="Adjusted",$N100="Voided"),"Not applicable",IF($H100="","Missing deadline",IF($H100&lt;TODAY(),"Past due",IF($H100&lt;=TODAY()+'Lists &amp; Settings'!$B$3,"Due within 14 days","On track")))))</f>
        <v/>
      </c>
      <c r="X100" s="28">
        <f>IF($A100="","",IF($U100&lt;=0,"Closed",IF($R100="","No follow-up date",IF($R100&lt;TODAY(),"Overdue",IF($R100=TODAY(),"Due","Scheduled")))))</f>
        <v/>
      </c>
      <c r="Y100" s="28">
        <f>IF($A100="","",IF($B100="","Missing encounter ID",IF($C100="","Missing clinic",IF($D100="","Missing payer",IF($E100="","Missing claim type",IF($F100="","Missing date of service",IF($H100="","Missing filing deadline",IF($I100="","Missing billed amount",IF($N100="","Missing claim status",IF($S100="","Missing owner",IF(COUNTIF($A$7:$A$506,$A100)&gt;1,"Duplicate claim ID",IF(AND($G100&lt;&gt;"",$G100&lt;$F100),"Submitted before service date",IF(AND($H100&lt;&gt;"",$H100&lt;$F100),"Deadline before service date",IF(AND($N100="Denied",$P100=""),"Missing denial category",IF(AND(OR($N100="Submitted",$N100="In Process",$N100="Denied",$N100="Paid",$N100="Adjusted"),$G100=""),"Missing submitted date",IF(AND($N100="Paid",$K100=0),"Paid status with no insurance payment",IF($K100+$L100+$M100&gt;$I100,"Amounts exceed billed amount","OK")))))))))))))))))</f>
        <v/>
      </c>
    </row>
    <row r="101">
      <c r="A101" s="21" t="n"/>
      <c r="B101" s="21" t="n"/>
      <c r="C101" s="21" t="n"/>
      <c r="D101" s="21" t="n"/>
      <c r="E101" s="21" t="n"/>
      <c r="F101" s="22" t="n"/>
      <c r="G101" s="22" t="n"/>
      <c r="H101" s="22" t="n"/>
      <c r="I101" s="23" t="n"/>
      <c r="J101" s="23" t="n"/>
      <c r="K101" s="23" t="n"/>
      <c r="L101" s="23" t="n"/>
      <c r="M101" s="23" t="n"/>
      <c r="N101" s="21" t="n"/>
      <c r="O101" s="24" t="n"/>
      <c r="P101" s="24" t="n"/>
      <c r="Q101" s="22" t="n"/>
      <c r="R101" s="22" t="n"/>
      <c r="S101" s="21" t="n"/>
      <c r="T101" s="25">
        <f>IF($A101="","",IF($G101="","",MAX(0,IF($N101="Paid",IF($Q101="",TODAY(),$Q101),TODAY())-$G101)))</f>
        <v/>
      </c>
      <c r="U101" s="26">
        <f>IF($A101="","",MAX(0,$I101-$K101-$L101-$M101))</f>
        <v/>
      </c>
      <c r="V101" s="27">
        <f>IF($A101="","",IF($G101="","Not submitted",IF($T101&lt;=30,"0–30 days",IF($T101&lt;=60,"31–60 days",IF($T101&lt;=90,"61–90 days","More than 90 days")))))</f>
        <v/>
      </c>
      <c r="W101" s="28">
        <f>IF($A101="","",IF(OR($N101="Submitted",$N101="In Process",$N101="Denied",$N101="Paid",$N101="Adjusted",$N101="Voided"),"Not applicable",IF($H101="","Missing deadline",IF($H101&lt;TODAY(),"Past due",IF($H101&lt;=TODAY()+'Lists &amp; Settings'!$B$3,"Due within 14 days","On track")))))</f>
        <v/>
      </c>
      <c r="X101" s="28">
        <f>IF($A101="","",IF($U101&lt;=0,"Closed",IF($R101="","No follow-up date",IF($R101&lt;TODAY(),"Overdue",IF($R101=TODAY(),"Due","Scheduled")))))</f>
        <v/>
      </c>
      <c r="Y101" s="28">
        <f>IF($A101="","",IF($B101="","Missing encounter ID",IF($C101="","Missing clinic",IF($D101="","Missing payer",IF($E101="","Missing claim type",IF($F101="","Missing date of service",IF($H101="","Missing filing deadline",IF($I101="","Missing billed amount",IF($N101="","Missing claim status",IF($S101="","Missing owner",IF(COUNTIF($A$7:$A$506,$A101)&gt;1,"Duplicate claim ID",IF(AND($G101&lt;&gt;"",$G101&lt;$F101),"Submitted before service date",IF(AND($H101&lt;&gt;"",$H101&lt;$F101),"Deadline before service date",IF(AND($N101="Denied",$P101=""),"Missing denial category",IF(AND(OR($N101="Submitted",$N101="In Process",$N101="Denied",$N101="Paid",$N101="Adjusted"),$G101=""),"Missing submitted date",IF(AND($N101="Paid",$K101=0),"Paid status with no insurance payment",IF($K101+$L101+$M101&gt;$I101,"Amounts exceed billed amount","OK")))))))))))))))))</f>
        <v/>
      </c>
    </row>
    <row r="102">
      <c r="A102" s="29" t="n"/>
      <c r="B102" s="29" t="n"/>
      <c r="C102" s="29" t="n"/>
      <c r="D102" s="29" t="n"/>
      <c r="E102" s="29" t="n"/>
      <c r="F102" s="30" t="n"/>
      <c r="G102" s="30" t="n"/>
      <c r="H102" s="30" t="n"/>
      <c r="I102" s="31" t="n"/>
      <c r="J102" s="31" t="n"/>
      <c r="K102" s="31" t="n"/>
      <c r="L102" s="31" t="n"/>
      <c r="M102" s="31" t="n"/>
      <c r="N102" s="29" t="n"/>
      <c r="O102" s="32" t="n"/>
      <c r="P102" s="32" t="n"/>
      <c r="Q102" s="30" t="n"/>
      <c r="R102" s="30" t="n"/>
      <c r="S102" s="29" t="n"/>
      <c r="T102" s="25">
        <f>IF($A102="","",IF($G102="","",MAX(0,IF($N102="Paid",IF($Q102="",TODAY(),$Q102),TODAY())-$G102)))</f>
        <v/>
      </c>
      <c r="U102" s="26">
        <f>IF($A102="","",MAX(0,$I102-$K102-$L102-$M102))</f>
        <v/>
      </c>
      <c r="V102" s="27">
        <f>IF($A102="","",IF($G102="","Not submitted",IF($T102&lt;=30,"0–30 days",IF($T102&lt;=60,"31–60 days",IF($T102&lt;=90,"61–90 days","More than 90 days")))))</f>
        <v/>
      </c>
      <c r="W102" s="28">
        <f>IF($A102="","",IF(OR($N102="Submitted",$N102="In Process",$N102="Denied",$N102="Paid",$N102="Adjusted",$N102="Voided"),"Not applicable",IF($H102="","Missing deadline",IF($H102&lt;TODAY(),"Past due",IF($H102&lt;=TODAY()+'Lists &amp; Settings'!$B$3,"Due within 14 days","On track")))))</f>
        <v/>
      </c>
      <c r="X102" s="28">
        <f>IF($A102="","",IF($U102&lt;=0,"Closed",IF($R102="","No follow-up date",IF($R102&lt;TODAY(),"Overdue",IF($R102=TODAY(),"Due","Scheduled")))))</f>
        <v/>
      </c>
      <c r="Y102" s="28">
        <f>IF($A102="","",IF($B102="","Missing encounter ID",IF($C102="","Missing clinic",IF($D102="","Missing payer",IF($E102="","Missing claim type",IF($F102="","Missing date of service",IF($H102="","Missing filing deadline",IF($I102="","Missing billed amount",IF($N102="","Missing claim status",IF($S102="","Missing owner",IF(COUNTIF($A$7:$A$506,$A102)&gt;1,"Duplicate claim ID",IF(AND($G102&lt;&gt;"",$G102&lt;$F102),"Submitted before service date",IF(AND($H102&lt;&gt;"",$H102&lt;$F102),"Deadline before service date",IF(AND($N102="Denied",$P102=""),"Missing denial category",IF(AND(OR($N102="Submitted",$N102="In Process",$N102="Denied",$N102="Paid",$N102="Adjusted"),$G102=""),"Missing submitted date",IF(AND($N102="Paid",$K102=0),"Paid status with no insurance payment",IF($K102+$L102+$M102&gt;$I102,"Amounts exceed billed amount","OK")))))))))))))))))</f>
        <v/>
      </c>
    </row>
    <row r="103">
      <c r="A103" s="21" t="n"/>
      <c r="B103" s="21" t="n"/>
      <c r="C103" s="21" t="n"/>
      <c r="D103" s="21" t="n"/>
      <c r="E103" s="21" t="n"/>
      <c r="F103" s="22" t="n"/>
      <c r="G103" s="22" t="n"/>
      <c r="H103" s="22" t="n"/>
      <c r="I103" s="23" t="n"/>
      <c r="J103" s="23" t="n"/>
      <c r="K103" s="23" t="n"/>
      <c r="L103" s="23" t="n"/>
      <c r="M103" s="23" t="n"/>
      <c r="N103" s="21" t="n"/>
      <c r="O103" s="24" t="n"/>
      <c r="P103" s="24" t="n"/>
      <c r="Q103" s="22" t="n"/>
      <c r="R103" s="22" t="n"/>
      <c r="S103" s="21" t="n"/>
      <c r="T103" s="25">
        <f>IF($A103="","",IF($G103="","",MAX(0,IF($N103="Paid",IF($Q103="",TODAY(),$Q103),TODAY())-$G103)))</f>
        <v/>
      </c>
      <c r="U103" s="26">
        <f>IF($A103="","",MAX(0,$I103-$K103-$L103-$M103))</f>
        <v/>
      </c>
      <c r="V103" s="27">
        <f>IF($A103="","",IF($G103="","Not submitted",IF($T103&lt;=30,"0–30 days",IF($T103&lt;=60,"31–60 days",IF($T103&lt;=90,"61–90 days","More than 90 days")))))</f>
        <v/>
      </c>
      <c r="W103" s="28">
        <f>IF($A103="","",IF(OR($N103="Submitted",$N103="In Process",$N103="Denied",$N103="Paid",$N103="Adjusted",$N103="Voided"),"Not applicable",IF($H103="","Missing deadline",IF($H103&lt;TODAY(),"Past due",IF($H103&lt;=TODAY()+'Lists &amp; Settings'!$B$3,"Due within 14 days","On track")))))</f>
        <v/>
      </c>
      <c r="X103" s="28">
        <f>IF($A103="","",IF($U103&lt;=0,"Closed",IF($R103="","No follow-up date",IF($R103&lt;TODAY(),"Overdue",IF($R103=TODAY(),"Due","Scheduled")))))</f>
        <v/>
      </c>
      <c r="Y103" s="28">
        <f>IF($A103="","",IF($B103="","Missing encounter ID",IF($C103="","Missing clinic",IF($D103="","Missing payer",IF($E103="","Missing claim type",IF($F103="","Missing date of service",IF($H103="","Missing filing deadline",IF($I103="","Missing billed amount",IF($N103="","Missing claim status",IF($S103="","Missing owner",IF(COUNTIF($A$7:$A$506,$A103)&gt;1,"Duplicate claim ID",IF(AND($G103&lt;&gt;"",$G103&lt;$F103),"Submitted before service date",IF(AND($H103&lt;&gt;"",$H103&lt;$F103),"Deadline before service date",IF(AND($N103="Denied",$P103=""),"Missing denial category",IF(AND(OR($N103="Submitted",$N103="In Process",$N103="Denied",$N103="Paid",$N103="Adjusted"),$G103=""),"Missing submitted date",IF(AND($N103="Paid",$K103=0),"Paid status with no insurance payment",IF($K103+$L103+$M103&gt;$I103,"Amounts exceed billed amount","OK")))))))))))))))))</f>
        <v/>
      </c>
    </row>
    <row r="104">
      <c r="A104" s="29" t="n"/>
      <c r="B104" s="29" t="n"/>
      <c r="C104" s="29" t="n"/>
      <c r="D104" s="29" t="n"/>
      <c r="E104" s="29" t="n"/>
      <c r="F104" s="30" t="n"/>
      <c r="G104" s="30" t="n"/>
      <c r="H104" s="30" t="n"/>
      <c r="I104" s="31" t="n"/>
      <c r="J104" s="31" t="n"/>
      <c r="K104" s="31" t="n"/>
      <c r="L104" s="31" t="n"/>
      <c r="M104" s="31" t="n"/>
      <c r="N104" s="29" t="n"/>
      <c r="O104" s="32" t="n"/>
      <c r="P104" s="32" t="n"/>
      <c r="Q104" s="30" t="n"/>
      <c r="R104" s="30" t="n"/>
      <c r="S104" s="29" t="n"/>
      <c r="T104" s="25">
        <f>IF($A104="","",IF($G104="","",MAX(0,IF($N104="Paid",IF($Q104="",TODAY(),$Q104),TODAY())-$G104)))</f>
        <v/>
      </c>
      <c r="U104" s="26">
        <f>IF($A104="","",MAX(0,$I104-$K104-$L104-$M104))</f>
        <v/>
      </c>
      <c r="V104" s="27">
        <f>IF($A104="","",IF($G104="","Not submitted",IF($T104&lt;=30,"0–30 days",IF($T104&lt;=60,"31–60 days",IF($T104&lt;=90,"61–90 days","More than 90 days")))))</f>
        <v/>
      </c>
      <c r="W104" s="28">
        <f>IF($A104="","",IF(OR($N104="Submitted",$N104="In Process",$N104="Denied",$N104="Paid",$N104="Adjusted",$N104="Voided"),"Not applicable",IF($H104="","Missing deadline",IF($H104&lt;TODAY(),"Past due",IF($H104&lt;=TODAY()+'Lists &amp; Settings'!$B$3,"Due within 14 days","On track")))))</f>
        <v/>
      </c>
      <c r="X104" s="28">
        <f>IF($A104="","",IF($U104&lt;=0,"Closed",IF($R104="","No follow-up date",IF($R104&lt;TODAY(),"Overdue",IF($R104=TODAY(),"Due","Scheduled")))))</f>
        <v/>
      </c>
      <c r="Y104" s="28">
        <f>IF($A104="","",IF($B104="","Missing encounter ID",IF($C104="","Missing clinic",IF($D104="","Missing payer",IF($E104="","Missing claim type",IF($F104="","Missing date of service",IF($H104="","Missing filing deadline",IF($I104="","Missing billed amount",IF($N104="","Missing claim status",IF($S104="","Missing owner",IF(COUNTIF($A$7:$A$506,$A104)&gt;1,"Duplicate claim ID",IF(AND($G104&lt;&gt;"",$G104&lt;$F104),"Submitted before service date",IF(AND($H104&lt;&gt;"",$H104&lt;$F104),"Deadline before service date",IF(AND($N104="Denied",$P104=""),"Missing denial category",IF(AND(OR($N104="Submitted",$N104="In Process",$N104="Denied",$N104="Paid",$N104="Adjusted"),$G104=""),"Missing submitted date",IF(AND($N104="Paid",$K104=0),"Paid status with no insurance payment",IF($K104+$L104+$M104&gt;$I104,"Amounts exceed billed amount","OK")))))))))))))))))</f>
        <v/>
      </c>
    </row>
    <row r="105">
      <c r="A105" s="21" t="n"/>
      <c r="B105" s="21" t="n"/>
      <c r="C105" s="21" t="n"/>
      <c r="D105" s="21" t="n"/>
      <c r="E105" s="21" t="n"/>
      <c r="F105" s="22" t="n"/>
      <c r="G105" s="22" t="n"/>
      <c r="H105" s="22" t="n"/>
      <c r="I105" s="23" t="n"/>
      <c r="J105" s="23" t="n"/>
      <c r="K105" s="23" t="n"/>
      <c r="L105" s="23" t="n"/>
      <c r="M105" s="23" t="n"/>
      <c r="N105" s="21" t="n"/>
      <c r="O105" s="24" t="n"/>
      <c r="P105" s="24" t="n"/>
      <c r="Q105" s="22" t="n"/>
      <c r="R105" s="22" t="n"/>
      <c r="S105" s="21" t="n"/>
      <c r="T105" s="25">
        <f>IF($A105="","",IF($G105="","",MAX(0,IF($N105="Paid",IF($Q105="",TODAY(),$Q105),TODAY())-$G105)))</f>
        <v/>
      </c>
      <c r="U105" s="26">
        <f>IF($A105="","",MAX(0,$I105-$K105-$L105-$M105))</f>
        <v/>
      </c>
      <c r="V105" s="27">
        <f>IF($A105="","",IF($G105="","Not submitted",IF($T105&lt;=30,"0–30 days",IF($T105&lt;=60,"31–60 days",IF($T105&lt;=90,"61–90 days","More than 90 days")))))</f>
        <v/>
      </c>
      <c r="W105" s="28">
        <f>IF($A105="","",IF(OR($N105="Submitted",$N105="In Process",$N105="Denied",$N105="Paid",$N105="Adjusted",$N105="Voided"),"Not applicable",IF($H105="","Missing deadline",IF($H105&lt;TODAY(),"Past due",IF($H105&lt;=TODAY()+'Lists &amp; Settings'!$B$3,"Due within 14 days","On track")))))</f>
        <v/>
      </c>
      <c r="X105" s="28">
        <f>IF($A105="","",IF($U105&lt;=0,"Closed",IF($R105="","No follow-up date",IF($R105&lt;TODAY(),"Overdue",IF($R105=TODAY(),"Due","Scheduled")))))</f>
        <v/>
      </c>
      <c r="Y105" s="28">
        <f>IF($A105="","",IF($B105="","Missing encounter ID",IF($C105="","Missing clinic",IF($D105="","Missing payer",IF($E105="","Missing claim type",IF($F105="","Missing date of service",IF($H105="","Missing filing deadline",IF($I105="","Missing billed amount",IF($N105="","Missing claim status",IF($S105="","Missing owner",IF(COUNTIF($A$7:$A$506,$A105)&gt;1,"Duplicate claim ID",IF(AND($G105&lt;&gt;"",$G105&lt;$F105),"Submitted before service date",IF(AND($H105&lt;&gt;"",$H105&lt;$F105),"Deadline before service date",IF(AND($N105="Denied",$P105=""),"Missing denial category",IF(AND(OR($N105="Submitted",$N105="In Process",$N105="Denied",$N105="Paid",$N105="Adjusted"),$G105=""),"Missing submitted date",IF(AND($N105="Paid",$K105=0),"Paid status with no insurance payment",IF($K105+$L105+$M105&gt;$I105,"Amounts exceed billed amount","OK")))))))))))))))))</f>
        <v/>
      </c>
    </row>
    <row r="106">
      <c r="A106" s="29" t="n"/>
      <c r="B106" s="29" t="n"/>
      <c r="C106" s="29" t="n"/>
      <c r="D106" s="29" t="n"/>
      <c r="E106" s="29" t="n"/>
      <c r="F106" s="30" t="n"/>
      <c r="G106" s="30" t="n"/>
      <c r="H106" s="30" t="n"/>
      <c r="I106" s="31" t="n"/>
      <c r="J106" s="31" t="n"/>
      <c r="K106" s="31" t="n"/>
      <c r="L106" s="31" t="n"/>
      <c r="M106" s="31" t="n"/>
      <c r="N106" s="29" t="n"/>
      <c r="O106" s="32" t="n"/>
      <c r="P106" s="32" t="n"/>
      <c r="Q106" s="30" t="n"/>
      <c r="R106" s="30" t="n"/>
      <c r="S106" s="29" t="n"/>
      <c r="T106" s="25">
        <f>IF($A106="","",IF($G106="","",MAX(0,IF($N106="Paid",IF($Q106="",TODAY(),$Q106),TODAY())-$G106)))</f>
        <v/>
      </c>
      <c r="U106" s="26">
        <f>IF($A106="","",MAX(0,$I106-$K106-$L106-$M106))</f>
        <v/>
      </c>
      <c r="V106" s="27">
        <f>IF($A106="","",IF($G106="","Not submitted",IF($T106&lt;=30,"0–30 days",IF($T106&lt;=60,"31–60 days",IF($T106&lt;=90,"61–90 days","More than 90 days")))))</f>
        <v/>
      </c>
      <c r="W106" s="28">
        <f>IF($A106="","",IF(OR($N106="Submitted",$N106="In Process",$N106="Denied",$N106="Paid",$N106="Adjusted",$N106="Voided"),"Not applicable",IF($H106="","Missing deadline",IF($H106&lt;TODAY(),"Past due",IF($H106&lt;=TODAY()+'Lists &amp; Settings'!$B$3,"Due within 14 days","On track")))))</f>
        <v/>
      </c>
      <c r="X106" s="28">
        <f>IF($A106="","",IF($U106&lt;=0,"Closed",IF($R106="","No follow-up date",IF($R106&lt;TODAY(),"Overdue",IF($R106=TODAY(),"Due","Scheduled")))))</f>
        <v/>
      </c>
      <c r="Y106" s="28">
        <f>IF($A106="","",IF($B106="","Missing encounter ID",IF($C106="","Missing clinic",IF($D106="","Missing payer",IF($E106="","Missing claim type",IF($F106="","Missing date of service",IF($H106="","Missing filing deadline",IF($I106="","Missing billed amount",IF($N106="","Missing claim status",IF($S106="","Missing owner",IF(COUNTIF($A$7:$A$506,$A106)&gt;1,"Duplicate claim ID",IF(AND($G106&lt;&gt;"",$G106&lt;$F106),"Submitted before service date",IF(AND($H106&lt;&gt;"",$H106&lt;$F106),"Deadline before service date",IF(AND($N106="Denied",$P106=""),"Missing denial category",IF(AND(OR($N106="Submitted",$N106="In Process",$N106="Denied",$N106="Paid",$N106="Adjusted"),$G106=""),"Missing submitted date",IF(AND($N106="Paid",$K106=0),"Paid status with no insurance payment",IF($K106+$L106+$M106&gt;$I106,"Amounts exceed billed amount","OK")))))))))))))))))</f>
        <v/>
      </c>
    </row>
    <row r="107">
      <c r="A107" s="21" t="n"/>
      <c r="B107" s="21" t="n"/>
      <c r="C107" s="21" t="n"/>
      <c r="D107" s="21" t="n"/>
      <c r="E107" s="21" t="n"/>
      <c r="F107" s="22" t="n"/>
      <c r="G107" s="22" t="n"/>
      <c r="H107" s="22" t="n"/>
      <c r="I107" s="23" t="n"/>
      <c r="J107" s="23" t="n"/>
      <c r="K107" s="23" t="n"/>
      <c r="L107" s="23" t="n"/>
      <c r="M107" s="23" t="n"/>
      <c r="N107" s="21" t="n"/>
      <c r="O107" s="24" t="n"/>
      <c r="P107" s="24" t="n"/>
      <c r="Q107" s="22" t="n"/>
      <c r="R107" s="22" t="n"/>
      <c r="S107" s="21" t="n"/>
      <c r="T107" s="25">
        <f>IF($A107="","",IF($G107="","",MAX(0,IF($N107="Paid",IF($Q107="",TODAY(),$Q107),TODAY())-$G107)))</f>
        <v/>
      </c>
      <c r="U107" s="26">
        <f>IF($A107="","",MAX(0,$I107-$K107-$L107-$M107))</f>
        <v/>
      </c>
      <c r="V107" s="27">
        <f>IF($A107="","",IF($G107="","Not submitted",IF($T107&lt;=30,"0–30 days",IF($T107&lt;=60,"31–60 days",IF($T107&lt;=90,"61–90 days","More than 90 days")))))</f>
        <v/>
      </c>
      <c r="W107" s="28">
        <f>IF($A107="","",IF(OR($N107="Submitted",$N107="In Process",$N107="Denied",$N107="Paid",$N107="Adjusted",$N107="Voided"),"Not applicable",IF($H107="","Missing deadline",IF($H107&lt;TODAY(),"Past due",IF($H107&lt;=TODAY()+'Lists &amp; Settings'!$B$3,"Due within 14 days","On track")))))</f>
        <v/>
      </c>
      <c r="X107" s="28">
        <f>IF($A107="","",IF($U107&lt;=0,"Closed",IF($R107="","No follow-up date",IF($R107&lt;TODAY(),"Overdue",IF($R107=TODAY(),"Due","Scheduled")))))</f>
        <v/>
      </c>
      <c r="Y107" s="28">
        <f>IF($A107="","",IF($B107="","Missing encounter ID",IF($C107="","Missing clinic",IF($D107="","Missing payer",IF($E107="","Missing claim type",IF($F107="","Missing date of service",IF($H107="","Missing filing deadline",IF($I107="","Missing billed amount",IF($N107="","Missing claim status",IF($S107="","Missing owner",IF(COUNTIF($A$7:$A$506,$A107)&gt;1,"Duplicate claim ID",IF(AND($G107&lt;&gt;"",$G107&lt;$F107),"Submitted before service date",IF(AND($H107&lt;&gt;"",$H107&lt;$F107),"Deadline before service date",IF(AND($N107="Denied",$P107=""),"Missing denial category",IF(AND(OR($N107="Submitted",$N107="In Process",$N107="Denied",$N107="Paid",$N107="Adjusted"),$G107=""),"Missing submitted date",IF(AND($N107="Paid",$K107=0),"Paid status with no insurance payment",IF($K107+$L107+$M107&gt;$I107,"Amounts exceed billed amount","OK")))))))))))))))))</f>
        <v/>
      </c>
    </row>
    <row r="108">
      <c r="A108" s="29" t="n"/>
      <c r="B108" s="29" t="n"/>
      <c r="C108" s="29" t="n"/>
      <c r="D108" s="29" t="n"/>
      <c r="E108" s="29" t="n"/>
      <c r="F108" s="30" t="n"/>
      <c r="G108" s="30" t="n"/>
      <c r="H108" s="30" t="n"/>
      <c r="I108" s="31" t="n"/>
      <c r="J108" s="31" t="n"/>
      <c r="K108" s="31" t="n"/>
      <c r="L108" s="31" t="n"/>
      <c r="M108" s="31" t="n"/>
      <c r="N108" s="29" t="n"/>
      <c r="O108" s="32" t="n"/>
      <c r="P108" s="32" t="n"/>
      <c r="Q108" s="30" t="n"/>
      <c r="R108" s="30" t="n"/>
      <c r="S108" s="29" t="n"/>
      <c r="T108" s="25">
        <f>IF($A108="","",IF($G108="","",MAX(0,IF($N108="Paid",IF($Q108="",TODAY(),$Q108),TODAY())-$G108)))</f>
        <v/>
      </c>
      <c r="U108" s="26">
        <f>IF($A108="","",MAX(0,$I108-$K108-$L108-$M108))</f>
        <v/>
      </c>
      <c r="V108" s="27">
        <f>IF($A108="","",IF($G108="","Not submitted",IF($T108&lt;=30,"0–30 days",IF($T108&lt;=60,"31–60 days",IF($T108&lt;=90,"61–90 days","More than 90 days")))))</f>
        <v/>
      </c>
      <c r="W108" s="28">
        <f>IF($A108="","",IF(OR($N108="Submitted",$N108="In Process",$N108="Denied",$N108="Paid",$N108="Adjusted",$N108="Voided"),"Not applicable",IF($H108="","Missing deadline",IF($H108&lt;TODAY(),"Past due",IF($H108&lt;=TODAY()+'Lists &amp; Settings'!$B$3,"Due within 14 days","On track")))))</f>
        <v/>
      </c>
      <c r="X108" s="28">
        <f>IF($A108="","",IF($U108&lt;=0,"Closed",IF($R108="","No follow-up date",IF($R108&lt;TODAY(),"Overdue",IF($R108=TODAY(),"Due","Scheduled")))))</f>
        <v/>
      </c>
      <c r="Y108" s="28">
        <f>IF($A108="","",IF($B108="","Missing encounter ID",IF($C108="","Missing clinic",IF($D108="","Missing payer",IF($E108="","Missing claim type",IF($F108="","Missing date of service",IF($H108="","Missing filing deadline",IF($I108="","Missing billed amount",IF($N108="","Missing claim status",IF($S108="","Missing owner",IF(COUNTIF($A$7:$A$506,$A108)&gt;1,"Duplicate claim ID",IF(AND($G108&lt;&gt;"",$G108&lt;$F108),"Submitted before service date",IF(AND($H108&lt;&gt;"",$H108&lt;$F108),"Deadline before service date",IF(AND($N108="Denied",$P108=""),"Missing denial category",IF(AND(OR($N108="Submitted",$N108="In Process",$N108="Denied",$N108="Paid",$N108="Adjusted"),$G108=""),"Missing submitted date",IF(AND($N108="Paid",$K108=0),"Paid status with no insurance payment",IF($K108+$L108+$M108&gt;$I108,"Amounts exceed billed amount","OK")))))))))))))))))</f>
        <v/>
      </c>
    </row>
    <row r="109">
      <c r="A109" s="21" t="n"/>
      <c r="B109" s="21" t="n"/>
      <c r="C109" s="21" t="n"/>
      <c r="D109" s="21" t="n"/>
      <c r="E109" s="21" t="n"/>
      <c r="F109" s="22" t="n"/>
      <c r="G109" s="22" t="n"/>
      <c r="H109" s="22" t="n"/>
      <c r="I109" s="23" t="n"/>
      <c r="J109" s="23" t="n"/>
      <c r="K109" s="23" t="n"/>
      <c r="L109" s="23" t="n"/>
      <c r="M109" s="23" t="n"/>
      <c r="N109" s="21" t="n"/>
      <c r="O109" s="24" t="n"/>
      <c r="P109" s="24" t="n"/>
      <c r="Q109" s="22" t="n"/>
      <c r="R109" s="22" t="n"/>
      <c r="S109" s="21" t="n"/>
      <c r="T109" s="25">
        <f>IF($A109="","",IF($G109="","",MAX(0,IF($N109="Paid",IF($Q109="",TODAY(),$Q109),TODAY())-$G109)))</f>
        <v/>
      </c>
      <c r="U109" s="26">
        <f>IF($A109="","",MAX(0,$I109-$K109-$L109-$M109))</f>
        <v/>
      </c>
      <c r="V109" s="27">
        <f>IF($A109="","",IF($G109="","Not submitted",IF($T109&lt;=30,"0–30 days",IF($T109&lt;=60,"31–60 days",IF($T109&lt;=90,"61–90 days","More than 90 days")))))</f>
        <v/>
      </c>
      <c r="W109" s="28">
        <f>IF($A109="","",IF(OR($N109="Submitted",$N109="In Process",$N109="Denied",$N109="Paid",$N109="Adjusted",$N109="Voided"),"Not applicable",IF($H109="","Missing deadline",IF($H109&lt;TODAY(),"Past due",IF($H109&lt;=TODAY()+'Lists &amp; Settings'!$B$3,"Due within 14 days","On track")))))</f>
        <v/>
      </c>
      <c r="X109" s="28">
        <f>IF($A109="","",IF($U109&lt;=0,"Closed",IF($R109="","No follow-up date",IF($R109&lt;TODAY(),"Overdue",IF($R109=TODAY(),"Due","Scheduled")))))</f>
        <v/>
      </c>
      <c r="Y109" s="28">
        <f>IF($A109="","",IF($B109="","Missing encounter ID",IF($C109="","Missing clinic",IF($D109="","Missing payer",IF($E109="","Missing claim type",IF($F109="","Missing date of service",IF($H109="","Missing filing deadline",IF($I109="","Missing billed amount",IF($N109="","Missing claim status",IF($S109="","Missing owner",IF(COUNTIF($A$7:$A$506,$A109)&gt;1,"Duplicate claim ID",IF(AND($G109&lt;&gt;"",$G109&lt;$F109),"Submitted before service date",IF(AND($H109&lt;&gt;"",$H109&lt;$F109),"Deadline before service date",IF(AND($N109="Denied",$P109=""),"Missing denial category",IF(AND(OR($N109="Submitted",$N109="In Process",$N109="Denied",$N109="Paid",$N109="Adjusted"),$G109=""),"Missing submitted date",IF(AND($N109="Paid",$K109=0),"Paid status with no insurance payment",IF($K109+$L109+$M109&gt;$I109,"Amounts exceed billed amount","OK")))))))))))))))))</f>
        <v/>
      </c>
    </row>
    <row r="110">
      <c r="A110" s="29" t="n"/>
      <c r="B110" s="29" t="n"/>
      <c r="C110" s="29" t="n"/>
      <c r="D110" s="29" t="n"/>
      <c r="E110" s="29" t="n"/>
      <c r="F110" s="30" t="n"/>
      <c r="G110" s="30" t="n"/>
      <c r="H110" s="30" t="n"/>
      <c r="I110" s="31" t="n"/>
      <c r="J110" s="31" t="n"/>
      <c r="K110" s="31" t="n"/>
      <c r="L110" s="31" t="n"/>
      <c r="M110" s="31" t="n"/>
      <c r="N110" s="29" t="n"/>
      <c r="O110" s="32" t="n"/>
      <c r="P110" s="32" t="n"/>
      <c r="Q110" s="30" t="n"/>
      <c r="R110" s="30" t="n"/>
      <c r="S110" s="29" t="n"/>
      <c r="T110" s="25">
        <f>IF($A110="","",IF($G110="","",MAX(0,IF($N110="Paid",IF($Q110="",TODAY(),$Q110),TODAY())-$G110)))</f>
        <v/>
      </c>
      <c r="U110" s="26">
        <f>IF($A110="","",MAX(0,$I110-$K110-$L110-$M110))</f>
        <v/>
      </c>
      <c r="V110" s="27">
        <f>IF($A110="","",IF($G110="","Not submitted",IF($T110&lt;=30,"0–30 days",IF($T110&lt;=60,"31–60 days",IF($T110&lt;=90,"61–90 days","More than 90 days")))))</f>
        <v/>
      </c>
      <c r="W110" s="28">
        <f>IF($A110="","",IF(OR($N110="Submitted",$N110="In Process",$N110="Denied",$N110="Paid",$N110="Adjusted",$N110="Voided"),"Not applicable",IF($H110="","Missing deadline",IF($H110&lt;TODAY(),"Past due",IF($H110&lt;=TODAY()+'Lists &amp; Settings'!$B$3,"Due within 14 days","On track")))))</f>
        <v/>
      </c>
      <c r="X110" s="28">
        <f>IF($A110="","",IF($U110&lt;=0,"Closed",IF($R110="","No follow-up date",IF($R110&lt;TODAY(),"Overdue",IF($R110=TODAY(),"Due","Scheduled")))))</f>
        <v/>
      </c>
      <c r="Y110" s="28">
        <f>IF($A110="","",IF($B110="","Missing encounter ID",IF($C110="","Missing clinic",IF($D110="","Missing payer",IF($E110="","Missing claim type",IF($F110="","Missing date of service",IF($H110="","Missing filing deadline",IF($I110="","Missing billed amount",IF($N110="","Missing claim status",IF($S110="","Missing owner",IF(COUNTIF($A$7:$A$506,$A110)&gt;1,"Duplicate claim ID",IF(AND($G110&lt;&gt;"",$G110&lt;$F110),"Submitted before service date",IF(AND($H110&lt;&gt;"",$H110&lt;$F110),"Deadline before service date",IF(AND($N110="Denied",$P110=""),"Missing denial category",IF(AND(OR($N110="Submitted",$N110="In Process",$N110="Denied",$N110="Paid",$N110="Adjusted"),$G110=""),"Missing submitted date",IF(AND($N110="Paid",$K110=0),"Paid status with no insurance payment",IF($K110+$L110+$M110&gt;$I110,"Amounts exceed billed amount","OK")))))))))))))))))</f>
        <v/>
      </c>
    </row>
    <row r="111">
      <c r="A111" s="21" t="n"/>
      <c r="B111" s="21" t="n"/>
      <c r="C111" s="21" t="n"/>
      <c r="D111" s="21" t="n"/>
      <c r="E111" s="21" t="n"/>
      <c r="F111" s="22" t="n"/>
      <c r="G111" s="22" t="n"/>
      <c r="H111" s="22" t="n"/>
      <c r="I111" s="23" t="n"/>
      <c r="J111" s="23" t="n"/>
      <c r="K111" s="23" t="n"/>
      <c r="L111" s="23" t="n"/>
      <c r="M111" s="23" t="n"/>
      <c r="N111" s="21" t="n"/>
      <c r="O111" s="24" t="n"/>
      <c r="P111" s="24" t="n"/>
      <c r="Q111" s="22" t="n"/>
      <c r="R111" s="22" t="n"/>
      <c r="S111" s="21" t="n"/>
      <c r="T111" s="25">
        <f>IF($A111="","",IF($G111="","",MAX(0,IF($N111="Paid",IF($Q111="",TODAY(),$Q111),TODAY())-$G111)))</f>
        <v/>
      </c>
      <c r="U111" s="26">
        <f>IF($A111="","",MAX(0,$I111-$K111-$L111-$M111))</f>
        <v/>
      </c>
      <c r="V111" s="27">
        <f>IF($A111="","",IF($G111="","Not submitted",IF($T111&lt;=30,"0–30 days",IF($T111&lt;=60,"31–60 days",IF($T111&lt;=90,"61–90 days","More than 90 days")))))</f>
        <v/>
      </c>
      <c r="W111" s="28">
        <f>IF($A111="","",IF(OR($N111="Submitted",$N111="In Process",$N111="Denied",$N111="Paid",$N111="Adjusted",$N111="Voided"),"Not applicable",IF($H111="","Missing deadline",IF($H111&lt;TODAY(),"Past due",IF($H111&lt;=TODAY()+'Lists &amp; Settings'!$B$3,"Due within 14 days","On track")))))</f>
        <v/>
      </c>
      <c r="X111" s="28">
        <f>IF($A111="","",IF($U111&lt;=0,"Closed",IF($R111="","No follow-up date",IF($R111&lt;TODAY(),"Overdue",IF($R111=TODAY(),"Due","Scheduled")))))</f>
        <v/>
      </c>
      <c r="Y111" s="28">
        <f>IF($A111="","",IF($B111="","Missing encounter ID",IF($C111="","Missing clinic",IF($D111="","Missing payer",IF($E111="","Missing claim type",IF($F111="","Missing date of service",IF($H111="","Missing filing deadline",IF($I111="","Missing billed amount",IF($N111="","Missing claim status",IF($S111="","Missing owner",IF(COUNTIF($A$7:$A$506,$A111)&gt;1,"Duplicate claim ID",IF(AND($G111&lt;&gt;"",$G111&lt;$F111),"Submitted before service date",IF(AND($H111&lt;&gt;"",$H111&lt;$F111),"Deadline before service date",IF(AND($N111="Denied",$P111=""),"Missing denial category",IF(AND(OR($N111="Submitted",$N111="In Process",$N111="Denied",$N111="Paid",$N111="Adjusted"),$G111=""),"Missing submitted date",IF(AND($N111="Paid",$K111=0),"Paid status with no insurance payment",IF($K111+$L111+$M111&gt;$I111,"Amounts exceed billed amount","OK")))))))))))))))))</f>
        <v/>
      </c>
    </row>
    <row r="112">
      <c r="A112" s="29" t="n"/>
      <c r="B112" s="29" t="n"/>
      <c r="C112" s="29" t="n"/>
      <c r="D112" s="29" t="n"/>
      <c r="E112" s="29" t="n"/>
      <c r="F112" s="30" t="n"/>
      <c r="G112" s="30" t="n"/>
      <c r="H112" s="30" t="n"/>
      <c r="I112" s="31" t="n"/>
      <c r="J112" s="31" t="n"/>
      <c r="K112" s="31" t="n"/>
      <c r="L112" s="31" t="n"/>
      <c r="M112" s="31" t="n"/>
      <c r="N112" s="29" t="n"/>
      <c r="O112" s="32" t="n"/>
      <c r="P112" s="32" t="n"/>
      <c r="Q112" s="30" t="n"/>
      <c r="R112" s="30" t="n"/>
      <c r="S112" s="29" t="n"/>
      <c r="T112" s="25">
        <f>IF($A112="","",IF($G112="","",MAX(0,IF($N112="Paid",IF($Q112="",TODAY(),$Q112),TODAY())-$G112)))</f>
        <v/>
      </c>
      <c r="U112" s="26">
        <f>IF($A112="","",MAX(0,$I112-$K112-$L112-$M112))</f>
        <v/>
      </c>
      <c r="V112" s="27">
        <f>IF($A112="","",IF($G112="","Not submitted",IF($T112&lt;=30,"0–30 days",IF($T112&lt;=60,"31–60 days",IF($T112&lt;=90,"61–90 days","More than 90 days")))))</f>
        <v/>
      </c>
      <c r="W112" s="28">
        <f>IF($A112="","",IF(OR($N112="Submitted",$N112="In Process",$N112="Denied",$N112="Paid",$N112="Adjusted",$N112="Voided"),"Not applicable",IF($H112="","Missing deadline",IF($H112&lt;TODAY(),"Past due",IF($H112&lt;=TODAY()+'Lists &amp; Settings'!$B$3,"Due within 14 days","On track")))))</f>
        <v/>
      </c>
      <c r="X112" s="28">
        <f>IF($A112="","",IF($U112&lt;=0,"Closed",IF($R112="","No follow-up date",IF($R112&lt;TODAY(),"Overdue",IF($R112=TODAY(),"Due","Scheduled")))))</f>
        <v/>
      </c>
      <c r="Y112" s="28">
        <f>IF($A112="","",IF($B112="","Missing encounter ID",IF($C112="","Missing clinic",IF($D112="","Missing payer",IF($E112="","Missing claim type",IF($F112="","Missing date of service",IF($H112="","Missing filing deadline",IF($I112="","Missing billed amount",IF($N112="","Missing claim status",IF($S112="","Missing owner",IF(COUNTIF($A$7:$A$506,$A112)&gt;1,"Duplicate claim ID",IF(AND($G112&lt;&gt;"",$G112&lt;$F112),"Submitted before service date",IF(AND($H112&lt;&gt;"",$H112&lt;$F112),"Deadline before service date",IF(AND($N112="Denied",$P112=""),"Missing denial category",IF(AND(OR($N112="Submitted",$N112="In Process",$N112="Denied",$N112="Paid",$N112="Adjusted"),$G112=""),"Missing submitted date",IF(AND($N112="Paid",$K112=0),"Paid status with no insurance payment",IF($K112+$L112+$M112&gt;$I112,"Amounts exceed billed amount","OK")))))))))))))))))</f>
        <v/>
      </c>
    </row>
    <row r="113">
      <c r="A113" s="21" t="n"/>
      <c r="B113" s="21" t="n"/>
      <c r="C113" s="21" t="n"/>
      <c r="D113" s="21" t="n"/>
      <c r="E113" s="21" t="n"/>
      <c r="F113" s="22" t="n"/>
      <c r="G113" s="22" t="n"/>
      <c r="H113" s="22" t="n"/>
      <c r="I113" s="23" t="n"/>
      <c r="J113" s="23" t="n"/>
      <c r="K113" s="23" t="n"/>
      <c r="L113" s="23" t="n"/>
      <c r="M113" s="23" t="n"/>
      <c r="N113" s="21" t="n"/>
      <c r="O113" s="24" t="n"/>
      <c r="P113" s="24" t="n"/>
      <c r="Q113" s="22" t="n"/>
      <c r="R113" s="22" t="n"/>
      <c r="S113" s="21" t="n"/>
      <c r="T113" s="25">
        <f>IF($A113="","",IF($G113="","",MAX(0,IF($N113="Paid",IF($Q113="",TODAY(),$Q113),TODAY())-$G113)))</f>
        <v/>
      </c>
      <c r="U113" s="26">
        <f>IF($A113="","",MAX(0,$I113-$K113-$L113-$M113))</f>
        <v/>
      </c>
      <c r="V113" s="27">
        <f>IF($A113="","",IF($G113="","Not submitted",IF($T113&lt;=30,"0–30 days",IF($T113&lt;=60,"31–60 days",IF($T113&lt;=90,"61–90 days","More than 90 days")))))</f>
        <v/>
      </c>
      <c r="W113" s="28">
        <f>IF($A113="","",IF(OR($N113="Submitted",$N113="In Process",$N113="Denied",$N113="Paid",$N113="Adjusted",$N113="Voided"),"Not applicable",IF($H113="","Missing deadline",IF($H113&lt;TODAY(),"Past due",IF($H113&lt;=TODAY()+'Lists &amp; Settings'!$B$3,"Due within 14 days","On track")))))</f>
        <v/>
      </c>
      <c r="X113" s="28">
        <f>IF($A113="","",IF($U113&lt;=0,"Closed",IF($R113="","No follow-up date",IF($R113&lt;TODAY(),"Overdue",IF($R113=TODAY(),"Due","Scheduled")))))</f>
        <v/>
      </c>
      <c r="Y113" s="28">
        <f>IF($A113="","",IF($B113="","Missing encounter ID",IF($C113="","Missing clinic",IF($D113="","Missing payer",IF($E113="","Missing claim type",IF($F113="","Missing date of service",IF($H113="","Missing filing deadline",IF($I113="","Missing billed amount",IF($N113="","Missing claim status",IF($S113="","Missing owner",IF(COUNTIF($A$7:$A$506,$A113)&gt;1,"Duplicate claim ID",IF(AND($G113&lt;&gt;"",$G113&lt;$F113),"Submitted before service date",IF(AND($H113&lt;&gt;"",$H113&lt;$F113),"Deadline before service date",IF(AND($N113="Denied",$P113=""),"Missing denial category",IF(AND(OR($N113="Submitted",$N113="In Process",$N113="Denied",$N113="Paid",$N113="Adjusted"),$G113=""),"Missing submitted date",IF(AND($N113="Paid",$K113=0),"Paid status with no insurance payment",IF($K113+$L113+$M113&gt;$I113,"Amounts exceed billed amount","OK")))))))))))))))))</f>
        <v/>
      </c>
    </row>
    <row r="114">
      <c r="A114" s="29" t="n"/>
      <c r="B114" s="29" t="n"/>
      <c r="C114" s="29" t="n"/>
      <c r="D114" s="29" t="n"/>
      <c r="E114" s="29" t="n"/>
      <c r="F114" s="30" t="n"/>
      <c r="G114" s="30" t="n"/>
      <c r="H114" s="30" t="n"/>
      <c r="I114" s="31" t="n"/>
      <c r="J114" s="31" t="n"/>
      <c r="K114" s="31" t="n"/>
      <c r="L114" s="31" t="n"/>
      <c r="M114" s="31" t="n"/>
      <c r="N114" s="29" t="n"/>
      <c r="O114" s="32" t="n"/>
      <c r="P114" s="32" t="n"/>
      <c r="Q114" s="30" t="n"/>
      <c r="R114" s="30" t="n"/>
      <c r="S114" s="29" t="n"/>
      <c r="T114" s="25">
        <f>IF($A114="","",IF($G114="","",MAX(0,IF($N114="Paid",IF($Q114="",TODAY(),$Q114),TODAY())-$G114)))</f>
        <v/>
      </c>
      <c r="U114" s="26">
        <f>IF($A114="","",MAX(0,$I114-$K114-$L114-$M114))</f>
        <v/>
      </c>
      <c r="V114" s="27">
        <f>IF($A114="","",IF($G114="","Not submitted",IF($T114&lt;=30,"0–30 days",IF($T114&lt;=60,"31–60 days",IF($T114&lt;=90,"61–90 days","More than 90 days")))))</f>
        <v/>
      </c>
      <c r="W114" s="28">
        <f>IF($A114="","",IF(OR($N114="Submitted",$N114="In Process",$N114="Denied",$N114="Paid",$N114="Adjusted",$N114="Voided"),"Not applicable",IF($H114="","Missing deadline",IF($H114&lt;TODAY(),"Past due",IF($H114&lt;=TODAY()+'Lists &amp; Settings'!$B$3,"Due within 14 days","On track")))))</f>
        <v/>
      </c>
      <c r="X114" s="28">
        <f>IF($A114="","",IF($U114&lt;=0,"Closed",IF($R114="","No follow-up date",IF($R114&lt;TODAY(),"Overdue",IF($R114=TODAY(),"Due","Scheduled")))))</f>
        <v/>
      </c>
      <c r="Y114" s="28">
        <f>IF($A114="","",IF($B114="","Missing encounter ID",IF($C114="","Missing clinic",IF($D114="","Missing payer",IF($E114="","Missing claim type",IF($F114="","Missing date of service",IF($H114="","Missing filing deadline",IF($I114="","Missing billed amount",IF($N114="","Missing claim status",IF($S114="","Missing owner",IF(COUNTIF($A$7:$A$506,$A114)&gt;1,"Duplicate claim ID",IF(AND($G114&lt;&gt;"",$G114&lt;$F114),"Submitted before service date",IF(AND($H114&lt;&gt;"",$H114&lt;$F114),"Deadline before service date",IF(AND($N114="Denied",$P114=""),"Missing denial category",IF(AND(OR($N114="Submitted",$N114="In Process",$N114="Denied",$N114="Paid",$N114="Adjusted"),$G114=""),"Missing submitted date",IF(AND($N114="Paid",$K114=0),"Paid status with no insurance payment",IF($K114+$L114+$M114&gt;$I114,"Amounts exceed billed amount","OK")))))))))))))))))</f>
        <v/>
      </c>
    </row>
    <row r="115">
      <c r="A115" s="21" t="n"/>
      <c r="B115" s="21" t="n"/>
      <c r="C115" s="21" t="n"/>
      <c r="D115" s="21" t="n"/>
      <c r="E115" s="21" t="n"/>
      <c r="F115" s="22" t="n"/>
      <c r="G115" s="22" t="n"/>
      <c r="H115" s="22" t="n"/>
      <c r="I115" s="23" t="n"/>
      <c r="J115" s="23" t="n"/>
      <c r="K115" s="23" t="n"/>
      <c r="L115" s="23" t="n"/>
      <c r="M115" s="23" t="n"/>
      <c r="N115" s="21" t="n"/>
      <c r="O115" s="24" t="n"/>
      <c r="P115" s="24" t="n"/>
      <c r="Q115" s="22" t="n"/>
      <c r="R115" s="22" t="n"/>
      <c r="S115" s="21" t="n"/>
      <c r="T115" s="25">
        <f>IF($A115="","",IF($G115="","",MAX(0,IF($N115="Paid",IF($Q115="",TODAY(),$Q115),TODAY())-$G115)))</f>
        <v/>
      </c>
      <c r="U115" s="26">
        <f>IF($A115="","",MAX(0,$I115-$K115-$L115-$M115))</f>
        <v/>
      </c>
      <c r="V115" s="27">
        <f>IF($A115="","",IF($G115="","Not submitted",IF($T115&lt;=30,"0–30 days",IF($T115&lt;=60,"31–60 days",IF($T115&lt;=90,"61–90 days","More than 90 days")))))</f>
        <v/>
      </c>
      <c r="W115" s="28">
        <f>IF($A115="","",IF(OR($N115="Submitted",$N115="In Process",$N115="Denied",$N115="Paid",$N115="Adjusted",$N115="Voided"),"Not applicable",IF($H115="","Missing deadline",IF($H115&lt;TODAY(),"Past due",IF($H115&lt;=TODAY()+'Lists &amp; Settings'!$B$3,"Due within 14 days","On track")))))</f>
        <v/>
      </c>
      <c r="X115" s="28">
        <f>IF($A115="","",IF($U115&lt;=0,"Closed",IF($R115="","No follow-up date",IF($R115&lt;TODAY(),"Overdue",IF($R115=TODAY(),"Due","Scheduled")))))</f>
        <v/>
      </c>
      <c r="Y115" s="28">
        <f>IF($A115="","",IF($B115="","Missing encounter ID",IF($C115="","Missing clinic",IF($D115="","Missing payer",IF($E115="","Missing claim type",IF($F115="","Missing date of service",IF($H115="","Missing filing deadline",IF($I115="","Missing billed amount",IF($N115="","Missing claim status",IF($S115="","Missing owner",IF(COUNTIF($A$7:$A$506,$A115)&gt;1,"Duplicate claim ID",IF(AND($G115&lt;&gt;"",$G115&lt;$F115),"Submitted before service date",IF(AND($H115&lt;&gt;"",$H115&lt;$F115),"Deadline before service date",IF(AND($N115="Denied",$P115=""),"Missing denial category",IF(AND(OR($N115="Submitted",$N115="In Process",$N115="Denied",$N115="Paid",$N115="Adjusted"),$G115=""),"Missing submitted date",IF(AND($N115="Paid",$K115=0),"Paid status with no insurance payment",IF($K115+$L115+$M115&gt;$I115,"Amounts exceed billed amount","OK")))))))))))))))))</f>
        <v/>
      </c>
    </row>
    <row r="116">
      <c r="A116" s="29" t="n"/>
      <c r="B116" s="29" t="n"/>
      <c r="C116" s="29" t="n"/>
      <c r="D116" s="29" t="n"/>
      <c r="E116" s="29" t="n"/>
      <c r="F116" s="30" t="n"/>
      <c r="G116" s="30" t="n"/>
      <c r="H116" s="30" t="n"/>
      <c r="I116" s="31" t="n"/>
      <c r="J116" s="31" t="n"/>
      <c r="K116" s="31" t="n"/>
      <c r="L116" s="31" t="n"/>
      <c r="M116" s="31" t="n"/>
      <c r="N116" s="29" t="n"/>
      <c r="O116" s="32" t="n"/>
      <c r="P116" s="32" t="n"/>
      <c r="Q116" s="30" t="n"/>
      <c r="R116" s="30" t="n"/>
      <c r="S116" s="29" t="n"/>
      <c r="T116" s="25">
        <f>IF($A116="","",IF($G116="","",MAX(0,IF($N116="Paid",IF($Q116="",TODAY(),$Q116),TODAY())-$G116)))</f>
        <v/>
      </c>
      <c r="U116" s="26">
        <f>IF($A116="","",MAX(0,$I116-$K116-$L116-$M116))</f>
        <v/>
      </c>
      <c r="V116" s="27">
        <f>IF($A116="","",IF($G116="","Not submitted",IF($T116&lt;=30,"0–30 days",IF($T116&lt;=60,"31–60 days",IF($T116&lt;=90,"61–90 days","More than 90 days")))))</f>
        <v/>
      </c>
      <c r="W116" s="28">
        <f>IF($A116="","",IF(OR($N116="Submitted",$N116="In Process",$N116="Denied",$N116="Paid",$N116="Adjusted",$N116="Voided"),"Not applicable",IF($H116="","Missing deadline",IF($H116&lt;TODAY(),"Past due",IF($H116&lt;=TODAY()+'Lists &amp; Settings'!$B$3,"Due within 14 days","On track")))))</f>
        <v/>
      </c>
      <c r="X116" s="28">
        <f>IF($A116="","",IF($U116&lt;=0,"Closed",IF($R116="","No follow-up date",IF($R116&lt;TODAY(),"Overdue",IF($R116=TODAY(),"Due","Scheduled")))))</f>
        <v/>
      </c>
      <c r="Y116" s="28">
        <f>IF($A116="","",IF($B116="","Missing encounter ID",IF($C116="","Missing clinic",IF($D116="","Missing payer",IF($E116="","Missing claim type",IF($F116="","Missing date of service",IF($H116="","Missing filing deadline",IF($I116="","Missing billed amount",IF($N116="","Missing claim status",IF($S116="","Missing owner",IF(COUNTIF($A$7:$A$506,$A116)&gt;1,"Duplicate claim ID",IF(AND($G116&lt;&gt;"",$G116&lt;$F116),"Submitted before service date",IF(AND($H116&lt;&gt;"",$H116&lt;$F116),"Deadline before service date",IF(AND($N116="Denied",$P116=""),"Missing denial category",IF(AND(OR($N116="Submitted",$N116="In Process",$N116="Denied",$N116="Paid",$N116="Adjusted"),$G116=""),"Missing submitted date",IF(AND($N116="Paid",$K116=0),"Paid status with no insurance payment",IF($K116+$L116+$M116&gt;$I116,"Amounts exceed billed amount","OK")))))))))))))))))</f>
        <v/>
      </c>
    </row>
    <row r="117">
      <c r="A117" s="21" t="n"/>
      <c r="B117" s="21" t="n"/>
      <c r="C117" s="21" t="n"/>
      <c r="D117" s="21" t="n"/>
      <c r="E117" s="21" t="n"/>
      <c r="F117" s="22" t="n"/>
      <c r="G117" s="22" t="n"/>
      <c r="H117" s="22" t="n"/>
      <c r="I117" s="23" t="n"/>
      <c r="J117" s="23" t="n"/>
      <c r="K117" s="23" t="n"/>
      <c r="L117" s="23" t="n"/>
      <c r="M117" s="23" t="n"/>
      <c r="N117" s="21" t="n"/>
      <c r="O117" s="24" t="n"/>
      <c r="P117" s="24" t="n"/>
      <c r="Q117" s="22" t="n"/>
      <c r="R117" s="22" t="n"/>
      <c r="S117" s="21" t="n"/>
      <c r="T117" s="25">
        <f>IF($A117="","",IF($G117="","",MAX(0,IF($N117="Paid",IF($Q117="",TODAY(),$Q117),TODAY())-$G117)))</f>
        <v/>
      </c>
      <c r="U117" s="26">
        <f>IF($A117="","",MAX(0,$I117-$K117-$L117-$M117))</f>
        <v/>
      </c>
      <c r="V117" s="27">
        <f>IF($A117="","",IF($G117="","Not submitted",IF($T117&lt;=30,"0–30 days",IF($T117&lt;=60,"31–60 days",IF($T117&lt;=90,"61–90 days","More than 90 days")))))</f>
        <v/>
      </c>
      <c r="W117" s="28">
        <f>IF($A117="","",IF(OR($N117="Submitted",$N117="In Process",$N117="Denied",$N117="Paid",$N117="Adjusted",$N117="Voided"),"Not applicable",IF($H117="","Missing deadline",IF($H117&lt;TODAY(),"Past due",IF($H117&lt;=TODAY()+'Lists &amp; Settings'!$B$3,"Due within 14 days","On track")))))</f>
        <v/>
      </c>
      <c r="X117" s="28">
        <f>IF($A117="","",IF($U117&lt;=0,"Closed",IF($R117="","No follow-up date",IF($R117&lt;TODAY(),"Overdue",IF($R117=TODAY(),"Due","Scheduled")))))</f>
        <v/>
      </c>
      <c r="Y117" s="28">
        <f>IF($A117="","",IF($B117="","Missing encounter ID",IF($C117="","Missing clinic",IF($D117="","Missing payer",IF($E117="","Missing claim type",IF($F117="","Missing date of service",IF($H117="","Missing filing deadline",IF($I117="","Missing billed amount",IF($N117="","Missing claim status",IF($S117="","Missing owner",IF(COUNTIF($A$7:$A$506,$A117)&gt;1,"Duplicate claim ID",IF(AND($G117&lt;&gt;"",$G117&lt;$F117),"Submitted before service date",IF(AND($H117&lt;&gt;"",$H117&lt;$F117),"Deadline before service date",IF(AND($N117="Denied",$P117=""),"Missing denial category",IF(AND(OR($N117="Submitted",$N117="In Process",$N117="Denied",$N117="Paid",$N117="Adjusted"),$G117=""),"Missing submitted date",IF(AND($N117="Paid",$K117=0),"Paid status with no insurance payment",IF($K117+$L117+$M117&gt;$I117,"Amounts exceed billed amount","OK")))))))))))))))))</f>
        <v/>
      </c>
    </row>
    <row r="118">
      <c r="A118" s="29" t="n"/>
      <c r="B118" s="29" t="n"/>
      <c r="C118" s="29" t="n"/>
      <c r="D118" s="29" t="n"/>
      <c r="E118" s="29" t="n"/>
      <c r="F118" s="30" t="n"/>
      <c r="G118" s="30" t="n"/>
      <c r="H118" s="30" t="n"/>
      <c r="I118" s="31" t="n"/>
      <c r="J118" s="31" t="n"/>
      <c r="K118" s="31" t="n"/>
      <c r="L118" s="31" t="n"/>
      <c r="M118" s="31" t="n"/>
      <c r="N118" s="29" t="n"/>
      <c r="O118" s="32" t="n"/>
      <c r="P118" s="32" t="n"/>
      <c r="Q118" s="30" t="n"/>
      <c r="R118" s="30" t="n"/>
      <c r="S118" s="29" t="n"/>
      <c r="T118" s="25">
        <f>IF($A118="","",IF($G118="","",MAX(0,IF($N118="Paid",IF($Q118="",TODAY(),$Q118),TODAY())-$G118)))</f>
        <v/>
      </c>
      <c r="U118" s="26">
        <f>IF($A118="","",MAX(0,$I118-$K118-$L118-$M118))</f>
        <v/>
      </c>
      <c r="V118" s="27">
        <f>IF($A118="","",IF($G118="","Not submitted",IF($T118&lt;=30,"0–30 days",IF($T118&lt;=60,"31–60 days",IF($T118&lt;=90,"61–90 days","More than 90 days")))))</f>
        <v/>
      </c>
      <c r="W118" s="28">
        <f>IF($A118="","",IF(OR($N118="Submitted",$N118="In Process",$N118="Denied",$N118="Paid",$N118="Adjusted",$N118="Voided"),"Not applicable",IF($H118="","Missing deadline",IF($H118&lt;TODAY(),"Past due",IF($H118&lt;=TODAY()+'Lists &amp; Settings'!$B$3,"Due within 14 days","On track")))))</f>
        <v/>
      </c>
      <c r="X118" s="28">
        <f>IF($A118="","",IF($U118&lt;=0,"Closed",IF($R118="","No follow-up date",IF($R118&lt;TODAY(),"Overdue",IF($R118=TODAY(),"Due","Scheduled")))))</f>
        <v/>
      </c>
      <c r="Y118" s="28">
        <f>IF($A118="","",IF($B118="","Missing encounter ID",IF($C118="","Missing clinic",IF($D118="","Missing payer",IF($E118="","Missing claim type",IF($F118="","Missing date of service",IF($H118="","Missing filing deadline",IF($I118="","Missing billed amount",IF($N118="","Missing claim status",IF($S118="","Missing owner",IF(COUNTIF($A$7:$A$506,$A118)&gt;1,"Duplicate claim ID",IF(AND($G118&lt;&gt;"",$G118&lt;$F118),"Submitted before service date",IF(AND($H118&lt;&gt;"",$H118&lt;$F118),"Deadline before service date",IF(AND($N118="Denied",$P118=""),"Missing denial category",IF(AND(OR($N118="Submitted",$N118="In Process",$N118="Denied",$N118="Paid",$N118="Adjusted"),$G118=""),"Missing submitted date",IF(AND($N118="Paid",$K118=0),"Paid status with no insurance payment",IF($K118+$L118+$M118&gt;$I118,"Amounts exceed billed amount","OK")))))))))))))))))</f>
        <v/>
      </c>
    </row>
    <row r="119">
      <c r="A119" s="21" t="n"/>
      <c r="B119" s="21" t="n"/>
      <c r="C119" s="21" t="n"/>
      <c r="D119" s="21" t="n"/>
      <c r="E119" s="21" t="n"/>
      <c r="F119" s="22" t="n"/>
      <c r="G119" s="22" t="n"/>
      <c r="H119" s="22" t="n"/>
      <c r="I119" s="23" t="n"/>
      <c r="J119" s="23" t="n"/>
      <c r="K119" s="23" t="n"/>
      <c r="L119" s="23" t="n"/>
      <c r="M119" s="23" t="n"/>
      <c r="N119" s="21" t="n"/>
      <c r="O119" s="24" t="n"/>
      <c r="P119" s="24" t="n"/>
      <c r="Q119" s="22" t="n"/>
      <c r="R119" s="22" t="n"/>
      <c r="S119" s="21" t="n"/>
      <c r="T119" s="25">
        <f>IF($A119="","",IF($G119="","",MAX(0,IF($N119="Paid",IF($Q119="",TODAY(),$Q119),TODAY())-$G119)))</f>
        <v/>
      </c>
      <c r="U119" s="26">
        <f>IF($A119="","",MAX(0,$I119-$K119-$L119-$M119))</f>
        <v/>
      </c>
      <c r="V119" s="27">
        <f>IF($A119="","",IF($G119="","Not submitted",IF($T119&lt;=30,"0–30 days",IF($T119&lt;=60,"31–60 days",IF($T119&lt;=90,"61–90 days","More than 90 days")))))</f>
        <v/>
      </c>
      <c r="W119" s="28">
        <f>IF($A119="","",IF(OR($N119="Submitted",$N119="In Process",$N119="Denied",$N119="Paid",$N119="Adjusted",$N119="Voided"),"Not applicable",IF($H119="","Missing deadline",IF($H119&lt;TODAY(),"Past due",IF($H119&lt;=TODAY()+'Lists &amp; Settings'!$B$3,"Due within 14 days","On track")))))</f>
        <v/>
      </c>
      <c r="X119" s="28">
        <f>IF($A119="","",IF($U119&lt;=0,"Closed",IF($R119="","No follow-up date",IF($R119&lt;TODAY(),"Overdue",IF($R119=TODAY(),"Due","Scheduled")))))</f>
        <v/>
      </c>
      <c r="Y119" s="28">
        <f>IF($A119="","",IF($B119="","Missing encounter ID",IF($C119="","Missing clinic",IF($D119="","Missing payer",IF($E119="","Missing claim type",IF($F119="","Missing date of service",IF($H119="","Missing filing deadline",IF($I119="","Missing billed amount",IF($N119="","Missing claim status",IF($S119="","Missing owner",IF(COUNTIF($A$7:$A$506,$A119)&gt;1,"Duplicate claim ID",IF(AND($G119&lt;&gt;"",$G119&lt;$F119),"Submitted before service date",IF(AND($H119&lt;&gt;"",$H119&lt;$F119),"Deadline before service date",IF(AND($N119="Denied",$P119=""),"Missing denial category",IF(AND(OR($N119="Submitted",$N119="In Process",$N119="Denied",$N119="Paid",$N119="Adjusted"),$G119=""),"Missing submitted date",IF(AND($N119="Paid",$K119=0),"Paid status with no insurance payment",IF($K119+$L119+$M119&gt;$I119,"Amounts exceed billed amount","OK")))))))))))))))))</f>
        <v/>
      </c>
    </row>
    <row r="120">
      <c r="A120" s="29" t="n"/>
      <c r="B120" s="29" t="n"/>
      <c r="C120" s="29" t="n"/>
      <c r="D120" s="29" t="n"/>
      <c r="E120" s="29" t="n"/>
      <c r="F120" s="30" t="n"/>
      <c r="G120" s="30" t="n"/>
      <c r="H120" s="30" t="n"/>
      <c r="I120" s="31" t="n"/>
      <c r="J120" s="31" t="n"/>
      <c r="K120" s="31" t="n"/>
      <c r="L120" s="31" t="n"/>
      <c r="M120" s="31" t="n"/>
      <c r="N120" s="29" t="n"/>
      <c r="O120" s="32" t="n"/>
      <c r="P120" s="32" t="n"/>
      <c r="Q120" s="30" t="n"/>
      <c r="R120" s="30" t="n"/>
      <c r="S120" s="29" t="n"/>
      <c r="T120" s="25">
        <f>IF($A120="","",IF($G120="","",MAX(0,IF($N120="Paid",IF($Q120="",TODAY(),$Q120),TODAY())-$G120)))</f>
        <v/>
      </c>
      <c r="U120" s="26">
        <f>IF($A120="","",MAX(0,$I120-$K120-$L120-$M120))</f>
        <v/>
      </c>
      <c r="V120" s="27">
        <f>IF($A120="","",IF($G120="","Not submitted",IF($T120&lt;=30,"0–30 days",IF($T120&lt;=60,"31–60 days",IF($T120&lt;=90,"61–90 days","More than 90 days")))))</f>
        <v/>
      </c>
      <c r="W120" s="28">
        <f>IF($A120="","",IF(OR($N120="Submitted",$N120="In Process",$N120="Denied",$N120="Paid",$N120="Adjusted",$N120="Voided"),"Not applicable",IF($H120="","Missing deadline",IF($H120&lt;TODAY(),"Past due",IF($H120&lt;=TODAY()+'Lists &amp; Settings'!$B$3,"Due within 14 days","On track")))))</f>
        <v/>
      </c>
      <c r="X120" s="28">
        <f>IF($A120="","",IF($U120&lt;=0,"Closed",IF($R120="","No follow-up date",IF($R120&lt;TODAY(),"Overdue",IF($R120=TODAY(),"Due","Scheduled")))))</f>
        <v/>
      </c>
      <c r="Y120" s="28">
        <f>IF($A120="","",IF($B120="","Missing encounter ID",IF($C120="","Missing clinic",IF($D120="","Missing payer",IF($E120="","Missing claim type",IF($F120="","Missing date of service",IF($H120="","Missing filing deadline",IF($I120="","Missing billed amount",IF($N120="","Missing claim status",IF($S120="","Missing owner",IF(COUNTIF($A$7:$A$506,$A120)&gt;1,"Duplicate claim ID",IF(AND($G120&lt;&gt;"",$G120&lt;$F120),"Submitted before service date",IF(AND($H120&lt;&gt;"",$H120&lt;$F120),"Deadline before service date",IF(AND($N120="Denied",$P120=""),"Missing denial category",IF(AND(OR($N120="Submitted",$N120="In Process",$N120="Denied",$N120="Paid",$N120="Adjusted"),$G120=""),"Missing submitted date",IF(AND($N120="Paid",$K120=0),"Paid status with no insurance payment",IF($K120+$L120+$M120&gt;$I120,"Amounts exceed billed amount","OK")))))))))))))))))</f>
        <v/>
      </c>
    </row>
    <row r="121">
      <c r="A121" s="21" t="n"/>
      <c r="B121" s="21" t="n"/>
      <c r="C121" s="21" t="n"/>
      <c r="D121" s="21" t="n"/>
      <c r="E121" s="21" t="n"/>
      <c r="F121" s="22" t="n"/>
      <c r="G121" s="22" t="n"/>
      <c r="H121" s="22" t="n"/>
      <c r="I121" s="23" t="n"/>
      <c r="J121" s="23" t="n"/>
      <c r="K121" s="23" t="n"/>
      <c r="L121" s="23" t="n"/>
      <c r="M121" s="23" t="n"/>
      <c r="N121" s="21" t="n"/>
      <c r="O121" s="24" t="n"/>
      <c r="P121" s="24" t="n"/>
      <c r="Q121" s="22" t="n"/>
      <c r="R121" s="22" t="n"/>
      <c r="S121" s="21" t="n"/>
      <c r="T121" s="25">
        <f>IF($A121="","",IF($G121="","",MAX(0,IF($N121="Paid",IF($Q121="",TODAY(),$Q121),TODAY())-$G121)))</f>
        <v/>
      </c>
      <c r="U121" s="26">
        <f>IF($A121="","",MAX(0,$I121-$K121-$L121-$M121))</f>
        <v/>
      </c>
      <c r="V121" s="27">
        <f>IF($A121="","",IF($G121="","Not submitted",IF($T121&lt;=30,"0–30 days",IF($T121&lt;=60,"31–60 days",IF($T121&lt;=90,"61–90 days","More than 90 days")))))</f>
        <v/>
      </c>
      <c r="W121" s="28">
        <f>IF($A121="","",IF(OR($N121="Submitted",$N121="In Process",$N121="Denied",$N121="Paid",$N121="Adjusted",$N121="Voided"),"Not applicable",IF($H121="","Missing deadline",IF($H121&lt;TODAY(),"Past due",IF($H121&lt;=TODAY()+'Lists &amp; Settings'!$B$3,"Due within 14 days","On track")))))</f>
        <v/>
      </c>
      <c r="X121" s="28">
        <f>IF($A121="","",IF($U121&lt;=0,"Closed",IF($R121="","No follow-up date",IF($R121&lt;TODAY(),"Overdue",IF($R121=TODAY(),"Due","Scheduled")))))</f>
        <v/>
      </c>
      <c r="Y121" s="28">
        <f>IF($A121="","",IF($B121="","Missing encounter ID",IF($C121="","Missing clinic",IF($D121="","Missing payer",IF($E121="","Missing claim type",IF($F121="","Missing date of service",IF($H121="","Missing filing deadline",IF($I121="","Missing billed amount",IF($N121="","Missing claim status",IF($S121="","Missing owner",IF(COUNTIF($A$7:$A$506,$A121)&gt;1,"Duplicate claim ID",IF(AND($G121&lt;&gt;"",$G121&lt;$F121),"Submitted before service date",IF(AND($H121&lt;&gt;"",$H121&lt;$F121),"Deadline before service date",IF(AND($N121="Denied",$P121=""),"Missing denial category",IF(AND(OR($N121="Submitted",$N121="In Process",$N121="Denied",$N121="Paid",$N121="Adjusted"),$G121=""),"Missing submitted date",IF(AND($N121="Paid",$K121=0),"Paid status with no insurance payment",IF($K121+$L121+$M121&gt;$I121,"Amounts exceed billed amount","OK")))))))))))))))))</f>
        <v/>
      </c>
    </row>
    <row r="122">
      <c r="A122" s="29" t="n"/>
      <c r="B122" s="29" t="n"/>
      <c r="C122" s="29" t="n"/>
      <c r="D122" s="29" t="n"/>
      <c r="E122" s="29" t="n"/>
      <c r="F122" s="30" t="n"/>
      <c r="G122" s="30" t="n"/>
      <c r="H122" s="30" t="n"/>
      <c r="I122" s="31" t="n"/>
      <c r="J122" s="31" t="n"/>
      <c r="K122" s="31" t="n"/>
      <c r="L122" s="31" t="n"/>
      <c r="M122" s="31" t="n"/>
      <c r="N122" s="29" t="n"/>
      <c r="O122" s="32" t="n"/>
      <c r="P122" s="32" t="n"/>
      <c r="Q122" s="30" t="n"/>
      <c r="R122" s="30" t="n"/>
      <c r="S122" s="29" t="n"/>
      <c r="T122" s="25">
        <f>IF($A122="","",IF($G122="","",MAX(0,IF($N122="Paid",IF($Q122="",TODAY(),$Q122),TODAY())-$G122)))</f>
        <v/>
      </c>
      <c r="U122" s="26">
        <f>IF($A122="","",MAX(0,$I122-$K122-$L122-$M122))</f>
        <v/>
      </c>
      <c r="V122" s="27">
        <f>IF($A122="","",IF($G122="","Not submitted",IF($T122&lt;=30,"0–30 days",IF($T122&lt;=60,"31–60 days",IF($T122&lt;=90,"61–90 days","More than 90 days")))))</f>
        <v/>
      </c>
      <c r="W122" s="28">
        <f>IF($A122="","",IF(OR($N122="Submitted",$N122="In Process",$N122="Denied",$N122="Paid",$N122="Adjusted",$N122="Voided"),"Not applicable",IF($H122="","Missing deadline",IF($H122&lt;TODAY(),"Past due",IF($H122&lt;=TODAY()+'Lists &amp; Settings'!$B$3,"Due within 14 days","On track")))))</f>
        <v/>
      </c>
      <c r="X122" s="28">
        <f>IF($A122="","",IF($U122&lt;=0,"Closed",IF($R122="","No follow-up date",IF($R122&lt;TODAY(),"Overdue",IF($R122=TODAY(),"Due","Scheduled")))))</f>
        <v/>
      </c>
      <c r="Y122" s="28">
        <f>IF($A122="","",IF($B122="","Missing encounter ID",IF($C122="","Missing clinic",IF($D122="","Missing payer",IF($E122="","Missing claim type",IF($F122="","Missing date of service",IF($H122="","Missing filing deadline",IF($I122="","Missing billed amount",IF($N122="","Missing claim status",IF($S122="","Missing owner",IF(COUNTIF($A$7:$A$506,$A122)&gt;1,"Duplicate claim ID",IF(AND($G122&lt;&gt;"",$G122&lt;$F122),"Submitted before service date",IF(AND($H122&lt;&gt;"",$H122&lt;$F122),"Deadline before service date",IF(AND($N122="Denied",$P122=""),"Missing denial category",IF(AND(OR($N122="Submitted",$N122="In Process",$N122="Denied",$N122="Paid",$N122="Adjusted"),$G122=""),"Missing submitted date",IF(AND($N122="Paid",$K122=0),"Paid status with no insurance payment",IF($K122+$L122+$M122&gt;$I122,"Amounts exceed billed amount","OK")))))))))))))))))</f>
        <v/>
      </c>
    </row>
    <row r="123">
      <c r="A123" s="21" t="n"/>
      <c r="B123" s="21" t="n"/>
      <c r="C123" s="21" t="n"/>
      <c r="D123" s="21" t="n"/>
      <c r="E123" s="21" t="n"/>
      <c r="F123" s="22" t="n"/>
      <c r="G123" s="22" t="n"/>
      <c r="H123" s="22" t="n"/>
      <c r="I123" s="23" t="n"/>
      <c r="J123" s="23" t="n"/>
      <c r="K123" s="23" t="n"/>
      <c r="L123" s="23" t="n"/>
      <c r="M123" s="23" t="n"/>
      <c r="N123" s="21" t="n"/>
      <c r="O123" s="24" t="n"/>
      <c r="P123" s="24" t="n"/>
      <c r="Q123" s="22" t="n"/>
      <c r="R123" s="22" t="n"/>
      <c r="S123" s="21" t="n"/>
      <c r="T123" s="25">
        <f>IF($A123="","",IF($G123="","",MAX(0,IF($N123="Paid",IF($Q123="",TODAY(),$Q123),TODAY())-$G123)))</f>
        <v/>
      </c>
      <c r="U123" s="26">
        <f>IF($A123="","",MAX(0,$I123-$K123-$L123-$M123))</f>
        <v/>
      </c>
      <c r="V123" s="27">
        <f>IF($A123="","",IF($G123="","Not submitted",IF($T123&lt;=30,"0–30 days",IF($T123&lt;=60,"31–60 days",IF($T123&lt;=90,"61–90 days","More than 90 days")))))</f>
        <v/>
      </c>
      <c r="W123" s="28">
        <f>IF($A123="","",IF(OR($N123="Submitted",$N123="In Process",$N123="Denied",$N123="Paid",$N123="Adjusted",$N123="Voided"),"Not applicable",IF($H123="","Missing deadline",IF($H123&lt;TODAY(),"Past due",IF($H123&lt;=TODAY()+'Lists &amp; Settings'!$B$3,"Due within 14 days","On track")))))</f>
        <v/>
      </c>
      <c r="X123" s="28">
        <f>IF($A123="","",IF($U123&lt;=0,"Closed",IF($R123="","No follow-up date",IF($R123&lt;TODAY(),"Overdue",IF($R123=TODAY(),"Due","Scheduled")))))</f>
        <v/>
      </c>
      <c r="Y123" s="28">
        <f>IF($A123="","",IF($B123="","Missing encounter ID",IF($C123="","Missing clinic",IF($D123="","Missing payer",IF($E123="","Missing claim type",IF($F123="","Missing date of service",IF($H123="","Missing filing deadline",IF($I123="","Missing billed amount",IF($N123="","Missing claim status",IF($S123="","Missing owner",IF(COUNTIF($A$7:$A$506,$A123)&gt;1,"Duplicate claim ID",IF(AND($G123&lt;&gt;"",$G123&lt;$F123),"Submitted before service date",IF(AND($H123&lt;&gt;"",$H123&lt;$F123),"Deadline before service date",IF(AND($N123="Denied",$P123=""),"Missing denial category",IF(AND(OR($N123="Submitted",$N123="In Process",$N123="Denied",$N123="Paid",$N123="Adjusted"),$G123=""),"Missing submitted date",IF(AND($N123="Paid",$K123=0),"Paid status with no insurance payment",IF($K123+$L123+$M123&gt;$I123,"Amounts exceed billed amount","OK")))))))))))))))))</f>
        <v/>
      </c>
    </row>
    <row r="124">
      <c r="A124" s="29" t="n"/>
      <c r="B124" s="29" t="n"/>
      <c r="C124" s="29" t="n"/>
      <c r="D124" s="29" t="n"/>
      <c r="E124" s="29" t="n"/>
      <c r="F124" s="30" t="n"/>
      <c r="G124" s="30" t="n"/>
      <c r="H124" s="30" t="n"/>
      <c r="I124" s="31" t="n"/>
      <c r="J124" s="31" t="n"/>
      <c r="K124" s="31" t="n"/>
      <c r="L124" s="31" t="n"/>
      <c r="M124" s="31" t="n"/>
      <c r="N124" s="29" t="n"/>
      <c r="O124" s="32" t="n"/>
      <c r="P124" s="32" t="n"/>
      <c r="Q124" s="30" t="n"/>
      <c r="R124" s="30" t="n"/>
      <c r="S124" s="29" t="n"/>
      <c r="T124" s="25">
        <f>IF($A124="","",IF($G124="","",MAX(0,IF($N124="Paid",IF($Q124="",TODAY(),$Q124),TODAY())-$G124)))</f>
        <v/>
      </c>
      <c r="U124" s="26">
        <f>IF($A124="","",MAX(0,$I124-$K124-$L124-$M124))</f>
        <v/>
      </c>
      <c r="V124" s="27">
        <f>IF($A124="","",IF($G124="","Not submitted",IF($T124&lt;=30,"0–30 days",IF($T124&lt;=60,"31–60 days",IF($T124&lt;=90,"61–90 days","More than 90 days")))))</f>
        <v/>
      </c>
      <c r="W124" s="28">
        <f>IF($A124="","",IF(OR($N124="Submitted",$N124="In Process",$N124="Denied",$N124="Paid",$N124="Adjusted",$N124="Voided"),"Not applicable",IF($H124="","Missing deadline",IF($H124&lt;TODAY(),"Past due",IF($H124&lt;=TODAY()+'Lists &amp; Settings'!$B$3,"Due within 14 days","On track")))))</f>
        <v/>
      </c>
      <c r="X124" s="28">
        <f>IF($A124="","",IF($U124&lt;=0,"Closed",IF($R124="","No follow-up date",IF($R124&lt;TODAY(),"Overdue",IF($R124=TODAY(),"Due","Scheduled")))))</f>
        <v/>
      </c>
      <c r="Y124" s="28">
        <f>IF($A124="","",IF($B124="","Missing encounter ID",IF($C124="","Missing clinic",IF($D124="","Missing payer",IF($E124="","Missing claim type",IF($F124="","Missing date of service",IF($H124="","Missing filing deadline",IF($I124="","Missing billed amount",IF($N124="","Missing claim status",IF($S124="","Missing owner",IF(COUNTIF($A$7:$A$506,$A124)&gt;1,"Duplicate claim ID",IF(AND($G124&lt;&gt;"",$G124&lt;$F124),"Submitted before service date",IF(AND($H124&lt;&gt;"",$H124&lt;$F124),"Deadline before service date",IF(AND($N124="Denied",$P124=""),"Missing denial category",IF(AND(OR($N124="Submitted",$N124="In Process",$N124="Denied",$N124="Paid",$N124="Adjusted"),$G124=""),"Missing submitted date",IF(AND($N124="Paid",$K124=0),"Paid status with no insurance payment",IF($K124+$L124+$M124&gt;$I124,"Amounts exceed billed amount","OK")))))))))))))))))</f>
        <v/>
      </c>
    </row>
    <row r="125">
      <c r="A125" s="21" t="n"/>
      <c r="B125" s="21" t="n"/>
      <c r="C125" s="21" t="n"/>
      <c r="D125" s="21" t="n"/>
      <c r="E125" s="21" t="n"/>
      <c r="F125" s="22" t="n"/>
      <c r="G125" s="22" t="n"/>
      <c r="H125" s="22" t="n"/>
      <c r="I125" s="23" t="n"/>
      <c r="J125" s="23" t="n"/>
      <c r="K125" s="23" t="n"/>
      <c r="L125" s="23" t="n"/>
      <c r="M125" s="23" t="n"/>
      <c r="N125" s="21" t="n"/>
      <c r="O125" s="24" t="n"/>
      <c r="P125" s="24" t="n"/>
      <c r="Q125" s="22" t="n"/>
      <c r="R125" s="22" t="n"/>
      <c r="S125" s="21" t="n"/>
      <c r="T125" s="25">
        <f>IF($A125="","",IF($G125="","",MAX(0,IF($N125="Paid",IF($Q125="",TODAY(),$Q125),TODAY())-$G125)))</f>
        <v/>
      </c>
      <c r="U125" s="26">
        <f>IF($A125="","",MAX(0,$I125-$K125-$L125-$M125))</f>
        <v/>
      </c>
      <c r="V125" s="27">
        <f>IF($A125="","",IF($G125="","Not submitted",IF($T125&lt;=30,"0–30 days",IF($T125&lt;=60,"31–60 days",IF($T125&lt;=90,"61–90 days","More than 90 days")))))</f>
        <v/>
      </c>
      <c r="W125" s="28">
        <f>IF($A125="","",IF(OR($N125="Submitted",$N125="In Process",$N125="Denied",$N125="Paid",$N125="Adjusted",$N125="Voided"),"Not applicable",IF($H125="","Missing deadline",IF($H125&lt;TODAY(),"Past due",IF($H125&lt;=TODAY()+'Lists &amp; Settings'!$B$3,"Due within 14 days","On track")))))</f>
        <v/>
      </c>
      <c r="X125" s="28">
        <f>IF($A125="","",IF($U125&lt;=0,"Closed",IF($R125="","No follow-up date",IF($R125&lt;TODAY(),"Overdue",IF($R125=TODAY(),"Due","Scheduled")))))</f>
        <v/>
      </c>
      <c r="Y125" s="28">
        <f>IF($A125="","",IF($B125="","Missing encounter ID",IF($C125="","Missing clinic",IF($D125="","Missing payer",IF($E125="","Missing claim type",IF($F125="","Missing date of service",IF($H125="","Missing filing deadline",IF($I125="","Missing billed amount",IF($N125="","Missing claim status",IF($S125="","Missing owner",IF(COUNTIF($A$7:$A$506,$A125)&gt;1,"Duplicate claim ID",IF(AND($G125&lt;&gt;"",$G125&lt;$F125),"Submitted before service date",IF(AND($H125&lt;&gt;"",$H125&lt;$F125),"Deadline before service date",IF(AND($N125="Denied",$P125=""),"Missing denial category",IF(AND(OR($N125="Submitted",$N125="In Process",$N125="Denied",$N125="Paid",$N125="Adjusted"),$G125=""),"Missing submitted date",IF(AND($N125="Paid",$K125=0),"Paid status with no insurance payment",IF($K125+$L125+$M125&gt;$I125,"Amounts exceed billed amount","OK")))))))))))))))))</f>
        <v/>
      </c>
    </row>
    <row r="126">
      <c r="A126" s="29" t="n"/>
      <c r="B126" s="29" t="n"/>
      <c r="C126" s="29" t="n"/>
      <c r="D126" s="29" t="n"/>
      <c r="E126" s="29" t="n"/>
      <c r="F126" s="30" t="n"/>
      <c r="G126" s="30" t="n"/>
      <c r="H126" s="30" t="n"/>
      <c r="I126" s="31" t="n"/>
      <c r="J126" s="31" t="n"/>
      <c r="K126" s="31" t="n"/>
      <c r="L126" s="31" t="n"/>
      <c r="M126" s="31" t="n"/>
      <c r="N126" s="29" t="n"/>
      <c r="O126" s="32" t="n"/>
      <c r="P126" s="32" t="n"/>
      <c r="Q126" s="30" t="n"/>
      <c r="R126" s="30" t="n"/>
      <c r="S126" s="29" t="n"/>
      <c r="T126" s="25">
        <f>IF($A126="","",IF($G126="","",MAX(0,IF($N126="Paid",IF($Q126="",TODAY(),$Q126),TODAY())-$G126)))</f>
        <v/>
      </c>
      <c r="U126" s="26">
        <f>IF($A126="","",MAX(0,$I126-$K126-$L126-$M126))</f>
        <v/>
      </c>
      <c r="V126" s="27">
        <f>IF($A126="","",IF($G126="","Not submitted",IF($T126&lt;=30,"0–30 days",IF($T126&lt;=60,"31–60 days",IF($T126&lt;=90,"61–90 days","More than 90 days")))))</f>
        <v/>
      </c>
      <c r="W126" s="28">
        <f>IF($A126="","",IF(OR($N126="Submitted",$N126="In Process",$N126="Denied",$N126="Paid",$N126="Adjusted",$N126="Voided"),"Not applicable",IF($H126="","Missing deadline",IF($H126&lt;TODAY(),"Past due",IF($H126&lt;=TODAY()+'Lists &amp; Settings'!$B$3,"Due within 14 days","On track")))))</f>
        <v/>
      </c>
      <c r="X126" s="28">
        <f>IF($A126="","",IF($U126&lt;=0,"Closed",IF($R126="","No follow-up date",IF($R126&lt;TODAY(),"Overdue",IF($R126=TODAY(),"Due","Scheduled")))))</f>
        <v/>
      </c>
      <c r="Y126" s="28">
        <f>IF($A126="","",IF($B126="","Missing encounter ID",IF($C126="","Missing clinic",IF($D126="","Missing payer",IF($E126="","Missing claim type",IF($F126="","Missing date of service",IF($H126="","Missing filing deadline",IF($I126="","Missing billed amount",IF($N126="","Missing claim status",IF($S126="","Missing owner",IF(COUNTIF($A$7:$A$506,$A126)&gt;1,"Duplicate claim ID",IF(AND($G126&lt;&gt;"",$G126&lt;$F126),"Submitted before service date",IF(AND($H126&lt;&gt;"",$H126&lt;$F126),"Deadline before service date",IF(AND($N126="Denied",$P126=""),"Missing denial category",IF(AND(OR($N126="Submitted",$N126="In Process",$N126="Denied",$N126="Paid",$N126="Adjusted"),$G126=""),"Missing submitted date",IF(AND($N126="Paid",$K126=0),"Paid status with no insurance payment",IF($K126+$L126+$M126&gt;$I126,"Amounts exceed billed amount","OK")))))))))))))))))</f>
        <v/>
      </c>
    </row>
    <row r="127">
      <c r="A127" s="21" t="n"/>
      <c r="B127" s="21" t="n"/>
      <c r="C127" s="21" t="n"/>
      <c r="D127" s="21" t="n"/>
      <c r="E127" s="21" t="n"/>
      <c r="F127" s="22" t="n"/>
      <c r="G127" s="22" t="n"/>
      <c r="H127" s="22" t="n"/>
      <c r="I127" s="23" t="n"/>
      <c r="J127" s="23" t="n"/>
      <c r="K127" s="23" t="n"/>
      <c r="L127" s="23" t="n"/>
      <c r="M127" s="23" t="n"/>
      <c r="N127" s="21" t="n"/>
      <c r="O127" s="24" t="n"/>
      <c r="P127" s="24" t="n"/>
      <c r="Q127" s="22" t="n"/>
      <c r="R127" s="22" t="n"/>
      <c r="S127" s="21" t="n"/>
      <c r="T127" s="25">
        <f>IF($A127="","",IF($G127="","",MAX(0,IF($N127="Paid",IF($Q127="",TODAY(),$Q127),TODAY())-$G127)))</f>
        <v/>
      </c>
      <c r="U127" s="26">
        <f>IF($A127="","",MAX(0,$I127-$K127-$L127-$M127))</f>
        <v/>
      </c>
      <c r="V127" s="27">
        <f>IF($A127="","",IF($G127="","Not submitted",IF($T127&lt;=30,"0–30 days",IF($T127&lt;=60,"31–60 days",IF($T127&lt;=90,"61–90 days","More than 90 days")))))</f>
        <v/>
      </c>
      <c r="W127" s="28">
        <f>IF($A127="","",IF(OR($N127="Submitted",$N127="In Process",$N127="Denied",$N127="Paid",$N127="Adjusted",$N127="Voided"),"Not applicable",IF($H127="","Missing deadline",IF($H127&lt;TODAY(),"Past due",IF($H127&lt;=TODAY()+'Lists &amp; Settings'!$B$3,"Due within 14 days","On track")))))</f>
        <v/>
      </c>
      <c r="X127" s="28">
        <f>IF($A127="","",IF($U127&lt;=0,"Closed",IF($R127="","No follow-up date",IF($R127&lt;TODAY(),"Overdue",IF($R127=TODAY(),"Due","Scheduled")))))</f>
        <v/>
      </c>
      <c r="Y127" s="28">
        <f>IF($A127="","",IF($B127="","Missing encounter ID",IF($C127="","Missing clinic",IF($D127="","Missing payer",IF($E127="","Missing claim type",IF($F127="","Missing date of service",IF($H127="","Missing filing deadline",IF($I127="","Missing billed amount",IF($N127="","Missing claim status",IF($S127="","Missing owner",IF(COUNTIF($A$7:$A$506,$A127)&gt;1,"Duplicate claim ID",IF(AND($G127&lt;&gt;"",$G127&lt;$F127),"Submitted before service date",IF(AND($H127&lt;&gt;"",$H127&lt;$F127),"Deadline before service date",IF(AND($N127="Denied",$P127=""),"Missing denial category",IF(AND(OR($N127="Submitted",$N127="In Process",$N127="Denied",$N127="Paid",$N127="Adjusted"),$G127=""),"Missing submitted date",IF(AND($N127="Paid",$K127=0),"Paid status with no insurance payment",IF($K127+$L127+$M127&gt;$I127,"Amounts exceed billed amount","OK")))))))))))))))))</f>
        <v/>
      </c>
    </row>
    <row r="128">
      <c r="A128" s="29" t="n"/>
      <c r="B128" s="29" t="n"/>
      <c r="C128" s="29" t="n"/>
      <c r="D128" s="29" t="n"/>
      <c r="E128" s="29" t="n"/>
      <c r="F128" s="30" t="n"/>
      <c r="G128" s="30" t="n"/>
      <c r="H128" s="30" t="n"/>
      <c r="I128" s="31" t="n"/>
      <c r="J128" s="31" t="n"/>
      <c r="K128" s="31" t="n"/>
      <c r="L128" s="31" t="n"/>
      <c r="M128" s="31" t="n"/>
      <c r="N128" s="29" t="n"/>
      <c r="O128" s="32" t="n"/>
      <c r="P128" s="32" t="n"/>
      <c r="Q128" s="30" t="n"/>
      <c r="R128" s="30" t="n"/>
      <c r="S128" s="29" t="n"/>
      <c r="T128" s="25">
        <f>IF($A128="","",IF($G128="","",MAX(0,IF($N128="Paid",IF($Q128="",TODAY(),$Q128),TODAY())-$G128)))</f>
        <v/>
      </c>
      <c r="U128" s="26">
        <f>IF($A128="","",MAX(0,$I128-$K128-$L128-$M128))</f>
        <v/>
      </c>
      <c r="V128" s="27">
        <f>IF($A128="","",IF($G128="","Not submitted",IF($T128&lt;=30,"0–30 days",IF($T128&lt;=60,"31–60 days",IF($T128&lt;=90,"61–90 days","More than 90 days")))))</f>
        <v/>
      </c>
      <c r="W128" s="28">
        <f>IF($A128="","",IF(OR($N128="Submitted",$N128="In Process",$N128="Denied",$N128="Paid",$N128="Adjusted",$N128="Voided"),"Not applicable",IF($H128="","Missing deadline",IF($H128&lt;TODAY(),"Past due",IF($H128&lt;=TODAY()+'Lists &amp; Settings'!$B$3,"Due within 14 days","On track")))))</f>
        <v/>
      </c>
      <c r="X128" s="28">
        <f>IF($A128="","",IF($U128&lt;=0,"Closed",IF($R128="","No follow-up date",IF($R128&lt;TODAY(),"Overdue",IF($R128=TODAY(),"Due","Scheduled")))))</f>
        <v/>
      </c>
      <c r="Y128" s="28">
        <f>IF($A128="","",IF($B128="","Missing encounter ID",IF($C128="","Missing clinic",IF($D128="","Missing payer",IF($E128="","Missing claim type",IF($F128="","Missing date of service",IF($H128="","Missing filing deadline",IF($I128="","Missing billed amount",IF($N128="","Missing claim status",IF($S128="","Missing owner",IF(COUNTIF($A$7:$A$506,$A128)&gt;1,"Duplicate claim ID",IF(AND($G128&lt;&gt;"",$G128&lt;$F128),"Submitted before service date",IF(AND($H128&lt;&gt;"",$H128&lt;$F128),"Deadline before service date",IF(AND($N128="Denied",$P128=""),"Missing denial category",IF(AND(OR($N128="Submitted",$N128="In Process",$N128="Denied",$N128="Paid",$N128="Adjusted"),$G128=""),"Missing submitted date",IF(AND($N128="Paid",$K128=0),"Paid status with no insurance payment",IF($K128+$L128+$M128&gt;$I128,"Amounts exceed billed amount","OK")))))))))))))))))</f>
        <v/>
      </c>
    </row>
    <row r="129">
      <c r="A129" s="21" t="n"/>
      <c r="B129" s="21" t="n"/>
      <c r="C129" s="21" t="n"/>
      <c r="D129" s="21" t="n"/>
      <c r="E129" s="21" t="n"/>
      <c r="F129" s="22" t="n"/>
      <c r="G129" s="22" t="n"/>
      <c r="H129" s="22" t="n"/>
      <c r="I129" s="23" t="n"/>
      <c r="J129" s="23" t="n"/>
      <c r="K129" s="23" t="n"/>
      <c r="L129" s="23" t="n"/>
      <c r="M129" s="23" t="n"/>
      <c r="N129" s="21" t="n"/>
      <c r="O129" s="24" t="n"/>
      <c r="P129" s="24" t="n"/>
      <c r="Q129" s="22" t="n"/>
      <c r="R129" s="22" t="n"/>
      <c r="S129" s="21" t="n"/>
      <c r="T129" s="25">
        <f>IF($A129="","",IF($G129="","",MAX(0,IF($N129="Paid",IF($Q129="",TODAY(),$Q129),TODAY())-$G129)))</f>
        <v/>
      </c>
      <c r="U129" s="26">
        <f>IF($A129="","",MAX(0,$I129-$K129-$L129-$M129))</f>
        <v/>
      </c>
      <c r="V129" s="27">
        <f>IF($A129="","",IF($G129="","Not submitted",IF($T129&lt;=30,"0–30 days",IF($T129&lt;=60,"31–60 days",IF($T129&lt;=90,"61–90 days","More than 90 days")))))</f>
        <v/>
      </c>
      <c r="W129" s="28">
        <f>IF($A129="","",IF(OR($N129="Submitted",$N129="In Process",$N129="Denied",$N129="Paid",$N129="Adjusted",$N129="Voided"),"Not applicable",IF($H129="","Missing deadline",IF($H129&lt;TODAY(),"Past due",IF($H129&lt;=TODAY()+'Lists &amp; Settings'!$B$3,"Due within 14 days","On track")))))</f>
        <v/>
      </c>
      <c r="X129" s="28">
        <f>IF($A129="","",IF($U129&lt;=0,"Closed",IF($R129="","No follow-up date",IF($R129&lt;TODAY(),"Overdue",IF($R129=TODAY(),"Due","Scheduled")))))</f>
        <v/>
      </c>
      <c r="Y129" s="28">
        <f>IF($A129="","",IF($B129="","Missing encounter ID",IF($C129="","Missing clinic",IF($D129="","Missing payer",IF($E129="","Missing claim type",IF($F129="","Missing date of service",IF($H129="","Missing filing deadline",IF($I129="","Missing billed amount",IF($N129="","Missing claim status",IF($S129="","Missing owner",IF(COUNTIF($A$7:$A$506,$A129)&gt;1,"Duplicate claim ID",IF(AND($G129&lt;&gt;"",$G129&lt;$F129),"Submitted before service date",IF(AND($H129&lt;&gt;"",$H129&lt;$F129),"Deadline before service date",IF(AND($N129="Denied",$P129=""),"Missing denial category",IF(AND(OR($N129="Submitted",$N129="In Process",$N129="Denied",$N129="Paid",$N129="Adjusted"),$G129=""),"Missing submitted date",IF(AND($N129="Paid",$K129=0),"Paid status with no insurance payment",IF($K129+$L129+$M129&gt;$I129,"Amounts exceed billed amount","OK")))))))))))))))))</f>
        <v/>
      </c>
    </row>
    <row r="130">
      <c r="A130" s="29" t="n"/>
      <c r="B130" s="29" t="n"/>
      <c r="C130" s="29" t="n"/>
      <c r="D130" s="29" t="n"/>
      <c r="E130" s="29" t="n"/>
      <c r="F130" s="30" t="n"/>
      <c r="G130" s="30" t="n"/>
      <c r="H130" s="30" t="n"/>
      <c r="I130" s="31" t="n"/>
      <c r="J130" s="31" t="n"/>
      <c r="K130" s="31" t="n"/>
      <c r="L130" s="31" t="n"/>
      <c r="M130" s="31" t="n"/>
      <c r="N130" s="29" t="n"/>
      <c r="O130" s="32" t="n"/>
      <c r="P130" s="32" t="n"/>
      <c r="Q130" s="30" t="n"/>
      <c r="R130" s="30" t="n"/>
      <c r="S130" s="29" t="n"/>
      <c r="T130" s="25">
        <f>IF($A130="","",IF($G130="","",MAX(0,IF($N130="Paid",IF($Q130="",TODAY(),$Q130),TODAY())-$G130)))</f>
        <v/>
      </c>
      <c r="U130" s="26">
        <f>IF($A130="","",MAX(0,$I130-$K130-$L130-$M130))</f>
        <v/>
      </c>
      <c r="V130" s="27">
        <f>IF($A130="","",IF($G130="","Not submitted",IF($T130&lt;=30,"0–30 days",IF($T130&lt;=60,"31–60 days",IF($T130&lt;=90,"61–90 days","More than 90 days")))))</f>
        <v/>
      </c>
      <c r="W130" s="28">
        <f>IF($A130="","",IF(OR($N130="Submitted",$N130="In Process",$N130="Denied",$N130="Paid",$N130="Adjusted",$N130="Voided"),"Not applicable",IF($H130="","Missing deadline",IF($H130&lt;TODAY(),"Past due",IF($H130&lt;=TODAY()+'Lists &amp; Settings'!$B$3,"Due within 14 days","On track")))))</f>
        <v/>
      </c>
      <c r="X130" s="28">
        <f>IF($A130="","",IF($U130&lt;=0,"Closed",IF($R130="","No follow-up date",IF($R130&lt;TODAY(),"Overdue",IF($R130=TODAY(),"Due","Scheduled")))))</f>
        <v/>
      </c>
      <c r="Y130" s="28">
        <f>IF($A130="","",IF($B130="","Missing encounter ID",IF($C130="","Missing clinic",IF($D130="","Missing payer",IF($E130="","Missing claim type",IF($F130="","Missing date of service",IF($H130="","Missing filing deadline",IF($I130="","Missing billed amount",IF($N130="","Missing claim status",IF($S130="","Missing owner",IF(COUNTIF($A$7:$A$506,$A130)&gt;1,"Duplicate claim ID",IF(AND($G130&lt;&gt;"",$G130&lt;$F130),"Submitted before service date",IF(AND($H130&lt;&gt;"",$H130&lt;$F130),"Deadline before service date",IF(AND($N130="Denied",$P130=""),"Missing denial category",IF(AND(OR($N130="Submitted",$N130="In Process",$N130="Denied",$N130="Paid",$N130="Adjusted"),$G130=""),"Missing submitted date",IF(AND($N130="Paid",$K130=0),"Paid status with no insurance payment",IF($K130+$L130+$M130&gt;$I130,"Amounts exceed billed amount","OK")))))))))))))))))</f>
        <v/>
      </c>
    </row>
    <row r="131">
      <c r="A131" s="21" t="n"/>
      <c r="B131" s="21" t="n"/>
      <c r="C131" s="21" t="n"/>
      <c r="D131" s="21" t="n"/>
      <c r="E131" s="21" t="n"/>
      <c r="F131" s="22" t="n"/>
      <c r="G131" s="22" t="n"/>
      <c r="H131" s="22" t="n"/>
      <c r="I131" s="23" t="n"/>
      <c r="J131" s="23" t="n"/>
      <c r="K131" s="23" t="n"/>
      <c r="L131" s="23" t="n"/>
      <c r="M131" s="23" t="n"/>
      <c r="N131" s="21" t="n"/>
      <c r="O131" s="24" t="n"/>
      <c r="P131" s="24" t="n"/>
      <c r="Q131" s="22" t="n"/>
      <c r="R131" s="22" t="n"/>
      <c r="S131" s="21" t="n"/>
      <c r="T131" s="25">
        <f>IF($A131="","",IF($G131="","",MAX(0,IF($N131="Paid",IF($Q131="",TODAY(),$Q131),TODAY())-$G131)))</f>
        <v/>
      </c>
      <c r="U131" s="26">
        <f>IF($A131="","",MAX(0,$I131-$K131-$L131-$M131))</f>
        <v/>
      </c>
      <c r="V131" s="27">
        <f>IF($A131="","",IF($G131="","Not submitted",IF($T131&lt;=30,"0–30 days",IF($T131&lt;=60,"31–60 days",IF($T131&lt;=90,"61–90 days","More than 90 days")))))</f>
        <v/>
      </c>
      <c r="W131" s="28">
        <f>IF($A131="","",IF(OR($N131="Submitted",$N131="In Process",$N131="Denied",$N131="Paid",$N131="Adjusted",$N131="Voided"),"Not applicable",IF($H131="","Missing deadline",IF($H131&lt;TODAY(),"Past due",IF($H131&lt;=TODAY()+'Lists &amp; Settings'!$B$3,"Due within 14 days","On track")))))</f>
        <v/>
      </c>
      <c r="X131" s="28">
        <f>IF($A131="","",IF($U131&lt;=0,"Closed",IF($R131="","No follow-up date",IF($R131&lt;TODAY(),"Overdue",IF($R131=TODAY(),"Due","Scheduled")))))</f>
        <v/>
      </c>
      <c r="Y131" s="28">
        <f>IF($A131="","",IF($B131="","Missing encounter ID",IF($C131="","Missing clinic",IF($D131="","Missing payer",IF($E131="","Missing claim type",IF($F131="","Missing date of service",IF($H131="","Missing filing deadline",IF($I131="","Missing billed amount",IF($N131="","Missing claim status",IF($S131="","Missing owner",IF(COUNTIF($A$7:$A$506,$A131)&gt;1,"Duplicate claim ID",IF(AND($G131&lt;&gt;"",$G131&lt;$F131),"Submitted before service date",IF(AND($H131&lt;&gt;"",$H131&lt;$F131),"Deadline before service date",IF(AND($N131="Denied",$P131=""),"Missing denial category",IF(AND(OR($N131="Submitted",$N131="In Process",$N131="Denied",$N131="Paid",$N131="Adjusted"),$G131=""),"Missing submitted date",IF(AND($N131="Paid",$K131=0),"Paid status with no insurance payment",IF($K131+$L131+$M131&gt;$I131,"Amounts exceed billed amount","OK")))))))))))))))))</f>
        <v/>
      </c>
    </row>
    <row r="132">
      <c r="A132" s="29" t="n"/>
      <c r="B132" s="29" t="n"/>
      <c r="C132" s="29" t="n"/>
      <c r="D132" s="29" t="n"/>
      <c r="E132" s="29" t="n"/>
      <c r="F132" s="30" t="n"/>
      <c r="G132" s="30" t="n"/>
      <c r="H132" s="30" t="n"/>
      <c r="I132" s="31" t="n"/>
      <c r="J132" s="31" t="n"/>
      <c r="K132" s="31" t="n"/>
      <c r="L132" s="31" t="n"/>
      <c r="M132" s="31" t="n"/>
      <c r="N132" s="29" t="n"/>
      <c r="O132" s="32" t="n"/>
      <c r="P132" s="32" t="n"/>
      <c r="Q132" s="30" t="n"/>
      <c r="R132" s="30" t="n"/>
      <c r="S132" s="29" t="n"/>
      <c r="T132" s="25">
        <f>IF($A132="","",IF($G132="","",MAX(0,IF($N132="Paid",IF($Q132="",TODAY(),$Q132),TODAY())-$G132)))</f>
        <v/>
      </c>
      <c r="U132" s="26">
        <f>IF($A132="","",MAX(0,$I132-$K132-$L132-$M132))</f>
        <v/>
      </c>
      <c r="V132" s="27">
        <f>IF($A132="","",IF($G132="","Not submitted",IF($T132&lt;=30,"0–30 days",IF($T132&lt;=60,"31–60 days",IF($T132&lt;=90,"61–90 days","More than 90 days")))))</f>
        <v/>
      </c>
      <c r="W132" s="28">
        <f>IF($A132="","",IF(OR($N132="Submitted",$N132="In Process",$N132="Denied",$N132="Paid",$N132="Adjusted",$N132="Voided"),"Not applicable",IF($H132="","Missing deadline",IF($H132&lt;TODAY(),"Past due",IF($H132&lt;=TODAY()+'Lists &amp; Settings'!$B$3,"Due within 14 days","On track")))))</f>
        <v/>
      </c>
      <c r="X132" s="28">
        <f>IF($A132="","",IF($U132&lt;=0,"Closed",IF($R132="","No follow-up date",IF($R132&lt;TODAY(),"Overdue",IF($R132=TODAY(),"Due","Scheduled")))))</f>
        <v/>
      </c>
      <c r="Y132" s="28">
        <f>IF($A132="","",IF($B132="","Missing encounter ID",IF($C132="","Missing clinic",IF($D132="","Missing payer",IF($E132="","Missing claim type",IF($F132="","Missing date of service",IF($H132="","Missing filing deadline",IF($I132="","Missing billed amount",IF($N132="","Missing claim status",IF($S132="","Missing owner",IF(COUNTIF($A$7:$A$506,$A132)&gt;1,"Duplicate claim ID",IF(AND($G132&lt;&gt;"",$G132&lt;$F132),"Submitted before service date",IF(AND($H132&lt;&gt;"",$H132&lt;$F132),"Deadline before service date",IF(AND($N132="Denied",$P132=""),"Missing denial category",IF(AND(OR($N132="Submitted",$N132="In Process",$N132="Denied",$N132="Paid",$N132="Adjusted"),$G132=""),"Missing submitted date",IF(AND($N132="Paid",$K132=0),"Paid status with no insurance payment",IF($K132+$L132+$M132&gt;$I132,"Amounts exceed billed amount","OK")))))))))))))))))</f>
        <v/>
      </c>
    </row>
    <row r="133">
      <c r="A133" s="21" t="n"/>
      <c r="B133" s="21" t="n"/>
      <c r="C133" s="21" t="n"/>
      <c r="D133" s="21" t="n"/>
      <c r="E133" s="21" t="n"/>
      <c r="F133" s="22" t="n"/>
      <c r="G133" s="22" t="n"/>
      <c r="H133" s="22" t="n"/>
      <c r="I133" s="23" t="n"/>
      <c r="J133" s="23" t="n"/>
      <c r="K133" s="23" t="n"/>
      <c r="L133" s="23" t="n"/>
      <c r="M133" s="23" t="n"/>
      <c r="N133" s="21" t="n"/>
      <c r="O133" s="24" t="n"/>
      <c r="P133" s="24" t="n"/>
      <c r="Q133" s="22" t="n"/>
      <c r="R133" s="22" t="n"/>
      <c r="S133" s="21" t="n"/>
      <c r="T133" s="25">
        <f>IF($A133="","",IF($G133="","",MAX(0,IF($N133="Paid",IF($Q133="",TODAY(),$Q133),TODAY())-$G133)))</f>
        <v/>
      </c>
      <c r="U133" s="26">
        <f>IF($A133="","",MAX(0,$I133-$K133-$L133-$M133))</f>
        <v/>
      </c>
      <c r="V133" s="27">
        <f>IF($A133="","",IF($G133="","Not submitted",IF($T133&lt;=30,"0–30 days",IF($T133&lt;=60,"31–60 days",IF($T133&lt;=90,"61–90 days","More than 90 days")))))</f>
        <v/>
      </c>
      <c r="W133" s="28">
        <f>IF($A133="","",IF(OR($N133="Submitted",$N133="In Process",$N133="Denied",$N133="Paid",$N133="Adjusted",$N133="Voided"),"Not applicable",IF($H133="","Missing deadline",IF($H133&lt;TODAY(),"Past due",IF($H133&lt;=TODAY()+'Lists &amp; Settings'!$B$3,"Due within 14 days","On track")))))</f>
        <v/>
      </c>
      <c r="X133" s="28">
        <f>IF($A133="","",IF($U133&lt;=0,"Closed",IF($R133="","No follow-up date",IF($R133&lt;TODAY(),"Overdue",IF($R133=TODAY(),"Due","Scheduled")))))</f>
        <v/>
      </c>
      <c r="Y133" s="28">
        <f>IF($A133="","",IF($B133="","Missing encounter ID",IF($C133="","Missing clinic",IF($D133="","Missing payer",IF($E133="","Missing claim type",IF($F133="","Missing date of service",IF($H133="","Missing filing deadline",IF($I133="","Missing billed amount",IF($N133="","Missing claim status",IF($S133="","Missing owner",IF(COUNTIF($A$7:$A$506,$A133)&gt;1,"Duplicate claim ID",IF(AND($G133&lt;&gt;"",$G133&lt;$F133),"Submitted before service date",IF(AND($H133&lt;&gt;"",$H133&lt;$F133),"Deadline before service date",IF(AND($N133="Denied",$P133=""),"Missing denial category",IF(AND(OR($N133="Submitted",$N133="In Process",$N133="Denied",$N133="Paid",$N133="Adjusted"),$G133=""),"Missing submitted date",IF(AND($N133="Paid",$K133=0),"Paid status with no insurance payment",IF($K133+$L133+$M133&gt;$I133,"Amounts exceed billed amount","OK")))))))))))))))))</f>
        <v/>
      </c>
    </row>
    <row r="134">
      <c r="A134" s="29" t="n"/>
      <c r="B134" s="29" t="n"/>
      <c r="C134" s="29" t="n"/>
      <c r="D134" s="29" t="n"/>
      <c r="E134" s="29" t="n"/>
      <c r="F134" s="30" t="n"/>
      <c r="G134" s="30" t="n"/>
      <c r="H134" s="30" t="n"/>
      <c r="I134" s="31" t="n"/>
      <c r="J134" s="31" t="n"/>
      <c r="K134" s="31" t="n"/>
      <c r="L134" s="31" t="n"/>
      <c r="M134" s="31" t="n"/>
      <c r="N134" s="29" t="n"/>
      <c r="O134" s="32" t="n"/>
      <c r="P134" s="32" t="n"/>
      <c r="Q134" s="30" t="n"/>
      <c r="R134" s="30" t="n"/>
      <c r="S134" s="29" t="n"/>
      <c r="T134" s="25">
        <f>IF($A134="","",IF($G134="","",MAX(0,IF($N134="Paid",IF($Q134="",TODAY(),$Q134),TODAY())-$G134)))</f>
        <v/>
      </c>
      <c r="U134" s="26">
        <f>IF($A134="","",MAX(0,$I134-$K134-$L134-$M134))</f>
        <v/>
      </c>
      <c r="V134" s="27">
        <f>IF($A134="","",IF($G134="","Not submitted",IF($T134&lt;=30,"0–30 days",IF($T134&lt;=60,"31–60 days",IF($T134&lt;=90,"61–90 days","More than 90 days")))))</f>
        <v/>
      </c>
      <c r="W134" s="28">
        <f>IF($A134="","",IF(OR($N134="Submitted",$N134="In Process",$N134="Denied",$N134="Paid",$N134="Adjusted",$N134="Voided"),"Not applicable",IF($H134="","Missing deadline",IF($H134&lt;TODAY(),"Past due",IF($H134&lt;=TODAY()+'Lists &amp; Settings'!$B$3,"Due within 14 days","On track")))))</f>
        <v/>
      </c>
      <c r="X134" s="28">
        <f>IF($A134="","",IF($U134&lt;=0,"Closed",IF($R134="","No follow-up date",IF($R134&lt;TODAY(),"Overdue",IF($R134=TODAY(),"Due","Scheduled")))))</f>
        <v/>
      </c>
      <c r="Y134" s="28">
        <f>IF($A134="","",IF($B134="","Missing encounter ID",IF($C134="","Missing clinic",IF($D134="","Missing payer",IF($E134="","Missing claim type",IF($F134="","Missing date of service",IF($H134="","Missing filing deadline",IF($I134="","Missing billed amount",IF($N134="","Missing claim status",IF($S134="","Missing owner",IF(COUNTIF($A$7:$A$506,$A134)&gt;1,"Duplicate claim ID",IF(AND($G134&lt;&gt;"",$G134&lt;$F134),"Submitted before service date",IF(AND($H134&lt;&gt;"",$H134&lt;$F134),"Deadline before service date",IF(AND($N134="Denied",$P134=""),"Missing denial category",IF(AND(OR($N134="Submitted",$N134="In Process",$N134="Denied",$N134="Paid",$N134="Adjusted"),$G134=""),"Missing submitted date",IF(AND($N134="Paid",$K134=0),"Paid status with no insurance payment",IF($K134+$L134+$M134&gt;$I134,"Amounts exceed billed amount","OK")))))))))))))))))</f>
        <v/>
      </c>
    </row>
    <row r="135">
      <c r="A135" s="21" t="n"/>
      <c r="B135" s="21" t="n"/>
      <c r="C135" s="21" t="n"/>
      <c r="D135" s="21" t="n"/>
      <c r="E135" s="21" t="n"/>
      <c r="F135" s="22" t="n"/>
      <c r="G135" s="22" t="n"/>
      <c r="H135" s="22" t="n"/>
      <c r="I135" s="23" t="n"/>
      <c r="J135" s="23" t="n"/>
      <c r="K135" s="23" t="n"/>
      <c r="L135" s="23" t="n"/>
      <c r="M135" s="23" t="n"/>
      <c r="N135" s="21" t="n"/>
      <c r="O135" s="24" t="n"/>
      <c r="P135" s="24" t="n"/>
      <c r="Q135" s="22" t="n"/>
      <c r="R135" s="22" t="n"/>
      <c r="S135" s="21" t="n"/>
      <c r="T135" s="25">
        <f>IF($A135="","",IF($G135="","",MAX(0,IF($N135="Paid",IF($Q135="",TODAY(),$Q135),TODAY())-$G135)))</f>
        <v/>
      </c>
      <c r="U135" s="26">
        <f>IF($A135="","",MAX(0,$I135-$K135-$L135-$M135))</f>
        <v/>
      </c>
      <c r="V135" s="27">
        <f>IF($A135="","",IF($G135="","Not submitted",IF($T135&lt;=30,"0–30 days",IF($T135&lt;=60,"31–60 days",IF($T135&lt;=90,"61–90 days","More than 90 days")))))</f>
        <v/>
      </c>
      <c r="W135" s="28">
        <f>IF($A135="","",IF(OR($N135="Submitted",$N135="In Process",$N135="Denied",$N135="Paid",$N135="Adjusted",$N135="Voided"),"Not applicable",IF($H135="","Missing deadline",IF($H135&lt;TODAY(),"Past due",IF($H135&lt;=TODAY()+'Lists &amp; Settings'!$B$3,"Due within 14 days","On track")))))</f>
        <v/>
      </c>
      <c r="X135" s="28">
        <f>IF($A135="","",IF($U135&lt;=0,"Closed",IF($R135="","No follow-up date",IF($R135&lt;TODAY(),"Overdue",IF($R135=TODAY(),"Due","Scheduled")))))</f>
        <v/>
      </c>
      <c r="Y135" s="28">
        <f>IF($A135="","",IF($B135="","Missing encounter ID",IF($C135="","Missing clinic",IF($D135="","Missing payer",IF($E135="","Missing claim type",IF($F135="","Missing date of service",IF($H135="","Missing filing deadline",IF($I135="","Missing billed amount",IF($N135="","Missing claim status",IF($S135="","Missing owner",IF(COUNTIF($A$7:$A$506,$A135)&gt;1,"Duplicate claim ID",IF(AND($G135&lt;&gt;"",$G135&lt;$F135),"Submitted before service date",IF(AND($H135&lt;&gt;"",$H135&lt;$F135),"Deadline before service date",IF(AND($N135="Denied",$P135=""),"Missing denial category",IF(AND(OR($N135="Submitted",$N135="In Process",$N135="Denied",$N135="Paid",$N135="Adjusted"),$G135=""),"Missing submitted date",IF(AND($N135="Paid",$K135=0),"Paid status with no insurance payment",IF($K135+$L135+$M135&gt;$I135,"Amounts exceed billed amount","OK")))))))))))))))))</f>
        <v/>
      </c>
    </row>
    <row r="136">
      <c r="A136" s="29" t="n"/>
      <c r="B136" s="29" t="n"/>
      <c r="C136" s="29" t="n"/>
      <c r="D136" s="29" t="n"/>
      <c r="E136" s="29" t="n"/>
      <c r="F136" s="30" t="n"/>
      <c r="G136" s="30" t="n"/>
      <c r="H136" s="30" t="n"/>
      <c r="I136" s="31" t="n"/>
      <c r="J136" s="31" t="n"/>
      <c r="K136" s="31" t="n"/>
      <c r="L136" s="31" t="n"/>
      <c r="M136" s="31" t="n"/>
      <c r="N136" s="29" t="n"/>
      <c r="O136" s="32" t="n"/>
      <c r="P136" s="32" t="n"/>
      <c r="Q136" s="30" t="n"/>
      <c r="R136" s="30" t="n"/>
      <c r="S136" s="29" t="n"/>
      <c r="T136" s="25">
        <f>IF($A136="","",IF($G136="","",MAX(0,IF($N136="Paid",IF($Q136="",TODAY(),$Q136),TODAY())-$G136)))</f>
        <v/>
      </c>
      <c r="U136" s="26">
        <f>IF($A136="","",MAX(0,$I136-$K136-$L136-$M136))</f>
        <v/>
      </c>
      <c r="V136" s="27">
        <f>IF($A136="","",IF($G136="","Not submitted",IF($T136&lt;=30,"0–30 days",IF($T136&lt;=60,"31–60 days",IF($T136&lt;=90,"61–90 days","More than 90 days")))))</f>
        <v/>
      </c>
      <c r="W136" s="28">
        <f>IF($A136="","",IF(OR($N136="Submitted",$N136="In Process",$N136="Denied",$N136="Paid",$N136="Adjusted",$N136="Voided"),"Not applicable",IF($H136="","Missing deadline",IF($H136&lt;TODAY(),"Past due",IF($H136&lt;=TODAY()+'Lists &amp; Settings'!$B$3,"Due within 14 days","On track")))))</f>
        <v/>
      </c>
      <c r="X136" s="28">
        <f>IF($A136="","",IF($U136&lt;=0,"Closed",IF($R136="","No follow-up date",IF($R136&lt;TODAY(),"Overdue",IF($R136=TODAY(),"Due","Scheduled")))))</f>
        <v/>
      </c>
      <c r="Y136" s="28">
        <f>IF($A136="","",IF($B136="","Missing encounter ID",IF($C136="","Missing clinic",IF($D136="","Missing payer",IF($E136="","Missing claim type",IF($F136="","Missing date of service",IF($H136="","Missing filing deadline",IF($I136="","Missing billed amount",IF($N136="","Missing claim status",IF($S136="","Missing owner",IF(COUNTIF($A$7:$A$506,$A136)&gt;1,"Duplicate claim ID",IF(AND($G136&lt;&gt;"",$G136&lt;$F136),"Submitted before service date",IF(AND($H136&lt;&gt;"",$H136&lt;$F136),"Deadline before service date",IF(AND($N136="Denied",$P136=""),"Missing denial category",IF(AND(OR($N136="Submitted",$N136="In Process",$N136="Denied",$N136="Paid",$N136="Adjusted"),$G136=""),"Missing submitted date",IF(AND($N136="Paid",$K136=0),"Paid status with no insurance payment",IF($K136+$L136+$M136&gt;$I136,"Amounts exceed billed amount","OK")))))))))))))))))</f>
        <v/>
      </c>
    </row>
    <row r="137">
      <c r="A137" s="21" t="n"/>
      <c r="B137" s="21" t="n"/>
      <c r="C137" s="21" t="n"/>
      <c r="D137" s="21" t="n"/>
      <c r="E137" s="21" t="n"/>
      <c r="F137" s="22" t="n"/>
      <c r="G137" s="22" t="n"/>
      <c r="H137" s="22" t="n"/>
      <c r="I137" s="23" t="n"/>
      <c r="J137" s="23" t="n"/>
      <c r="K137" s="23" t="n"/>
      <c r="L137" s="23" t="n"/>
      <c r="M137" s="23" t="n"/>
      <c r="N137" s="21" t="n"/>
      <c r="O137" s="24" t="n"/>
      <c r="P137" s="24" t="n"/>
      <c r="Q137" s="22" t="n"/>
      <c r="R137" s="22" t="n"/>
      <c r="S137" s="21" t="n"/>
      <c r="T137" s="25">
        <f>IF($A137="","",IF($G137="","",MAX(0,IF($N137="Paid",IF($Q137="",TODAY(),$Q137),TODAY())-$G137)))</f>
        <v/>
      </c>
      <c r="U137" s="26">
        <f>IF($A137="","",MAX(0,$I137-$K137-$L137-$M137))</f>
        <v/>
      </c>
      <c r="V137" s="27">
        <f>IF($A137="","",IF($G137="","Not submitted",IF($T137&lt;=30,"0–30 days",IF($T137&lt;=60,"31–60 days",IF($T137&lt;=90,"61–90 days","More than 90 days")))))</f>
        <v/>
      </c>
      <c r="W137" s="28">
        <f>IF($A137="","",IF(OR($N137="Submitted",$N137="In Process",$N137="Denied",$N137="Paid",$N137="Adjusted",$N137="Voided"),"Not applicable",IF($H137="","Missing deadline",IF($H137&lt;TODAY(),"Past due",IF($H137&lt;=TODAY()+'Lists &amp; Settings'!$B$3,"Due within 14 days","On track")))))</f>
        <v/>
      </c>
      <c r="X137" s="28">
        <f>IF($A137="","",IF($U137&lt;=0,"Closed",IF($R137="","No follow-up date",IF($R137&lt;TODAY(),"Overdue",IF($R137=TODAY(),"Due","Scheduled")))))</f>
        <v/>
      </c>
      <c r="Y137" s="28">
        <f>IF($A137="","",IF($B137="","Missing encounter ID",IF($C137="","Missing clinic",IF($D137="","Missing payer",IF($E137="","Missing claim type",IF($F137="","Missing date of service",IF($H137="","Missing filing deadline",IF($I137="","Missing billed amount",IF($N137="","Missing claim status",IF($S137="","Missing owner",IF(COUNTIF($A$7:$A$506,$A137)&gt;1,"Duplicate claim ID",IF(AND($G137&lt;&gt;"",$G137&lt;$F137),"Submitted before service date",IF(AND($H137&lt;&gt;"",$H137&lt;$F137),"Deadline before service date",IF(AND($N137="Denied",$P137=""),"Missing denial category",IF(AND(OR($N137="Submitted",$N137="In Process",$N137="Denied",$N137="Paid",$N137="Adjusted"),$G137=""),"Missing submitted date",IF(AND($N137="Paid",$K137=0),"Paid status with no insurance payment",IF($K137+$L137+$M137&gt;$I137,"Amounts exceed billed amount","OK")))))))))))))))))</f>
        <v/>
      </c>
    </row>
    <row r="138">
      <c r="A138" s="29" t="n"/>
      <c r="B138" s="29" t="n"/>
      <c r="C138" s="29" t="n"/>
      <c r="D138" s="29" t="n"/>
      <c r="E138" s="29" t="n"/>
      <c r="F138" s="30" t="n"/>
      <c r="G138" s="30" t="n"/>
      <c r="H138" s="30" t="n"/>
      <c r="I138" s="31" t="n"/>
      <c r="J138" s="31" t="n"/>
      <c r="K138" s="31" t="n"/>
      <c r="L138" s="31" t="n"/>
      <c r="M138" s="31" t="n"/>
      <c r="N138" s="29" t="n"/>
      <c r="O138" s="32" t="n"/>
      <c r="P138" s="32" t="n"/>
      <c r="Q138" s="30" t="n"/>
      <c r="R138" s="30" t="n"/>
      <c r="S138" s="29" t="n"/>
      <c r="T138" s="25">
        <f>IF($A138="","",IF($G138="","",MAX(0,IF($N138="Paid",IF($Q138="",TODAY(),$Q138),TODAY())-$G138)))</f>
        <v/>
      </c>
      <c r="U138" s="26">
        <f>IF($A138="","",MAX(0,$I138-$K138-$L138-$M138))</f>
        <v/>
      </c>
      <c r="V138" s="27">
        <f>IF($A138="","",IF($G138="","Not submitted",IF($T138&lt;=30,"0–30 days",IF($T138&lt;=60,"31–60 days",IF($T138&lt;=90,"61–90 days","More than 90 days")))))</f>
        <v/>
      </c>
      <c r="W138" s="28">
        <f>IF($A138="","",IF(OR($N138="Submitted",$N138="In Process",$N138="Denied",$N138="Paid",$N138="Adjusted",$N138="Voided"),"Not applicable",IF($H138="","Missing deadline",IF($H138&lt;TODAY(),"Past due",IF($H138&lt;=TODAY()+'Lists &amp; Settings'!$B$3,"Due within 14 days","On track")))))</f>
        <v/>
      </c>
      <c r="X138" s="28">
        <f>IF($A138="","",IF($U138&lt;=0,"Closed",IF($R138="","No follow-up date",IF($R138&lt;TODAY(),"Overdue",IF($R138=TODAY(),"Due","Scheduled")))))</f>
        <v/>
      </c>
      <c r="Y138" s="28">
        <f>IF($A138="","",IF($B138="","Missing encounter ID",IF($C138="","Missing clinic",IF($D138="","Missing payer",IF($E138="","Missing claim type",IF($F138="","Missing date of service",IF($H138="","Missing filing deadline",IF($I138="","Missing billed amount",IF($N138="","Missing claim status",IF($S138="","Missing owner",IF(COUNTIF($A$7:$A$506,$A138)&gt;1,"Duplicate claim ID",IF(AND($G138&lt;&gt;"",$G138&lt;$F138),"Submitted before service date",IF(AND($H138&lt;&gt;"",$H138&lt;$F138),"Deadline before service date",IF(AND($N138="Denied",$P138=""),"Missing denial category",IF(AND(OR($N138="Submitted",$N138="In Process",$N138="Denied",$N138="Paid",$N138="Adjusted"),$G138=""),"Missing submitted date",IF(AND($N138="Paid",$K138=0),"Paid status with no insurance payment",IF($K138+$L138+$M138&gt;$I138,"Amounts exceed billed amount","OK")))))))))))))))))</f>
        <v/>
      </c>
    </row>
    <row r="139">
      <c r="A139" s="21" t="n"/>
      <c r="B139" s="21" t="n"/>
      <c r="C139" s="21" t="n"/>
      <c r="D139" s="21" t="n"/>
      <c r="E139" s="21" t="n"/>
      <c r="F139" s="22" t="n"/>
      <c r="G139" s="22" t="n"/>
      <c r="H139" s="22" t="n"/>
      <c r="I139" s="23" t="n"/>
      <c r="J139" s="23" t="n"/>
      <c r="K139" s="23" t="n"/>
      <c r="L139" s="23" t="n"/>
      <c r="M139" s="23" t="n"/>
      <c r="N139" s="21" t="n"/>
      <c r="O139" s="24" t="n"/>
      <c r="P139" s="24" t="n"/>
      <c r="Q139" s="22" t="n"/>
      <c r="R139" s="22" t="n"/>
      <c r="S139" s="21" t="n"/>
      <c r="T139" s="25">
        <f>IF($A139="","",IF($G139="","",MAX(0,IF($N139="Paid",IF($Q139="",TODAY(),$Q139),TODAY())-$G139)))</f>
        <v/>
      </c>
      <c r="U139" s="26">
        <f>IF($A139="","",MAX(0,$I139-$K139-$L139-$M139))</f>
        <v/>
      </c>
      <c r="V139" s="27">
        <f>IF($A139="","",IF($G139="","Not submitted",IF($T139&lt;=30,"0–30 days",IF($T139&lt;=60,"31–60 days",IF($T139&lt;=90,"61–90 days","More than 90 days")))))</f>
        <v/>
      </c>
      <c r="W139" s="28">
        <f>IF($A139="","",IF(OR($N139="Submitted",$N139="In Process",$N139="Denied",$N139="Paid",$N139="Adjusted",$N139="Voided"),"Not applicable",IF($H139="","Missing deadline",IF($H139&lt;TODAY(),"Past due",IF($H139&lt;=TODAY()+'Lists &amp; Settings'!$B$3,"Due within 14 days","On track")))))</f>
        <v/>
      </c>
      <c r="X139" s="28">
        <f>IF($A139="","",IF($U139&lt;=0,"Closed",IF($R139="","No follow-up date",IF($R139&lt;TODAY(),"Overdue",IF($R139=TODAY(),"Due","Scheduled")))))</f>
        <v/>
      </c>
      <c r="Y139" s="28">
        <f>IF($A139="","",IF($B139="","Missing encounter ID",IF($C139="","Missing clinic",IF($D139="","Missing payer",IF($E139="","Missing claim type",IF($F139="","Missing date of service",IF($H139="","Missing filing deadline",IF($I139="","Missing billed amount",IF($N139="","Missing claim status",IF($S139="","Missing owner",IF(COUNTIF($A$7:$A$506,$A139)&gt;1,"Duplicate claim ID",IF(AND($G139&lt;&gt;"",$G139&lt;$F139),"Submitted before service date",IF(AND($H139&lt;&gt;"",$H139&lt;$F139),"Deadline before service date",IF(AND($N139="Denied",$P139=""),"Missing denial category",IF(AND(OR($N139="Submitted",$N139="In Process",$N139="Denied",$N139="Paid",$N139="Adjusted"),$G139=""),"Missing submitted date",IF(AND($N139="Paid",$K139=0),"Paid status with no insurance payment",IF($K139+$L139+$M139&gt;$I139,"Amounts exceed billed amount","OK")))))))))))))))))</f>
        <v/>
      </c>
    </row>
    <row r="140">
      <c r="A140" s="29" t="n"/>
      <c r="B140" s="29" t="n"/>
      <c r="C140" s="29" t="n"/>
      <c r="D140" s="29" t="n"/>
      <c r="E140" s="29" t="n"/>
      <c r="F140" s="30" t="n"/>
      <c r="G140" s="30" t="n"/>
      <c r="H140" s="30" t="n"/>
      <c r="I140" s="31" t="n"/>
      <c r="J140" s="31" t="n"/>
      <c r="K140" s="31" t="n"/>
      <c r="L140" s="31" t="n"/>
      <c r="M140" s="31" t="n"/>
      <c r="N140" s="29" t="n"/>
      <c r="O140" s="32" t="n"/>
      <c r="P140" s="32" t="n"/>
      <c r="Q140" s="30" t="n"/>
      <c r="R140" s="30" t="n"/>
      <c r="S140" s="29" t="n"/>
      <c r="T140" s="25">
        <f>IF($A140="","",IF($G140="","",MAX(0,IF($N140="Paid",IF($Q140="",TODAY(),$Q140),TODAY())-$G140)))</f>
        <v/>
      </c>
      <c r="U140" s="26">
        <f>IF($A140="","",MAX(0,$I140-$K140-$L140-$M140))</f>
        <v/>
      </c>
      <c r="V140" s="27">
        <f>IF($A140="","",IF($G140="","Not submitted",IF($T140&lt;=30,"0–30 days",IF($T140&lt;=60,"31–60 days",IF($T140&lt;=90,"61–90 days","More than 90 days")))))</f>
        <v/>
      </c>
      <c r="W140" s="28">
        <f>IF($A140="","",IF(OR($N140="Submitted",$N140="In Process",$N140="Denied",$N140="Paid",$N140="Adjusted",$N140="Voided"),"Not applicable",IF($H140="","Missing deadline",IF($H140&lt;TODAY(),"Past due",IF($H140&lt;=TODAY()+'Lists &amp; Settings'!$B$3,"Due within 14 days","On track")))))</f>
        <v/>
      </c>
      <c r="X140" s="28">
        <f>IF($A140="","",IF($U140&lt;=0,"Closed",IF($R140="","No follow-up date",IF($R140&lt;TODAY(),"Overdue",IF($R140=TODAY(),"Due","Scheduled")))))</f>
        <v/>
      </c>
      <c r="Y140" s="28">
        <f>IF($A140="","",IF($B140="","Missing encounter ID",IF($C140="","Missing clinic",IF($D140="","Missing payer",IF($E140="","Missing claim type",IF($F140="","Missing date of service",IF($H140="","Missing filing deadline",IF($I140="","Missing billed amount",IF($N140="","Missing claim status",IF($S140="","Missing owner",IF(COUNTIF($A$7:$A$506,$A140)&gt;1,"Duplicate claim ID",IF(AND($G140&lt;&gt;"",$G140&lt;$F140),"Submitted before service date",IF(AND($H140&lt;&gt;"",$H140&lt;$F140),"Deadline before service date",IF(AND($N140="Denied",$P140=""),"Missing denial category",IF(AND(OR($N140="Submitted",$N140="In Process",$N140="Denied",$N140="Paid",$N140="Adjusted"),$G140=""),"Missing submitted date",IF(AND($N140="Paid",$K140=0),"Paid status with no insurance payment",IF($K140+$L140+$M140&gt;$I140,"Amounts exceed billed amount","OK")))))))))))))))))</f>
        <v/>
      </c>
    </row>
    <row r="141">
      <c r="A141" s="21" t="n"/>
      <c r="B141" s="21" t="n"/>
      <c r="C141" s="21" t="n"/>
      <c r="D141" s="21" t="n"/>
      <c r="E141" s="21" t="n"/>
      <c r="F141" s="22" t="n"/>
      <c r="G141" s="22" t="n"/>
      <c r="H141" s="22" t="n"/>
      <c r="I141" s="23" t="n"/>
      <c r="J141" s="23" t="n"/>
      <c r="K141" s="23" t="n"/>
      <c r="L141" s="23" t="n"/>
      <c r="M141" s="23" t="n"/>
      <c r="N141" s="21" t="n"/>
      <c r="O141" s="24" t="n"/>
      <c r="P141" s="24" t="n"/>
      <c r="Q141" s="22" t="n"/>
      <c r="R141" s="22" t="n"/>
      <c r="S141" s="21" t="n"/>
      <c r="T141" s="25">
        <f>IF($A141="","",IF($G141="","",MAX(0,IF($N141="Paid",IF($Q141="",TODAY(),$Q141),TODAY())-$G141)))</f>
        <v/>
      </c>
      <c r="U141" s="26">
        <f>IF($A141="","",MAX(0,$I141-$K141-$L141-$M141))</f>
        <v/>
      </c>
      <c r="V141" s="27">
        <f>IF($A141="","",IF($G141="","Not submitted",IF($T141&lt;=30,"0–30 days",IF($T141&lt;=60,"31–60 days",IF($T141&lt;=90,"61–90 days","More than 90 days")))))</f>
        <v/>
      </c>
      <c r="W141" s="28">
        <f>IF($A141="","",IF(OR($N141="Submitted",$N141="In Process",$N141="Denied",$N141="Paid",$N141="Adjusted",$N141="Voided"),"Not applicable",IF($H141="","Missing deadline",IF($H141&lt;TODAY(),"Past due",IF($H141&lt;=TODAY()+'Lists &amp; Settings'!$B$3,"Due within 14 days","On track")))))</f>
        <v/>
      </c>
      <c r="X141" s="28">
        <f>IF($A141="","",IF($U141&lt;=0,"Closed",IF($R141="","No follow-up date",IF($R141&lt;TODAY(),"Overdue",IF($R141=TODAY(),"Due","Scheduled")))))</f>
        <v/>
      </c>
      <c r="Y141" s="28">
        <f>IF($A141="","",IF($B141="","Missing encounter ID",IF($C141="","Missing clinic",IF($D141="","Missing payer",IF($E141="","Missing claim type",IF($F141="","Missing date of service",IF($H141="","Missing filing deadline",IF($I141="","Missing billed amount",IF($N141="","Missing claim status",IF($S141="","Missing owner",IF(COUNTIF($A$7:$A$506,$A141)&gt;1,"Duplicate claim ID",IF(AND($G141&lt;&gt;"",$G141&lt;$F141),"Submitted before service date",IF(AND($H141&lt;&gt;"",$H141&lt;$F141),"Deadline before service date",IF(AND($N141="Denied",$P141=""),"Missing denial category",IF(AND(OR($N141="Submitted",$N141="In Process",$N141="Denied",$N141="Paid",$N141="Adjusted"),$G141=""),"Missing submitted date",IF(AND($N141="Paid",$K141=0),"Paid status with no insurance payment",IF($K141+$L141+$M141&gt;$I141,"Amounts exceed billed amount","OK")))))))))))))))))</f>
        <v/>
      </c>
    </row>
    <row r="142">
      <c r="A142" s="29" t="n"/>
      <c r="B142" s="29" t="n"/>
      <c r="C142" s="29" t="n"/>
      <c r="D142" s="29" t="n"/>
      <c r="E142" s="29" t="n"/>
      <c r="F142" s="30" t="n"/>
      <c r="G142" s="30" t="n"/>
      <c r="H142" s="30" t="n"/>
      <c r="I142" s="31" t="n"/>
      <c r="J142" s="31" t="n"/>
      <c r="K142" s="31" t="n"/>
      <c r="L142" s="31" t="n"/>
      <c r="M142" s="31" t="n"/>
      <c r="N142" s="29" t="n"/>
      <c r="O142" s="32" t="n"/>
      <c r="P142" s="32" t="n"/>
      <c r="Q142" s="30" t="n"/>
      <c r="R142" s="30" t="n"/>
      <c r="S142" s="29" t="n"/>
      <c r="T142" s="25">
        <f>IF($A142="","",IF($G142="","",MAX(0,IF($N142="Paid",IF($Q142="",TODAY(),$Q142),TODAY())-$G142)))</f>
        <v/>
      </c>
      <c r="U142" s="26">
        <f>IF($A142="","",MAX(0,$I142-$K142-$L142-$M142))</f>
        <v/>
      </c>
      <c r="V142" s="27">
        <f>IF($A142="","",IF($G142="","Not submitted",IF($T142&lt;=30,"0–30 days",IF($T142&lt;=60,"31–60 days",IF($T142&lt;=90,"61–90 days","More than 90 days")))))</f>
        <v/>
      </c>
      <c r="W142" s="28">
        <f>IF($A142="","",IF(OR($N142="Submitted",$N142="In Process",$N142="Denied",$N142="Paid",$N142="Adjusted",$N142="Voided"),"Not applicable",IF($H142="","Missing deadline",IF($H142&lt;TODAY(),"Past due",IF($H142&lt;=TODAY()+'Lists &amp; Settings'!$B$3,"Due within 14 days","On track")))))</f>
        <v/>
      </c>
      <c r="X142" s="28">
        <f>IF($A142="","",IF($U142&lt;=0,"Closed",IF($R142="","No follow-up date",IF($R142&lt;TODAY(),"Overdue",IF($R142=TODAY(),"Due","Scheduled")))))</f>
        <v/>
      </c>
      <c r="Y142" s="28">
        <f>IF($A142="","",IF($B142="","Missing encounter ID",IF($C142="","Missing clinic",IF($D142="","Missing payer",IF($E142="","Missing claim type",IF($F142="","Missing date of service",IF($H142="","Missing filing deadline",IF($I142="","Missing billed amount",IF($N142="","Missing claim status",IF($S142="","Missing owner",IF(COUNTIF($A$7:$A$506,$A142)&gt;1,"Duplicate claim ID",IF(AND($G142&lt;&gt;"",$G142&lt;$F142),"Submitted before service date",IF(AND($H142&lt;&gt;"",$H142&lt;$F142),"Deadline before service date",IF(AND($N142="Denied",$P142=""),"Missing denial category",IF(AND(OR($N142="Submitted",$N142="In Process",$N142="Denied",$N142="Paid",$N142="Adjusted"),$G142=""),"Missing submitted date",IF(AND($N142="Paid",$K142=0),"Paid status with no insurance payment",IF($K142+$L142+$M142&gt;$I142,"Amounts exceed billed amount","OK")))))))))))))))))</f>
        <v/>
      </c>
    </row>
    <row r="143">
      <c r="A143" s="21" t="n"/>
      <c r="B143" s="21" t="n"/>
      <c r="C143" s="21" t="n"/>
      <c r="D143" s="21" t="n"/>
      <c r="E143" s="21" t="n"/>
      <c r="F143" s="22" t="n"/>
      <c r="G143" s="22" t="n"/>
      <c r="H143" s="22" t="n"/>
      <c r="I143" s="23" t="n"/>
      <c r="J143" s="23" t="n"/>
      <c r="K143" s="23" t="n"/>
      <c r="L143" s="23" t="n"/>
      <c r="M143" s="23" t="n"/>
      <c r="N143" s="21" t="n"/>
      <c r="O143" s="24" t="n"/>
      <c r="P143" s="24" t="n"/>
      <c r="Q143" s="22" t="n"/>
      <c r="R143" s="22" t="n"/>
      <c r="S143" s="21" t="n"/>
      <c r="T143" s="25">
        <f>IF($A143="","",IF($G143="","",MAX(0,IF($N143="Paid",IF($Q143="",TODAY(),$Q143),TODAY())-$G143)))</f>
        <v/>
      </c>
      <c r="U143" s="26">
        <f>IF($A143="","",MAX(0,$I143-$K143-$L143-$M143))</f>
        <v/>
      </c>
      <c r="V143" s="27">
        <f>IF($A143="","",IF($G143="","Not submitted",IF($T143&lt;=30,"0–30 days",IF($T143&lt;=60,"31–60 days",IF($T143&lt;=90,"61–90 days","More than 90 days")))))</f>
        <v/>
      </c>
      <c r="W143" s="28">
        <f>IF($A143="","",IF(OR($N143="Submitted",$N143="In Process",$N143="Denied",$N143="Paid",$N143="Adjusted",$N143="Voided"),"Not applicable",IF($H143="","Missing deadline",IF($H143&lt;TODAY(),"Past due",IF($H143&lt;=TODAY()+'Lists &amp; Settings'!$B$3,"Due within 14 days","On track")))))</f>
        <v/>
      </c>
      <c r="X143" s="28">
        <f>IF($A143="","",IF($U143&lt;=0,"Closed",IF($R143="","No follow-up date",IF($R143&lt;TODAY(),"Overdue",IF($R143=TODAY(),"Due","Scheduled")))))</f>
        <v/>
      </c>
      <c r="Y143" s="28">
        <f>IF($A143="","",IF($B143="","Missing encounter ID",IF($C143="","Missing clinic",IF($D143="","Missing payer",IF($E143="","Missing claim type",IF($F143="","Missing date of service",IF($H143="","Missing filing deadline",IF($I143="","Missing billed amount",IF($N143="","Missing claim status",IF($S143="","Missing owner",IF(COUNTIF($A$7:$A$506,$A143)&gt;1,"Duplicate claim ID",IF(AND($G143&lt;&gt;"",$G143&lt;$F143),"Submitted before service date",IF(AND($H143&lt;&gt;"",$H143&lt;$F143),"Deadline before service date",IF(AND($N143="Denied",$P143=""),"Missing denial category",IF(AND(OR($N143="Submitted",$N143="In Process",$N143="Denied",$N143="Paid",$N143="Adjusted"),$G143=""),"Missing submitted date",IF(AND($N143="Paid",$K143=0),"Paid status with no insurance payment",IF($K143+$L143+$M143&gt;$I143,"Amounts exceed billed amount","OK")))))))))))))))))</f>
        <v/>
      </c>
    </row>
    <row r="144">
      <c r="A144" s="29" t="n"/>
      <c r="B144" s="29" t="n"/>
      <c r="C144" s="29" t="n"/>
      <c r="D144" s="29" t="n"/>
      <c r="E144" s="29" t="n"/>
      <c r="F144" s="30" t="n"/>
      <c r="G144" s="30" t="n"/>
      <c r="H144" s="30" t="n"/>
      <c r="I144" s="31" t="n"/>
      <c r="J144" s="31" t="n"/>
      <c r="K144" s="31" t="n"/>
      <c r="L144" s="31" t="n"/>
      <c r="M144" s="31" t="n"/>
      <c r="N144" s="29" t="n"/>
      <c r="O144" s="32" t="n"/>
      <c r="P144" s="32" t="n"/>
      <c r="Q144" s="30" t="n"/>
      <c r="R144" s="30" t="n"/>
      <c r="S144" s="29" t="n"/>
      <c r="T144" s="25">
        <f>IF($A144="","",IF($G144="","",MAX(0,IF($N144="Paid",IF($Q144="",TODAY(),$Q144),TODAY())-$G144)))</f>
        <v/>
      </c>
      <c r="U144" s="26">
        <f>IF($A144="","",MAX(0,$I144-$K144-$L144-$M144))</f>
        <v/>
      </c>
      <c r="V144" s="27">
        <f>IF($A144="","",IF($G144="","Not submitted",IF($T144&lt;=30,"0–30 days",IF($T144&lt;=60,"31–60 days",IF($T144&lt;=90,"61–90 days","More than 90 days")))))</f>
        <v/>
      </c>
      <c r="W144" s="28">
        <f>IF($A144="","",IF(OR($N144="Submitted",$N144="In Process",$N144="Denied",$N144="Paid",$N144="Adjusted",$N144="Voided"),"Not applicable",IF($H144="","Missing deadline",IF($H144&lt;TODAY(),"Past due",IF($H144&lt;=TODAY()+'Lists &amp; Settings'!$B$3,"Due within 14 days","On track")))))</f>
        <v/>
      </c>
      <c r="X144" s="28">
        <f>IF($A144="","",IF($U144&lt;=0,"Closed",IF($R144="","No follow-up date",IF($R144&lt;TODAY(),"Overdue",IF($R144=TODAY(),"Due","Scheduled")))))</f>
        <v/>
      </c>
      <c r="Y144" s="28">
        <f>IF($A144="","",IF($B144="","Missing encounter ID",IF($C144="","Missing clinic",IF($D144="","Missing payer",IF($E144="","Missing claim type",IF($F144="","Missing date of service",IF($H144="","Missing filing deadline",IF($I144="","Missing billed amount",IF($N144="","Missing claim status",IF($S144="","Missing owner",IF(COUNTIF($A$7:$A$506,$A144)&gt;1,"Duplicate claim ID",IF(AND($G144&lt;&gt;"",$G144&lt;$F144),"Submitted before service date",IF(AND($H144&lt;&gt;"",$H144&lt;$F144),"Deadline before service date",IF(AND($N144="Denied",$P144=""),"Missing denial category",IF(AND(OR($N144="Submitted",$N144="In Process",$N144="Denied",$N144="Paid",$N144="Adjusted"),$G144=""),"Missing submitted date",IF(AND($N144="Paid",$K144=0),"Paid status with no insurance payment",IF($K144+$L144+$M144&gt;$I144,"Amounts exceed billed amount","OK")))))))))))))))))</f>
        <v/>
      </c>
    </row>
    <row r="145">
      <c r="A145" s="21" t="n"/>
      <c r="B145" s="21" t="n"/>
      <c r="C145" s="21" t="n"/>
      <c r="D145" s="21" t="n"/>
      <c r="E145" s="21" t="n"/>
      <c r="F145" s="22" t="n"/>
      <c r="G145" s="22" t="n"/>
      <c r="H145" s="22" t="n"/>
      <c r="I145" s="23" t="n"/>
      <c r="J145" s="23" t="n"/>
      <c r="K145" s="23" t="n"/>
      <c r="L145" s="23" t="n"/>
      <c r="M145" s="23" t="n"/>
      <c r="N145" s="21" t="n"/>
      <c r="O145" s="24" t="n"/>
      <c r="P145" s="24" t="n"/>
      <c r="Q145" s="22" t="n"/>
      <c r="R145" s="22" t="n"/>
      <c r="S145" s="21" t="n"/>
      <c r="T145" s="25">
        <f>IF($A145="","",IF($G145="","",MAX(0,IF($N145="Paid",IF($Q145="",TODAY(),$Q145),TODAY())-$G145)))</f>
        <v/>
      </c>
      <c r="U145" s="26">
        <f>IF($A145="","",MAX(0,$I145-$K145-$L145-$M145))</f>
        <v/>
      </c>
      <c r="V145" s="27">
        <f>IF($A145="","",IF($G145="","Not submitted",IF($T145&lt;=30,"0–30 days",IF($T145&lt;=60,"31–60 days",IF($T145&lt;=90,"61–90 days","More than 90 days")))))</f>
        <v/>
      </c>
      <c r="W145" s="28">
        <f>IF($A145="","",IF(OR($N145="Submitted",$N145="In Process",$N145="Denied",$N145="Paid",$N145="Adjusted",$N145="Voided"),"Not applicable",IF($H145="","Missing deadline",IF($H145&lt;TODAY(),"Past due",IF($H145&lt;=TODAY()+'Lists &amp; Settings'!$B$3,"Due within 14 days","On track")))))</f>
        <v/>
      </c>
      <c r="X145" s="28">
        <f>IF($A145="","",IF($U145&lt;=0,"Closed",IF($R145="","No follow-up date",IF($R145&lt;TODAY(),"Overdue",IF($R145=TODAY(),"Due","Scheduled")))))</f>
        <v/>
      </c>
      <c r="Y145" s="28">
        <f>IF($A145="","",IF($B145="","Missing encounter ID",IF($C145="","Missing clinic",IF($D145="","Missing payer",IF($E145="","Missing claim type",IF($F145="","Missing date of service",IF($H145="","Missing filing deadline",IF($I145="","Missing billed amount",IF($N145="","Missing claim status",IF($S145="","Missing owner",IF(COUNTIF($A$7:$A$506,$A145)&gt;1,"Duplicate claim ID",IF(AND($G145&lt;&gt;"",$G145&lt;$F145),"Submitted before service date",IF(AND($H145&lt;&gt;"",$H145&lt;$F145),"Deadline before service date",IF(AND($N145="Denied",$P145=""),"Missing denial category",IF(AND(OR($N145="Submitted",$N145="In Process",$N145="Denied",$N145="Paid",$N145="Adjusted"),$G145=""),"Missing submitted date",IF(AND($N145="Paid",$K145=0),"Paid status with no insurance payment",IF($K145+$L145+$M145&gt;$I145,"Amounts exceed billed amount","OK")))))))))))))))))</f>
        <v/>
      </c>
    </row>
    <row r="146">
      <c r="A146" s="29" t="n"/>
      <c r="B146" s="29" t="n"/>
      <c r="C146" s="29" t="n"/>
      <c r="D146" s="29" t="n"/>
      <c r="E146" s="29" t="n"/>
      <c r="F146" s="30" t="n"/>
      <c r="G146" s="30" t="n"/>
      <c r="H146" s="30" t="n"/>
      <c r="I146" s="31" t="n"/>
      <c r="J146" s="31" t="n"/>
      <c r="K146" s="31" t="n"/>
      <c r="L146" s="31" t="n"/>
      <c r="M146" s="31" t="n"/>
      <c r="N146" s="29" t="n"/>
      <c r="O146" s="32" t="n"/>
      <c r="P146" s="32" t="n"/>
      <c r="Q146" s="30" t="n"/>
      <c r="R146" s="30" t="n"/>
      <c r="S146" s="29" t="n"/>
      <c r="T146" s="25">
        <f>IF($A146="","",IF($G146="","",MAX(0,IF($N146="Paid",IF($Q146="",TODAY(),$Q146),TODAY())-$G146)))</f>
        <v/>
      </c>
      <c r="U146" s="26">
        <f>IF($A146="","",MAX(0,$I146-$K146-$L146-$M146))</f>
        <v/>
      </c>
      <c r="V146" s="27">
        <f>IF($A146="","",IF($G146="","Not submitted",IF($T146&lt;=30,"0–30 days",IF($T146&lt;=60,"31–60 days",IF($T146&lt;=90,"61–90 days","More than 90 days")))))</f>
        <v/>
      </c>
      <c r="W146" s="28">
        <f>IF($A146="","",IF(OR($N146="Submitted",$N146="In Process",$N146="Denied",$N146="Paid",$N146="Adjusted",$N146="Voided"),"Not applicable",IF($H146="","Missing deadline",IF($H146&lt;TODAY(),"Past due",IF($H146&lt;=TODAY()+'Lists &amp; Settings'!$B$3,"Due within 14 days","On track")))))</f>
        <v/>
      </c>
      <c r="X146" s="28">
        <f>IF($A146="","",IF($U146&lt;=0,"Closed",IF($R146="","No follow-up date",IF($R146&lt;TODAY(),"Overdue",IF($R146=TODAY(),"Due","Scheduled")))))</f>
        <v/>
      </c>
      <c r="Y146" s="28">
        <f>IF($A146="","",IF($B146="","Missing encounter ID",IF($C146="","Missing clinic",IF($D146="","Missing payer",IF($E146="","Missing claim type",IF($F146="","Missing date of service",IF($H146="","Missing filing deadline",IF($I146="","Missing billed amount",IF($N146="","Missing claim status",IF($S146="","Missing owner",IF(COUNTIF($A$7:$A$506,$A146)&gt;1,"Duplicate claim ID",IF(AND($G146&lt;&gt;"",$G146&lt;$F146),"Submitted before service date",IF(AND($H146&lt;&gt;"",$H146&lt;$F146),"Deadline before service date",IF(AND($N146="Denied",$P146=""),"Missing denial category",IF(AND(OR($N146="Submitted",$N146="In Process",$N146="Denied",$N146="Paid",$N146="Adjusted"),$G146=""),"Missing submitted date",IF(AND($N146="Paid",$K146=0),"Paid status with no insurance payment",IF($K146+$L146+$M146&gt;$I146,"Amounts exceed billed amount","OK")))))))))))))))))</f>
        <v/>
      </c>
    </row>
    <row r="147">
      <c r="A147" s="21" t="n"/>
      <c r="B147" s="21" t="n"/>
      <c r="C147" s="21" t="n"/>
      <c r="D147" s="21" t="n"/>
      <c r="E147" s="21" t="n"/>
      <c r="F147" s="22" t="n"/>
      <c r="G147" s="22" t="n"/>
      <c r="H147" s="22" t="n"/>
      <c r="I147" s="23" t="n"/>
      <c r="J147" s="23" t="n"/>
      <c r="K147" s="23" t="n"/>
      <c r="L147" s="23" t="n"/>
      <c r="M147" s="23" t="n"/>
      <c r="N147" s="21" t="n"/>
      <c r="O147" s="24" t="n"/>
      <c r="P147" s="24" t="n"/>
      <c r="Q147" s="22" t="n"/>
      <c r="R147" s="22" t="n"/>
      <c r="S147" s="21" t="n"/>
      <c r="T147" s="25">
        <f>IF($A147="","",IF($G147="","",MAX(0,IF($N147="Paid",IF($Q147="",TODAY(),$Q147),TODAY())-$G147)))</f>
        <v/>
      </c>
      <c r="U147" s="26">
        <f>IF($A147="","",MAX(0,$I147-$K147-$L147-$M147))</f>
        <v/>
      </c>
      <c r="V147" s="27">
        <f>IF($A147="","",IF($G147="","Not submitted",IF($T147&lt;=30,"0–30 days",IF($T147&lt;=60,"31–60 days",IF($T147&lt;=90,"61–90 days","More than 90 days")))))</f>
        <v/>
      </c>
      <c r="W147" s="28">
        <f>IF($A147="","",IF(OR($N147="Submitted",$N147="In Process",$N147="Denied",$N147="Paid",$N147="Adjusted",$N147="Voided"),"Not applicable",IF($H147="","Missing deadline",IF($H147&lt;TODAY(),"Past due",IF($H147&lt;=TODAY()+'Lists &amp; Settings'!$B$3,"Due within 14 days","On track")))))</f>
        <v/>
      </c>
      <c r="X147" s="28">
        <f>IF($A147="","",IF($U147&lt;=0,"Closed",IF($R147="","No follow-up date",IF($R147&lt;TODAY(),"Overdue",IF($R147=TODAY(),"Due","Scheduled")))))</f>
        <v/>
      </c>
      <c r="Y147" s="28">
        <f>IF($A147="","",IF($B147="","Missing encounter ID",IF($C147="","Missing clinic",IF($D147="","Missing payer",IF($E147="","Missing claim type",IF($F147="","Missing date of service",IF($H147="","Missing filing deadline",IF($I147="","Missing billed amount",IF($N147="","Missing claim status",IF($S147="","Missing owner",IF(COUNTIF($A$7:$A$506,$A147)&gt;1,"Duplicate claim ID",IF(AND($G147&lt;&gt;"",$G147&lt;$F147),"Submitted before service date",IF(AND($H147&lt;&gt;"",$H147&lt;$F147),"Deadline before service date",IF(AND($N147="Denied",$P147=""),"Missing denial category",IF(AND(OR($N147="Submitted",$N147="In Process",$N147="Denied",$N147="Paid",$N147="Adjusted"),$G147=""),"Missing submitted date",IF(AND($N147="Paid",$K147=0),"Paid status with no insurance payment",IF($K147+$L147+$M147&gt;$I147,"Amounts exceed billed amount","OK")))))))))))))))))</f>
        <v/>
      </c>
    </row>
    <row r="148">
      <c r="A148" s="29" t="n"/>
      <c r="B148" s="29" t="n"/>
      <c r="C148" s="29" t="n"/>
      <c r="D148" s="29" t="n"/>
      <c r="E148" s="29" t="n"/>
      <c r="F148" s="30" t="n"/>
      <c r="G148" s="30" t="n"/>
      <c r="H148" s="30" t="n"/>
      <c r="I148" s="31" t="n"/>
      <c r="J148" s="31" t="n"/>
      <c r="K148" s="31" t="n"/>
      <c r="L148" s="31" t="n"/>
      <c r="M148" s="31" t="n"/>
      <c r="N148" s="29" t="n"/>
      <c r="O148" s="32" t="n"/>
      <c r="P148" s="32" t="n"/>
      <c r="Q148" s="30" t="n"/>
      <c r="R148" s="30" t="n"/>
      <c r="S148" s="29" t="n"/>
      <c r="T148" s="25">
        <f>IF($A148="","",IF($G148="","",MAX(0,IF($N148="Paid",IF($Q148="",TODAY(),$Q148),TODAY())-$G148)))</f>
        <v/>
      </c>
      <c r="U148" s="26">
        <f>IF($A148="","",MAX(0,$I148-$K148-$L148-$M148))</f>
        <v/>
      </c>
      <c r="V148" s="27">
        <f>IF($A148="","",IF($G148="","Not submitted",IF($T148&lt;=30,"0–30 days",IF($T148&lt;=60,"31–60 days",IF($T148&lt;=90,"61–90 days","More than 90 days")))))</f>
        <v/>
      </c>
      <c r="W148" s="28">
        <f>IF($A148="","",IF(OR($N148="Submitted",$N148="In Process",$N148="Denied",$N148="Paid",$N148="Adjusted",$N148="Voided"),"Not applicable",IF($H148="","Missing deadline",IF($H148&lt;TODAY(),"Past due",IF($H148&lt;=TODAY()+'Lists &amp; Settings'!$B$3,"Due within 14 days","On track")))))</f>
        <v/>
      </c>
      <c r="X148" s="28">
        <f>IF($A148="","",IF($U148&lt;=0,"Closed",IF($R148="","No follow-up date",IF($R148&lt;TODAY(),"Overdue",IF($R148=TODAY(),"Due","Scheduled")))))</f>
        <v/>
      </c>
      <c r="Y148" s="28">
        <f>IF($A148="","",IF($B148="","Missing encounter ID",IF($C148="","Missing clinic",IF($D148="","Missing payer",IF($E148="","Missing claim type",IF($F148="","Missing date of service",IF($H148="","Missing filing deadline",IF($I148="","Missing billed amount",IF($N148="","Missing claim status",IF($S148="","Missing owner",IF(COUNTIF($A$7:$A$506,$A148)&gt;1,"Duplicate claim ID",IF(AND($G148&lt;&gt;"",$G148&lt;$F148),"Submitted before service date",IF(AND($H148&lt;&gt;"",$H148&lt;$F148),"Deadline before service date",IF(AND($N148="Denied",$P148=""),"Missing denial category",IF(AND(OR($N148="Submitted",$N148="In Process",$N148="Denied",$N148="Paid",$N148="Adjusted"),$G148=""),"Missing submitted date",IF(AND($N148="Paid",$K148=0),"Paid status with no insurance payment",IF($K148+$L148+$M148&gt;$I148,"Amounts exceed billed amount","OK")))))))))))))))))</f>
        <v/>
      </c>
    </row>
    <row r="149">
      <c r="A149" s="21" t="n"/>
      <c r="B149" s="21" t="n"/>
      <c r="C149" s="21" t="n"/>
      <c r="D149" s="21" t="n"/>
      <c r="E149" s="21" t="n"/>
      <c r="F149" s="22" t="n"/>
      <c r="G149" s="22" t="n"/>
      <c r="H149" s="22" t="n"/>
      <c r="I149" s="23" t="n"/>
      <c r="J149" s="23" t="n"/>
      <c r="K149" s="23" t="n"/>
      <c r="L149" s="23" t="n"/>
      <c r="M149" s="23" t="n"/>
      <c r="N149" s="21" t="n"/>
      <c r="O149" s="24" t="n"/>
      <c r="P149" s="24" t="n"/>
      <c r="Q149" s="22" t="n"/>
      <c r="R149" s="22" t="n"/>
      <c r="S149" s="21" t="n"/>
      <c r="T149" s="25">
        <f>IF($A149="","",IF($G149="","",MAX(0,IF($N149="Paid",IF($Q149="",TODAY(),$Q149),TODAY())-$G149)))</f>
        <v/>
      </c>
      <c r="U149" s="26">
        <f>IF($A149="","",MAX(0,$I149-$K149-$L149-$M149))</f>
        <v/>
      </c>
      <c r="V149" s="27">
        <f>IF($A149="","",IF($G149="","Not submitted",IF($T149&lt;=30,"0–30 days",IF($T149&lt;=60,"31–60 days",IF($T149&lt;=90,"61–90 days","More than 90 days")))))</f>
        <v/>
      </c>
      <c r="W149" s="28">
        <f>IF($A149="","",IF(OR($N149="Submitted",$N149="In Process",$N149="Denied",$N149="Paid",$N149="Adjusted",$N149="Voided"),"Not applicable",IF($H149="","Missing deadline",IF($H149&lt;TODAY(),"Past due",IF($H149&lt;=TODAY()+'Lists &amp; Settings'!$B$3,"Due within 14 days","On track")))))</f>
        <v/>
      </c>
      <c r="X149" s="28">
        <f>IF($A149="","",IF($U149&lt;=0,"Closed",IF($R149="","No follow-up date",IF($R149&lt;TODAY(),"Overdue",IF($R149=TODAY(),"Due","Scheduled")))))</f>
        <v/>
      </c>
      <c r="Y149" s="28">
        <f>IF($A149="","",IF($B149="","Missing encounter ID",IF($C149="","Missing clinic",IF($D149="","Missing payer",IF($E149="","Missing claim type",IF($F149="","Missing date of service",IF($H149="","Missing filing deadline",IF($I149="","Missing billed amount",IF($N149="","Missing claim status",IF($S149="","Missing owner",IF(COUNTIF($A$7:$A$506,$A149)&gt;1,"Duplicate claim ID",IF(AND($G149&lt;&gt;"",$G149&lt;$F149),"Submitted before service date",IF(AND($H149&lt;&gt;"",$H149&lt;$F149),"Deadline before service date",IF(AND($N149="Denied",$P149=""),"Missing denial category",IF(AND(OR($N149="Submitted",$N149="In Process",$N149="Denied",$N149="Paid",$N149="Adjusted"),$G149=""),"Missing submitted date",IF(AND($N149="Paid",$K149=0),"Paid status with no insurance payment",IF($K149+$L149+$M149&gt;$I149,"Amounts exceed billed amount","OK")))))))))))))))))</f>
        <v/>
      </c>
    </row>
    <row r="150">
      <c r="A150" s="29" t="n"/>
      <c r="B150" s="29" t="n"/>
      <c r="C150" s="29" t="n"/>
      <c r="D150" s="29" t="n"/>
      <c r="E150" s="29" t="n"/>
      <c r="F150" s="30" t="n"/>
      <c r="G150" s="30" t="n"/>
      <c r="H150" s="30" t="n"/>
      <c r="I150" s="31" t="n"/>
      <c r="J150" s="31" t="n"/>
      <c r="K150" s="31" t="n"/>
      <c r="L150" s="31" t="n"/>
      <c r="M150" s="31" t="n"/>
      <c r="N150" s="29" t="n"/>
      <c r="O150" s="32" t="n"/>
      <c r="P150" s="32" t="n"/>
      <c r="Q150" s="30" t="n"/>
      <c r="R150" s="30" t="n"/>
      <c r="S150" s="29" t="n"/>
      <c r="T150" s="25">
        <f>IF($A150="","",IF($G150="","",MAX(0,IF($N150="Paid",IF($Q150="",TODAY(),$Q150),TODAY())-$G150)))</f>
        <v/>
      </c>
      <c r="U150" s="26">
        <f>IF($A150="","",MAX(0,$I150-$K150-$L150-$M150))</f>
        <v/>
      </c>
      <c r="V150" s="27">
        <f>IF($A150="","",IF($G150="","Not submitted",IF($T150&lt;=30,"0–30 days",IF($T150&lt;=60,"31–60 days",IF($T150&lt;=90,"61–90 days","More than 90 days")))))</f>
        <v/>
      </c>
      <c r="W150" s="28">
        <f>IF($A150="","",IF(OR($N150="Submitted",$N150="In Process",$N150="Denied",$N150="Paid",$N150="Adjusted",$N150="Voided"),"Not applicable",IF($H150="","Missing deadline",IF($H150&lt;TODAY(),"Past due",IF($H150&lt;=TODAY()+'Lists &amp; Settings'!$B$3,"Due within 14 days","On track")))))</f>
        <v/>
      </c>
      <c r="X150" s="28">
        <f>IF($A150="","",IF($U150&lt;=0,"Closed",IF($R150="","No follow-up date",IF($R150&lt;TODAY(),"Overdue",IF($R150=TODAY(),"Due","Scheduled")))))</f>
        <v/>
      </c>
      <c r="Y150" s="28">
        <f>IF($A150="","",IF($B150="","Missing encounter ID",IF($C150="","Missing clinic",IF($D150="","Missing payer",IF($E150="","Missing claim type",IF($F150="","Missing date of service",IF($H150="","Missing filing deadline",IF($I150="","Missing billed amount",IF($N150="","Missing claim status",IF($S150="","Missing owner",IF(COUNTIF($A$7:$A$506,$A150)&gt;1,"Duplicate claim ID",IF(AND($G150&lt;&gt;"",$G150&lt;$F150),"Submitted before service date",IF(AND($H150&lt;&gt;"",$H150&lt;$F150),"Deadline before service date",IF(AND($N150="Denied",$P150=""),"Missing denial category",IF(AND(OR($N150="Submitted",$N150="In Process",$N150="Denied",$N150="Paid",$N150="Adjusted"),$G150=""),"Missing submitted date",IF(AND($N150="Paid",$K150=0),"Paid status with no insurance payment",IF($K150+$L150+$M150&gt;$I150,"Amounts exceed billed amount","OK")))))))))))))))))</f>
        <v/>
      </c>
    </row>
    <row r="151">
      <c r="A151" s="21" t="n"/>
      <c r="B151" s="21" t="n"/>
      <c r="C151" s="21" t="n"/>
      <c r="D151" s="21" t="n"/>
      <c r="E151" s="21" t="n"/>
      <c r="F151" s="22" t="n"/>
      <c r="G151" s="22" t="n"/>
      <c r="H151" s="22" t="n"/>
      <c r="I151" s="23" t="n"/>
      <c r="J151" s="23" t="n"/>
      <c r="K151" s="23" t="n"/>
      <c r="L151" s="23" t="n"/>
      <c r="M151" s="23" t="n"/>
      <c r="N151" s="21" t="n"/>
      <c r="O151" s="24" t="n"/>
      <c r="P151" s="24" t="n"/>
      <c r="Q151" s="22" t="n"/>
      <c r="R151" s="22" t="n"/>
      <c r="S151" s="21" t="n"/>
      <c r="T151" s="25">
        <f>IF($A151="","",IF($G151="","",MAX(0,IF($N151="Paid",IF($Q151="",TODAY(),$Q151),TODAY())-$G151)))</f>
        <v/>
      </c>
      <c r="U151" s="26">
        <f>IF($A151="","",MAX(0,$I151-$K151-$L151-$M151))</f>
        <v/>
      </c>
      <c r="V151" s="27">
        <f>IF($A151="","",IF($G151="","Not submitted",IF($T151&lt;=30,"0–30 days",IF($T151&lt;=60,"31–60 days",IF($T151&lt;=90,"61–90 days","More than 90 days")))))</f>
        <v/>
      </c>
      <c r="W151" s="28">
        <f>IF($A151="","",IF(OR($N151="Submitted",$N151="In Process",$N151="Denied",$N151="Paid",$N151="Adjusted",$N151="Voided"),"Not applicable",IF($H151="","Missing deadline",IF($H151&lt;TODAY(),"Past due",IF($H151&lt;=TODAY()+'Lists &amp; Settings'!$B$3,"Due within 14 days","On track")))))</f>
        <v/>
      </c>
      <c r="X151" s="28">
        <f>IF($A151="","",IF($U151&lt;=0,"Closed",IF($R151="","No follow-up date",IF($R151&lt;TODAY(),"Overdue",IF($R151=TODAY(),"Due","Scheduled")))))</f>
        <v/>
      </c>
      <c r="Y151" s="28">
        <f>IF($A151="","",IF($B151="","Missing encounter ID",IF($C151="","Missing clinic",IF($D151="","Missing payer",IF($E151="","Missing claim type",IF($F151="","Missing date of service",IF($H151="","Missing filing deadline",IF($I151="","Missing billed amount",IF($N151="","Missing claim status",IF($S151="","Missing owner",IF(COUNTIF($A$7:$A$506,$A151)&gt;1,"Duplicate claim ID",IF(AND($G151&lt;&gt;"",$G151&lt;$F151),"Submitted before service date",IF(AND($H151&lt;&gt;"",$H151&lt;$F151),"Deadline before service date",IF(AND($N151="Denied",$P151=""),"Missing denial category",IF(AND(OR($N151="Submitted",$N151="In Process",$N151="Denied",$N151="Paid",$N151="Adjusted"),$G151=""),"Missing submitted date",IF(AND($N151="Paid",$K151=0),"Paid status with no insurance payment",IF($K151+$L151+$M151&gt;$I151,"Amounts exceed billed amount","OK")))))))))))))))))</f>
        <v/>
      </c>
    </row>
    <row r="152">
      <c r="A152" s="29" t="n"/>
      <c r="B152" s="29" t="n"/>
      <c r="C152" s="29" t="n"/>
      <c r="D152" s="29" t="n"/>
      <c r="E152" s="29" t="n"/>
      <c r="F152" s="30" t="n"/>
      <c r="G152" s="30" t="n"/>
      <c r="H152" s="30" t="n"/>
      <c r="I152" s="31" t="n"/>
      <c r="J152" s="31" t="n"/>
      <c r="K152" s="31" t="n"/>
      <c r="L152" s="31" t="n"/>
      <c r="M152" s="31" t="n"/>
      <c r="N152" s="29" t="n"/>
      <c r="O152" s="32" t="n"/>
      <c r="P152" s="32" t="n"/>
      <c r="Q152" s="30" t="n"/>
      <c r="R152" s="30" t="n"/>
      <c r="S152" s="29" t="n"/>
      <c r="T152" s="25">
        <f>IF($A152="","",IF($G152="","",MAX(0,IF($N152="Paid",IF($Q152="",TODAY(),$Q152),TODAY())-$G152)))</f>
        <v/>
      </c>
      <c r="U152" s="26">
        <f>IF($A152="","",MAX(0,$I152-$K152-$L152-$M152))</f>
        <v/>
      </c>
      <c r="V152" s="27">
        <f>IF($A152="","",IF($G152="","Not submitted",IF($T152&lt;=30,"0–30 days",IF($T152&lt;=60,"31–60 days",IF($T152&lt;=90,"61–90 days","More than 90 days")))))</f>
        <v/>
      </c>
      <c r="W152" s="28">
        <f>IF($A152="","",IF(OR($N152="Submitted",$N152="In Process",$N152="Denied",$N152="Paid",$N152="Adjusted",$N152="Voided"),"Not applicable",IF($H152="","Missing deadline",IF($H152&lt;TODAY(),"Past due",IF($H152&lt;=TODAY()+'Lists &amp; Settings'!$B$3,"Due within 14 days","On track")))))</f>
        <v/>
      </c>
      <c r="X152" s="28">
        <f>IF($A152="","",IF($U152&lt;=0,"Closed",IF($R152="","No follow-up date",IF($R152&lt;TODAY(),"Overdue",IF($R152=TODAY(),"Due","Scheduled")))))</f>
        <v/>
      </c>
      <c r="Y152" s="28">
        <f>IF($A152="","",IF($B152="","Missing encounter ID",IF($C152="","Missing clinic",IF($D152="","Missing payer",IF($E152="","Missing claim type",IF($F152="","Missing date of service",IF($H152="","Missing filing deadline",IF($I152="","Missing billed amount",IF($N152="","Missing claim status",IF($S152="","Missing owner",IF(COUNTIF($A$7:$A$506,$A152)&gt;1,"Duplicate claim ID",IF(AND($G152&lt;&gt;"",$G152&lt;$F152),"Submitted before service date",IF(AND($H152&lt;&gt;"",$H152&lt;$F152),"Deadline before service date",IF(AND($N152="Denied",$P152=""),"Missing denial category",IF(AND(OR($N152="Submitted",$N152="In Process",$N152="Denied",$N152="Paid",$N152="Adjusted"),$G152=""),"Missing submitted date",IF(AND($N152="Paid",$K152=0),"Paid status with no insurance payment",IF($K152+$L152+$M152&gt;$I152,"Amounts exceed billed amount","OK")))))))))))))))))</f>
        <v/>
      </c>
    </row>
    <row r="153">
      <c r="A153" s="21" t="n"/>
      <c r="B153" s="21" t="n"/>
      <c r="C153" s="21" t="n"/>
      <c r="D153" s="21" t="n"/>
      <c r="E153" s="21" t="n"/>
      <c r="F153" s="22" t="n"/>
      <c r="G153" s="22" t="n"/>
      <c r="H153" s="22" t="n"/>
      <c r="I153" s="23" t="n"/>
      <c r="J153" s="23" t="n"/>
      <c r="K153" s="23" t="n"/>
      <c r="L153" s="23" t="n"/>
      <c r="M153" s="23" t="n"/>
      <c r="N153" s="21" t="n"/>
      <c r="O153" s="24" t="n"/>
      <c r="P153" s="24" t="n"/>
      <c r="Q153" s="22" t="n"/>
      <c r="R153" s="22" t="n"/>
      <c r="S153" s="21" t="n"/>
      <c r="T153" s="25">
        <f>IF($A153="","",IF($G153="","",MAX(0,IF($N153="Paid",IF($Q153="",TODAY(),$Q153),TODAY())-$G153)))</f>
        <v/>
      </c>
      <c r="U153" s="26">
        <f>IF($A153="","",MAX(0,$I153-$K153-$L153-$M153))</f>
        <v/>
      </c>
      <c r="V153" s="27">
        <f>IF($A153="","",IF($G153="","Not submitted",IF($T153&lt;=30,"0–30 days",IF($T153&lt;=60,"31–60 days",IF($T153&lt;=90,"61–90 days","More than 90 days")))))</f>
        <v/>
      </c>
      <c r="W153" s="28">
        <f>IF($A153="","",IF(OR($N153="Submitted",$N153="In Process",$N153="Denied",$N153="Paid",$N153="Adjusted",$N153="Voided"),"Not applicable",IF($H153="","Missing deadline",IF($H153&lt;TODAY(),"Past due",IF($H153&lt;=TODAY()+'Lists &amp; Settings'!$B$3,"Due within 14 days","On track")))))</f>
        <v/>
      </c>
      <c r="X153" s="28">
        <f>IF($A153="","",IF($U153&lt;=0,"Closed",IF($R153="","No follow-up date",IF($R153&lt;TODAY(),"Overdue",IF($R153=TODAY(),"Due","Scheduled")))))</f>
        <v/>
      </c>
      <c r="Y153" s="28">
        <f>IF($A153="","",IF($B153="","Missing encounter ID",IF($C153="","Missing clinic",IF($D153="","Missing payer",IF($E153="","Missing claim type",IF($F153="","Missing date of service",IF($H153="","Missing filing deadline",IF($I153="","Missing billed amount",IF($N153="","Missing claim status",IF($S153="","Missing owner",IF(COUNTIF($A$7:$A$506,$A153)&gt;1,"Duplicate claim ID",IF(AND($G153&lt;&gt;"",$G153&lt;$F153),"Submitted before service date",IF(AND($H153&lt;&gt;"",$H153&lt;$F153),"Deadline before service date",IF(AND($N153="Denied",$P153=""),"Missing denial category",IF(AND(OR($N153="Submitted",$N153="In Process",$N153="Denied",$N153="Paid",$N153="Adjusted"),$G153=""),"Missing submitted date",IF(AND($N153="Paid",$K153=0),"Paid status with no insurance payment",IF($K153+$L153+$M153&gt;$I153,"Amounts exceed billed amount","OK")))))))))))))))))</f>
        <v/>
      </c>
    </row>
    <row r="154">
      <c r="A154" s="29" t="n"/>
      <c r="B154" s="29" t="n"/>
      <c r="C154" s="29" t="n"/>
      <c r="D154" s="29" t="n"/>
      <c r="E154" s="29" t="n"/>
      <c r="F154" s="30" t="n"/>
      <c r="G154" s="30" t="n"/>
      <c r="H154" s="30" t="n"/>
      <c r="I154" s="31" t="n"/>
      <c r="J154" s="31" t="n"/>
      <c r="K154" s="31" t="n"/>
      <c r="L154" s="31" t="n"/>
      <c r="M154" s="31" t="n"/>
      <c r="N154" s="29" t="n"/>
      <c r="O154" s="32" t="n"/>
      <c r="P154" s="32" t="n"/>
      <c r="Q154" s="30" t="n"/>
      <c r="R154" s="30" t="n"/>
      <c r="S154" s="29" t="n"/>
      <c r="T154" s="25">
        <f>IF($A154="","",IF($G154="","",MAX(0,IF($N154="Paid",IF($Q154="",TODAY(),$Q154),TODAY())-$G154)))</f>
        <v/>
      </c>
      <c r="U154" s="26">
        <f>IF($A154="","",MAX(0,$I154-$K154-$L154-$M154))</f>
        <v/>
      </c>
      <c r="V154" s="27">
        <f>IF($A154="","",IF($G154="","Not submitted",IF($T154&lt;=30,"0–30 days",IF($T154&lt;=60,"31–60 days",IF($T154&lt;=90,"61–90 days","More than 90 days")))))</f>
        <v/>
      </c>
      <c r="W154" s="28">
        <f>IF($A154="","",IF(OR($N154="Submitted",$N154="In Process",$N154="Denied",$N154="Paid",$N154="Adjusted",$N154="Voided"),"Not applicable",IF($H154="","Missing deadline",IF($H154&lt;TODAY(),"Past due",IF($H154&lt;=TODAY()+'Lists &amp; Settings'!$B$3,"Due within 14 days","On track")))))</f>
        <v/>
      </c>
      <c r="X154" s="28">
        <f>IF($A154="","",IF($U154&lt;=0,"Closed",IF($R154="","No follow-up date",IF($R154&lt;TODAY(),"Overdue",IF($R154=TODAY(),"Due","Scheduled")))))</f>
        <v/>
      </c>
      <c r="Y154" s="28">
        <f>IF($A154="","",IF($B154="","Missing encounter ID",IF($C154="","Missing clinic",IF($D154="","Missing payer",IF($E154="","Missing claim type",IF($F154="","Missing date of service",IF($H154="","Missing filing deadline",IF($I154="","Missing billed amount",IF($N154="","Missing claim status",IF($S154="","Missing owner",IF(COUNTIF($A$7:$A$506,$A154)&gt;1,"Duplicate claim ID",IF(AND($G154&lt;&gt;"",$G154&lt;$F154),"Submitted before service date",IF(AND($H154&lt;&gt;"",$H154&lt;$F154),"Deadline before service date",IF(AND($N154="Denied",$P154=""),"Missing denial category",IF(AND(OR($N154="Submitted",$N154="In Process",$N154="Denied",$N154="Paid",$N154="Adjusted"),$G154=""),"Missing submitted date",IF(AND($N154="Paid",$K154=0),"Paid status with no insurance payment",IF($K154+$L154+$M154&gt;$I154,"Amounts exceed billed amount","OK")))))))))))))))))</f>
        <v/>
      </c>
    </row>
    <row r="155">
      <c r="A155" s="21" t="n"/>
      <c r="B155" s="21" t="n"/>
      <c r="C155" s="21" t="n"/>
      <c r="D155" s="21" t="n"/>
      <c r="E155" s="21" t="n"/>
      <c r="F155" s="22" t="n"/>
      <c r="G155" s="22" t="n"/>
      <c r="H155" s="22" t="n"/>
      <c r="I155" s="23" t="n"/>
      <c r="J155" s="23" t="n"/>
      <c r="K155" s="23" t="n"/>
      <c r="L155" s="23" t="n"/>
      <c r="M155" s="23" t="n"/>
      <c r="N155" s="21" t="n"/>
      <c r="O155" s="24" t="n"/>
      <c r="P155" s="24" t="n"/>
      <c r="Q155" s="22" t="n"/>
      <c r="R155" s="22" t="n"/>
      <c r="S155" s="21" t="n"/>
      <c r="T155" s="25">
        <f>IF($A155="","",IF($G155="","",MAX(0,IF($N155="Paid",IF($Q155="",TODAY(),$Q155),TODAY())-$G155)))</f>
        <v/>
      </c>
      <c r="U155" s="26">
        <f>IF($A155="","",MAX(0,$I155-$K155-$L155-$M155))</f>
        <v/>
      </c>
      <c r="V155" s="27">
        <f>IF($A155="","",IF($G155="","Not submitted",IF($T155&lt;=30,"0–30 days",IF($T155&lt;=60,"31–60 days",IF($T155&lt;=90,"61–90 days","More than 90 days")))))</f>
        <v/>
      </c>
      <c r="W155" s="28">
        <f>IF($A155="","",IF(OR($N155="Submitted",$N155="In Process",$N155="Denied",$N155="Paid",$N155="Adjusted",$N155="Voided"),"Not applicable",IF($H155="","Missing deadline",IF($H155&lt;TODAY(),"Past due",IF($H155&lt;=TODAY()+'Lists &amp; Settings'!$B$3,"Due within 14 days","On track")))))</f>
        <v/>
      </c>
      <c r="X155" s="28">
        <f>IF($A155="","",IF($U155&lt;=0,"Closed",IF($R155="","No follow-up date",IF($R155&lt;TODAY(),"Overdue",IF($R155=TODAY(),"Due","Scheduled")))))</f>
        <v/>
      </c>
      <c r="Y155" s="28">
        <f>IF($A155="","",IF($B155="","Missing encounter ID",IF($C155="","Missing clinic",IF($D155="","Missing payer",IF($E155="","Missing claim type",IF($F155="","Missing date of service",IF($H155="","Missing filing deadline",IF($I155="","Missing billed amount",IF($N155="","Missing claim status",IF($S155="","Missing owner",IF(COUNTIF($A$7:$A$506,$A155)&gt;1,"Duplicate claim ID",IF(AND($G155&lt;&gt;"",$G155&lt;$F155),"Submitted before service date",IF(AND($H155&lt;&gt;"",$H155&lt;$F155),"Deadline before service date",IF(AND($N155="Denied",$P155=""),"Missing denial category",IF(AND(OR($N155="Submitted",$N155="In Process",$N155="Denied",$N155="Paid",$N155="Adjusted"),$G155=""),"Missing submitted date",IF(AND($N155="Paid",$K155=0),"Paid status with no insurance payment",IF($K155+$L155+$M155&gt;$I155,"Amounts exceed billed amount","OK")))))))))))))))))</f>
        <v/>
      </c>
    </row>
    <row r="156">
      <c r="A156" s="29" t="n"/>
      <c r="B156" s="29" t="n"/>
      <c r="C156" s="29" t="n"/>
      <c r="D156" s="29" t="n"/>
      <c r="E156" s="29" t="n"/>
      <c r="F156" s="30" t="n"/>
      <c r="G156" s="30" t="n"/>
      <c r="H156" s="30" t="n"/>
      <c r="I156" s="31" t="n"/>
      <c r="J156" s="31" t="n"/>
      <c r="K156" s="31" t="n"/>
      <c r="L156" s="31" t="n"/>
      <c r="M156" s="31" t="n"/>
      <c r="N156" s="29" t="n"/>
      <c r="O156" s="32" t="n"/>
      <c r="P156" s="32" t="n"/>
      <c r="Q156" s="30" t="n"/>
      <c r="R156" s="30" t="n"/>
      <c r="S156" s="29" t="n"/>
      <c r="T156" s="25">
        <f>IF($A156="","",IF($G156="","",MAX(0,IF($N156="Paid",IF($Q156="",TODAY(),$Q156),TODAY())-$G156)))</f>
        <v/>
      </c>
      <c r="U156" s="26">
        <f>IF($A156="","",MAX(0,$I156-$K156-$L156-$M156))</f>
        <v/>
      </c>
      <c r="V156" s="27">
        <f>IF($A156="","",IF($G156="","Not submitted",IF($T156&lt;=30,"0–30 days",IF($T156&lt;=60,"31–60 days",IF($T156&lt;=90,"61–90 days","More than 90 days")))))</f>
        <v/>
      </c>
      <c r="W156" s="28">
        <f>IF($A156="","",IF(OR($N156="Submitted",$N156="In Process",$N156="Denied",$N156="Paid",$N156="Adjusted",$N156="Voided"),"Not applicable",IF($H156="","Missing deadline",IF($H156&lt;TODAY(),"Past due",IF($H156&lt;=TODAY()+'Lists &amp; Settings'!$B$3,"Due within 14 days","On track")))))</f>
        <v/>
      </c>
      <c r="X156" s="28">
        <f>IF($A156="","",IF($U156&lt;=0,"Closed",IF($R156="","No follow-up date",IF($R156&lt;TODAY(),"Overdue",IF($R156=TODAY(),"Due","Scheduled")))))</f>
        <v/>
      </c>
      <c r="Y156" s="28">
        <f>IF($A156="","",IF($B156="","Missing encounter ID",IF($C156="","Missing clinic",IF($D156="","Missing payer",IF($E156="","Missing claim type",IF($F156="","Missing date of service",IF($H156="","Missing filing deadline",IF($I156="","Missing billed amount",IF($N156="","Missing claim status",IF($S156="","Missing owner",IF(COUNTIF($A$7:$A$506,$A156)&gt;1,"Duplicate claim ID",IF(AND($G156&lt;&gt;"",$G156&lt;$F156),"Submitted before service date",IF(AND($H156&lt;&gt;"",$H156&lt;$F156),"Deadline before service date",IF(AND($N156="Denied",$P156=""),"Missing denial category",IF(AND(OR($N156="Submitted",$N156="In Process",$N156="Denied",$N156="Paid",$N156="Adjusted"),$G156=""),"Missing submitted date",IF(AND($N156="Paid",$K156=0),"Paid status with no insurance payment",IF($K156+$L156+$M156&gt;$I156,"Amounts exceed billed amount","OK")))))))))))))))))</f>
        <v/>
      </c>
    </row>
    <row r="157">
      <c r="A157" s="21" t="n"/>
      <c r="B157" s="21" t="n"/>
      <c r="C157" s="21" t="n"/>
      <c r="D157" s="21" t="n"/>
      <c r="E157" s="21" t="n"/>
      <c r="F157" s="22" t="n"/>
      <c r="G157" s="22" t="n"/>
      <c r="H157" s="22" t="n"/>
      <c r="I157" s="23" t="n"/>
      <c r="J157" s="23" t="n"/>
      <c r="K157" s="23" t="n"/>
      <c r="L157" s="23" t="n"/>
      <c r="M157" s="23" t="n"/>
      <c r="N157" s="21" t="n"/>
      <c r="O157" s="24" t="n"/>
      <c r="P157" s="24" t="n"/>
      <c r="Q157" s="22" t="n"/>
      <c r="R157" s="22" t="n"/>
      <c r="S157" s="21" t="n"/>
      <c r="T157" s="25">
        <f>IF($A157="","",IF($G157="","",MAX(0,IF($N157="Paid",IF($Q157="",TODAY(),$Q157),TODAY())-$G157)))</f>
        <v/>
      </c>
      <c r="U157" s="26">
        <f>IF($A157="","",MAX(0,$I157-$K157-$L157-$M157))</f>
        <v/>
      </c>
      <c r="V157" s="27">
        <f>IF($A157="","",IF($G157="","Not submitted",IF($T157&lt;=30,"0–30 days",IF($T157&lt;=60,"31–60 days",IF($T157&lt;=90,"61–90 days","More than 90 days")))))</f>
        <v/>
      </c>
      <c r="W157" s="28">
        <f>IF($A157="","",IF(OR($N157="Submitted",$N157="In Process",$N157="Denied",$N157="Paid",$N157="Adjusted",$N157="Voided"),"Not applicable",IF($H157="","Missing deadline",IF($H157&lt;TODAY(),"Past due",IF($H157&lt;=TODAY()+'Lists &amp; Settings'!$B$3,"Due within 14 days","On track")))))</f>
        <v/>
      </c>
      <c r="X157" s="28">
        <f>IF($A157="","",IF($U157&lt;=0,"Closed",IF($R157="","No follow-up date",IF($R157&lt;TODAY(),"Overdue",IF($R157=TODAY(),"Due","Scheduled")))))</f>
        <v/>
      </c>
      <c r="Y157" s="28">
        <f>IF($A157="","",IF($B157="","Missing encounter ID",IF($C157="","Missing clinic",IF($D157="","Missing payer",IF($E157="","Missing claim type",IF($F157="","Missing date of service",IF($H157="","Missing filing deadline",IF($I157="","Missing billed amount",IF($N157="","Missing claim status",IF($S157="","Missing owner",IF(COUNTIF($A$7:$A$506,$A157)&gt;1,"Duplicate claim ID",IF(AND($G157&lt;&gt;"",$G157&lt;$F157),"Submitted before service date",IF(AND($H157&lt;&gt;"",$H157&lt;$F157),"Deadline before service date",IF(AND($N157="Denied",$P157=""),"Missing denial category",IF(AND(OR($N157="Submitted",$N157="In Process",$N157="Denied",$N157="Paid",$N157="Adjusted"),$G157=""),"Missing submitted date",IF(AND($N157="Paid",$K157=0),"Paid status with no insurance payment",IF($K157+$L157+$M157&gt;$I157,"Amounts exceed billed amount","OK")))))))))))))))))</f>
        <v/>
      </c>
    </row>
    <row r="158">
      <c r="A158" s="29" t="n"/>
      <c r="B158" s="29" t="n"/>
      <c r="C158" s="29" t="n"/>
      <c r="D158" s="29" t="n"/>
      <c r="E158" s="29" t="n"/>
      <c r="F158" s="30" t="n"/>
      <c r="G158" s="30" t="n"/>
      <c r="H158" s="30" t="n"/>
      <c r="I158" s="31" t="n"/>
      <c r="J158" s="31" t="n"/>
      <c r="K158" s="31" t="n"/>
      <c r="L158" s="31" t="n"/>
      <c r="M158" s="31" t="n"/>
      <c r="N158" s="29" t="n"/>
      <c r="O158" s="32" t="n"/>
      <c r="P158" s="32" t="n"/>
      <c r="Q158" s="30" t="n"/>
      <c r="R158" s="30" t="n"/>
      <c r="S158" s="29" t="n"/>
      <c r="T158" s="25">
        <f>IF($A158="","",IF($G158="","",MAX(0,IF($N158="Paid",IF($Q158="",TODAY(),$Q158),TODAY())-$G158)))</f>
        <v/>
      </c>
      <c r="U158" s="26">
        <f>IF($A158="","",MAX(0,$I158-$K158-$L158-$M158))</f>
        <v/>
      </c>
      <c r="V158" s="27">
        <f>IF($A158="","",IF($G158="","Not submitted",IF($T158&lt;=30,"0–30 days",IF($T158&lt;=60,"31–60 days",IF($T158&lt;=90,"61–90 days","More than 90 days")))))</f>
        <v/>
      </c>
      <c r="W158" s="28">
        <f>IF($A158="","",IF(OR($N158="Submitted",$N158="In Process",$N158="Denied",$N158="Paid",$N158="Adjusted",$N158="Voided"),"Not applicable",IF($H158="","Missing deadline",IF($H158&lt;TODAY(),"Past due",IF($H158&lt;=TODAY()+'Lists &amp; Settings'!$B$3,"Due within 14 days","On track")))))</f>
        <v/>
      </c>
      <c r="X158" s="28">
        <f>IF($A158="","",IF($U158&lt;=0,"Closed",IF($R158="","No follow-up date",IF($R158&lt;TODAY(),"Overdue",IF($R158=TODAY(),"Due","Scheduled")))))</f>
        <v/>
      </c>
      <c r="Y158" s="28">
        <f>IF($A158="","",IF($B158="","Missing encounter ID",IF($C158="","Missing clinic",IF($D158="","Missing payer",IF($E158="","Missing claim type",IF($F158="","Missing date of service",IF($H158="","Missing filing deadline",IF($I158="","Missing billed amount",IF($N158="","Missing claim status",IF($S158="","Missing owner",IF(COUNTIF($A$7:$A$506,$A158)&gt;1,"Duplicate claim ID",IF(AND($G158&lt;&gt;"",$G158&lt;$F158),"Submitted before service date",IF(AND($H158&lt;&gt;"",$H158&lt;$F158),"Deadline before service date",IF(AND($N158="Denied",$P158=""),"Missing denial category",IF(AND(OR($N158="Submitted",$N158="In Process",$N158="Denied",$N158="Paid",$N158="Adjusted"),$G158=""),"Missing submitted date",IF(AND($N158="Paid",$K158=0),"Paid status with no insurance payment",IF($K158+$L158+$M158&gt;$I158,"Amounts exceed billed amount","OK")))))))))))))))))</f>
        <v/>
      </c>
    </row>
    <row r="159">
      <c r="A159" s="21" t="n"/>
      <c r="B159" s="21" t="n"/>
      <c r="C159" s="21" t="n"/>
      <c r="D159" s="21" t="n"/>
      <c r="E159" s="21" t="n"/>
      <c r="F159" s="22" t="n"/>
      <c r="G159" s="22" t="n"/>
      <c r="H159" s="22" t="n"/>
      <c r="I159" s="23" t="n"/>
      <c r="J159" s="23" t="n"/>
      <c r="K159" s="23" t="n"/>
      <c r="L159" s="23" t="n"/>
      <c r="M159" s="23" t="n"/>
      <c r="N159" s="21" t="n"/>
      <c r="O159" s="24" t="n"/>
      <c r="P159" s="24" t="n"/>
      <c r="Q159" s="22" t="n"/>
      <c r="R159" s="22" t="n"/>
      <c r="S159" s="21" t="n"/>
      <c r="T159" s="25">
        <f>IF($A159="","",IF($G159="","",MAX(0,IF($N159="Paid",IF($Q159="",TODAY(),$Q159),TODAY())-$G159)))</f>
        <v/>
      </c>
      <c r="U159" s="26">
        <f>IF($A159="","",MAX(0,$I159-$K159-$L159-$M159))</f>
        <v/>
      </c>
      <c r="V159" s="27">
        <f>IF($A159="","",IF($G159="","Not submitted",IF($T159&lt;=30,"0–30 days",IF($T159&lt;=60,"31–60 days",IF($T159&lt;=90,"61–90 days","More than 90 days")))))</f>
        <v/>
      </c>
      <c r="W159" s="28">
        <f>IF($A159="","",IF(OR($N159="Submitted",$N159="In Process",$N159="Denied",$N159="Paid",$N159="Adjusted",$N159="Voided"),"Not applicable",IF($H159="","Missing deadline",IF($H159&lt;TODAY(),"Past due",IF($H159&lt;=TODAY()+'Lists &amp; Settings'!$B$3,"Due within 14 days","On track")))))</f>
        <v/>
      </c>
      <c r="X159" s="28">
        <f>IF($A159="","",IF($U159&lt;=0,"Closed",IF($R159="","No follow-up date",IF($R159&lt;TODAY(),"Overdue",IF($R159=TODAY(),"Due","Scheduled")))))</f>
        <v/>
      </c>
      <c r="Y159" s="28">
        <f>IF($A159="","",IF($B159="","Missing encounter ID",IF($C159="","Missing clinic",IF($D159="","Missing payer",IF($E159="","Missing claim type",IF($F159="","Missing date of service",IF($H159="","Missing filing deadline",IF($I159="","Missing billed amount",IF($N159="","Missing claim status",IF($S159="","Missing owner",IF(COUNTIF($A$7:$A$506,$A159)&gt;1,"Duplicate claim ID",IF(AND($G159&lt;&gt;"",$G159&lt;$F159),"Submitted before service date",IF(AND($H159&lt;&gt;"",$H159&lt;$F159),"Deadline before service date",IF(AND($N159="Denied",$P159=""),"Missing denial category",IF(AND(OR($N159="Submitted",$N159="In Process",$N159="Denied",$N159="Paid",$N159="Adjusted"),$G159=""),"Missing submitted date",IF(AND($N159="Paid",$K159=0),"Paid status with no insurance payment",IF($K159+$L159+$M159&gt;$I159,"Amounts exceed billed amount","OK")))))))))))))))))</f>
        <v/>
      </c>
    </row>
    <row r="160">
      <c r="A160" s="29" t="n"/>
      <c r="B160" s="29" t="n"/>
      <c r="C160" s="29" t="n"/>
      <c r="D160" s="29" t="n"/>
      <c r="E160" s="29" t="n"/>
      <c r="F160" s="30" t="n"/>
      <c r="G160" s="30" t="n"/>
      <c r="H160" s="30" t="n"/>
      <c r="I160" s="31" t="n"/>
      <c r="J160" s="31" t="n"/>
      <c r="K160" s="31" t="n"/>
      <c r="L160" s="31" t="n"/>
      <c r="M160" s="31" t="n"/>
      <c r="N160" s="29" t="n"/>
      <c r="O160" s="32" t="n"/>
      <c r="P160" s="32" t="n"/>
      <c r="Q160" s="30" t="n"/>
      <c r="R160" s="30" t="n"/>
      <c r="S160" s="29" t="n"/>
      <c r="T160" s="25">
        <f>IF($A160="","",IF($G160="","",MAX(0,IF($N160="Paid",IF($Q160="",TODAY(),$Q160),TODAY())-$G160)))</f>
        <v/>
      </c>
      <c r="U160" s="26">
        <f>IF($A160="","",MAX(0,$I160-$K160-$L160-$M160))</f>
        <v/>
      </c>
      <c r="V160" s="27">
        <f>IF($A160="","",IF($G160="","Not submitted",IF($T160&lt;=30,"0–30 days",IF($T160&lt;=60,"31–60 days",IF($T160&lt;=90,"61–90 days","More than 90 days")))))</f>
        <v/>
      </c>
      <c r="W160" s="28">
        <f>IF($A160="","",IF(OR($N160="Submitted",$N160="In Process",$N160="Denied",$N160="Paid",$N160="Adjusted",$N160="Voided"),"Not applicable",IF($H160="","Missing deadline",IF($H160&lt;TODAY(),"Past due",IF($H160&lt;=TODAY()+'Lists &amp; Settings'!$B$3,"Due within 14 days","On track")))))</f>
        <v/>
      </c>
      <c r="X160" s="28">
        <f>IF($A160="","",IF($U160&lt;=0,"Closed",IF($R160="","No follow-up date",IF($R160&lt;TODAY(),"Overdue",IF($R160=TODAY(),"Due","Scheduled")))))</f>
        <v/>
      </c>
      <c r="Y160" s="28">
        <f>IF($A160="","",IF($B160="","Missing encounter ID",IF($C160="","Missing clinic",IF($D160="","Missing payer",IF($E160="","Missing claim type",IF($F160="","Missing date of service",IF($H160="","Missing filing deadline",IF($I160="","Missing billed amount",IF($N160="","Missing claim status",IF($S160="","Missing owner",IF(COUNTIF($A$7:$A$506,$A160)&gt;1,"Duplicate claim ID",IF(AND($G160&lt;&gt;"",$G160&lt;$F160),"Submitted before service date",IF(AND($H160&lt;&gt;"",$H160&lt;$F160),"Deadline before service date",IF(AND($N160="Denied",$P160=""),"Missing denial category",IF(AND(OR($N160="Submitted",$N160="In Process",$N160="Denied",$N160="Paid",$N160="Adjusted"),$G160=""),"Missing submitted date",IF(AND($N160="Paid",$K160=0),"Paid status with no insurance payment",IF($K160+$L160+$M160&gt;$I160,"Amounts exceed billed amount","OK")))))))))))))))))</f>
        <v/>
      </c>
    </row>
    <row r="161">
      <c r="A161" s="21" t="n"/>
      <c r="B161" s="21" t="n"/>
      <c r="C161" s="21" t="n"/>
      <c r="D161" s="21" t="n"/>
      <c r="E161" s="21" t="n"/>
      <c r="F161" s="22" t="n"/>
      <c r="G161" s="22" t="n"/>
      <c r="H161" s="22" t="n"/>
      <c r="I161" s="23" t="n"/>
      <c r="J161" s="23" t="n"/>
      <c r="K161" s="23" t="n"/>
      <c r="L161" s="23" t="n"/>
      <c r="M161" s="23" t="n"/>
      <c r="N161" s="21" t="n"/>
      <c r="O161" s="24" t="n"/>
      <c r="P161" s="24" t="n"/>
      <c r="Q161" s="22" t="n"/>
      <c r="R161" s="22" t="n"/>
      <c r="S161" s="21" t="n"/>
      <c r="T161" s="25">
        <f>IF($A161="","",IF($G161="","",MAX(0,IF($N161="Paid",IF($Q161="",TODAY(),$Q161),TODAY())-$G161)))</f>
        <v/>
      </c>
      <c r="U161" s="26">
        <f>IF($A161="","",MAX(0,$I161-$K161-$L161-$M161))</f>
        <v/>
      </c>
      <c r="V161" s="27">
        <f>IF($A161="","",IF($G161="","Not submitted",IF($T161&lt;=30,"0–30 days",IF($T161&lt;=60,"31–60 days",IF($T161&lt;=90,"61–90 days","More than 90 days")))))</f>
        <v/>
      </c>
      <c r="W161" s="28">
        <f>IF($A161="","",IF(OR($N161="Submitted",$N161="In Process",$N161="Denied",$N161="Paid",$N161="Adjusted",$N161="Voided"),"Not applicable",IF($H161="","Missing deadline",IF($H161&lt;TODAY(),"Past due",IF($H161&lt;=TODAY()+'Lists &amp; Settings'!$B$3,"Due within 14 days","On track")))))</f>
        <v/>
      </c>
      <c r="X161" s="28">
        <f>IF($A161="","",IF($U161&lt;=0,"Closed",IF($R161="","No follow-up date",IF($R161&lt;TODAY(),"Overdue",IF($R161=TODAY(),"Due","Scheduled")))))</f>
        <v/>
      </c>
      <c r="Y161" s="28">
        <f>IF($A161="","",IF($B161="","Missing encounter ID",IF($C161="","Missing clinic",IF($D161="","Missing payer",IF($E161="","Missing claim type",IF($F161="","Missing date of service",IF($H161="","Missing filing deadline",IF($I161="","Missing billed amount",IF($N161="","Missing claim status",IF($S161="","Missing owner",IF(COUNTIF($A$7:$A$506,$A161)&gt;1,"Duplicate claim ID",IF(AND($G161&lt;&gt;"",$G161&lt;$F161),"Submitted before service date",IF(AND($H161&lt;&gt;"",$H161&lt;$F161),"Deadline before service date",IF(AND($N161="Denied",$P161=""),"Missing denial category",IF(AND(OR($N161="Submitted",$N161="In Process",$N161="Denied",$N161="Paid",$N161="Adjusted"),$G161=""),"Missing submitted date",IF(AND($N161="Paid",$K161=0),"Paid status with no insurance payment",IF($K161+$L161+$M161&gt;$I161,"Amounts exceed billed amount","OK")))))))))))))))))</f>
        <v/>
      </c>
    </row>
    <row r="162">
      <c r="A162" s="29" t="n"/>
      <c r="B162" s="29" t="n"/>
      <c r="C162" s="29" t="n"/>
      <c r="D162" s="29" t="n"/>
      <c r="E162" s="29" t="n"/>
      <c r="F162" s="30" t="n"/>
      <c r="G162" s="30" t="n"/>
      <c r="H162" s="30" t="n"/>
      <c r="I162" s="31" t="n"/>
      <c r="J162" s="31" t="n"/>
      <c r="K162" s="31" t="n"/>
      <c r="L162" s="31" t="n"/>
      <c r="M162" s="31" t="n"/>
      <c r="N162" s="29" t="n"/>
      <c r="O162" s="32" t="n"/>
      <c r="P162" s="32" t="n"/>
      <c r="Q162" s="30" t="n"/>
      <c r="R162" s="30" t="n"/>
      <c r="S162" s="29" t="n"/>
      <c r="T162" s="25">
        <f>IF($A162="","",IF($G162="","",MAX(0,IF($N162="Paid",IF($Q162="",TODAY(),$Q162),TODAY())-$G162)))</f>
        <v/>
      </c>
      <c r="U162" s="26">
        <f>IF($A162="","",MAX(0,$I162-$K162-$L162-$M162))</f>
        <v/>
      </c>
      <c r="V162" s="27">
        <f>IF($A162="","",IF($G162="","Not submitted",IF($T162&lt;=30,"0–30 days",IF($T162&lt;=60,"31–60 days",IF($T162&lt;=90,"61–90 days","More than 90 days")))))</f>
        <v/>
      </c>
      <c r="W162" s="28">
        <f>IF($A162="","",IF(OR($N162="Submitted",$N162="In Process",$N162="Denied",$N162="Paid",$N162="Adjusted",$N162="Voided"),"Not applicable",IF($H162="","Missing deadline",IF($H162&lt;TODAY(),"Past due",IF($H162&lt;=TODAY()+'Lists &amp; Settings'!$B$3,"Due within 14 days","On track")))))</f>
        <v/>
      </c>
      <c r="X162" s="28">
        <f>IF($A162="","",IF($U162&lt;=0,"Closed",IF($R162="","No follow-up date",IF($R162&lt;TODAY(),"Overdue",IF($R162=TODAY(),"Due","Scheduled")))))</f>
        <v/>
      </c>
      <c r="Y162" s="28">
        <f>IF($A162="","",IF($B162="","Missing encounter ID",IF($C162="","Missing clinic",IF($D162="","Missing payer",IF($E162="","Missing claim type",IF($F162="","Missing date of service",IF($H162="","Missing filing deadline",IF($I162="","Missing billed amount",IF($N162="","Missing claim status",IF($S162="","Missing owner",IF(COUNTIF($A$7:$A$506,$A162)&gt;1,"Duplicate claim ID",IF(AND($G162&lt;&gt;"",$G162&lt;$F162),"Submitted before service date",IF(AND($H162&lt;&gt;"",$H162&lt;$F162),"Deadline before service date",IF(AND($N162="Denied",$P162=""),"Missing denial category",IF(AND(OR($N162="Submitted",$N162="In Process",$N162="Denied",$N162="Paid",$N162="Adjusted"),$G162=""),"Missing submitted date",IF(AND($N162="Paid",$K162=0),"Paid status with no insurance payment",IF($K162+$L162+$M162&gt;$I162,"Amounts exceed billed amount","OK")))))))))))))))))</f>
        <v/>
      </c>
    </row>
    <row r="163">
      <c r="A163" s="21" t="n"/>
      <c r="B163" s="21" t="n"/>
      <c r="C163" s="21" t="n"/>
      <c r="D163" s="21" t="n"/>
      <c r="E163" s="21" t="n"/>
      <c r="F163" s="22" t="n"/>
      <c r="G163" s="22" t="n"/>
      <c r="H163" s="22" t="n"/>
      <c r="I163" s="23" t="n"/>
      <c r="J163" s="23" t="n"/>
      <c r="K163" s="23" t="n"/>
      <c r="L163" s="23" t="n"/>
      <c r="M163" s="23" t="n"/>
      <c r="N163" s="21" t="n"/>
      <c r="O163" s="24" t="n"/>
      <c r="P163" s="24" t="n"/>
      <c r="Q163" s="22" t="n"/>
      <c r="R163" s="22" t="n"/>
      <c r="S163" s="21" t="n"/>
      <c r="T163" s="25">
        <f>IF($A163="","",IF($G163="","",MAX(0,IF($N163="Paid",IF($Q163="",TODAY(),$Q163),TODAY())-$G163)))</f>
        <v/>
      </c>
      <c r="U163" s="26">
        <f>IF($A163="","",MAX(0,$I163-$K163-$L163-$M163))</f>
        <v/>
      </c>
      <c r="V163" s="27">
        <f>IF($A163="","",IF($G163="","Not submitted",IF($T163&lt;=30,"0–30 days",IF($T163&lt;=60,"31–60 days",IF($T163&lt;=90,"61–90 days","More than 90 days")))))</f>
        <v/>
      </c>
      <c r="W163" s="28">
        <f>IF($A163="","",IF(OR($N163="Submitted",$N163="In Process",$N163="Denied",$N163="Paid",$N163="Adjusted",$N163="Voided"),"Not applicable",IF($H163="","Missing deadline",IF($H163&lt;TODAY(),"Past due",IF($H163&lt;=TODAY()+'Lists &amp; Settings'!$B$3,"Due within 14 days","On track")))))</f>
        <v/>
      </c>
      <c r="X163" s="28">
        <f>IF($A163="","",IF($U163&lt;=0,"Closed",IF($R163="","No follow-up date",IF($R163&lt;TODAY(),"Overdue",IF($R163=TODAY(),"Due","Scheduled")))))</f>
        <v/>
      </c>
      <c r="Y163" s="28">
        <f>IF($A163="","",IF($B163="","Missing encounter ID",IF($C163="","Missing clinic",IF($D163="","Missing payer",IF($E163="","Missing claim type",IF($F163="","Missing date of service",IF($H163="","Missing filing deadline",IF($I163="","Missing billed amount",IF($N163="","Missing claim status",IF($S163="","Missing owner",IF(COUNTIF($A$7:$A$506,$A163)&gt;1,"Duplicate claim ID",IF(AND($G163&lt;&gt;"",$G163&lt;$F163),"Submitted before service date",IF(AND($H163&lt;&gt;"",$H163&lt;$F163),"Deadline before service date",IF(AND($N163="Denied",$P163=""),"Missing denial category",IF(AND(OR($N163="Submitted",$N163="In Process",$N163="Denied",$N163="Paid",$N163="Adjusted"),$G163=""),"Missing submitted date",IF(AND($N163="Paid",$K163=0),"Paid status with no insurance payment",IF($K163+$L163+$M163&gt;$I163,"Amounts exceed billed amount","OK")))))))))))))))))</f>
        <v/>
      </c>
    </row>
    <row r="164">
      <c r="A164" s="29" t="n"/>
      <c r="B164" s="29" t="n"/>
      <c r="C164" s="29" t="n"/>
      <c r="D164" s="29" t="n"/>
      <c r="E164" s="29" t="n"/>
      <c r="F164" s="30" t="n"/>
      <c r="G164" s="30" t="n"/>
      <c r="H164" s="30" t="n"/>
      <c r="I164" s="31" t="n"/>
      <c r="J164" s="31" t="n"/>
      <c r="K164" s="31" t="n"/>
      <c r="L164" s="31" t="n"/>
      <c r="M164" s="31" t="n"/>
      <c r="N164" s="29" t="n"/>
      <c r="O164" s="32" t="n"/>
      <c r="P164" s="32" t="n"/>
      <c r="Q164" s="30" t="n"/>
      <c r="R164" s="30" t="n"/>
      <c r="S164" s="29" t="n"/>
      <c r="T164" s="25">
        <f>IF($A164="","",IF($G164="","",MAX(0,IF($N164="Paid",IF($Q164="",TODAY(),$Q164),TODAY())-$G164)))</f>
        <v/>
      </c>
      <c r="U164" s="26">
        <f>IF($A164="","",MAX(0,$I164-$K164-$L164-$M164))</f>
        <v/>
      </c>
      <c r="V164" s="27">
        <f>IF($A164="","",IF($G164="","Not submitted",IF($T164&lt;=30,"0–30 days",IF($T164&lt;=60,"31–60 days",IF($T164&lt;=90,"61–90 days","More than 90 days")))))</f>
        <v/>
      </c>
      <c r="W164" s="28">
        <f>IF($A164="","",IF(OR($N164="Submitted",$N164="In Process",$N164="Denied",$N164="Paid",$N164="Adjusted",$N164="Voided"),"Not applicable",IF($H164="","Missing deadline",IF($H164&lt;TODAY(),"Past due",IF($H164&lt;=TODAY()+'Lists &amp; Settings'!$B$3,"Due within 14 days","On track")))))</f>
        <v/>
      </c>
      <c r="X164" s="28">
        <f>IF($A164="","",IF($U164&lt;=0,"Closed",IF($R164="","No follow-up date",IF($R164&lt;TODAY(),"Overdue",IF($R164=TODAY(),"Due","Scheduled")))))</f>
        <v/>
      </c>
      <c r="Y164" s="28">
        <f>IF($A164="","",IF($B164="","Missing encounter ID",IF($C164="","Missing clinic",IF($D164="","Missing payer",IF($E164="","Missing claim type",IF($F164="","Missing date of service",IF($H164="","Missing filing deadline",IF($I164="","Missing billed amount",IF($N164="","Missing claim status",IF($S164="","Missing owner",IF(COUNTIF($A$7:$A$506,$A164)&gt;1,"Duplicate claim ID",IF(AND($G164&lt;&gt;"",$G164&lt;$F164),"Submitted before service date",IF(AND($H164&lt;&gt;"",$H164&lt;$F164),"Deadline before service date",IF(AND($N164="Denied",$P164=""),"Missing denial category",IF(AND(OR($N164="Submitted",$N164="In Process",$N164="Denied",$N164="Paid",$N164="Adjusted"),$G164=""),"Missing submitted date",IF(AND($N164="Paid",$K164=0),"Paid status with no insurance payment",IF($K164+$L164+$M164&gt;$I164,"Amounts exceed billed amount","OK")))))))))))))))))</f>
        <v/>
      </c>
    </row>
    <row r="165">
      <c r="A165" s="21" t="n"/>
      <c r="B165" s="21" t="n"/>
      <c r="C165" s="21" t="n"/>
      <c r="D165" s="21" t="n"/>
      <c r="E165" s="21" t="n"/>
      <c r="F165" s="22" t="n"/>
      <c r="G165" s="22" t="n"/>
      <c r="H165" s="22" t="n"/>
      <c r="I165" s="23" t="n"/>
      <c r="J165" s="23" t="n"/>
      <c r="K165" s="23" t="n"/>
      <c r="L165" s="23" t="n"/>
      <c r="M165" s="23" t="n"/>
      <c r="N165" s="21" t="n"/>
      <c r="O165" s="24" t="n"/>
      <c r="P165" s="24" t="n"/>
      <c r="Q165" s="22" t="n"/>
      <c r="R165" s="22" t="n"/>
      <c r="S165" s="21" t="n"/>
      <c r="T165" s="25">
        <f>IF($A165="","",IF($G165="","",MAX(0,IF($N165="Paid",IF($Q165="",TODAY(),$Q165),TODAY())-$G165)))</f>
        <v/>
      </c>
      <c r="U165" s="26">
        <f>IF($A165="","",MAX(0,$I165-$K165-$L165-$M165))</f>
        <v/>
      </c>
      <c r="V165" s="27">
        <f>IF($A165="","",IF($G165="","Not submitted",IF($T165&lt;=30,"0–30 days",IF($T165&lt;=60,"31–60 days",IF($T165&lt;=90,"61–90 days","More than 90 days")))))</f>
        <v/>
      </c>
      <c r="W165" s="28">
        <f>IF($A165="","",IF(OR($N165="Submitted",$N165="In Process",$N165="Denied",$N165="Paid",$N165="Adjusted",$N165="Voided"),"Not applicable",IF($H165="","Missing deadline",IF($H165&lt;TODAY(),"Past due",IF($H165&lt;=TODAY()+'Lists &amp; Settings'!$B$3,"Due within 14 days","On track")))))</f>
        <v/>
      </c>
      <c r="X165" s="28">
        <f>IF($A165="","",IF($U165&lt;=0,"Closed",IF($R165="","No follow-up date",IF($R165&lt;TODAY(),"Overdue",IF($R165=TODAY(),"Due","Scheduled")))))</f>
        <v/>
      </c>
      <c r="Y165" s="28">
        <f>IF($A165="","",IF($B165="","Missing encounter ID",IF($C165="","Missing clinic",IF($D165="","Missing payer",IF($E165="","Missing claim type",IF($F165="","Missing date of service",IF($H165="","Missing filing deadline",IF($I165="","Missing billed amount",IF($N165="","Missing claim status",IF($S165="","Missing owner",IF(COUNTIF($A$7:$A$506,$A165)&gt;1,"Duplicate claim ID",IF(AND($G165&lt;&gt;"",$G165&lt;$F165),"Submitted before service date",IF(AND($H165&lt;&gt;"",$H165&lt;$F165),"Deadline before service date",IF(AND($N165="Denied",$P165=""),"Missing denial category",IF(AND(OR($N165="Submitted",$N165="In Process",$N165="Denied",$N165="Paid",$N165="Adjusted"),$G165=""),"Missing submitted date",IF(AND($N165="Paid",$K165=0),"Paid status with no insurance payment",IF($K165+$L165+$M165&gt;$I165,"Amounts exceed billed amount","OK")))))))))))))))))</f>
        <v/>
      </c>
    </row>
    <row r="166">
      <c r="A166" s="29" t="n"/>
      <c r="B166" s="29" t="n"/>
      <c r="C166" s="29" t="n"/>
      <c r="D166" s="29" t="n"/>
      <c r="E166" s="29" t="n"/>
      <c r="F166" s="30" t="n"/>
      <c r="G166" s="30" t="n"/>
      <c r="H166" s="30" t="n"/>
      <c r="I166" s="31" t="n"/>
      <c r="J166" s="31" t="n"/>
      <c r="K166" s="31" t="n"/>
      <c r="L166" s="31" t="n"/>
      <c r="M166" s="31" t="n"/>
      <c r="N166" s="29" t="n"/>
      <c r="O166" s="32" t="n"/>
      <c r="P166" s="32" t="n"/>
      <c r="Q166" s="30" t="n"/>
      <c r="R166" s="30" t="n"/>
      <c r="S166" s="29" t="n"/>
      <c r="T166" s="25">
        <f>IF($A166="","",IF($G166="","",MAX(0,IF($N166="Paid",IF($Q166="",TODAY(),$Q166),TODAY())-$G166)))</f>
        <v/>
      </c>
      <c r="U166" s="26">
        <f>IF($A166="","",MAX(0,$I166-$K166-$L166-$M166))</f>
        <v/>
      </c>
      <c r="V166" s="27">
        <f>IF($A166="","",IF($G166="","Not submitted",IF($T166&lt;=30,"0–30 days",IF($T166&lt;=60,"31–60 days",IF($T166&lt;=90,"61–90 days","More than 90 days")))))</f>
        <v/>
      </c>
      <c r="W166" s="28">
        <f>IF($A166="","",IF(OR($N166="Submitted",$N166="In Process",$N166="Denied",$N166="Paid",$N166="Adjusted",$N166="Voided"),"Not applicable",IF($H166="","Missing deadline",IF($H166&lt;TODAY(),"Past due",IF($H166&lt;=TODAY()+'Lists &amp; Settings'!$B$3,"Due within 14 days","On track")))))</f>
        <v/>
      </c>
      <c r="X166" s="28">
        <f>IF($A166="","",IF($U166&lt;=0,"Closed",IF($R166="","No follow-up date",IF($R166&lt;TODAY(),"Overdue",IF($R166=TODAY(),"Due","Scheduled")))))</f>
        <v/>
      </c>
      <c r="Y166" s="28">
        <f>IF($A166="","",IF($B166="","Missing encounter ID",IF($C166="","Missing clinic",IF($D166="","Missing payer",IF($E166="","Missing claim type",IF($F166="","Missing date of service",IF($H166="","Missing filing deadline",IF($I166="","Missing billed amount",IF($N166="","Missing claim status",IF($S166="","Missing owner",IF(COUNTIF($A$7:$A$506,$A166)&gt;1,"Duplicate claim ID",IF(AND($G166&lt;&gt;"",$G166&lt;$F166),"Submitted before service date",IF(AND($H166&lt;&gt;"",$H166&lt;$F166),"Deadline before service date",IF(AND($N166="Denied",$P166=""),"Missing denial category",IF(AND(OR($N166="Submitted",$N166="In Process",$N166="Denied",$N166="Paid",$N166="Adjusted"),$G166=""),"Missing submitted date",IF(AND($N166="Paid",$K166=0),"Paid status with no insurance payment",IF($K166+$L166+$M166&gt;$I166,"Amounts exceed billed amount","OK")))))))))))))))))</f>
        <v/>
      </c>
    </row>
    <row r="167">
      <c r="A167" s="21" t="n"/>
      <c r="B167" s="21" t="n"/>
      <c r="C167" s="21" t="n"/>
      <c r="D167" s="21" t="n"/>
      <c r="E167" s="21" t="n"/>
      <c r="F167" s="22" t="n"/>
      <c r="G167" s="22" t="n"/>
      <c r="H167" s="22" t="n"/>
      <c r="I167" s="23" t="n"/>
      <c r="J167" s="23" t="n"/>
      <c r="K167" s="23" t="n"/>
      <c r="L167" s="23" t="n"/>
      <c r="M167" s="23" t="n"/>
      <c r="N167" s="21" t="n"/>
      <c r="O167" s="24" t="n"/>
      <c r="P167" s="24" t="n"/>
      <c r="Q167" s="22" t="n"/>
      <c r="R167" s="22" t="n"/>
      <c r="S167" s="21" t="n"/>
      <c r="T167" s="25">
        <f>IF($A167="","",IF($G167="","",MAX(0,IF($N167="Paid",IF($Q167="",TODAY(),$Q167),TODAY())-$G167)))</f>
        <v/>
      </c>
      <c r="U167" s="26">
        <f>IF($A167="","",MAX(0,$I167-$K167-$L167-$M167))</f>
        <v/>
      </c>
      <c r="V167" s="27">
        <f>IF($A167="","",IF($G167="","Not submitted",IF($T167&lt;=30,"0–30 days",IF($T167&lt;=60,"31–60 days",IF($T167&lt;=90,"61–90 days","More than 90 days")))))</f>
        <v/>
      </c>
      <c r="W167" s="28">
        <f>IF($A167="","",IF(OR($N167="Submitted",$N167="In Process",$N167="Denied",$N167="Paid",$N167="Adjusted",$N167="Voided"),"Not applicable",IF($H167="","Missing deadline",IF($H167&lt;TODAY(),"Past due",IF($H167&lt;=TODAY()+'Lists &amp; Settings'!$B$3,"Due within 14 days","On track")))))</f>
        <v/>
      </c>
      <c r="X167" s="28">
        <f>IF($A167="","",IF($U167&lt;=0,"Closed",IF($R167="","No follow-up date",IF($R167&lt;TODAY(),"Overdue",IF($R167=TODAY(),"Due","Scheduled")))))</f>
        <v/>
      </c>
      <c r="Y167" s="28">
        <f>IF($A167="","",IF($B167="","Missing encounter ID",IF($C167="","Missing clinic",IF($D167="","Missing payer",IF($E167="","Missing claim type",IF($F167="","Missing date of service",IF($H167="","Missing filing deadline",IF($I167="","Missing billed amount",IF($N167="","Missing claim status",IF($S167="","Missing owner",IF(COUNTIF($A$7:$A$506,$A167)&gt;1,"Duplicate claim ID",IF(AND($G167&lt;&gt;"",$G167&lt;$F167),"Submitted before service date",IF(AND($H167&lt;&gt;"",$H167&lt;$F167),"Deadline before service date",IF(AND($N167="Denied",$P167=""),"Missing denial category",IF(AND(OR($N167="Submitted",$N167="In Process",$N167="Denied",$N167="Paid",$N167="Adjusted"),$G167=""),"Missing submitted date",IF(AND($N167="Paid",$K167=0),"Paid status with no insurance payment",IF($K167+$L167+$M167&gt;$I167,"Amounts exceed billed amount","OK")))))))))))))))))</f>
        <v/>
      </c>
    </row>
    <row r="168">
      <c r="A168" s="29" t="n"/>
      <c r="B168" s="29" t="n"/>
      <c r="C168" s="29" t="n"/>
      <c r="D168" s="29" t="n"/>
      <c r="E168" s="29" t="n"/>
      <c r="F168" s="30" t="n"/>
      <c r="G168" s="30" t="n"/>
      <c r="H168" s="30" t="n"/>
      <c r="I168" s="31" t="n"/>
      <c r="J168" s="31" t="n"/>
      <c r="K168" s="31" t="n"/>
      <c r="L168" s="31" t="n"/>
      <c r="M168" s="31" t="n"/>
      <c r="N168" s="29" t="n"/>
      <c r="O168" s="32" t="n"/>
      <c r="P168" s="32" t="n"/>
      <c r="Q168" s="30" t="n"/>
      <c r="R168" s="30" t="n"/>
      <c r="S168" s="29" t="n"/>
      <c r="T168" s="25">
        <f>IF($A168="","",IF($G168="","",MAX(0,IF($N168="Paid",IF($Q168="",TODAY(),$Q168),TODAY())-$G168)))</f>
        <v/>
      </c>
      <c r="U168" s="26">
        <f>IF($A168="","",MAX(0,$I168-$K168-$L168-$M168))</f>
        <v/>
      </c>
      <c r="V168" s="27">
        <f>IF($A168="","",IF($G168="","Not submitted",IF($T168&lt;=30,"0–30 days",IF($T168&lt;=60,"31–60 days",IF($T168&lt;=90,"61–90 days","More than 90 days")))))</f>
        <v/>
      </c>
      <c r="W168" s="28">
        <f>IF($A168="","",IF(OR($N168="Submitted",$N168="In Process",$N168="Denied",$N168="Paid",$N168="Adjusted",$N168="Voided"),"Not applicable",IF($H168="","Missing deadline",IF($H168&lt;TODAY(),"Past due",IF($H168&lt;=TODAY()+'Lists &amp; Settings'!$B$3,"Due within 14 days","On track")))))</f>
        <v/>
      </c>
      <c r="X168" s="28">
        <f>IF($A168="","",IF($U168&lt;=0,"Closed",IF($R168="","No follow-up date",IF($R168&lt;TODAY(),"Overdue",IF($R168=TODAY(),"Due","Scheduled")))))</f>
        <v/>
      </c>
      <c r="Y168" s="28">
        <f>IF($A168="","",IF($B168="","Missing encounter ID",IF($C168="","Missing clinic",IF($D168="","Missing payer",IF($E168="","Missing claim type",IF($F168="","Missing date of service",IF($H168="","Missing filing deadline",IF($I168="","Missing billed amount",IF($N168="","Missing claim status",IF($S168="","Missing owner",IF(COUNTIF($A$7:$A$506,$A168)&gt;1,"Duplicate claim ID",IF(AND($G168&lt;&gt;"",$G168&lt;$F168),"Submitted before service date",IF(AND($H168&lt;&gt;"",$H168&lt;$F168),"Deadline before service date",IF(AND($N168="Denied",$P168=""),"Missing denial category",IF(AND(OR($N168="Submitted",$N168="In Process",$N168="Denied",$N168="Paid",$N168="Adjusted"),$G168=""),"Missing submitted date",IF(AND($N168="Paid",$K168=0),"Paid status with no insurance payment",IF($K168+$L168+$M168&gt;$I168,"Amounts exceed billed amount","OK")))))))))))))))))</f>
        <v/>
      </c>
    </row>
    <row r="169">
      <c r="A169" s="21" t="n"/>
      <c r="B169" s="21" t="n"/>
      <c r="C169" s="21" t="n"/>
      <c r="D169" s="21" t="n"/>
      <c r="E169" s="21" t="n"/>
      <c r="F169" s="22" t="n"/>
      <c r="G169" s="22" t="n"/>
      <c r="H169" s="22" t="n"/>
      <c r="I169" s="23" t="n"/>
      <c r="J169" s="23" t="n"/>
      <c r="K169" s="23" t="n"/>
      <c r="L169" s="23" t="n"/>
      <c r="M169" s="23" t="n"/>
      <c r="N169" s="21" t="n"/>
      <c r="O169" s="24" t="n"/>
      <c r="P169" s="24" t="n"/>
      <c r="Q169" s="22" t="n"/>
      <c r="R169" s="22" t="n"/>
      <c r="S169" s="21" t="n"/>
      <c r="T169" s="25">
        <f>IF($A169="","",IF($G169="","",MAX(0,IF($N169="Paid",IF($Q169="",TODAY(),$Q169),TODAY())-$G169)))</f>
        <v/>
      </c>
      <c r="U169" s="26">
        <f>IF($A169="","",MAX(0,$I169-$K169-$L169-$M169))</f>
        <v/>
      </c>
      <c r="V169" s="27">
        <f>IF($A169="","",IF($G169="","Not submitted",IF($T169&lt;=30,"0–30 days",IF($T169&lt;=60,"31–60 days",IF($T169&lt;=90,"61–90 days","More than 90 days")))))</f>
        <v/>
      </c>
      <c r="W169" s="28">
        <f>IF($A169="","",IF(OR($N169="Submitted",$N169="In Process",$N169="Denied",$N169="Paid",$N169="Adjusted",$N169="Voided"),"Not applicable",IF($H169="","Missing deadline",IF($H169&lt;TODAY(),"Past due",IF($H169&lt;=TODAY()+'Lists &amp; Settings'!$B$3,"Due within 14 days","On track")))))</f>
        <v/>
      </c>
      <c r="X169" s="28">
        <f>IF($A169="","",IF($U169&lt;=0,"Closed",IF($R169="","No follow-up date",IF($R169&lt;TODAY(),"Overdue",IF($R169=TODAY(),"Due","Scheduled")))))</f>
        <v/>
      </c>
      <c r="Y169" s="28">
        <f>IF($A169="","",IF($B169="","Missing encounter ID",IF($C169="","Missing clinic",IF($D169="","Missing payer",IF($E169="","Missing claim type",IF($F169="","Missing date of service",IF($H169="","Missing filing deadline",IF($I169="","Missing billed amount",IF($N169="","Missing claim status",IF($S169="","Missing owner",IF(COUNTIF($A$7:$A$506,$A169)&gt;1,"Duplicate claim ID",IF(AND($G169&lt;&gt;"",$G169&lt;$F169),"Submitted before service date",IF(AND($H169&lt;&gt;"",$H169&lt;$F169),"Deadline before service date",IF(AND($N169="Denied",$P169=""),"Missing denial category",IF(AND(OR($N169="Submitted",$N169="In Process",$N169="Denied",$N169="Paid",$N169="Adjusted"),$G169=""),"Missing submitted date",IF(AND($N169="Paid",$K169=0),"Paid status with no insurance payment",IF($K169+$L169+$M169&gt;$I169,"Amounts exceed billed amount","OK")))))))))))))))))</f>
        <v/>
      </c>
    </row>
    <row r="170">
      <c r="A170" s="29" t="n"/>
      <c r="B170" s="29" t="n"/>
      <c r="C170" s="29" t="n"/>
      <c r="D170" s="29" t="n"/>
      <c r="E170" s="29" t="n"/>
      <c r="F170" s="30" t="n"/>
      <c r="G170" s="30" t="n"/>
      <c r="H170" s="30" t="n"/>
      <c r="I170" s="31" t="n"/>
      <c r="J170" s="31" t="n"/>
      <c r="K170" s="31" t="n"/>
      <c r="L170" s="31" t="n"/>
      <c r="M170" s="31" t="n"/>
      <c r="N170" s="29" t="n"/>
      <c r="O170" s="32" t="n"/>
      <c r="P170" s="32" t="n"/>
      <c r="Q170" s="30" t="n"/>
      <c r="R170" s="30" t="n"/>
      <c r="S170" s="29" t="n"/>
      <c r="T170" s="25">
        <f>IF($A170="","",IF($G170="","",MAX(0,IF($N170="Paid",IF($Q170="",TODAY(),$Q170),TODAY())-$G170)))</f>
        <v/>
      </c>
      <c r="U170" s="26">
        <f>IF($A170="","",MAX(0,$I170-$K170-$L170-$M170))</f>
        <v/>
      </c>
      <c r="V170" s="27">
        <f>IF($A170="","",IF($G170="","Not submitted",IF($T170&lt;=30,"0–30 days",IF($T170&lt;=60,"31–60 days",IF($T170&lt;=90,"61–90 days","More than 90 days")))))</f>
        <v/>
      </c>
      <c r="W170" s="28">
        <f>IF($A170="","",IF(OR($N170="Submitted",$N170="In Process",$N170="Denied",$N170="Paid",$N170="Adjusted",$N170="Voided"),"Not applicable",IF($H170="","Missing deadline",IF($H170&lt;TODAY(),"Past due",IF($H170&lt;=TODAY()+'Lists &amp; Settings'!$B$3,"Due within 14 days","On track")))))</f>
        <v/>
      </c>
      <c r="X170" s="28">
        <f>IF($A170="","",IF($U170&lt;=0,"Closed",IF($R170="","No follow-up date",IF($R170&lt;TODAY(),"Overdue",IF($R170=TODAY(),"Due","Scheduled")))))</f>
        <v/>
      </c>
      <c r="Y170" s="28">
        <f>IF($A170="","",IF($B170="","Missing encounter ID",IF($C170="","Missing clinic",IF($D170="","Missing payer",IF($E170="","Missing claim type",IF($F170="","Missing date of service",IF($H170="","Missing filing deadline",IF($I170="","Missing billed amount",IF($N170="","Missing claim status",IF($S170="","Missing owner",IF(COUNTIF($A$7:$A$506,$A170)&gt;1,"Duplicate claim ID",IF(AND($G170&lt;&gt;"",$G170&lt;$F170),"Submitted before service date",IF(AND($H170&lt;&gt;"",$H170&lt;$F170),"Deadline before service date",IF(AND($N170="Denied",$P170=""),"Missing denial category",IF(AND(OR($N170="Submitted",$N170="In Process",$N170="Denied",$N170="Paid",$N170="Adjusted"),$G170=""),"Missing submitted date",IF(AND($N170="Paid",$K170=0),"Paid status with no insurance payment",IF($K170+$L170+$M170&gt;$I170,"Amounts exceed billed amount","OK")))))))))))))))))</f>
        <v/>
      </c>
    </row>
    <row r="171">
      <c r="A171" s="21" t="n"/>
      <c r="B171" s="21" t="n"/>
      <c r="C171" s="21" t="n"/>
      <c r="D171" s="21" t="n"/>
      <c r="E171" s="21" t="n"/>
      <c r="F171" s="22" t="n"/>
      <c r="G171" s="22" t="n"/>
      <c r="H171" s="22" t="n"/>
      <c r="I171" s="23" t="n"/>
      <c r="J171" s="23" t="n"/>
      <c r="K171" s="23" t="n"/>
      <c r="L171" s="23" t="n"/>
      <c r="M171" s="23" t="n"/>
      <c r="N171" s="21" t="n"/>
      <c r="O171" s="24" t="n"/>
      <c r="P171" s="24" t="n"/>
      <c r="Q171" s="22" t="n"/>
      <c r="R171" s="22" t="n"/>
      <c r="S171" s="21" t="n"/>
      <c r="T171" s="25">
        <f>IF($A171="","",IF($G171="","",MAX(0,IF($N171="Paid",IF($Q171="",TODAY(),$Q171),TODAY())-$G171)))</f>
        <v/>
      </c>
      <c r="U171" s="26">
        <f>IF($A171="","",MAX(0,$I171-$K171-$L171-$M171))</f>
        <v/>
      </c>
      <c r="V171" s="27">
        <f>IF($A171="","",IF($G171="","Not submitted",IF($T171&lt;=30,"0–30 days",IF($T171&lt;=60,"31–60 days",IF($T171&lt;=90,"61–90 days","More than 90 days")))))</f>
        <v/>
      </c>
      <c r="W171" s="28">
        <f>IF($A171="","",IF(OR($N171="Submitted",$N171="In Process",$N171="Denied",$N171="Paid",$N171="Adjusted",$N171="Voided"),"Not applicable",IF($H171="","Missing deadline",IF($H171&lt;TODAY(),"Past due",IF($H171&lt;=TODAY()+'Lists &amp; Settings'!$B$3,"Due within 14 days","On track")))))</f>
        <v/>
      </c>
      <c r="X171" s="28">
        <f>IF($A171="","",IF($U171&lt;=0,"Closed",IF($R171="","No follow-up date",IF($R171&lt;TODAY(),"Overdue",IF($R171=TODAY(),"Due","Scheduled")))))</f>
        <v/>
      </c>
      <c r="Y171" s="28">
        <f>IF($A171="","",IF($B171="","Missing encounter ID",IF($C171="","Missing clinic",IF($D171="","Missing payer",IF($E171="","Missing claim type",IF($F171="","Missing date of service",IF($H171="","Missing filing deadline",IF($I171="","Missing billed amount",IF($N171="","Missing claim status",IF($S171="","Missing owner",IF(COUNTIF($A$7:$A$506,$A171)&gt;1,"Duplicate claim ID",IF(AND($G171&lt;&gt;"",$G171&lt;$F171),"Submitted before service date",IF(AND($H171&lt;&gt;"",$H171&lt;$F171),"Deadline before service date",IF(AND($N171="Denied",$P171=""),"Missing denial category",IF(AND(OR($N171="Submitted",$N171="In Process",$N171="Denied",$N171="Paid",$N171="Adjusted"),$G171=""),"Missing submitted date",IF(AND($N171="Paid",$K171=0),"Paid status with no insurance payment",IF($K171+$L171+$M171&gt;$I171,"Amounts exceed billed amount","OK")))))))))))))))))</f>
        <v/>
      </c>
    </row>
    <row r="172">
      <c r="A172" s="29" t="n"/>
      <c r="B172" s="29" t="n"/>
      <c r="C172" s="29" t="n"/>
      <c r="D172" s="29" t="n"/>
      <c r="E172" s="29" t="n"/>
      <c r="F172" s="30" t="n"/>
      <c r="G172" s="30" t="n"/>
      <c r="H172" s="30" t="n"/>
      <c r="I172" s="31" t="n"/>
      <c r="J172" s="31" t="n"/>
      <c r="K172" s="31" t="n"/>
      <c r="L172" s="31" t="n"/>
      <c r="M172" s="31" t="n"/>
      <c r="N172" s="29" t="n"/>
      <c r="O172" s="32" t="n"/>
      <c r="P172" s="32" t="n"/>
      <c r="Q172" s="30" t="n"/>
      <c r="R172" s="30" t="n"/>
      <c r="S172" s="29" t="n"/>
      <c r="T172" s="25">
        <f>IF($A172="","",IF($G172="","",MAX(0,IF($N172="Paid",IF($Q172="",TODAY(),$Q172),TODAY())-$G172)))</f>
        <v/>
      </c>
      <c r="U172" s="26">
        <f>IF($A172="","",MAX(0,$I172-$K172-$L172-$M172))</f>
        <v/>
      </c>
      <c r="V172" s="27">
        <f>IF($A172="","",IF($G172="","Not submitted",IF($T172&lt;=30,"0–30 days",IF($T172&lt;=60,"31–60 days",IF($T172&lt;=90,"61–90 days","More than 90 days")))))</f>
        <v/>
      </c>
      <c r="W172" s="28">
        <f>IF($A172="","",IF(OR($N172="Submitted",$N172="In Process",$N172="Denied",$N172="Paid",$N172="Adjusted",$N172="Voided"),"Not applicable",IF($H172="","Missing deadline",IF($H172&lt;TODAY(),"Past due",IF($H172&lt;=TODAY()+'Lists &amp; Settings'!$B$3,"Due within 14 days","On track")))))</f>
        <v/>
      </c>
      <c r="X172" s="28">
        <f>IF($A172="","",IF($U172&lt;=0,"Closed",IF($R172="","No follow-up date",IF($R172&lt;TODAY(),"Overdue",IF($R172=TODAY(),"Due","Scheduled")))))</f>
        <v/>
      </c>
      <c r="Y172" s="28">
        <f>IF($A172="","",IF($B172="","Missing encounter ID",IF($C172="","Missing clinic",IF($D172="","Missing payer",IF($E172="","Missing claim type",IF($F172="","Missing date of service",IF($H172="","Missing filing deadline",IF($I172="","Missing billed amount",IF($N172="","Missing claim status",IF($S172="","Missing owner",IF(COUNTIF($A$7:$A$506,$A172)&gt;1,"Duplicate claim ID",IF(AND($G172&lt;&gt;"",$G172&lt;$F172),"Submitted before service date",IF(AND($H172&lt;&gt;"",$H172&lt;$F172),"Deadline before service date",IF(AND($N172="Denied",$P172=""),"Missing denial category",IF(AND(OR($N172="Submitted",$N172="In Process",$N172="Denied",$N172="Paid",$N172="Adjusted"),$G172=""),"Missing submitted date",IF(AND($N172="Paid",$K172=0),"Paid status with no insurance payment",IF($K172+$L172+$M172&gt;$I172,"Amounts exceed billed amount","OK")))))))))))))))))</f>
        <v/>
      </c>
    </row>
    <row r="173">
      <c r="A173" s="21" t="n"/>
      <c r="B173" s="21" t="n"/>
      <c r="C173" s="21" t="n"/>
      <c r="D173" s="21" t="n"/>
      <c r="E173" s="21" t="n"/>
      <c r="F173" s="22" t="n"/>
      <c r="G173" s="22" t="n"/>
      <c r="H173" s="22" t="n"/>
      <c r="I173" s="23" t="n"/>
      <c r="J173" s="23" t="n"/>
      <c r="K173" s="23" t="n"/>
      <c r="L173" s="23" t="n"/>
      <c r="M173" s="23" t="n"/>
      <c r="N173" s="21" t="n"/>
      <c r="O173" s="24" t="n"/>
      <c r="P173" s="24" t="n"/>
      <c r="Q173" s="22" t="n"/>
      <c r="R173" s="22" t="n"/>
      <c r="S173" s="21" t="n"/>
      <c r="T173" s="25">
        <f>IF($A173="","",IF($G173="","",MAX(0,IF($N173="Paid",IF($Q173="",TODAY(),$Q173),TODAY())-$G173)))</f>
        <v/>
      </c>
      <c r="U173" s="26">
        <f>IF($A173="","",MAX(0,$I173-$K173-$L173-$M173))</f>
        <v/>
      </c>
      <c r="V173" s="27">
        <f>IF($A173="","",IF($G173="","Not submitted",IF($T173&lt;=30,"0–30 days",IF($T173&lt;=60,"31–60 days",IF($T173&lt;=90,"61–90 days","More than 90 days")))))</f>
        <v/>
      </c>
      <c r="W173" s="28">
        <f>IF($A173="","",IF(OR($N173="Submitted",$N173="In Process",$N173="Denied",$N173="Paid",$N173="Adjusted",$N173="Voided"),"Not applicable",IF($H173="","Missing deadline",IF($H173&lt;TODAY(),"Past due",IF($H173&lt;=TODAY()+'Lists &amp; Settings'!$B$3,"Due within 14 days","On track")))))</f>
        <v/>
      </c>
      <c r="X173" s="28">
        <f>IF($A173="","",IF($U173&lt;=0,"Closed",IF($R173="","No follow-up date",IF($R173&lt;TODAY(),"Overdue",IF($R173=TODAY(),"Due","Scheduled")))))</f>
        <v/>
      </c>
      <c r="Y173" s="28">
        <f>IF($A173="","",IF($B173="","Missing encounter ID",IF($C173="","Missing clinic",IF($D173="","Missing payer",IF($E173="","Missing claim type",IF($F173="","Missing date of service",IF($H173="","Missing filing deadline",IF($I173="","Missing billed amount",IF($N173="","Missing claim status",IF($S173="","Missing owner",IF(COUNTIF($A$7:$A$506,$A173)&gt;1,"Duplicate claim ID",IF(AND($G173&lt;&gt;"",$G173&lt;$F173),"Submitted before service date",IF(AND($H173&lt;&gt;"",$H173&lt;$F173),"Deadline before service date",IF(AND($N173="Denied",$P173=""),"Missing denial category",IF(AND(OR($N173="Submitted",$N173="In Process",$N173="Denied",$N173="Paid",$N173="Adjusted"),$G173=""),"Missing submitted date",IF(AND($N173="Paid",$K173=0),"Paid status with no insurance payment",IF($K173+$L173+$M173&gt;$I173,"Amounts exceed billed amount","OK")))))))))))))))))</f>
        <v/>
      </c>
    </row>
    <row r="174">
      <c r="A174" s="29" t="n"/>
      <c r="B174" s="29" t="n"/>
      <c r="C174" s="29" t="n"/>
      <c r="D174" s="29" t="n"/>
      <c r="E174" s="29" t="n"/>
      <c r="F174" s="30" t="n"/>
      <c r="G174" s="30" t="n"/>
      <c r="H174" s="30" t="n"/>
      <c r="I174" s="31" t="n"/>
      <c r="J174" s="31" t="n"/>
      <c r="K174" s="31" t="n"/>
      <c r="L174" s="31" t="n"/>
      <c r="M174" s="31" t="n"/>
      <c r="N174" s="29" t="n"/>
      <c r="O174" s="32" t="n"/>
      <c r="P174" s="32" t="n"/>
      <c r="Q174" s="30" t="n"/>
      <c r="R174" s="30" t="n"/>
      <c r="S174" s="29" t="n"/>
      <c r="T174" s="25">
        <f>IF($A174="","",IF($G174="","",MAX(0,IF($N174="Paid",IF($Q174="",TODAY(),$Q174),TODAY())-$G174)))</f>
        <v/>
      </c>
      <c r="U174" s="26">
        <f>IF($A174="","",MAX(0,$I174-$K174-$L174-$M174))</f>
        <v/>
      </c>
      <c r="V174" s="27">
        <f>IF($A174="","",IF($G174="","Not submitted",IF($T174&lt;=30,"0–30 days",IF($T174&lt;=60,"31–60 days",IF($T174&lt;=90,"61–90 days","More than 90 days")))))</f>
        <v/>
      </c>
      <c r="W174" s="28">
        <f>IF($A174="","",IF(OR($N174="Submitted",$N174="In Process",$N174="Denied",$N174="Paid",$N174="Adjusted",$N174="Voided"),"Not applicable",IF($H174="","Missing deadline",IF($H174&lt;TODAY(),"Past due",IF($H174&lt;=TODAY()+'Lists &amp; Settings'!$B$3,"Due within 14 days","On track")))))</f>
        <v/>
      </c>
      <c r="X174" s="28">
        <f>IF($A174="","",IF($U174&lt;=0,"Closed",IF($R174="","No follow-up date",IF($R174&lt;TODAY(),"Overdue",IF($R174=TODAY(),"Due","Scheduled")))))</f>
        <v/>
      </c>
      <c r="Y174" s="28">
        <f>IF($A174="","",IF($B174="","Missing encounter ID",IF($C174="","Missing clinic",IF($D174="","Missing payer",IF($E174="","Missing claim type",IF($F174="","Missing date of service",IF($H174="","Missing filing deadline",IF($I174="","Missing billed amount",IF($N174="","Missing claim status",IF($S174="","Missing owner",IF(COUNTIF($A$7:$A$506,$A174)&gt;1,"Duplicate claim ID",IF(AND($G174&lt;&gt;"",$G174&lt;$F174),"Submitted before service date",IF(AND($H174&lt;&gt;"",$H174&lt;$F174),"Deadline before service date",IF(AND($N174="Denied",$P174=""),"Missing denial category",IF(AND(OR($N174="Submitted",$N174="In Process",$N174="Denied",$N174="Paid",$N174="Adjusted"),$G174=""),"Missing submitted date",IF(AND($N174="Paid",$K174=0),"Paid status with no insurance payment",IF($K174+$L174+$M174&gt;$I174,"Amounts exceed billed amount","OK")))))))))))))))))</f>
        <v/>
      </c>
    </row>
    <row r="175">
      <c r="A175" s="21" t="n"/>
      <c r="B175" s="21" t="n"/>
      <c r="C175" s="21" t="n"/>
      <c r="D175" s="21" t="n"/>
      <c r="E175" s="21" t="n"/>
      <c r="F175" s="22" t="n"/>
      <c r="G175" s="22" t="n"/>
      <c r="H175" s="22" t="n"/>
      <c r="I175" s="23" t="n"/>
      <c r="J175" s="23" t="n"/>
      <c r="K175" s="23" t="n"/>
      <c r="L175" s="23" t="n"/>
      <c r="M175" s="23" t="n"/>
      <c r="N175" s="21" t="n"/>
      <c r="O175" s="24" t="n"/>
      <c r="P175" s="24" t="n"/>
      <c r="Q175" s="22" t="n"/>
      <c r="R175" s="22" t="n"/>
      <c r="S175" s="21" t="n"/>
      <c r="T175" s="25">
        <f>IF($A175="","",IF($G175="","",MAX(0,IF($N175="Paid",IF($Q175="",TODAY(),$Q175),TODAY())-$G175)))</f>
        <v/>
      </c>
      <c r="U175" s="26">
        <f>IF($A175="","",MAX(0,$I175-$K175-$L175-$M175))</f>
        <v/>
      </c>
      <c r="V175" s="27">
        <f>IF($A175="","",IF($G175="","Not submitted",IF($T175&lt;=30,"0–30 days",IF($T175&lt;=60,"31–60 days",IF($T175&lt;=90,"61–90 days","More than 90 days")))))</f>
        <v/>
      </c>
      <c r="W175" s="28">
        <f>IF($A175="","",IF(OR($N175="Submitted",$N175="In Process",$N175="Denied",$N175="Paid",$N175="Adjusted",$N175="Voided"),"Not applicable",IF($H175="","Missing deadline",IF($H175&lt;TODAY(),"Past due",IF($H175&lt;=TODAY()+'Lists &amp; Settings'!$B$3,"Due within 14 days","On track")))))</f>
        <v/>
      </c>
      <c r="X175" s="28">
        <f>IF($A175="","",IF($U175&lt;=0,"Closed",IF($R175="","No follow-up date",IF($R175&lt;TODAY(),"Overdue",IF($R175=TODAY(),"Due","Scheduled")))))</f>
        <v/>
      </c>
      <c r="Y175" s="28">
        <f>IF($A175="","",IF($B175="","Missing encounter ID",IF($C175="","Missing clinic",IF($D175="","Missing payer",IF($E175="","Missing claim type",IF($F175="","Missing date of service",IF($H175="","Missing filing deadline",IF($I175="","Missing billed amount",IF($N175="","Missing claim status",IF($S175="","Missing owner",IF(COUNTIF($A$7:$A$506,$A175)&gt;1,"Duplicate claim ID",IF(AND($G175&lt;&gt;"",$G175&lt;$F175),"Submitted before service date",IF(AND($H175&lt;&gt;"",$H175&lt;$F175),"Deadline before service date",IF(AND($N175="Denied",$P175=""),"Missing denial category",IF(AND(OR($N175="Submitted",$N175="In Process",$N175="Denied",$N175="Paid",$N175="Adjusted"),$G175=""),"Missing submitted date",IF(AND($N175="Paid",$K175=0),"Paid status with no insurance payment",IF($K175+$L175+$M175&gt;$I175,"Amounts exceed billed amount","OK")))))))))))))))))</f>
        <v/>
      </c>
    </row>
    <row r="176">
      <c r="A176" s="29" t="n"/>
      <c r="B176" s="29" t="n"/>
      <c r="C176" s="29" t="n"/>
      <c r="D176" s="29" t="n"/>
      <c r="E176" s="29" t="n"/>
      <c r="F176" s="30" t="n"/>
      <c r="G176" s="30" t="n"/>
      <c r="H176" s="30" t="n"/>
      <c r="I176" s="31" t="n"/>
      <c r="J176" s="31" t="n"/>
      <c r="K176" s="31" t="n"/>
      <c r="L176" s="31" t="n"/>
      <c r="M176" s="31" t="n"/>
      <c r="N176" s="29" t="n"/>
      <c r="O176" s="32" t="n"/>
      <c r="P176" s="32" t="n"/>
      <c r="Q176" s="30" t="n"/>
      <c r="R176" s="30" t="n"/>
      <c r="S176" s="29" t="n"/>
      <c r="T176" s="25">
        <f>IF($A176="","",IF($G176="","",MAX(0,IF($N176="Paid",IF($Q176="",TODAY(),$Q176),TODAY())-$G176)))</f>
        <v/>
      </c>
      <c r="U176" s="26">
        <f>IF($A176="","",MAX(0,$I176-$K176-$L176-$M176))</f>
        <v/>
      </c>
      <c r="V176" s="27">
        <f>IF($A176="","",IF($G176="","Not submitted",IF($T176&lt;=30,"0–30 days",IF($T176&lt;=60,"31–60 days",IF($T176&lt;=90,"61–90 days","More than 90 days")))))</f>
        <v/>
      </c>
      <c r="W176" s="28">
        <f>IF($A176="","",IF(OR($N176="Submitted",$N176="In Process",$N176="Denied",$N176="Paid",$N176="Adjusted",$N176="Voided"),"Not applicable",IF($H176="","Missing deadline",IF($H176&lt;TODAY(),"Past due",IF($H176&lt;=TODAY()+'Lists &amp; Settings'!$B$3,"Due within 14 days","On track")))))</f>
        <v/>
      </c>
      <c r="X176" s="28">
        <f>IF($A176="","",IF($U176&lt;=0,"Closed",IF($R176="","No follow-up date",IF($R176&lt;TODAY(),"Overdue",IF($R176=TODAY(),"Due","Scheduled")))))</f>
        <v/>
      </c>
      <c r="Y176" s="28">
        <f>IF($A176="","",IF($B176="","Missing encounter ID",IF($C176="","Missing clinic",IF($D176="","Missing payer",IF($E176="","Missing claim type",IF($F176="","Missing date of service",IF($H176="","Missing filing deadline",IF($I176="","Missing billed amount",IF($N176="","Missing claim status",IF($S176="","Missing owner",IF(COUNTIF($A$7:$A$506,$A176)&gt;1,"Duplicate claim ID",IF(AND($G176&lt;&gt;"",$G176&lt;$F176),"Submitted before service date",IF(AND($H176&lt;&gt;"",$H176&lt;$F176),"Deadline before service date",IF(AND($N176="Denied",$P176=""),"Missing denial category",IF(AND(OR($N176="Submitted",$N176="In Process",$N176="Denied",$N176="Paid",$N176="Adjusted"),$G176=""),"Missing submitted date",IF(AND($N176="Paid",$K176=0),"Paid status with no insurance payment",IF($K176+$L176+$M176&gt;$I176,"Amounts exceed billed amount","OK")))))))))))))))))</f>
        <v/>
      </c>
    </row>
    <row r="177">
      <c r="A177" s="21" t="n"/>
      <c r="B177" s="21" t="n"/>
      <c r="C177" s="21" t="n"/>
      <c r="D177" s="21" t="n"/>
      <c r="E177" s="21" t="n"/>
      <c r="F177" s="22" t="n"/>
      <c r="G177" s="22" t="n"/>
      <c r="H177" s="22" t="n"/>
      <c r="I177" s="23" t="n"/>
      <c r="J177" s="23" t="n"/>
      <c r="K177" s="23" t="n"/>
      <c r="L177" s="23" t="n"/>
      <c r="M177" s="23" t="n"/>
      <c r="N177" s="21" t="n"/>
      <c r="O177" s="24" t="n"/>
      <c r="P177" s="24" t="n"/>
      <c r="Q177" s="22" t="n"/>
      <c r="R177" s="22" t="n"/>
      <c r="S177" s="21" t="n"/>
      <c r="T177" s="25">
        <f>IF($A177="","",IF($G177="","",MAX(0,IF($N177="Paid",IF($Q177="",TODAY(),$Q177),TODAY())-$G177)))</f>
        <v/>
      </c>
      <c r="U177" s="26">
        <f>IF($A177="","",MAX(0,$I177-$K177-$L177-$M177))</f>
        <v/>
      </c>
      <c r="V177" s="27">
        <f>IF($A177="","",IF($G177="","Not submitted",IF($T177&lt;=30,"0–30 days",IF($T177&lt;=60,"31–60 days",IF($T177&lt;=90,"61–90 days","More than 90 days")))))</f>
        <v/>
      </c>
      <c r="W177" s="28">
        <f>IF($A177="","",IF(OR($N177="Submitted",$N177="In Process",$N177="Denied",$N177="Paid",$N177="Adjusted",$N177="Voided"),"Not applicable",IF($H177="","Missing deadline",IF($H177&lt;TODAY(),"Past due",IF($H177&lt;=TODAY()+'Lists &amp; Settings'!$B$3,"Due within 14 days","On track")))))</f>
        <v/>
      </c>
      <c r="X177" s="28">
        <f>IF($A177="","",IF($U177&lt;=0,"Closed",IF($R177="","No follow-up date",IF($R177&lt;TODAY(),"Overdue",IF($R177=TODAY(),"Due","Scheduled")))))</f>
        <v/>
      </c>
      <c r="Y177" s="28">
        <f>IF($A177="","",IF($B177="","Missing encounter ID",IF($C177="","Missing clinic",IF($D177="","Missing payer",IF($E177="","Missing claim type",IF($F177="","Missing date of service",IF($H177="","Missing filing deadline",IF($I177="","Missing billed amount",IF($N177="","Missing claim status",IF($S177="","Missing owner",IF(COUNTIF($A$7:$A$506,$A177)&gt;1,"Duplicate claim ID",IF(AND($G177&lt;&gt;"",$G177&lt;$F177),"Submitted before service date",IF(AND($H177&lt;&gt;"",$H177&lt;$F177),"Deadline before service date",IF(AND($N177="Denied",$P177=""),"Missing denial category",IF(AND(OR($N177="Submitted",$N177="In Process",$N177="Denied",$N177="Paid",$N177="Adjusted"),$G177=""),"Missing submitted date",IF(AND($N177="Paid",$K177=0),"Paid status with no insurance payment",IF($K177+$L177+$M177&gt;$I177,"Amounts exceed billed amount","OK")))))))))))))))))</f>
        <v/>
      </c>
    </row>
    <row r="178">
      <c r="A178" s="29" t="n"/>
      <c r="B178" s="29" t="n"/>
      <c r="C178" s="29" t="n"/>
      <c r="D178" s="29" t="n"/>
      <c r="E178" s="29" t="n"/>
      <c r="F178" s="30" t="n"/>
      <c r="G178" s="30" t="n"/>
      <c r="H178" s="30" t="n"/>
      <c r="I178" s="31" t="n"/>
      <c r="J178" s="31" t="n"/>
      <c r="K178" s="31" t="n"/>
      <c r="L178" s="31" t="n"/>
      <c r="M178" s="31" t="n"/>
      <c r="N178" s="29" t="n"/>
      <c r="O178" s="32" t="n"/>
      <c r="P178" s="32" t="n"/>
      <c r="Q178" s="30" t="n"/>
      <c r="R178" s="30" t="n"/>
      <c r="S178" s="29" t="n"/>
      <c r="T178" s="25">
        <f>IF($A178="","",IF($G178="","",MAX(0,IF($N178="Paid",IF($Q178="",TODAY(),$Q178),TODAY())-$G178)))</f>
        <v/>
      </c>
      <c r="U178" s="26">
        <f>IF($A178="","",MAX(0,$I178-$K178-$L178-$M178))</f>
        <v/>
      </c>
      <c r="V178" s="27">
        <f>IF($A178="","",IF($G178="","Not submitted",IF($T178&lt;=30,"0–30 days",IF($T178&lt;=60,"31–60 days",IF($T178&lt;=90,"61–90 days","More than 90 days")))))</f>
        <v/>
      </c>
      <c r="W178" s="28">
        <f>IF($A178="","",IF(OR($N178="Submitted",$N178="In Process",$N178="Denied",$N178="Paid",$N178="Adjusted",$N178="Voided"),"Not applicable",IF($H178="","Missing deadline",IF($H178&lt;TODAY(),"Past due",IF($H178&lt;=TODAY()+'Lists &amp; Settings'!$B$3,"Due within 14 days","On track")))))</f>
        <v/>
      </c>
      <c r="X178" s="28">
        <f>IF($A178="","",IF($U178&lt;=0,"Closed",IF($R178="","No follow-up date",IF($R178&lt;TODAY(),"Overdue",IF($R178=TODAY(),"Due","Scheduled")))))</f>
        <v/>
      </c>
      <c r="Y178" s="28">
        <f>IF($A178="","",IF($B178="","Missing encounter ID",IF($C178="","Missing clinic",IF($D178="","Missing payer",IF($E178="","Missing claim type",IF($F178="","Missing date of service",IF($H178="","Missing filing deadline",IF($I178="","Missing billed amount",IF($N178="","Missing claim status",IF($S178="","Missing owner",IF(COUNTIF($A$7:$A$506,$A178)&gt;1,"Duplicate claim ID",IF(AND($G178&lt;&gt;"",$G178&lt;$F178),"Submitted before service date",IF(AND($H178&lt;&gt;"",$H178&lt;$F178),"Deadline before service date",IF(AND($N178="Denied",$P178=""),"Missing denial category",IF(AND(OR($N178="Submitted",$N178="In Process",$N178="Denied",$N178="Paid",$N178="Adjusted"),$G178=""),"Missing submitted date",IF(AND($N178="Paid",$K178=0),"Paid status with no insurance payment",IF($K178+$L178+$M178&gt;$I178,"Amounts exceed billed amount","OK")))))))))))))))))</f>
        <v/>
      </c>
    </row>
    <row r="179">
      <c r="A179" s="21" t="n"/>
      <c r="B179" s="21" t="n"/>
      <c r="C179" s="21" t="n"/>
      <c r="D179" s="21" t="n"/>
      <c r="E179" s="21" t="n"/>
      <c r="F179" s="22" t="n"/>
      <c r="G179" s="22" t="n"/>
      <c r="H179" s="22" t="n"/>
      <c r="I179" s="23" t="n"/>
      <c r="J179" s="23" t="n"/>
      <c r="K179" s="23" t="n"/>
      <c r="L179" s="23" t="n"/>
      <c r="M179" s="23" t="n"/>
      <c r="N179" s="21" t="n"/>
      <c r="O179" s="24" t="n"/>
      <c r="P179" s="24" t="n"/>
      <c r="Q179" s="22" t="n"/>
      <c r="R179" s="22" t="n"/>
      <c r="S179" s="21" t="n"/>
      <c r="T179" s="25">
        <f>IF($A179="","",IF($G179="","",MAX(0,IF($N179="Paid",IF($Q179="",TODAY(),$Q179),TODAY())-$G179)))</f>
        <v/>
      </c>
      <c r="U179" s="26">
        <f>IF($A179="","",MAX(0,$I179-$K179-$L179-$M179))</f>
        <v/>
      </c>
      <c r="V179" s="27">
        <f>IF($A179="","",IF($G179="","Not submitted",IF($T179&lt;=30,"0–30 days",IF($T179&lt;=60,"31–60 days",IF($T179&lt;=90,"61–90 days","More than 90 days")))))</f>
        <v/>
      </c>
      <c r="W179" s="28">
        <f>IF($A179="","",IF(OR($N179="Submitted",$N179="In Process",$N179="Denied",$N179="Paid",$N179="Adjusted",$N179="Voided"),"Not applicable",IF($H179="","Missing deadline",IF($H179&lt;TODAY(),"Past due",IF($H179&lt;=TODAY()+'Lists &amp; Settings'!$B$3,"Due within 14 days","On track")))))</f>
        <v/>
      </c>
      <c r="X179" s="28">
        <f>IF($A179="","",IF($U179&lt;=0,"Closed",IF($R179="","No follow-up date",IF($R179&lt;TODAY(),"Overdue",IF($R179=TODAY(),"Due","Scheduled")))))</f>
        <v/>
      </c>
      <c r="Y179" s="28">
        <f>IF($A179="","",IF($B179="","Missing encounter ID",IF($C179="","Missing clinic",IF($D179="","Missing payer",IF($E179="","Missing claim type",IF($F179="","Missing date of service",IF($H179="","Missing filing deadline",IF($I179="","Missing billed amount",IF($N179="","Missing claim status",IF($S179="","Missing owner",IF(COUNTIF($A$7:$A$506,$A179)&gt;1,"Duplicate claim ID",IF(AND($G179&lt;&gt;"",$G179&lt;$F179),"Submitted before service date",IF(AND($H179&lt;&gt;"",$H179&lt;$F179),"Deadline before service date",IF(AND($N179="Denied",$P179=""),"Missing denial category",IF(AND(OR($N179="Submitted",$N179="In Process",$N179="Denied",$N179="Paid",$N179="Adjusted"),$G179=""),"Missing submitted date",IF(AND($N179="Paid",$K179=0),"Paid status with no insurance payment",IF($K179+$L179+$M179&gt;$I179,"Amounts exceed billed amount","OK")))))))))))))))))</f>
        <v/>
      </c>
    </row>
    <row r="180">
      <c r="A180" s="29" t="n"/>
      <c r="B180" s="29" t="n"/>
      <c r="C180" s="29" t="n"/>
      <c r="D180" s="29" t="n"/>
      <c r="E180" s="29" t="n"/>
      <c r="F180" s="30" t="n"/>
      <c r="G180" s="30" t="n"/>
      <c r="H180" s="30" t="n"/>
      <c r="I180" s="31" t="n"/>
      <c r="J180" s="31" t="n"/>
      <c r="K180" s="31" t="n"/>
      <c r="L180" s="31" t="n"/>
      <c r="M180" s="31" t="n"/>
      <c r="N180" s="29" t="n"/>
      <c r="O180" s="32" t="n"/>
      <c r="P180" s="32" t="n"/>
      <c r="Q180" s="30" t="n"/>
      <c r="R180" s="30" t="n"/>
      <c r="S180" s="29" t="n"/>
      <c r="T180" s="25">
        <f>IF($A180="","",IF($G180="","",MAX(0,IF($N180="Paid",IF($Q180="",TODAY(),$Q180),TODAY())-$G180)))</f>
        <v/>
      </c>
      <c r="U180" s="26">
        <f>IF($A180="","",MAX(0,$I180-$K180-$L180-$M180))</f>
        <v/>
      </c>
      <c r="V180" s="27">
        <f>IF($A180="","",IF($G180="","Not submitted",IF($T180&lt;=30,"0–30 days",IF($T180&lt;=60,"31–60 days",IF($T180&lt;=90,"61–90 days","More than 90 days")))))</f>
        <v/>
      </c>
      <c r="W180" s="28">
        <f>IF($A180="","",IF(OR($N180="Submitted",$N180="In Process",$N180="Denied",$N180="Paid",$N180="Adjusted",$N180="Voided"),"Not applicable",IF($H180="","Missing deadline",IF($H180&lt;TODAY(),"Past due",IF($H180&lt;=TODAY()+'Lists &amp; Settings'!$B$3,"Due within 14 days","On track")))))</f>
        <v/>
      </c>
      <c r="X180" s="28">
        <f>IF($A180="","",IF($U180&lt;=0,"Closed",IF($R180="","No follow-up date",IF($R180&lt;TODAY(),"Overdue",IF($R180=TODAY(),"Due","Scheduled")))))</f>
        <v/>
      </c>
      <c r="Y180" s="28">
        <f>IF($A180="","",IF($B180="","Missing encounter ID",IF($C180="","Missing clinic",IF($D180="","Missing payer",IF($E180="","Missing claim type",IF($F180="","Missing date of service",IF($H180="","Missing filing deadline",IF($I180="","Missing billed amount",IF($N180="","Missing claim status",IF($S180="","Missing owner",IF(COUNTIF($A$7:$A$506,$A180)&gt;1,"Duplicate claim ID",IF(AND($G180&lt;&gt;"",$G180&lt;$F180),"Submitted before service date",IF(AND($H180&lt;&gt;"",$H180&lt;$F180),"Deadline before service date",IF(AND($N180="Denied",$P180=""),"Missing denial category",IF(AND(OR($N180="Submitted",$N180="In Process",$N180="Denied",$N180="Paid",$N180="Adjusted"),$G180=""),"Missing submitted date",IF(AND($N180="Paid",$K180=0),"Paid status with no insurance payment",IF($K180+$L180+$M180&gt;$I180,"Amounts exceed billed amount","OK")))))))))))))))))</f>
        <v/>
      </c>
    </row>
    <row r="181">
      <c r="A181" s="21" t="n"/>
      <c r="B181" s="21" t="n"/>
      <c r="C181" s="21" t="n"/>
      <c r="D181" s="21" t="n"/>
      <c r="E181" s="21" t="n"/>
      <c r="F181" s="22" t="n"/>
      <c r="G181" s="22" t="n"/>
      <c r="H181" s="22" t="n"/>
      <c r="I181" s="23" t="n"/>
      <c r="J181" s="23" t="n"/>
      <c r="K181" s="23" t="n"/>
      <c r="L181" s="23" t="n"/>
      <c r="M181" s="23" t="n"/>
      <c r="N181" s="21" t="n"/>
      <c r="O181" s="24" t="n"/>
      <c r="P181" s="24" t="n"/>
      <c r="Q181" s="22" t="n"/>
      <c r="R181" s="22" t="n"/>
      <c r="S181" s="21" t="n"/>
      <c r="T181" s="25">
        <f>IF($A181="","",IF($G181="","",MAX(0,IF($N181="Paid",IF($Q181="",TODAY(),$Q181),TODAY())-$G181)))</f>
        <v/>
      </c>
      <c r="U181" s="26">
        <f>IF($A181="","",MAX(0,$I181-$K181-$L181-$M181))</f>
        <v/>
      </c>
      <c r="V181" s="27">
        <f>IF($A181="","",IF($G181="","Not submitted",IF($T181&lt;=30,"0–30 days",IF($T181&lt;=60,"31–60 days",IF($T181&lt;=90,"61–90 days","More than 90 days")))))</f>
        <v/>
      </c>
      <c r="W181" s="28">
        <f>IF($A181="","",IF(OR($N181="Submitted",$N181="In Process",$N181="Denied",$N181="Paid",$N181="Adjusted",$N181="Voided"),"Not applicable",IF($H181="","Missing deadline",IF($H181&lt;TODAY(),"Past due",IF($H181&lt;=TODAY()+'Lists &amp; Settings'!$B$3,"Due within 14 days","On track")))))</f>
        <v/>
      </c>
      <c r="X181" s="28">
        <f>IF($A181="","",IF($U181&lt;=0,"Closed",IF($R181="","No follow-up date",IF($R181&lt;TODAY(),"Overdue",IF($R181=TODAY(),"Due","Scheduled")))))</f>
        <v/>
      </c>
      <c r="Y181" s="28">
        <f>IF($A181="","",IF($B181="","Missing encounter ID",IF($C181="","Missing clinic",IF($D181="","Missing payer",IF($E181="","Missing claim type",IF($F181="","Missing date of service",IF($H181="","Missing filing deadline",IF($I181="","Missing billed amount",IF($N181="","Missing claim status",IF($S181="","Missing owner",IF(COUNTIF($A$7:$A$506,$A181)&gt;1,"Duplicate claim ID",IF(AND($G181&lt;&gt;"",$G181&lt;$F181),"Submitted before service date",IF(AND($H181&lt;&gt;"",$H181&lt;$F181),"Deadline before service date",IF(AND($N181="Denied",$P181=""),"Missing denial category",IF(AND(OR($N181="Submitted",$N181="In Process",$N181="Denied",$N181="Paid",$N181="Adjusted"),$G181=""),"Missing submitted date",IF(AND($N181="Paid",$K181=0),"Paid status with no insurance payment",IF($K181+$L181+$M181&gt;$I181,"Amounts exceed billed amount","OK")))))))))))))))))</f>
        <v/>
      </c>
    </row>
    <row r="182">
      <c r="A182" s="29" t="n"/>
      <c r="B182" s="29" t="n"/>
      <c r="C182" s="29" t="n"/>
      <c r="D182" s="29" t="n"/>
      <c r="E182" s="29" t="n"/>
      <c r="F182" s="30" t="n"/>
      <c r="G182" s="30" t="n"/>
      <c r="H182" s="30" t="n"/>
      <c r="I182" s="31" t="n"/>
      <c r="J182" s="31" t="n"/>
      <c r="K182" s="31" t="n"/>
      <c r="L182" s="31" t="n"/>
      <c r="M182" s="31" t="n"/>
      <c r="N182" s="29" t="n"/>
      <c r="O182" s="32" t="n"/>
      <c r="P182" s="32" t="n"/>
      <c r="Q182" s="30" t="n"/>
      <c r="R182" s="30" t="n"/>
      <c r="S182" s="29" t="n"/>
      <c r="T182" s="25">
        <f>IF($A182="","",IF($G182="","",MAX(0,IF($N182="Paid",IF($Q182="",TODAY(),$Q182),TODAY())-$G182)))</f>
        <v/>
      </c>
      <c r="U182" s="26">
        <f>IF($A182="","",MAX(0,$I182-$K182-$L182-$M182))</f>
        <v/>
      </c>
      <c r="V182" s="27">
        <f>IF($A182="","",IF($G182="","Not submitted",IF($T182&lt;=30,"0–30 days",IF($T182&lt;=60,"31–60 days",IF($T182&lt;=90,"61–90 days","More than 90 days")))))</f>
        <v/>
      </c>
      <c r="W182" s="28">
        <f>IF($A182="","",IF(OR($N182="Submitted",$N182="In Process",$N182="Denied",$N182="Paid",$N182="Adjusted",$N182="Voided"),"Not applicable",IF($H182="","Missing deadline",IF($H182&lt;TODAY(),"Past due",IF($H182&lt;=TODAY()+'Lists &amp; Settings'!$B$3,"Due within 14 days","On track")))))</f>
        <v/>
      </c>
      <c r="X182" s="28">
        <f>IF($A182="","",IF($U182&lt;=0,"Closed",IF($R182="","No follow-up date",IF($R182&lt;TODAY(),"Overdue",IF($R182=TODAY(),"Due","Scheduled")))))</f>
        <v/>
      </c>
      <c r="Y182" s="28">
        <f>IF($A182="","",IF($B182="","Missing encounter ID",IF($C182="","Missing clinic",IF($D182="","Missing payer",IF($E182="","Missing claim type",IF($F182="","Missing date of service",IF($H182="","Missing filing deadline",IF($I182="","Missing billed amount",IF($N182="","Missing claim status",IF($S182="","Missing owner",IF(COUNTIF($A$7:$A$506,$A182)&gt;1,"Duplicate claim ID",IF(AND($G182&lt;&gt;"",$G182&lt;$F182),"Submitted before service date",IF(AND($H182&lt;&gt;"",$H182&lt;$F182),"Deadline before service date",IF(AND($N182="Denied",$P182=""),"Missing denial category",IF(AND(OR($N182="Submitted",$N182="In Process",$N182="Denied",$N182="Paid",$N182="Adjusted"),$G182=""),"Missing submitted date",IF(AND($N182="Paid",$K182=0),"Paid status with no insurance payment",IF($K182+$L182+$M182&gt;$I182,"Amounts exceed billed amount","OK")))))))))))))))))</f>
        <v/>
      </c>
    </row>
    <row r="183">
      <c r="A183" s="21" t="n"/>
      <c r="B183" s="21" t="n"/>
      <c r="C183" s="21" t="n"/>
      <c r="D183" s="21" t="n"/>
      <c r="E183" s="21" t="n"/>
      <c r="F183" s="22" t="n"/>
      <c r="G183" s="22" t="n"/>
      <c r="H183" s="22" t="n"/>
      <c r="I183" s="23" t="n"/>
      <c r="J183" s="23" t="n"/>
      <c r="K183" s="23" t="n"/>
      <c r="L183" s="23" t="n"/>
      <c r="M183" s="23" t="n"/>
      <c r="N183" s="21" t="n"/>
      <c r="O183" s="24" t="n"/>
      <c r="P183" s="24" t="n"/>
      <c r="Q183" s="22" t="n"/>
      <c r="R183" s="22" t="n"/>
      <c r="S183" s="21" t="n"/>
      <c r="T183" s="25">
        <f>IF($A183="","",IF($G183="","",MAX(0,IF($N183="Paid",IF($Q183="",TODAY(),$Q183),TODAY())-$G183)))</f>
        <v/>
      </c>
      <c r="U183" s="26">
        <f>IF($A183="","",MAX(0,$I183-$K183-$L183-$M183))</f>
        <v/>
      </c>
      <c r="V183" s="27">
        <f>IF($A183="","",IF($G183="","Not submitted",IF($T183&lt;=30,"0–30 days",IF($T183&lt;=60,"31–60 days",IF($T183&lt;=90,"61–90 days","More than 90 days")))))</f>
        <v/>
      </c>
      <c r="W183" s="28">
        <f>IF($A183="","",IF(OR($N183="Submitted",$N183="In Process",$N183="Denied",$N183="Paid",$N183="Adjusted",$N183="Voided"),"Not applicable",IF($H183="","Missing deadline",IF($H183&lt;TODAY(),"Past due",IF($H183&lt;=TODAY()+'Lists &amp; Settings'!$B$3,"Due within 14 days","On track")))))</f>
        <v/>
      </c>
      <c r="X183" s="28">
        <f>IF($A183="","",IF($U183&lt;=0,"Closed",IF($R183="","No follow-up date",IF($R183&lt;TODAY(),"Overdue",IF($R183=TODAY(),"Due","Scheduled")))))</f>
        <v/>
      </c>
      <c r="Y183" s="28">
        <f>IF($A183="","",IF($B183="","Missing encounter ID",IF($C183="","Missing clinic",IF($D183="","Missing payer",IF($E183="","Missing claim type",IF($F183="","Missing date of service",IF($H183="","Missing filing deadline",IF($I183="","Missing billed amount",IF($N183="","Missing claim status",IF($S183="","Missing owner",IF(COUNTIF($A$7:$A$506,$A183)&gt;1,"Duplicate claim ID",IF(AND($G183&lt;&gt;"",$G183&lt;$F183),"Submitted before service date",IF(AND($H183&lt;&gt;"",$H183&lt;$F183),"Deadline before service date",IF(AND($N183="Denied",$P183=""),"Missing denial category",IF(AND(OR($N183="Submitted",$N183="In Process",$N183="Denied",$N183="Paid",$N183="Adjusted"),$G183=""),"Missing submitted date",IF(AND($N183="Paid",$K183=0),"Paid status with no insurance payment",IF($K183+$L183+$M183&gt;$I183,"Amounts exceed billed amount","OK")))))))))))))))))</f>
        <v/>
      </c>
    </row>
    <row r="184">
      <c r="A184" s="29" t="n"/>
      <c r="B184" s="29" t="n"/>
      <c r="C184" s="29" t="n"/>
      <c r="D184" s="29" t="n"/>
      <c r="E184" s="29" t="n"/>
      <c r="F184" s="30" t="n"/>
      <c r="G184" s="30" t="n"/>
      <c r="H184" s="30" t="n"/>
      <c r="I184" s="31" t="n"/>
      <c r="J184" s="31" t="n"/>
      <c r="K184" s="31" t="n"/>
      <c r="L184" s="31" t="n"/>
      <c r="M184" s="31" t="n"/>
      <c r="N184" s="29" t="n"/>
      <c r="O184" s="32" t="n"/>
      <c r="P184" s="32" t="n"/>
      <c r="Q184" s="30" t="n"/>
      <c r="R184" s="30" t="n"/>
      <c r="S184" s="29" t="n"/>
      <c r="T184" s="25">
        <f>IF($A184="","",IF($G184="","",MAX(0,IF($N184="Paid",IF($Q184="",TODAY(),$Q184),TODAY())-$G184)))</f>
        <v/>
      </c>
      <c r="U184" s="26">
        <f>IF($A184="","",MAX(0,$I184-$K184-$L184-$M184))</f>
        <v/>
      </c>
      <c r="V184" s="27">
        <f>IF($A184="","",IF($G184="","Not submitted",IF($T184&lt;=30,"0–30 days",IF($T184&lt;=60,"31–60 days",IF($T184&lt;=90,"61–90 days","More than 90 days")))))</f>
        <v/>
      </c>
      <c r="W184" s="28">
        <f>IF($A184="","",IF(OR($N184="Submitted",$N184="In Process",$N184="Denied",$N184="Paid",$N184="Adjusted",$N184="Voided"),"Not applicable",IF($H184="","Missing deadline",IF($H184&lt;TODAY(),"Past due",IF($H184&lt;=TODAY()+'Lists &amp; Settings'!$B$3,"Due within 14 days","On track")))))</f>
        <v/>
      </c>
      <c r="X184" s="28">
        <f>IF($A184="","",IF($U184&lt;=0,"Closed",IF($R184="","No follow-up date",IF($R184&lt;TODAY(),"Overdue",IF($R184=TODAY(),"Due","Scheduled")))))</f>
        <v/>
      </c>
      <c r="Y184" s="28">
        <f>IF($A184="","",IF($B184="","Missing encounter ID",IF($C184="","Missing clinic",IF($D184="","Missing payer",IF($E184="","Missing claim type",IF($F184="","Missing date of service",IF($H184="","Missing filing deadline",IF($I184="","Missing billed amount",IF($N184="","Missing claim status",IF($S184="","Missing owner",IF(COUNTIF($A$7:$A$506,$A184)&gt;1,"Duplicate claim ID",IF(AND($G184&lt;&gt;"",$G184&lt;$F184),"Submitted before service date",IF(AND($H184&lt;&gt;"",$H184&lt;$F184),"Deadline before service date",IF(AND($N184="Denied",$P184=""),"Missing denial category",IF(AND(OR($N184="Submitted",$N184="In Process",$N184="Denied",$N184="Paid",$N184="Adjusted"),$G184=""),"Missing submitted date",IF(AND($N184="Paid",$K184=0),"Paid status with no insurance payment",IF($K184+$L184+$M184&gt;$I184,"Amounts exceed billed amount","OK")))))))))))))))))</f>
        <v/>
      </c>
    </row>
    <row r="185">
      <c r="A185" s="21" t="n"/>
      <c r="B185" s="21" t="n"/>
      <c r="C185" s="21" t="n"/>
      <c r="D185" s="21" t="n"/>
      <c r="E185" s="21" t="n"/>
      <c r="F185" s="22" t="n"/>
      <c r="G185" s="22" t="n"/>
      <c r="H185" s="22" t="n"/>
      <c r="I185" s="23" t="n"/>
      <c r="J185" s="23" t="n"/>
      <c r="K185" s="23" t="n"/>
      <c r="L185" s="23" t="n"/>
      <c r="M185" s="23" t="n"/>
      <c r="N185" s="21" t="n"/>
      <c r="O185" s="24" t="n"/>
      <c r="P185" s="24" t="n"/>
      <c r="Q185" s="22" t="n"/>
      <c r="R185" s="22" t="n"/>
      <c r="S185" s="21" t="n"/>
      <c r="T185" s="25">
        <f>IF($A185="","",IF($G185="","",MAX(0,IF($N185="Paid",IF($Q185="",TODAY(),$Q185),TODAY())-$G185)))</f>
        <v/>
      </c>
      <c r="U185" s="26">
        <f>IF($A185="","",MAX(0,$I185-$K185-$L185-$M185))</f>
        <v/>
      </c>
      <c r="V185" s="27">
        <f>IF($A185="","",IF($G185="","Not submitted",IF($T185&lt;=30,"0–30 days",IF($T185&lt;=60,"31–60 days",IF($T185&lt;=90,"61–90 days","More than 90 days")))))</f>
        <v/>
      </c>
      <c r="W185" s="28">
        <f>IF($A185="","",IF(OR($N185="Submitted",$N185="In Process",$N185="Denied",$N185="Paid",$N185="Adjusted",$N185="Voided"),"Not applicable",IF($H185="","Missing deadline",IF($H185&lt;TODAY(),"Past due",IF($H185&lt;=TODAY()+'Lists &amp; Settings'!$B$3,"Due within 14 days","On track")))))</f>
        <v/>
      </c>
      <c r="X185" s="28">
        <f>IF($A185="","",IF($U185&lt;=0,"Closed",IF($R185="","No follow-up date",IF($R185&lt;TODAY(),"Overdue",IF($R185=TODAY(),"Due","Scheduled")))))</f>
        <v/>
      </c>
      <c r="Y185" s="28">
        <f>IF($A185="","",IF($B185="","Missing encounter ID",IF($C185="","Missing clinic",IF($D185="","Missing payer",IF($E185="","Missing claim type",IF($F185="","Missing date of service",IF($H185="","Missing filing deadline",IF($I185="","Missing billed amount",IF($N185="","Missing claim status",IF($S185="","Missing owner",IF(COUNTIF($A$7:$A$506,$A185)&gt;1,"Duplicate claim ID",IF(AND($G185&lt;&gt;"",$G185&lt;$F185),"Submitted before service date",IF(AND($H185&lt;&gt;"",$H185&lt;$F185),"Deadline before service date",IF(AND($N185="Denied",$P185=""),"Missing denial category",IF(AND(OR($N185="Submitted",$N185="In Process",$N185="Denied",$N185="Paid",$N185="Adjusted"),$G185=""),"Missing submitted date",IF(AND($N185="Paid",$K185=0),"Paid status with no insurance payment",IF($K185+$L185+$M185&gt;$I185,"Amounts exceed billed amount","OK")))))))))))))))))</f>
        <v/>
      </c>
    </row>
    <row r="186">
      <c r="A186" s="29" t="n"/>
      <c r="B186" s="29" t="n"/>
      <c r="C186" s="29" t="n"/>
      <c r="D186" s="29" t="n"/>
      <c r="E186" s="29" t="n"/>
      <c r="F186" s="30" t="n"/>
      <c r="G186" s="30" t="n"/>
      <c r="H186" s="30" t="n"/>
      <c r="I186" s="31" t="n"/>
      <c r="J186" s="31" t="n"/>
      <c r="K186" s="31" t="n"/>
      <c r="L186" s="31" t="n"/>
      <c r="M186" s="31" t="n"/>
      <c r="N186" s="29" t="n"/>
      <c r="O186" s="32" t="n"/>
      <c r="P186" s="32" t="n"/>
      <c r="Q186" s="30" t="n"/>
      <c r="R186" s="30" t="n"/>
      <c r="S186" s="29" t="n"/>
      <c r="T186" s="25">
        <f>IF($A186="","",IF($G186="","",MAX(0,IF($N186="Paid",IF($Q186="",TODAY(),$Q186),TODAY())-$G186)))</f>
        <v/>
      </c>
      <c r="U186" s="26">
        <f>IF($A186="","",MAX(0,$I186-$K186-$L186-$M186))</f>
        <v/>
      </c>
      <c r="V186" s="27">
        <f>IF($A186="","",IF($G186="","Not submitted",IF($T186&lt;=30,"0–30 days",IF($T186&lt;=60,"31–60 days",IF($T186&lt;=90,"61–90 days","More than 90 days")))))</f>
        <v/>
      </c>
      <c r="W186" s="28">
        <f>IF($A186="","",IF(OR($N186="Submitted",$N186="In Process",$N186="Denied",$N186="Paid",$N186="Adjusted",$N186="Voided"),"Not applicable",IF($H186="","Missing deadline",IF($H186&lt;TODAY(),"Past due",IF($H186&lt;=TODAY()+'Lists &amp; Settings'!$B$3,"Due within 14 days","On track")))))</f>
        <v/>
      </c>
      <c r="X186" s="28">
        <f>IF($A186="","",IF($U186&lt;=0,"Closed",IF($R186="","No follow-up date",IF($R186&lt;TODAY(),"Overdue",IF($R186=TODAY(),"Due","Scheduled")))))</f>
        <v/>
      </c>
      <c r="Y186" s="28">
        <f>IF($A186="","",IF($B186="","Missing encounter ID",IF($C186="","Missing clinic",IF($D186="","Missing payer",IF($E186="","Missing claim type",IF($F186="","Missing date of service",IF($H186="","Missing filing deadline",IF($I186="","Missing billed amount",IF($N186="","Missing claim status",IF($S186="","Missing owner",IF(COUNTIF($A$7:$A$506,$A186)&gt;1,"Duplicate claim ID",IF(AND($G186&lt;&gt;"",$G186&lt;$F186),"Submitted before service date",IF(AND($H186&lt;&gt;"",$H186&lt;$F186),"Deadline before service date",IF(AND($N186="Denied",$P186=""),"Missing denial category",IF(AND(OR($N186="Submitted",$N186="In Process",$N186="Denied",$N186="Paid",$N186="Adjusted"),$G186=""),"Missing submitted date",IF(AND($N186="Paid",$K186=0),"Paid status with no insurance payment",IF($K186+$L186+$M186&gt;$I186,"Amounts exceed billed amount","OK")))))))))))))))))</f>
        <v/>
      </c>
    </row>
    <row r="187">
      <c r="A187" s="21" t="n"/>
      <c r="B187" s="21" t="n"/>
      <c r="C187" s="21" t="n"/>
      <c r="D187" s="21" t="n"/>
      <c r="E187" s="21" t="n"/>
      <c r="F187" s="22" t="n"/>
      <c r="G187" s="22" t="n"/>
      <c r="H187" s="22" t="n"/>
      <c r="I187" s="23" t="n"/>
      <c r="J187" s="23" t="n"/>
      <c r="K187" s="23" t="n"/>
      <c r="L187" s="23" t="n"/>
      <c r="M187" s="23" t="n"/>
      <c r="N187" s="21" t="n"/>
      <c r="O187" s="24" t="n"/>
      <c r="P187" s="24" t="n"/>
      <c r="Q187" s="22" t="n"/>
      <c r="R187" s="22" t="n"/>
      <c r="S187" s="21" t="n"/>
      <c r="T187" s="25">
        <f>IF($A187="","",IF($G187="","",MAX(0,IF($N187="Paid",IF($Q187="",TODAY(),$Q187),TODAY())-$G187)))</f>
        <v/>
      </c>
      <c r="U187" s="26">
        <f>IF($A187="","",MAX(0,$I187-$K187-$L187-$M187))</f>
        <v/>
      </c>
      <c r="V187" s="27">
        <f>IF($A187="","",IF($G187="","Not submitted",IF($T187&lt;=30,"0–30 days",IF($T187&lt;=60,"31–60 days",IF($T187&lt;=90,"61–90 days","More than 90 days")))))</f>
        <v/>
      </c>
      <c r="W187" s="28">
        <f>IF($A187="","",IF(OR($N187="Submitted",$N187="In Process",$N187="Denied",$N187="Paid",$N187="Adjusted",$N187="Voided"),"Not applicable",IF($H187="","Missing deadline",IF($H187&lt;TODAY(),"Past due",IF($H187&lt;=TODAY()+'Lists &amp; Settings'!$B$3,"Due within 14 days","On track")))))</f>
        <v/>
      </c>
      <c r="X187" s="28">
        <f>IF($A187="","",IF($U187&lt;=0,"Closed",IF($R187="","No follow-up date",IF($R187&lt;TODAY(),"Overdue",IF($R187=TODAY(),"Due","Scheduled")))))</f>
        <v/>
      </c>
      <c r="Y187" s="28">
        <f>IF($A187="","",IF($B187="","Missing encounter ID",IF($C187="","Missing clinic",IF($D187="","Missing payer",IF($E187="","Missing claim type",IF($F187="","Missing date of service",IF($H187="","Missing filing deadline",IF($I187="","Missing billed amount",IF($N187="","Missing claim status",IF($S187="","Missing owner",IF(COUNTIF($A$7:$A$506,$A187)&gt;1,"Duplicate claim ID",IF(AND($G187&lt;&gt;"",$G187&lt;$F187),"Submitted before service date",IF(AND($H187&lt;&gt;"",$H187&lt;$F187),"Deadline before service date",IF(AND($N187="Denied",$P187=""),"Missing denial category",IF(AND(OR($N187="Submitted",$N187="In Process",$N187="Denied",$N187="Paid",$N187="Adjusted"),$G187=""),"Missing submitted date",IF(AND($N187="Paid",$K187=0),"Paid status with no insurance payment",IF($K187+$L187+$M187&gt;$I187,"Amounts exceed billed amount","OK")))))))))))))))))</f>
        <v/>
      </c>
    </row>
    <row r="188">
      <c r="A188" s="29" t="n"/>
      <c r="B188" s="29" t="n"/>
      <c r="C188" s="29" t="n"/>
      <c r="D188" s="29" t="n"/>
      <c r="E188" s="29" t="n"/>
      <c r="F188" s="30" t="n"/>
      <c r="G188" s="30" t="n"/>
      <c r="H188" s="30" t="n"/>
      <c r="I188" s="31" t="n"/>
      <c r="J188" s="31" t="n"/>
      <c r="K188" s="31" t="n"/>
      <c r="L188" s="31" t="n"/>
      <c r="M188" s="31" t="n"/>
      <c r="N188" s="29" t="n"/>
      <c r="O188" s="32" t="n"/>
      <c r="P188" s="32" t="n"/>
      <c r="Q188" s="30" t="n"/>
      <c r="R188" s="30" t="n"/>
      <c r="S188" s="29" t="n"/>
      <c r="T188" s="25">
        <f>IF($A188="","",IF($G188="","",MAX(0,IF($N188="Paid",IF($Q188="",TODAY(),$Q188),TODAY())-$G188)))</f>
        <v/>
      </c>
      <c r="U188" s="26">
        <f>IF($A188="","",MAX(0,$I188-$K188-$L188-$M188))</f>
        <v/>
      </c>
      <c r="V188" s="27">
        <f>IF($A188="","",IF($G188="","Not submitted",IF($T188&lt;=30,"0–30 days",IF($T188&lt;=60,"31–60 days",IF($T188&lt;=90,"61–90 days","More than 90 days")))))</f>
        <v/>
      </c>
      <c r="W188" s="28">
        <f>IF($A188="","",IF(OR($N188="Submitted",$N188="In Process",$N188="Denied",$N188="Paid",$N188="Adjusted",$N188="Voided"),"Not applicable",IF($H188="","Missing deadline",IF($H188&lt;TODAY(),"Past due",IF($H188&lt;=TODAY()+'Lists &amp; Settings'!$B$3,"Due within 14 days","On track")))))</f>
        <v/>
      </c>
      <c r="X188" s="28">
        <f>IF($A188="","",IF($U188&lt;=0,"Closed",IF($R188="","No follow-up date",IF($R188&lt;TODAY(),"Overdue",IF($R188=TODAY(),"Due","Scheduled")))))</f>
        <v/>
      </c>
      <c r="Y188" s="28">
        <f>IF($A188="","",IF($B188="","Missing encounter ID",IF($C188="","Missing clinic",IF($D188="","Missing payer",IF($E188="","Missing claim type",IF($F188="","Missing date of service",IF($H188="","Missing filing deadline",IF($I188="","Missing billed amount",IF($N188="","Missing claim status",IF($S188="","Missing owner",IF(COUNTIF($A$7:$A$506,$A188)&gt;1,"Duplicate claim ID",IF(AND($G188&lt;&gt;"",$G188&lt;$F188),"Submitted before service date",IF(AND($H188&lt;&gt;"",$H188&lt;$F188),"Deadline before service date",IF(AND($N188="Denied",$P188=""),"Missing denial category",IF(AND(OR($N188="Submitted",$N188="In Process",$N188="Denied",$N188="Paid",$N188="Adjusted"),$G188=""),"Missing submitted date",IF(AND($N188="Paid",$K188=0),"Paid status with no insurance payment",IF($K188+$L188+$M188&gt;$I188,"Amounts exceed billed amount","OK")))))))))))))))))</f>
        <v/>
      </c>
    </row>
    <row r="189">
      <c r="A189" s="21" t="n"/>
      <c r="B189" s="21" t="n"/>
      <c r="C189" s="21" t="n"/>
      <c r="D189" s="21" t="n"/>
      <c r="E189" s="21" t="n"/>
      <c r="F189" s="22" t="n"/>
      <c r="G189" s="22" t="n"/>
      <c r="H189" s="22" t="n"/>
      <c r="I189" s="23" t="n"/>
      <c r="J189" s="23" t="n"/>
      <c r="K189" s="23" t="n"/>
      <c r="L189" s="23" t="n"/>
      <c r="M189" s="23" t="n"/>
      <c r="N189" s="21" t="n"/>
      <c r="O189" s="24" t="n"/>
      <c r="P189" s="24" t="n"/>
      <c r="Q189" s="22" t="n"/>
      <c r="R189" s="22" t="n"/>
      <c r="S189" s="21" t="n"/>
      <c r="T189" s="25">
        <f>IF($A189="","",IF($G189="","",MAX(0,IF($N189="Paid",IF($Q189="",TODAY(),$Q189),TODAY())-$G189)))</f>
        <v/>
      </c>
      <c r="U189" s="26">
        <f>IF($A189="","",MAX(0,$I189-$K189-$L189-$M189))</f>
        <v/>
      </c>
      <c r="V189" s="27">
        <f>IF($A189="","",IF($G189="","Not submitted",IF($T189&lt;=30,"0–30 days",IF($T189&lt;=60,"31–60 days",IF($T189&lt;=90,"61–90 days","More than 90 days")))))</f>
        <v/>
      </c>
      <c r="W189" s="28">
        <f>IF($A189="","",IF(OR($N189="Submitted",$N189="In Process",$N189="Denied",$N189="Paid",$N189="Adjusted",$N189="Voided"),"Not applicable",IF($H189="","Missing deadline",IF($H189&lt;TODAY(),"Past due",IF($H189&lt;=TODAY()+'Lists &amp; Settings'!$B$3,"Due within 14 days","On track")))))</f>
        <v/>
      </c>
      <c r="X189" s="28">
        <f>IF($A189="","",IF($U189&lt;=0,"Closed",IF($R189="","No follow-up date",IF($R189&lt;TODAY(),"Overdue",IF($R189=TODAY(),"Due","Scheduled")))))</f>
        <v/>
      </c>
      <c r="Y189" s="28">
        <f>IF($A189="","",IF($B189="","Missing encounter ID",IF($C189="","Missing clinic",IF($D189="","Missing payer",IF($E189="","Missing claim type",IF($F189="","Missing date of service",IF($H189="","Missing filing deadline",IF($I189="","Missing billed amount",IF($N189="","Missing claim status",IF($S189="","Missing owner",IF(COUNTIF($A$7:$A$506,$A189)&gt;1,"Duplicate claim ID",IF(AND($G189&lt;&gt;"",$G189&lt;$F189),"Submitted before service date",IF(AND($H189&lt;&gt;"",$H189&lt;$F189),"Deadline before service date",IF(AND($N189="Denied",$P189=""),"Missing denial category",IF(AND(OR($N189="Submitted",$N189="In Process",$N189="Denied",$N189="Paid",$N189="Adjusted"),$G189=""),"Missing submitted date",IF(AND($N189="Paid",$K189=0),"Paid status with no insurance payment",IF($K189+$L189+$M189&gt;$I189,"Amounts exceed billed amount","OK")))))))))))))))))</f>
        <v/>
      </c>
    </row>
    <row r="190">
      <c r="A190" s="29" t="n"/>
      <c r="B190" s="29" t="n"/>
      <c r="C190" s="29" t="n"/>
      <c r="D190" s="29" t="n"/>
      <c r="E190" s="29" t="n"/>
      <c r="F190" s="30" t="n"/>
      <c r="G190" s="30" t="n"/>
      <c r="H190" s="30" t="n"/>
      <c r="I190" s="31" t="n"/>
      <c r="J190" s="31" t="n"/>
      <c r="K190" s="31" t="n"/>
      <c r="L190" s="31" t="n"/>
      <c r="M190" s="31" t="n"/>
      <c r="N190" s="29" t="n"/>
      <c r="O190" s="32" t="n"/>
      <c r="P190" s="32" t="n"/>
      <c r="Q190" s="30" t="n"/>
      <c r="R190" s="30" t="n"/>
      <c r="S190" s="29" t="n"/>
      <c r="T190" s="25">
        <f>IF($A190="","",IF($G190="","",MAX(0,IF($N190="Paid",IF($Q190="",TODAY(),$Q190),TODAY())-$G190)))</f>
        <v/>
      </c>
      <c r="U190" s="26">
        <f>IF($A190="","",MAX(0,$I190-$K190-$L190-$M190))</f>
        <v/>
      </c>
      <c r="V190" s="27">
        <f>IF($A190="","",IF($G190="","Not submitted",IF($T190&lt;=30,"0–30 days",IF($T190&lt;=60,"31–60 days",IF($T190&lt;=90,"61–90 days","More than 90 days")))))</f>
        <v/>
      </c>
      <c r="W190" s="28">
        <f>IF($A190="","",IF(OR($N190="Submitted",$N190="In Process",$N190="Denied",$N190="Paid",$N190="Adjusted",$N190="Voided"),"Not applicable",IF($H190="","Missing deadline",IF($H190&lt;TODAY(),"Past due",IF($H190&lt;=TODAY()+'Lists &amp; Settings'!$B$3,"Due within 14 days","On track")))))</f>
        <v/>
      </c>
      <c r="X190" s="28">
        <f>IF($A190="","",IF($U190&lt;=0,"Closed",IF($R190="","No follow-up date",IF($R190&lt;TODAY(),"Overdue",IF($R190=TODAY(),"Due","Scheduled")))))</f>
        <v/>
      </c>
      <c r="Y190" s="28">
        <f>IF($A190="","",IF($B190="","Missing encounter ID",IF($C190="","Missing clinic",IF($D190="","Missing payer",IF($E190="","Missing claim type",IF($F190="","Missing date of service",IF($H190="","Missing filing deadline",IF($I190="","Missing billed amount",IF($N190="","Missing claim status",IF($S190="","Missing owner",IF(COUNTIF($A$7:$A$506,$A190)&gt;1,"Duplicate claim ID",IF(AND($G190&lt;&gt;"",$G190&lt;$F190),"Submitted before service date",IF(AND($H190&lt;&gt;"",$H190&lt;$F190),"Deadline before service date",IF(AND($N190="Denied",$P190=""),"Missing denial category",IF(AND(OR($N190="Submitted",$N190="In Process",$N190="Denied",$N190="Paid",$N190="Adjusted"),$G190=""),"Missing submitted date",IF(AND($N190="Paid",$K190=0),"Paid status with no insurance payment",IF($K190+$L190+$M190&gt;$I190,"Amounts exceed billed amount","OK")))))))))))))))))</f>
        <v/>
      </c>
    </row>
    <row r="191">
      <c r="A191" s="21" t="n"/>
      <c r="B191" s="21" t="n"/>
      <c r="C191" s="21" t="n"/>
      <c r="D191" s="21" t="n"/>
      <c r="E191" s="21" t="n"/>
      <c r="F191" s="22" t="n"/>
      <c r="G191" s="22" t="n"/>
      <c r="H191" s="22" t="n"/>
      <c r="I191" s="23" t="n"/>
      <c r="J191" s="23" t="n"/>
      <c r="K191" s="23" t="n"/>
      <c r="L191" s="23" t="n"/>
      <c r="M191" s="23" t="n"/>
      <c r="N191" s="21" t="n"/>
      <c r="O191" s="24" t="n"/>
      <c r="P191" s="24" t="n"/>
      <c r="Q191" s="22" t="n"/>
      <c r="R191" s="22" t="n"/>
      <c r="S191" s="21" t="n"/>
      <c r="T191" s="25">
        <f>IF($A191="","",IF($G191="","",MAX(0,IF($N191="Paid",IF($Q191="",TODAY(),$Q191),TODAY())-$G191)))</f>
        <v/>
      </c>
      <c r="U191" s="26">
        <f>IF($A191="","",MAX(0,$I191-$K191-$L191-$M191))</f>
        <v/>
      </c>
      <c r="V191" s="27">
        <f>IF($A191="","",IF($G191="","Not submitted",IF($T191&lt;=30,"0–30 days",IF($T191&lt;=60,"31–60 days",IF($T191&lt;=90,"61–90 days","More than 90 days")))))</f>
        <v/>
      </c>
      <c r="W191" s="28">
        <f>IF($A191="","",IF(OR($N191="Submitted",$N191="In Process",$N191="Denied",$N191="Paid",$N191="Adjusted",$N191="Voided"),"Not applicable",IF($H191="","Missing deadline",IF($H191&lt;TODAY(),"Past due",IF($H191&lt;=TODAY()+'Lists &amp; Settings'!$B$3,"Due within 14 days","On track")))))</f>
        <v/>
      </c>
      <c r="X191" s="28">
        <f>IF($A191="","",IF($U191&lt;=0,"Closed",IF($R191="","No follow-up date",IF($R191&lt;TODAY(),"Overdue",IF($R191=TODAY(),"Due","Scheduled")))))</f>
        <v/>
      </c>
      <c r="Y191" s="28">
        <f>IF($A191="","",IF($B191="","Missing encounter ID",IF($C191="","Missing clinic",IF($D191="","Missing payer",IF($E191="","Missing claim type",IF($F191="","Missing date of service",IF($H191="","Missing filing deadline",IF($I191="","Missing billed amount",IF($N191="","Missing claim status",IF($S191="","Missing owner",IF(COUNTIF($A$7:$A$506,$A191)&gt;1,"Duplicate claim ID",IF(AND($G191&lt;&gt;"",$G191&lt;$F191),"Submitted before service date",IF(AND($H191&lt;&gt;"",$H191&lt;$F191),"Deadline before service date",IF(AND($N191="Denied",$P191=""),"Missing denial category",IF(AND(OR($N191="Submitted",$N191="In Process",$N191="Denied",$N191="Paid",$N191="Adjusted"),$G191=""),"Missing submitted date",IF(AND($N191="Paid",$K191=0),"Paid status with no insurance payment",IF($K191+$L191+$M191&gt;$I191,"Amounts exceed billed amount","OK")))))))))))))))))</f>
        <v/>
      </c>
    </row>
    <row r="192">
      <c r="A192" s="29" t="n"/>
      <c r="B192" s="29" t="n"/>
      <c r="C192" s="29" t="n"/>
      <c r="D192" s="29" t="n"/>
      <c r="E192" s="29" t="n"/>
      <c r="F192" s="30" t="n"/>
      <c r="G192" s="30" t="n"/>
      <c r="H192" s="30" t="n"/>
      <c r="I192" s="31" t="n"/>
      <c r="J192" s="31" t="n"/>
      <c r="K192" s="31" t="n"/>
      <c r="L192" s="31" t="n"/>
      <c r="M192" s="31" t="n"/>
      <c r="N192" s="29" t="n"/>
      <c r="O192" s="32" t="n"/>
      <c r="P192" s="32" t="n"/>
      <c r="Q192" s="30" t="n"/>
      <c r="R192" s="30" t="n"/>
      <c r="S192" s="29" t="n"/>
      <c r="T192" s="25">
        <f>IF($A192="","",IF($G192="","",MAX(0,IF($N192="Paid",IF($Q192="",TODAY(),$Q192),TODAY())-$G192)))</f>
        <v/>
      </c>
      <c r="U192" s="26">
        <f>IF($A192="","",MAX(0,$I192-$K192-$L192-$M192))</f>
        <v/>
      </c>
      <c r="V192" s="27">
        <f>IF($A192="","",IF($G192="","Not submitted",IF($T192&lt;=30,"0–30 days",IF($T192&lt;=60,"31–60 days",IF($T192&lt;=90,"61–90 days","More than 90 days")))))</f>
        <v/>
      </c>
      <c r="W192" s="28">
        <f>IF($A192="","",IF(OR($N192="Submitted",$N192="In Process",$N192="Denied",$N192="Paid",$N192="Adjusted",$N192="Voided"),"Not applicable",IF($H192="","Missing deadline",IF($H192&lt;TODAY(),"Past due",IF($H192&lt;=TODAY()+'Lists &amp; Settings'!$B$3,"Due within 14 days","On track")))))</f>
        <v/>
      </c>
      <c r="X192" s="28">
        <f>IF($A192="","",IF($U192&lt;=0,"Closed",IF($R192="","No follow-up date",IF($R192&lt;TODAY(),"Overdue",IF($R192=TODAY(),"Due","Scheduled")))))</f>
        <v/>
      </c>
      <c r="Y192" s="28">
        <f>IF($A192="","",IF($B192="","Missing encounter ID",IF($C192="","Missing clinic",IF($D192="","Missing payer",IF($E192="","Missing claim type",IF($F192="","Missing date of service",IF($H192="","Missing filing deadline",IF($I192="","Missing billed amount",IF($N192="","Missing claim status",IF($S192="","Missing owner",IF(COUNTIF($A$7:$A$506,$A192)&gt;1,"Duplicate claim ID",IF(AND($G192&lt;&gt;"",$G192&lt;$F192),"Submitted before service date",IF(AND($H192&lt;&gt;"",$H192&lt;$F192),"Deadline before service date",IF(AND($N192="Denied",$P192=""),"Missing denial category",IF(AND(OR($N192="Submitted",$N192="In Process",$N192="Denied",$N192="Paid",$N192="Adjusted"),$G192=""),"Missing submitted date",IF(AND($N192="Paid",$K192=0),"Paid status with no insurance payment",IF($K192+$L192+$M192&gt;$I192,"Amounts exceed billed amount","OK")))))))))))))))))</f>
        <v/>
      </c>
    </row>
    <row r="193">
      <c r="A193" s="21" t="n"/>
      <c r="B193" s="21" t="n"/>
      <c r="C193" s="21" t="n"/>
      <c r="D193" s="21" t="n"/>
      <c r="E193" s="21" t="n"/>
      <c r="F193" s="22" t="n"/>
      <c r="G193" s="22" t="n"/>
      <c r="H193" s="22" t="n"/>
      <c r="I193" s="23" t="n"/>
      <c r="J193" s="23" t="n"/>
      <c r="K193" s="23" t="n"/>
      <c r="L193" s="23" t="n"/>
      <c r="M193" s="23" t="n"/>
      <c r="N193" s="21" t="n"/>
      <c r="O193" s="24" t="n"/>
      <c r="P193" s="24" t="n"/>
      <c r="Q193" s="22" t="n"/>
      <c r="R193" s="22" t="n"/>
      <c r="S193" s="21" t="n"/>
      <c r="T193" s="25">
        <f>IF($A193="","",IF($G193="","",MAX(0,IF($N193="Paid",IF($Q193="",TODAY(),$Q193),TODAY())-$G193)))</f>
        <v/>
      </c>
      <c r="U193" s="26">
        <f>IF($A193="","",MAX(0,$I193-$K193-$L193-$M193))</f>
        <v/>
      </c>
      <c r="V193" s="27">
        <f>IF($A193="","",IF($G193="","Not submitted",IF($T193&lt;=30,"0–30 days",IF($T193&lt;=60,"31–60 days",IF($T193&lt;=90,"61–90 days","More than 90 days")))))</f>
        <v/>
      </c>
      <c r="W193" s="28">
        <f>IF($A193="","",IF(OR($N193="Submitted",$N193="In Process",$N193="Denied",$N193="Paid",$N193="Adjusted",$N193="Voided"),"Not applicable",IF($H193="","Missing deadline",IF($H193&lt;TODAY(),"Past due",IF($H193&lt;=TODAY()+'Lists &amp; Settings'!$B$3,"Due within 14 days","On track")))))</f>
        <v/>
      </c>
      <c r="X193" s="28">
        <f>IF($A193="","",IF($U193&lt;=0,"Closed",IF($R193="","No follow-up date",IF($R193&lt;TODAY(),"Overdue",IF($R193=TODAY(),"Due","Scheduled")))))</f>
        <v/>
      </c>
      <c r="Y193" s="28">
        <f>IF($A193="","",IF($B193="","Missing encounter ID",IF($C193="","Missing clinic",IF($D193="","Missing payer",IF($E193="","Missing claim type",IF($F193="","Missing date of service",IF($H193="","Missing filing deadline",IF($I193="","Missing billed amount",IF($N193="","Missing claim status",IF($S193="","Missing owner",IF(COUNTIF($A$7:$A$506,$A193)&gt;1,"Duplicate claim ID",IF(AND($G193&lt;&gt;"",$G193&lt;$F193),"Submitted before service date",IF(AND($H193&lt;&gt;"",$H193&lt;$F193),"Deadline before service date",IF(AND($N193="Denied",$P193=""),"Missing denial category",IF(AND(OR($N193="Submitted",$N193="In Process",$N193="Denied",$N193="Paid",$N193="Adjusted"),$G193=""),"Missing submitted date",IF(AND($N193="Paid",$K193=0),"Paid status with no insurance payment",IF($K193+$L193+$M193&gt;$I193,"Amounts exceed billed amount","OK")))))))))))))))))</f>
        <v/>
      </c>
    </row>
    <row r="194">
      <c r="A194" s="29" t="n"/>
      <c r="B194" s="29" t="n"/>
      <c r="C194" s="29" t="n"/>
      <c r="D194" s="29" t="n"/>
      <c r="E194" s="29" t="n"/>
      <c r="F194" s="30" t="n"/>
      <c r="G194" s="30" t="n"/>
      <c r="H194" s="30" t="n"/>
      <c r="I194" s="31" t="n"/>
      <c r="J194" s="31" t="n"/>
      <c r="K194" s="31" t="n"/>
      <c r="L194" s="31" t="n"/>
      <c r="M194" s="31" t="n"/>
      <c r="N194" s="29" t="n"/>
      <c r="O194" s="32" t="n"/>
      <c r="P194" s="32" t="n"/>
      <c r="Q194" s="30" t="n"/>
      <c r="R194" s="30" t="n"/>
      <c r="S194" s="29" t="n"/>
      <c r="T194" s="25">
        <f>IF($A194="","",IF($G194="","",MAX(0,IF($N194="Paid",IF($Q194="",TODAY(),$Q194),TODAY())-$G194)))</f>
        <v/>
      </c>
      <c r="U194" s="26">
        <f>IF($A194="","",MAX(0,$I194-$K194-$L194-$M194))</f>
        <v/>
      </c>
      <c r="V194" s="27">
        <f>IF($A194="","",IF($G194="","Not submitted",IF($T194&lt;=30,"0–30 days",IF($T194&lt;=60,"31–60 days",IF($T194&lt;=90,"61–90 days","More than 90 days")))))</f>
        <v/>
      </c>
      <c r="W194" s="28">
        <f>IF($A194="","",IF(OR($N194="Submitted",$N194="In Process",$N194="Denied",$N194="Paid",$N194="Adjusted",$N194="Voided"),"Not applicable",IF($H194="","Missing deadline",IF($H194&lt;TODAY(),"Past due",IF($H194&lt;=TODAY()+'Lists &amp; Settings'!$B$3,"Due within 14 days","On track")))))</f>
        <v/>
      </c>
      <c r="X194" s="28">
        <f>IF($A194="","",IF($U194&lt;=0,"Closed",IF($R194="","No follow-up date",IF($R194&lt;TODAY(),"Overdue",IF($R194=TODAY(),"Due","Scheduled")))))</f>
        <v/>
      </c>
      <c r="Y194" s="28">
        <f>IF($A194="","",IF($B194="","Missing encounter ID",IF($C194="","Missing clinic",IF($D194="","Missing payer",IF($E194="","Missing claim type",IF($F194="","Missing date of service",IF($H194="","Missing filing deadline",IF($I194="","Missing billed amount",IF($N194="","Missing claim status",IF($S194="","Missing owner",IF(COUNTIF($A$7:$A$506,$A194)&gt;1,"Duplicate claim ID",IF(AND($G194&lt;&gt;"",$G194&lt;$F194),"Submitted before service date",IF(AND($H194&lt;&gt;"",$H194&lt;$F194),"Deadline before service date",IF(AND($N194="Denied",$P194=""),"Missing denial category",IF(AND(OR($N194="Submitted",$N194="In Process",$N194="Denied",$N194="Paid",$N194="Adjusted"),$G194=""),"Missing submitted date",IF(AND($N194="Paid",$K194=0),"Paid status with no insurance payment",IF($K194+$L194+$M194&gt;$I194,"Amounts exceed billed amount","OK")))))))))))))))))</f>
        <v/>
      </c>
    </row>
    <row r="195">
      <c r="A195" s="21" t="n"/>
      <c r="B195" s="21" t="n"/>
      <c r="C195" s="21" t="n"/>
      <c r="D195" s="21" t="n"/>
      <c r="E195" s="21" t="n"/>
      <c r="F195" s="22" t="n"/>
      <c r="G195" s="22" t="n"/>
      <c r="H195" s="22" t="n"/>
      <c r="I195" s="23" t="n"/>
      <c r="J195" s="23" t="n"/>
      <c r="K195" s="23" t="n"/>
      <c r="L195" s="23" t="n"/>
      <c r="M195" s="23" t="n"/>
      <c r="N195" s="21" t="n"/>
      <c r="O195" s="24" t="n"/>
      <c r="P195" s="24" t="n"/>
      <c r="Q195" s="22" t="n"/>
      <c r="R195" s="22" t="n"/>
      <c r="S195" s="21" t="n"/>
      <c r="T195" s="25">
        <f>IF($A195="","",IF($G195="","",MAX(0,IF($N195="Paid",IF($Q195="",TODAY(),$Q195),TODAY())-$G195)))</f>
        <v/>
      </c>
      <c r="U195" s="26">
        <f>IF($A195="","",MAX(0,$I195-$K195-$L195-$M195))</f>
        <v/>
      </c>
      <c r="V195" s="27">
        <f>IF($A195="","",IF($G195="","Not submitted",IF($T195&lt;=30,"0–30 days",IF($T195&lt;=60,"31–60 days",IF($T195&lt;=90,"61–90 days","More than 90 days")))))</f>
        <v/>
      </c>
      <c r="W195" s="28">
        <f>IF($A195="","",IF(OR($N195="Submitted",$N195="In Process",$N195="Denied",$N195="Paid",$N195="Adjusted",$N195="Voided"),"Not applicable",IF($H195="","Missing deadline",IF($H195&lt;TODAY(),"Past due",IF($H195&lt;=TODAY()+'Lists &amp; Settings'!$B$3,"Due within 14 days","On track")))))</f>
        <v/>
      </c>
      <c r="X195" s="28">
        <f>IF($A195="","",IF($U195&lt;=0,"Closed",IF($R195="","No follow-up date",IF($R195&lt;TODAY(),"Overdue",IF($R195=TODAY(),"Due","Scheduled")))))</f>
        <v/>
      </c>
      <c r="Y195" s="28">
        <f>IF($A195="","",IF($B195="","Missing encounter ID",IF($C195="","Missing clinic",IF($D195="","Missing payer",IF($E195="","Missing claim type",IF($F195="","Missing date of service",IF($H195="","Missing filing deadline",IF($I195="","Missing billed amount",IF($N195="","Missing claim status",IF($S195="","Missing owner",IF(COUNTIF($A$7:$A$506,$A195)&gt;1,"Duplicate claim ID",IF(AND($G195&lt;&gt;"",$G195&lt;$F195),"Submitted before service date",IF(AND($H195&lt;&gt;"",$H195&lt;$F195),"Deadline before service date",IF(AND($N195="Denied",$P195=""),"Missing denial category",IF(AND(OR($N195="Submitted",$N195="In Process",$N195="Denied",$N195="Paid",$N195="Adjusted"),$G195=""),"Missing submitted date",IF(AND($N195="Paid",$K195=0),"Paid status with no insurance payment",IF($K195+$L195+$M195&gt;$I195,"Amounts exceed billed amount","OK")))))))))))))))))</f>
        <v/>
      </c>
    </row>
    <row r="196">
      <c r="A196" s="29" t="n"/>
      <c r="B196" s="29" t="n"/>
      <c r="C196" s="29" t="n"/>
      <c r="D196" s="29" t="n"/>
      <c r="E196" s="29" t="n"/>
      <c r="F196" s="30" t="n"/>
      <c r="G196" s="30" t="n"/>
      <c r="H196" s="30" t="n"/>
      <c r="I196" s="31" t="n"/>
      <c r="J196" s="31" t="n"/>
      <c r="K196" s="31" t="n"/>
      <c r="L196" s="31" t="n"/>
      <c r="M196" s="31" t="n"/>
      <c r="N196" s="29" t="n"/>
      <c r="O196" s="32" t="n"/>
      <c r="P196" s="32" t="n"/>
      <c r="Q196" s="30" t="n"/>
      <c r="R196" s="30" t="n"/>
      <c r="S196" s="29" t="n"/>
      <c r="T196" s="25">
        <f>IF($A196="","",IF($G196="","",MAX(0,IF($N196="Paid",IF($Q196="",TODAY(),$Q196),TODAY())-$G196)))</f>
        <v/>
      </c>
      <c r="U196" s="26">
        <f>IF($A196="","",MAX(0,$I196-$K196-$L196-$M196))</f>
        <v/>
      </c>
      <c r="V196" s="27">
        <f>IF($A196="","",IF($G196="","Not submitted",IF($T196&lt;=30,"0–30 days",IF($T196&lt;=60,"31–60 days",IF($T196&lt;=90,"61–90 days","More than 90 days")))))</f>
        <v/>
      </c>
      <c r="W196" s="28">
        <f>IF($A196="","",IF(OR($N196="Submitted",$N196="In Process",$N196="Denied",$N196="Paid",$N196="Adjusted",$N196="Voided"),"Not applicable",IF($H196="","Missing deadline",IF($H196&lt;TODAY(),"Past due",IF($H196&lt;=TODAY()+'Lists &amp; Settings'!$B$3,"Due within 14 days","On track")))))</f>
        <v/>
      </c>
      <c r="X196" s="28">
        <f>IF($A196="","",IF($U196&lt;=0,"Closed",IF($R196="","No follow-up date",IF($R196&lt;TODAY(),"Overdue",IF($R196=TODAY(),"Due","Scheduled")))))</f>
        <v/>
      </c>
      <c r="Y196" s="28">
        <f>IF($A196="","",IF($B196="","Missing encounter ID",IF($C196="","Missing clinic",IF($D196="","Missing payer",IF($E196="","Missing claim type",IF($F196="","Missing date of service",IF($H196="","Missing filing deadline",IF($I196="","Missing billed amount",IF($N196="","Missing claim status",IF($S196="","Missing owner",IF(COUNTIF($A$7:$A$506,$A196)&gt;1,"Duplicate claim ID",IF(AND($G196&lt;&gt;"",$G196&lt;$F196),"Submitted before service date",IF(AND($H196&lt;&gt;"",$H196&lt;$F196),"Deadline before service date",IF(AND($N196="Denied",$P196=""),"Missing denial category",IF(AND(OR($N196="Submitted",$N196="In Process",$N196="Denied",$N196="Paid",$N196="Adjusted"),$G196=""),"Missing submitted date",IF(AND($N196="Paid",$K196=0),"Paid status with no insurance payment",IF($K196+$L196+$M196&gt;$I196,"Amounts exceed billed amount","OK")))))))))))))))))</f>
        <v/>
      </c>
    </row>
    <row r="197">
      <c r="A197" s="21" t="n"/>
      <c r="B197" s="21" t="n"/>
      <c r="C197" s="21" t="n"/>
      <c r="D197" s="21" t="n"/>
      <c r="E197" s="21" t="n"/>
      <c r="F197" s="22" t="n"/>
      <c r="G197" s="22" t="n"/>
      <c r="H197" s="22" t="n"/>
      <c r="I197" s="23" t="n"/>
      <c r="J197" s="23" t="n"/>
      <c r="K197" s="23" t="n"/>
      <c r="L197" s="23" t="n"/>
      <c r="M197" s="23" t="n"/>
      <c r="N197" s="21" t="n"/>
      <c r="O197" s="24" t="n"/>
      <c r="P197" s="24" t="n"/>
      <c r="Q197" s="22" t="n"/>
      <c r="R197" s="22" t="n"/>
      <c r="S197" s="21" t="n"/>
      <c r="T197" s="25">
        <f>IF($A197="","",IF($G197="","",MAX(0,IF($N197="Paid",IF($Q197="",TODAY(),$Q197),TODAY())-$G197)))</f>
        <v/>
      </c>
      <c r="U197" s="26">
        <f>IF($A197="","",MAX(0,$I197-$K197-$L197-$M197))</f>
        <v/>
      </c>
      <c r="V197" s="27">
        <f>IF($A197="","",IF($G197="","Not submitted",IF($T197&lt;=30,"0–30 days",IF($T197&lt;=60,"31–60 days",IF($T197&lt;=90,"61–90 days","More than 90 days")))))</f>
        <v/>
      </c>
      <c r="W197" s="28">
        <f>IF($A197="","",IF(OR($N197="Submitted",$N197="In Process",$N197="Denied",$N197="Paid",$N197="Adjusted",$N197="Voided"),"Not applicable",IF($H197="","Missing deadline",IF($H197&lt;TODAY(),"Past due",IF($H197&lt;=TODAY()+'Lists &amp; Settings'!$B$3,"Due within 14 days","On track")))))</f>
        <v/>
      </c>
      <c r="X197" s="28">
        <f>IF($A197="","",IF($U197&lt;=0,"Closed",IF($R197="","No follow-up date",IF($R197&lt;TODAY(),"Overdue",IF($R197=TODAY(),"Due","Scheduled")))))</f>
        <v/>
      </c>
      <c r="Y197" s="28">
        <f>IF($A197="","",IF($B197="","Missing encounter ID",IF($C197="","Missing clinic",IF($D197="","Missing payer",IF($E197="","Missing claim type",IF($F197="","Missing date of service",IF($H197="","Missing filing deadline",IF($I197="","Missing billed amount",IF($N197="","Missing claim status",IF($S197="","Missing owner",IF(COUNTIF($A$7:$A$506,$A197)&gt;1,"Duplicate claim ID",IF(AND($G197&lt;&gt;"",$G197&lt;$F197),"Submitted before service date",IF(AND($H197&lt;&gt;"",$H197&lt;$F197),"Deadline before service date",IF(AND($N197="Denied",$P197=""),"Missing denial category",IF(AND(OR($N197="Submitted",$N197="In Process",$N197="Denied",$N197="Paid",$N197="Adjusted"),$G197=""),"Missing submitted date",IF(AND($N197="Paid",$K197=0),"Paid status with no insurance payment",IF($K197+$L197+$M197&gt;$I197,"Amounts exceed billed amount","OK")))))))))))))))))</f>
        <v/>
      </c>
    </row>
    <row r="198">
      <c r="A198" s="29" t="n"/>
      <c r="B198" s="29" t="n"/>
      <c r="C198" s="29" t="n"/>
      <c r="D198" s="29" t="n"/>
      <c r="E198" s="29" t="n"/>
      <c r="F198" s="30" t="n"/>
      <c r="G198" s="30" t="n"/>
      <c r="H198" s="30" t="n"/>
      <c r="I198" s="31" t="n"/>
      <c r="J198" s="31" t="n"/>
      <c r="K198" s="31" t="n"/>
      <c r="L198" s="31" t="n"/>
      <c r="M198" s="31" t="n"/>
      <c r="N198" s="29" t="n"/>
      <c r="O198" s="32" t="n"/>
      <c r="P198" s="32" t="n"/>
      <c r="Q198" s="30" t="n"/>
      <c r="R198" s="30" t="n"/>
      <c r="S198" s="29" t="n"/>
      <c r="T198" s="25">
        <f>IF($A198="","",IF($G198="","",MAX(0,IF($N198="Paid",IF($Q198="",TODAY(),$Q198),TODAY())-$G198)))</f>
        <v/>
      </c>
      <c r="U198" s="26">
        <f>IF($A198="","",MAX(0,$I198-$K198-$L198-$M198))</f>
        <v/>
      </c>
      <c r="V198" s="27">
        <f>IF($A198="","",IF($G198="","Not submitted",IF($T198&lt;=30,"0–30 days",IF($T198&lt;=60,"31–60 days",IF($T198&lt;=90,"61–90 days","More than 90 days")))))</f>
        <v/>
      </c>
      <c r="W198" s="28">
        <f>IF($A198="","",IF(OR($N198="Submitted",$N198="In Process",$N198="Denied",$N198="Paid",$N198="Adjusted",$N198="Voided"),"Not applicable",IF($H198="","Missing deadline",IF($H198&lt;TODAY(),"Past due",IF($H198&lt;=TODAY()+'Lists &amp; Settings'!$B$3,"Due within 14 days","On track")))))</f>
        <v/>
      </c>
      <c r="X198" s="28">
        <f>IF($A198="","",IF($U198&lt;=0,"Closed",IF($R198="","No follow-up date",IF($R198&lt;TODAY(),"Overdue",IF($R198=TODAY(),"Due","Scheduled")))))</f>
        <v/>
      </c>
      <c r="Y198" s="28">
        <f>IF($A198="","",IF($B198="","Missing encounter ID",IF($C198="","Missing clinic",IF($D198="","Missing payer",IF($E198="","Missing claim type",IF($F198="","Missing date of service",IF($H198="","Missing filing deadline",IF($I198="","Missing billed amount",IF($N198="","Missing claim status",IF($S198="","Missing owner",IF(COUNTIF($A$7:$A$506,$A198)&gt;1,"Duplicate claim ID",IF(AND($G198&lt;&gt;"",$G198&lt;$F198),"Submitted before service date",IF(AND($H198&lt;&gt;"",$H198&lt;$F198),"Deadline before service date",IF(AND($N198="Denied",$P198=""),"Missing denial category",IF(AND(OR($N198="Submitted",$N198="In Process",$N198="Denied",$N198="Paid",$N198="Adjusted"),$G198=""),"Missing submitted date",IF(AND($N198="Paid",$K198=0),"Paid status with no insurance payment",IF($K198+$L198+$M198&gt;$I198,"Amounts exceed billed amount","OK")))))))))))))))))</f>
        <v/>
      </c>
    </row>
    <row r="199">
      <c r="A199" s="21" t="n"/>
      <c r="B199" s="21" t="n"/>
      <c r="C199" s="21" t="n"/>
      <c r="D199" s="21" t="n"/>
      <c r="E199" s="21" t="n"/>
      <c r="F199" s="22" t="n"/>
      <c r="G199" s="22" t="n"/>
      <c r="H199" s="22" t="n"/>
      <c r="I199" s="23" t="n"/>
      <c r="J199" s="23" t="n"/>
      <c r="K199" s="23" t="n"/>
      <c r="L199" s="23" t="n"/>
      <c r="M199" s="23" t="n"/>
      <c r="N199" s="21" t="n"/>
      <c r="O199" s="24" t="n"/>
      <c r="P199" s="24" t="n"/>
      <c r="Q199" s="22" t="n"/>
      <c r="R199" s="22" t="n"/>
      <c r="S199" s="21" t="n"/>
      <c r="T199" s="25">
        <f>IF($A199="","",IF($G199="","",MAX(0,IF($N199="Paid",IF($Q199="",TODAY(),$Q199),TODAY())-$G199)))</f>
        <v/>
      </c>
      <c r="U199" s="26">
        <f>IF($A199="","",MAX(0,$I199-$K199-$L199-$M199))</f>
        <v/>
      </c>
      <c r="V199" s="27">
        <f>IF($A199="","",IF($G199="","Not submitted",IF($T199&lt;=30,"0–30 days",IF($T199&lt;=60,"31–60 days",IF($T199&lt;=90,"61–90 days","More than 90 days")))))</f>
        <v/>
      </c>
      <c r="W199" s="28">
        <f>IF($A199="","",IF(OR($N199="Submitted",$N199="In Process",$N199="Denied",$N199="Paid",$N199="Adjusted",$N199="Voided"),"Not applicable",IF($H199="","Missing deadline",IF($H199&lt;TODAY(),"Past due",IF($H199&lt;=TODAY()+'Lists &amp; Settings'!$B$3,"Due within 14 days","On track")))))</f>
        <v/>
      </c>
      <c r="X199" s="28">
        <f>IF($A199="","",IF($U199&lt;=0,"Closed",IF($R199="","No follow-up date",IF($R199&lt;TODAY(),"Overdue",IF($R199=TODAY(),"Due","Scheduled")))))</f>
        <v/>
      </c>
      <c r="Y199" s="28">
        <f>IF($A199="","",IF($B199="","Missing encounter ID",IF($C199="","Missing clinic",IF($D199="","Missing payer",IF($E199="","Missing claim type",IF($F199="","Missing date of service",IF($H199="","Missing filing deadline",IF($I199="","Missing billed amount",IF($N199="","Missing claim status",IF($S199="","Missing owner",IF(COUNTIF($A$7:$A$506,$A199)&gt;1,"Duplicate claim ID",IF(AND($G199&lt;&gt;"",$G199&lt;$F199),"Submitted before service date",IF(AND($H199&lt;&gt;"",$H199&lt;$F199),"Deadline before service date",IF(AND($N199="Denied",$P199=""),"Missing denial category",IF(AND(OR($N199="Submitted",$N199="In Process",$N199="Denied",$N199="Paid",$N199="Adjusted"),$G199=""),"Missing submitted date",IF(AND($N199="Paid",$K199=0),"Paid status with no insurance payment",IF($K199+$L199+$M199&gt;$I199,"Amounts exceed billed amount","OK")))))))))))))))))</f>
        <v/>
      </c>
    </row>
    <row r="200">
      <c r="A200" s="29" t="n"/>
      <c r="B200" s="29" t="n"/>
      <c r="C200" s="29" t="n"/>
      <c r="D200" s="29" t="n"/>
      <c r="E200" s="29" t="n"/>
      <c r="F200" s="30" t="n"/>
      <c r="G200" s="30" t="n"/>
      <c r="H200" s="30" t="n"/>
      <c r="I200" s="31" t="n"/>
      <c r="J200" s="31" t="n"/>
      <c r="K200" s="31" t="n"/>
      <c r="L200" s="31" t="n"/>
      <c r="M200" s="31" t="n"/>
      <c r="N200" s="29" t="n"/>
      <c r="O200" s="32" t="n"/>
      <c r="P200" s="32" t="n"/>
      <c r="Q200" s="30" t="n"/>
      <c r="R200" s="30" t="n"/>
      <c r="S200" s="29" t="n"/>
      <c r="T200" s="25">
        <f>IF($A200="","",IF($G200="","",MAX(0,IF($N200="Paid",IF($Q200="",TODAY(),$Q200),TODAY())-$G200)))</f>
        <v/>
      </c>
      <c r="U200" s="26">
        <f>IF($A200="","",MAX(0,$I200-$K200-$L200-$M200))</f>
        <v/>
      </c>
      <c r="V200" s="27">
        <f>IF($A200="","",IF($G200="","Not submitted",IF($T200&lt;=30,"0–30 days",IF($T200&lt;=60,"31–60 days",IF($T200&lt;=90,"61–90 days","More than 90 days")))))</f>
        <v/>
      </c>
      <c r="W200" s="28">
        <f>IF($A200="","",IF(OR($N200="Submitted",$N200="In Process",$N200="Denied",$N200="Paid",$N200="Adjusted",$N200="Voided"),"Not applicable",IF($H200="","Missing deadline",IF($H200&lt;TODAY(),"Past due",IF($H200&lt;=TODAY()+'Lists &amp; Settings'!$B$3,"Due within 14 days","On track")))))</f>
        <v/>
      </c>
      <c r="X200" s="28">
        <f>IF($A200="","",IF($U200&lt;=0,"Closed",IF($R200="","No follow-up date",IF($R200&lt;TODAY(),"Overdue",IF($R200=TODAY(),"Due","Scheduled")))))</f>
        <v/>
      </c>
      <c r="Y200" s="28">
        <f>IF($A200="","",IF($B200="","Missing encounter ID",IF($C200="","Missing clinic",IF($D200="","Missing payer",IF($E200="","Missing claim type",IF($F200="","Missing date of service",IF($H200="","Missing filing deadline",IF($I200="","Missing billed amount",IF($N200="","Missing claim status",IF($S200="","Missing owner",IF(COUNTIF($A$7:$A$506,$A200)&gt;1,"Duplicate claim ID",IF(AND($G200&lt;&gt;"",$G200&lt;$F200),"Submitted before service date",IF(AND($H200&lt;&gt;"",$H200&lt;$F200),"Deadline before service date",IF(AND($N200="Denied",$P200=""),"Missing denial category",IF(AND(OR($N200="Submitted",$N200="In Process",$N200="Denied",$N200="Paid",$N200="Adjusted"),$G200=""),"Missing submitted date",IF(AND($N200="Paid",$K200=0),"Paid status with no insurance payment",IF($K200+$L200+$M200&gt;$I200,"Amounts exceed billed amount","OK")))))))))))))))))</f>
        <v/>
      </c>
    </row>
    <row r="201">
      <c r="A201" s="21" t="n"/>
      <c r="B201" s="21" t="n"/>
      <c r="C201" s="21" t="n"/>
      <c r="D201" s="21" t="n"/>
      <c r="E201" s="21" t="n"/>
      <c r="F201" s="22" t="n"/>
      <c r="G201" s="22" t="n"/>
      <c r="H201" s="22" t="n"/>
      <c r="I201" s="23" t="n"/>
      <c r="J201" s="23" t="n"/>
      <c r="K201" s="23" t="n"/>
      <c r="L201" s="23" t="n"/>
      <c r="M201" s="23" t="n"/>
      <c r="N201" s="21" t="n"/>
      <c r="O201" s="24" t="n"/>
      <c r="P201" s="24" t="n"/>
      <c r="Q201" s="22" t="n"/>
      <c r="R201" s="22" t="n"/>
      <c r="S201" s="21" t="n"/>
      <c r="T201" s="25">
        <f>IF($A201="","",IF($G201="","",MAX(0,IF($N201="Paid",IF($Q201="",TODAY(),$Q201),TODAY())-$G201)))</f>
        <v/>
      </c>
      <c r="U201" s="26">
        <f>IF($A201="","",MAX(0,$I201-$K201-$L201-$M201))</f>
        <v/>
      </c>
      <c r="V201" s="27">
        <f>IF($A201="","",IF($G201="","Not submitted",IF($T201&lt;=30,"0–30 days",IF($T201&lt;=60,"31–60 days",IF($T201&lt;=90,"61–90 days","More than 90 days")))))</f>
        <v/>
      </c>
      <c r="W201" s="28">
        <f>IF($A201="","",IF(OR($N201="Submitted",$N201="In Process",$N201="Denied",$N201="Paid",$N201="Adjusted",$N201="Voided"),"Not applicable",IF($H201="","Missing deadline",IF($H201&lt;TODAY(),"Past due",IF($H201&lt;=TODAY()+'Lists &amp; Settings'!$B$3,"Due within 14 days","On track")))))</f>
        <v/>
      </c>
      <c r="X201" s="28">
        <f>IF($A201="","",IF($U201&lt;=0,"Closed",IF($R201="","No follow-up date",IF($R201&lt;TODAY(),"Overdue",IF($R201=TODAY(),"Due","Scheduled")))))</f>
        <v/>
      </c>
      <c r="Y201" s="28">
        <f>IF($A201="","",IF($B201="","Missing encounter ID",IF($C201="","Missing clinic",IF($D201="","Missing payer",IF($E201="","Missing claim type",IF($F201="","Missing date of service",IF($H201="","Missing filing deadline",IF($I201="","Missing billed amount",IF($N201="","Missing claim status",IF($S201="","Missing owner",IF(COUNTIF($A$7:$A$506,$A201)&gt;1,"Duplicate claim ID",IF(AND($G201&lt;&gt;"",$G201&lt;$F201),"Submitted before service date",IF(AND($H201&lt;&gt;"",$H201&lt;$F201),"Deadline before service date",IF(AND($N201="Denied",$P201=""),"Missing denial category",IF(AND(OR($N201="Submitted",$N201="In Process",$N201="Denied",$N201="Paid",$N201="Adjusted"),$G201=""),"Missing submitted date",IF(AND($N201="Paid",$K201=0),"Paid status with no insurance payment",IF($K201+$L201+$M201&gt;$I201,"Amounts exceed billed amount","OK")))))))))))))))))</f>
        <v/>
      </c>
    </row>
    <row r="202">
      <c r="A202" s="29" t="n"/>
      <c r="B202" s="29" t="n"/>
      <c r="C202" s="29" t="n"/>
      <c r="D202" s="29" t="n"/>
      <c r="E202" s="29" t="n"/>
      <c r="F202" s="30" t="n"/>
      <c r="G202" s="30" t="n"/>
      <c r="H202" s="30" t="n"/>
      <c r="I202" s="31" t="n"/>
      <c r="J202" s="31" t="n"/>
      <c r="K202" s="31" t="n"/>
      <c r="L202" s="31" t="n"/>
      <c r="M202" s="31" t="n"/>
      <c r="N202" s="29" t="n"/>
      <c r="O202" s="32" t="n"/>
      <c r="P202" s="32" t="n"/>
      <c r="Q202" s="30" t="n"/>
      <c r="R202" s="30" t="n"/>
      <c r="S202" s="29" t="n"/>
      <c r="T202" s="25">
        <f>IF($A202="","",IF($G202="","",MAX(0,IF($N202="Paid",IF($Q202="",TODAY(),$Q202),TODAY())-$G202)))</f>
        <v/>
      </c>
      <c r="U202" s="26">
        <f>IF($A202="","",MAX(0,$I202-$K202-$L202-$M202))</f>
        <v/>
      </c>
      <c r="V202" s="27">
        <f>IF($A202="","",IF($G202="","Not submitted",IF($T202&lt;=30,"0–30 days",IF($T202&lt;=60,"31–60 days",IF($T202&lt;=90,"61–90 days","More than 90 days")))))</f>
        <v/>
      </c>
      <c r="W202" s="28">
        <f>IF($A202="","",IF(OR($N202="Submitted",$N202="In Process",$N202="Denied",$N202="Paid",$N202="Adjusted",$N202="Voided"),"Not applicable",IF($H202="","Missing deadline",IF($H202&lt;TODAY(),"Past due",IF($H202&lt;=TODAY()+'Lists &amp; Settings'!$B$3,"Due within 14 days","On track")))))</f>
        <v/>
      </c>
      <c r="X202" s="28">
        <f>IF($A202="","",IF($U202&lt;=0,"Closed",IF($R202="","No follow-up date",IF($R202&lt;TODAY(),"Overdue",IF($R202=TODAY(),"Due","Scheduled")))))</f>
        <v/>
      </c>
      <c r="Y202" s="28">
        <f>IF($A202="","",IF($B202="","Missing encounter ID",IF($C202="","Missing clinic",IF($D202="","Missing payer",IF($E202="","Missing claim type",IF($F202="","Missing date of service",IF($H202="","Missing filing deadline",IF($I202="","Missing billed amount",IF($N202="","Missing claim status",IF($S202="","Missing owner",IF(COUNTIF($A$7:$A$506,$A202)&gt;1,"Duplicate claim ID",IF(AND($G202&lt;&gt;"",$G202&lt;$F202),"Submitted before service date",IF(AND($H202&lt;&gt;"",$H202&lt;$F202),"Deadline before service date",IF(AND($N202="Denied",$P202=""),"Missing denial category",IF(AND(OR($N202="Submitted",$N202="In Process",$N202="Denied",$N202="Paid",$N202="Adjusted"),$G202=""),"Missing submitted date",IF(AND($N202="Paid",$K202=0),"Paid status with no insurance payment",IF($K202+$L202+$M202&gt;$I202,"Amounts exceed billed amount","OK")))))))))))))))))</f>
        <v/>
      </c>
    </row>
    <row r="203">
      <c r="A203" s="21" t="n"/>
      <c r="B203" s="21" t="n"/>
      <c r="C203" s="21" t="n"/>
      <c r="D203" s="21" t="n"/>
      <c r="E203" s="21" t="n"/>
      <c r="F203" s="22" t="n"/>
      <c r="G203" s="22" t="n"/>
      <c r="H203" s="22" t="n"/>
      <c r="I203" s="23" t="n"/>
      <c r="J203" s="23" t="n"/>
      <c r="K203" s="23" t="n"/>
      <c r="L203" s="23" t="n"/>
      <c r="M203" s="23" t="n"/>
      <c r="N203" s="21" t="n"/>
      <c r="O203" s="24" t="n"/>
      <c r="P203" s="24" t="n"/>
      <c r="Q203" s="22" t="n"/>
      <c r="R203" s="22" t="n"/>
      <c r="S203" s="21" t="n"/>
      <c r="T203" s="25">
        <f>IF($A203="","",IF($G203="","",MAX(0,IF($N203="Paid",IF($Q203="",TODAY(),$Q203),TODAY())-$G203)))</f>
        <v/>
      </c>
      <c r="U203" s="26">
        <f>IF($A203="","",MAX(0,$I203-$K203-$L203-$M203))</f>
        <v/>
      </c>
      <c r="V203" s="27">
        <f>IF($A203="","",IF($G203="","Not submitted",IF($T203&lt;=30,"0–30 days",IF($T203&lt;=60,"31–60 days",IF($T203&lt;=90,"61–90 days","More than 90 days")))))</f>
        <v/>
      </c>
      <c r="W203" s="28">
        <f>IF($A203="","",IF(OR($N203="Submitted",$N203="In Process",$N203="Denied",$N203="Paid",$N203="Adjusted",$N203="Voided"),"Not applicable",IF($H203="","Missing deadline",IF($H203&lt;TODAY(),"Past due",IF($H203&lt;=TODAY()+'Lists &amp; Settings'!$B$3,"Due within 14 days","On track")))))</f>
        <v/>
      </c>
      <c r="X203" s="28">
        <f>IF($A203="","",IF($U203&lt;=0,"Closed",IF($R203="","No follow-up date",IF($R203&lt;TODAY(),"Overdue",IF($R203=TODAY(),"Due","Scheduled")))))</f>
        <v/>
      </c>
      <c r="Y203" s="28">
        <f>IF($A203="","",IF($B203="","Missing encounter ID",IF($C203="","Missing clinic",IF($D203="","Missing payer",IF($E203="","Missing claim type",IF($F203="","Missing date of service",IF($H203="","Missing filing deadline",IF($I203="","Missing billed amount",IF($N203="","Missing claim status",IF($S203="","Missing owner",IF(COUNTIF($A$7:$A$506,$A203)&gt;1,"Duplicate claim ID",IF(AND($G203&lt;&gt;"",$G203&lt;$F203),"Submitted before service date",IF(AND($H203&lt;&gt;"",$H203&lt;$F203),"Deadline before service date",IF(AND($N203="Denied",$P203=""),"Missing denial category",IF(AND(OR($N203="Submitted",$N203="In Process",$N203="Denied",$N203="Paid",$N203="Adjusted"),$G203=""),"Missing submitted date",IF(AND($N203="Paid",$K203=0),"Paid status with no insurance payment",IF($K203+$L203+$M203&gt;$I203,"Amounts exceed billed amount","OK")))))))))))))))))</f>
        <v/>
      </c>
    </row>
    <row r="204">
      <c r="A204" s="29" t="n"/>
      <c r="B204" s="29" t="n"/>
      <c r="C204" s="29" t="n"/>
      <c r="D204" s="29" t="n"/>
      <c r="E204" s="29" t="n"/>
      <c r="F204" s="30" t="n"/>
      <c r="G204" s="30" t="n"/>
      <c r="H204" s="30" t="n"/>
      <c r="I204" s="31" t="n"/>
      <c r="J204" s="31" t="n"/>
      <c r="K204" s="31" t="n"/>
      <c r="L204" s="31" t="n"/>
      <c r="M204" s="31" t="n"/>
      <c r="N204" s="29" t="n"/>
      <c r="O204" s="32" t="n"/>
      <c r="P204" s="32" t="n"/>
      <c r="Q204" s="30" t="n"/>
      <c r="R204" s="30" t="n"/>
      <c r="S204" s="29" t="n"/>
      <c r="T204" s="25">
        <f>IF($A204="","",IF($G204="","",MAX(0,IF($N204="Paid",IF($Q204="",TODAY(),$Q204),TODAY())-$G204)))</f>
        <v/>
      </c>
      <c r="U204" s="26">
        <f>IF($A204="","",MAX(0,$I204-$K204-$L204-$M204))</f>
        <v/>
      </c>
      <c r="V204" s="27">
        <f>IF($A204="","",IF($G204="","Not submitted",IF($T204&lt;=30,"0–30 days",IF($T204&lt;=60,"31–60 days",IF($T204&lt;=90,"61–90 days","More than 90 days")))))</f>
        <v/>
      </c>
      <c r="W204" s="28">
        <f>IF($A204="","",IF(OR($N204="Submitted",$N204="In Process",$N204="Denied",$N204="Paid",$N204="Adjusted",$N204="Voided"),"Not applicable",IF($H204="","Missing deadline",IF($H204&lt;TODAY(),"Past due",IF($H204&lt;=TODAY()+'Lists &amp; Settings'!$B$3,"Due within 14 days","On track")))))</f>
        <v/>
      </c>
      <c r="X204" s="28">
        <f>IF($A204="","",IF($U204&lt;=0,"Closed",IF($R204="","No follow-up date",IF($R204&lt;TODAY(),"Overdue",IF($R204=TODAY(),"Due","Scheduled")))))</f>
        <v/>
      </c>
      <c r="Y204" s="28">
        <f>IF($A204="","",IF($B204="","Missing encounter ID",IF($C204="","Missing clinic",IF($D204="","Missing payer",IF($E204="","Missing claim type",IF($F204="","Missing date of service",IF($H204="","Missing filing deadline",IF($I204="","Missing billed amount",IF($N204="","Missing claim status",IF($S204="","Missing owner",IF(COUNTIF($A$7:$A$506,$A204)&gt;1,"Duplicate claim ID",IF(AND($G204&lt;&gt;"",$G204&lt;$F204),"Submitted before service date",IF(AND($H204&lt;&gt;"",$H204&lt;$F204),"Deadline before service date",IF(AND($N204="Denied",$P204=""),"Missing denial category",IF(AND(OR($N204="Submitted",$N204="In Process",$N204="Denied",$N204="Paid",$N204="Adjusted"),$G204=""),"Missing submitted date",IF(AND($N204="Paid",$K204=0),"Paid status with no insurance payment",IF($K204+$L204+$M204&gt;$I204,"Amounts exceed billed amount","OK")))))))))))))))))</f>
        <v/>
      </c>
    </row>
    <row r="205">
      <c r="A205" s="21" t="n"/>
      <c r="B205" s="21" t="n"/>
      <c r="C205" s="21" t="n"/>
      <c r="D205" s="21" t="n"/>
      <c r="E205" s="21" t="n"/>
      <c r="F205" s="22" t="n"/>
      <c r="G205" s="22" t="n"/>
      <c r="H205" s="22" t="n"/>
      <c r="I205" s="23" t="n"/>
      <c r="J205" s="23" t="n"/>
      <c r="K205" s="23" t="n"/>
      <c r="L205" s="23" t="n"/>
      <c r="M205" s="23" t="n"/>
      <c r="N205" s="21" t="n"/>
      <c r="O205" s="24" t="n"/>
      <c r="P205" s="24" t="n"/>
      <c r="Q205" s="22" t="n"/>
      <c r="R205" s="22" t="n"/>
      <c r="S205" s="21" t="n"/>
      <c r="T205" s="25">
        <f>IF($A205="","",IF($G205="","",MAX(0,IF($N205="Paid",IF($Q205="",TODAY(),$Q205),TODAY())-$G205)))</f>
        <v/>
      </c>
      <c r="U205" s="26">
        <f>IF($A205="","",MAX(0,$I205-$K205-$L205-$M205))</f>
        <v/>
      </c>
      <c r="V205" s="27">
        <f>IF($A205="","",IF($G205="","Not submitted",IF($T205&lt;=30,"0–30 days",IF($T205&lt;=60,"31–60 days",IF($T205&lt;=90,"61–90 days","More than 90 days")))))</f>
        <v/>
      </c>
      <c r="W205" s="28">
        <f>IF($A205="","",IF(OR($N205="Submitted",$N205="In Process",$N205="Denied",$N205="Paid",$N205="Adjusted",$N205="Voided"),"Not applicable",IF($H205="","Missing deadline",IF($H205&lt;TODAY(),"Past due",IF($H205&lt;=TODAY()+'Lists &amp; Settings'!$B$3,"Due within 14 days","On track")))))</f>
        <v/>
      </c>
      <c r="X205" s="28">
        <f>IF($A205="","",IF($U205&lt;=0,"Closed",IF($R205="","No follow-up date",IF($R205&lt;TODAY(),"Overdue",IF($R205=TODAY(),"Due","Scheduled")))))</f>
        <v/>
      </c>
      <c r="Y205" s="28">
        <f>IF($A205="","",IF($B205="","Missing encounter ID",IF($C205="","Missing clinic",IF($D205="","Missing payer",IF($E205="","Missing claim type",IF($F205="","Missing date of service",IF($H205="","Missing filing deadline",IF($I205="","Missing billed amount",IF($N205="","Missing claim status",IF($S205="","Missing owner",IF(COUNTIF($A$7:$A$506,$A205)&gt;1,"Duplicate claim ID",IF(AND($G205&lt;&gt;"",$G205&lt;$F205),"Submitted before service date",IF(AND($H205&lt;&gt;"",$H205&lt;$F205),"Deadline before service date",IF(AND($N205="Denied",$P205=""),"Missing denial category",IF(AND(OR($N205="Submitted",$N205="In Process",$N205="Denied",$N205="Paid",$N205="Adjusted"),$G205=""),"Missing submitted date",IF(AND($N205="Paid",$K205=0),"Paid status with no insurance payment",IF($K205+$L205+$M205&gt;$I205,"Amounts exceed billed amount","OK")))))))))))))))))</f>
        <v/>
      </c>
    </row>
    <row r="206">
      <c r="A206" s="29" t="n"/>
      <c r="B206" s="29" t="n"/>
      <c r="C206" s="29" t="n"/>
      <c r="D206" s="29" t="n"/>
      <c r="E206" s="29" t="n"/>
      <c r="F206" s="30" t="n"/>
      <c r="G206" s="30" t="n"/>
      <c r="H206" s="30" t="n"/>
      <c r="I206" s="31" t="n"/>
      <c r="J206" s="31" t="n"/>
      <c r="K206" s="31" t="n"/>
      <c r="L206" s="31" t="n"/>
      <c r="M206" s="31" t="n"/>
      <c r="N206" s="29" t="n"/>
      <c r="O206" s="32" t="n"/>
      <c r="P206" s="32" t="n"/>
      <c r="Q206" s="30" t="n"/>
      <c r="R206" s="30" t="n"/>
      <c r="S206" s="29" t="n"/>
      <c r="T206" s="25">
        <f>IF($A206="","",IF($G206="","",MAX(0,IF($N206="Paid",IF($Q206="",TODAY(),$Q206),TODAY())-$G206)))</f>
        <v/>
      </c>
      <c r="U206" s="26">
        <f>IF($A206="","",MAX(0,$I206-$K206-$L206-$M206))</f>
        <v/>
      </c>
      <c r="V206" s="27">
        <f>IF($A206="","",IF($G206="","Not submitted",IF($T206&lt;=30,"0–30 days",IF($T206&lt;=60,"31–60 days",IF($T206&lt;=90,"61–90 days","More than 90 days")))))</f>
        <v/>
      </c>
      <c r="W206" s="28">
        <f>IF($A206="","",IF(OR($N206="Submitted",$N206="In Process",$N206="Denied",$N206="Paid",$N206="Adjusted",$N206="Voided"),"Not applicable",IF($H206="","Missing deadline",IF($H206&lt;TODAY(),"Past due",IF($H206&lt;=TODAY()+'Lists &amp; Settings'!$B$3,"Due within 14 days","On track")))))</f>
        <v/>
      </c>
      <c r="X206" s="28">
        <f>IF($A206="","",IF($U206&lt;=0,"Closed",IF($R206="","No follow-up date",IF($R206&lt;TODAY(),"Overdue",IF($R206=TODAY(),"Due","Scheduled")))))</f>
        <v/>
      </c>
      <c r="Y206" s="28">
        <f>IF($A206="","",IF($B206="","Missing encounter ID",IF($C206="","Missing clinic",IF($D206="","Missing payer",IF($E206="","Missing claim type",IF($F206="","Missing date of service",IF($H206="","Missing filing deadline",IF($I206="","Missing billed amount",IF($N206="","Missing claim status",IF($S206="","Missing owner",IF(COUNTIF($A$7:$A$506,$A206)&gt;1,"Duplicate claim ID",IF(AND($G206&lt;&gt;"",$G206&lt;$F206),"Submitted before service date",IF(AND($H206&lt;&gt;"",$H206&lt;$F206),"Deadline before service date",IF(AND($N206="Denied",$P206=""),"Missing denial category",IF(AND(OR($N206="Submitted",$N206="In Process",$N206="Denied",$N206="Paid",$N206="Adjusted"),$G206=""),"Missing submitted date",IF(AND($N206="Paid",$K206=0),"Paid status with no insurance payment",IF($K206+$L206+$M206&gt;$I206,"Amounts exceed billed amount","OK")))))))))))))))))</f>
        <v/>
      </c>
    </row>
    <row r="207">
      <c r="A207" s="21" t="n"/>
      <c r="B207" s="21" t="n"/>
      <c r="C207" s="21" t="n"/>
      <c r="D207" s="21" t="n"/>
      <c r="E207" s="21" t="n"/>
      <c r="F207" s="22" t="n"/>
      <c r="G207" s="22" t="n"/>
      <c r="H207" s="22" t="n"/>
      <c r="I207" s="23" t="n"/>
      <c r="J207" s="23" t="n"/>
      <c r="K207" s="23" t="n"/>
      <c r="L207" s="23" t="n"/>
      <c r="M207" s="23" t="n"/>
      <c r="N207" s="21" t="n"/>
      <c r="O207" s="24" t="n"/>
      <c r="P207" s="24" t="n"/>
      <c r="Q207" s="22" t="n"/>
      <c r="R207" s="22" t="n"/>
      <c r="S207" s="21" t="n"/>
      <c r="T207" s="25">
        <f>IF($A207="","",IF($G207="","",MAX(0,IF($N207="Paid",IF($Q207="",TODAY(),$Q207),TODAY())-$G207)))</f>
        <v/>
      </c>
      <c r="U207" s="26">
        <f>IF($A207="","",MAX(0,$I207-$K207-$L207-$M207))</f>
        <v/>
      </c>
      <c r="V207" s="27">
        <f>IF($A207="","",IF($G207="","Not submitted",IF($T207&lt;=30,"0–30 days",IF($T207&lt;=60,"31–60 days",IF($T207&lt;=90,"61–90 days","More than 90 days")))))</f>
        <v/>
      </c>
      <c r="W207" s="28">
        <f>IF($A207="","",IF(OR($N207="Submitted",$N207="In Process",$N207="Denied",$N207="Paid",$N207="Adjusted",$N207="Voided"),"Not applicable",IF($H207="","Missing deadline",IF($H207&lt;TODAY(),"Past due",IF($H207&lt;=TODAY()+'Lists &amp; Settings'!$B$3,"Due within 14 days","On track")))))</f>
        <v/>
      </c>
      <c r="X207" s="28">
        <f>IF($A207="","",IF($U207&lt;=0,"Closed",IF($R207="","No follow-up date",IF($R207&lt;TODAY(),"Overdue",IF($R207=TODAY(),"Due","Scheduled")))))</f>
        <v/>
      </c>
      <c r="Y207" s="28">
        <f>IF($A207="","",IF($B207="","Missing encounter ID",IF($C207="","Missing clinic",IF($D207="","Missing payer",IF($E207="","Missing claim type",IF($F207="","Missing date of service",IF($H207="","Missing filing deadline",IF($I207="","Missing billed amount",IF($N207="","Missing claim status",IF($S207="","Missing owner",IF(COUNTIF($A$7:$A$506,$A207)&gt;1,"Duplicate claim ID",IF(AND($G207&lt;&gt;"",$G207&lt;$F207),"Submitted before service date",IF(AND($H207&lt;&gt;"",$H207&lt;$F207),"Deadline before service date",IF(AND($N207="Denied",$P207=""),"Missing denial category",IF(AND(OR($N207="Submitted",$N207="In Process",$N207="Denied",$N207="Paid",$N207="Adjusted"),$G207=""),"Missing submitted date",IF(AND($N207="Paid",$K207=0),"Paid status with no insurance payment",IF($K207+$L207+$M207&gt;$I207,"Amounts exceed billed amount","OK")))))))))))))))))</f>
        <v/>
      </c>
    </row>
    <row r="208">
      <c r="A208" s="29" t="n"/>
      <c r="B208" s="29" t="n"/>
      <c r="C208" s="29" t="n"/>
      <c r="D208" s="29" t="n"/>
      <c r="E208" s="29" t="n"/>
      <c r="F208" s="30" t="n"/>
      <c r="G208" s="30" t="n"/>
      <c r="H208" s="30" t="n"/>
      <c r="I208" s="31" t="n"/>
      <c r="J208" s="31" t="n"/>
      <c r="K208" s="31" t="n"/>
      <c r="L208" s="31" t="n"/>
      <c r="M208" s="31" t="n"/>
      <c r="N208" s="29" t="n"/>
      <c r="O208" s="32" t="n"/>
      <c r="P208" s="32" t="n"/>
      <c r="Q208" s="30" t="n"/>
      <c r="R208" s="30" t="n"/>
      <c r="S208" s="29" t="n"/>
      <c r="T208" s="25">
        <f>IF($A208="","",IF($G208="","",MAX(0,IF($N208="Paid",IF($Q208="",TODAY(),$Q208),TODAY())-$G208)))</f>
        <v/>
      </c>
      <c r="U208" s="26">
        <f>IF($A208="","",MAX(0,$I208-$K208-$L208-$M208))</f>
        <v/>
      </c>
      <c r="V208" s="27">
        <f>IF($A208="","",IF($G208="","Not submitted",IF($T208&lt;=30,"0–30 days",IF($T208&lt;=60,"31–60 days",IF($T208&lt;=90,"61–90 days","More than 90 days")))))</f>
        <v/>
      </c>
      <c r="W208" s="28">
        <f>IF($A208="","",IF(OR($N208="Submitted",$N208="In Process",$N208="Denied",$N208="Paid",$N208="Adjusted",$N208="Voided"),"Not applicable",IF($H208="","Missing deadline",IF($H208&lt;TODAY(),"Past due",IF($H208&lt;=TODAY()+'Lists &amp; Settings'!$B$3,"Due within 14 days","On track")))))</f>
        <v/>
      </c>
      <c r="X208" s="28">
        <f>IF($A208="","",IF($U208&lt;=0,"Closed",IF($R208="","No follow-up date",IF($R208&lt;TODAY(),"Overdue",IF($R208=TODAY(),"Due","Scheduled")))))</f>
        <v/>
      </c>
      <c r="Y208" s="28">
        <f>IF($A208="","",IF($B208="","Missing encounter ID",IF($C208="","Missing clinic",IF($D208="","Missing payer",IF($E208="","Missing claim type",IF($F208="","Missing date of service",IF($H208="","Missing filing deadline",IF($I208="","Missing billed amount",IF($N208="","Missing claim status",IF($S208="","Missing owner",IF(COUNTIF($A$7:$A$506,$A208)&gt;1,"Duplicate claim ID",IF(AND($G208&lt;&gt;"",$G208&lt;$F208),"Submitted before service date",IF(AND($H208&lt;&gt;"",$H208&lt;$F208),"Deadline before service date",IF(AND($N208="Denied",$P208=""),"Missing denial category",IF(AND(OR($N208="Submitted",$N208="In Process",$N208="Denied",$N208="Paid",$N208="Adjusted"),$G208=""),"Missing submitted date",IF(AND($N208="Paid",$K208=0),"Paid status with no insurance payment",IF($K208+$L208+$M208&gt;$I208,"Amounts exceed billed amount","OK")))))))))))))))))</f>
        <v/>
      </c>
    </row>
    <row r="209">
      <c r="A209" s="21" t="n"/>
      <c r="B209" s="21" t="n"/>
      <c r="C209" s="21" t="n"/>
      <c r="D209" s="21" t="n"/>
      <c r="E209" s="21" t="n"/>
      <c r="F209" s="22" t="n"/>
      <c r="G209" s="22" t="n"/>
      <c r="H209" s="22" t="n"/>
      <c r="I209" s="23" t="n"/>
      <c r="J209" s="23" t="n"/>
      <c r="K209" s="23" t="n"/>
      <c r="L209" s="23" t="n"/>
      <c r="M209" s="23" t="n"/>
      <c r="N209" s="21" t="n"/>
      <c r="O209" s="24" t="n"/>
      <c r="P209" s="24" t="n"/>
      <c r="Q209" s="22" t="n"/>
      <c r="R209" s="22" t="n"/>
      <c r="S209" s="21" t="n"/>
      <c r="T209" s="25">
        <f>IF($A209="","",IF($G209="","",MAX(0,IF($N209="Paid",IF($Q209="",TODAY(),$Q209),TODAY())-$G209)))</f>
        <v/>
      </c>
      <c r="U209" s="26">
        <f>IF($A209="","",MAX(0,$I209-$K209-$L209-$M209))</f>
        <v/>
      </c>
      <c r="V209" s="27">
        <f>IF($A209="","",IF($G209="","Not submitted",IF($T209&lt;=30,"0–30 days",IF($T209&lt;=60,"31–60 days",IF($T209&lt;=90,"61–90 days","More than 90 days")))))</f>
        <v/>
      </c>
      <c r="W209" s="28">
        <f>IF($A209="","",IF(OR($N209="Submitted",$N209="In Process",$N209="Denied",$N209="Paid",$N209="Adjusted",$N209="Voided"),"Not applicable",IF($H209="","Missing deadline",IF($H209&lt;TODAY(),"Past due",IF($H209&lt;=TODAY()+'Lists &amp; Settings'!$B$3,"Due within 14 days","On track")))))</f>
        <v/>
      </c>
      <c r="X209" s="28">
        <f>IF($A209="","",IF($U209&lt;=0,"Closed",IF($R209="","No follow-up date",IF($R209&lt;TODAY(),"Overdue",IF($R209=TODAY(),"Due","Scheduled")))))</f>
        <v/>
      </c>
      <c r="Y209" s="28">
        <f>IF($A209="","",IF($B209="","Missing encounter ID",IF($C209="","Missing clinic",IF($D209="","Missing payer",IF($E209="","Missing claim type",IF($F209="","Missing date of service",IF($H209="","Missing filing deadline",IF($I209="","Missing billed amount",IF($N209="","Missing claim status",IF($S209="","Missing owner",IF(COUNTIF($A$7:$A$506,$A209)&gt;1,"Duplicate claim ID",IF(AND($G209&lt;&gt;"",$G209&lt;$F209),"Submitted before service date",IF(AND($H209&lt;&gt;"",$H209&lt;$F209),"Deadline before service date",IF(AND($N209="Denied",$P209=""),"Missing denial category",IF(AND(OR($N209="Submitted",$N209="In Process",$N209="Denied",$N209="Paid",$N209="Adjusted"),$G209=""),"Missing submitted date",IF(AND($N209="Paid",$K209=0),"Paid status with no insurance payment",IF($K209+$L209+$M209&gt;$I209,"Amounts exceed billed amount","OK")))))))))))))))))</f>
        <v/>
      </c>
    </row>
    <row r="210">
      <c r="A210" s="29" t="n"/>
      <c r="B210" s="29" t="n"/>
      <c r="C210" s="29" t="n"/>
      <c r="D210" s="29" t="n"/>
      <c r="E210" s="29" t="n"/>
      <c r="F210" s="30" t="n"/>
      <c r="G210" s="30" t="n"/>
      <c r="H210" s="30" t="n"/>
      <c r="I210" s="31" t="n"/>
      <c r="J210" s="31" t="n"/>
      <c r="K210" s="31" t="n"/>
      <c r="L210" s="31" t="n"/>
      <c r="M210" s="31" t="n"/>
      <c r="N210" s="29" t="n"/>
      <c r="O210" s="32" t="n"/>
      <c r="P210" s="32" t="n"/>
      <c r="Q210" s="30" t="n"/>
      <c r="R210" s="30" t="n"/>
      <c r="S210" s="29" t="n"/>
      <c r="T210" s="25">
        <f>IF($A210="","",IF($G210="","",MAX(0,IF($N210="Paid",IF($Q210="",TODAY(),$Q210),TODAY())-$G210)))</f>
        <v/>
      </c>
      <c r="U210" s="26">
        <f>IF($A210="","",MAX(0,$I210-$K210-$L210-$M210))</f>
        <v/>
      </c>
      <c r="V210" s="27">
        <f>IF($A210="","",IF($G210="","Not submitted",IF($T210&lt;=30,"0–30 days",IF($T210&lt;=60,"31–60 days",IF($T210&lt;=90,"61–90 days","More than 90 days")))))</f>
        <v/>
      </c>
      <c r="W210" s="28">
        <f>IF($A210="","",IF(OR($N210="Submitted",$N210="In Process",$N210="Denied",$N210="Paid",$N210="Adjusted",$N210="Voided"),"Not applicable",IF($H210="","Missing deadline",IF($H210&lt;TODAY(),"Past due",IF($H210&lt;=TODAY()+'Lists &amp; Settings'!$B$3,"Due within 14 days","On track")))))</f>
        <v/>
      </c>
      <c r="X210" s="28">
        <f>IF($A210="","",IF($U210&lt;=0,"Closed",IF($R210="","No follow-up date",IF($R210&lt;TODAY(),"Overdue",IF($R210=TODAY(),"Due","Scheduled")))))</f>
        <v/>
      </c>
      <c r="Y210" s="28">
        <f>IF($A210="","",IF($B210="","Missing encounter ID",IF($C210="","Missing clinic",IF($D210="","Missing payer",IF($E210="","Missing claim type",IF($F210="","Missing date of service",IF($H210="","Missing filing deadline",IF($I210="","Missing billed amount",IF($N210="","Missing claim status",IF($S210="","Missing owner",IF(COUNTIF($A$7:$A$506,$A210)&gt;1,"Duplicate claim ID",IF(AND($G210&lt;&gt;"",$G210&lt;$F210),"Submitted before service date",IF(AND($H210&lt;&gt;"",$H210&lt;$F210),"Deadline before service date",IF(AND($N210="Denied",$P210=""),"Missing denial category",IF(AND(OR($N210="Submitted",$N210="In Process",$N210="Denied",$N210="Paid",$N210="Adjusted"),$G210=""),"Missing submitted date",IF(AND($N210="Paid",$K210=0),"Paid status with no insurance payment",IF($K210+$L210+$M210&gt;$I210,"Amounts exceed billed amount","OK")))))))))))))))))</f>
        <v/>
      </c>
    </row>
    <row r="211">
      <c r="A211" s="21" t="n"/>
      <c r="B211" s="21" t="n"/>
      <c r="C211" s="21" t="n"/>
      <c r="D211" s="21" t="n"/>
      <c r="E211" s="21" t="n"/>
      <c r="F211" s="22" t="n"/>
      <c r="G211" s="22" t="n"/>
      <c r="H211" s="22" t="n"/>
      <c r="I211" s="23" t="n"/>
      <c r="J211" s="23" t="n"/>
      <c r="K211" s="23" t="n"/>
      <c r="L211" s="23" t="n"/>
      <c r="M211" s="23" t="n"/>
      <c r="N211" s="21" t="n"/>
      <c r="O211" s="24" t="n"/>
      <c r="P211" s="24" t="n"/>
      <c r="Q211" s="22" t="n"/>
      <c r="R211" s="22" t="n"/>
      <c r="S211" s="21" t="n"/>
      <c r="T211" s="25">
        <f>IF($A211="","",IF($G211="","",MAX(0,IF($N211="Paid",IF($Q211="",TODAY(),$Q211),TODAY())-$G211)))</f>
        <v/>
      </c>
      <c r="U211" s="26">
        <f>IF($A211="","",MAX(0,$I211-$K211-$L211-$M211))</f>
        <v/>
      </c>
      <c r="V211" s="27">
        <f>IF($A211="","",IF($G211="","Not submitted",IF($T211&lt;=30,"0–30 days",IF($T211&lt;=60,"31–60 days",IF($T211&lt;=90,"61–90 days","More than 90 days")))))</f>
        <v/>
      </c>
      <c r="W211" s="28">
        <f>IF($A211="","",IF(OR($N211="Submitted",$N211="In Process",$N211="Denied",$N211="Paid",$N211="Adjusted",$N211="Voided"),"Not applicable",IF($H211="","Missing deadline",IF($H211&lt;TODAY(),"Past due",IF($H211&lt;=TODAY()+'Lists &amp; Settings'!$B$3,"Due within 14 days","On track")))))</f>
        <v/>
      </c>
      <c r="X211" s="28">
        <f>IF($A211="","",IF($U211&lt;=0,"Closed",IF($R211="","No follow-up date",IF($R211&lt;TODAY(),"Overdue",IF($R211=TODAY(),"Due","Scheduled")))))</f>
        <v/>
      </c>
      <c r="Y211" s="28">
        <f>IF($A211="","",IF($B211="","Missing encounter ID",IF($C211="","Missing clinic",IF($D211="","Missing payer",IF($E211="","Missing claim type",IF($F211="","Missing date of service",IF($H211="","Missing filing deadline",IF($I211="","Missing billed amount",IF($N211="","Missing claim status",IF($S211="","Missing owner",IF(COUNTIF($A$7:$A$506,$A211)&gt;1,"Duplicate claim ID",IF(AND($G211&lt;&gt;"",$G211&lt;$F211),"Submitted before service date",IF(AND($H211&lt;&gt;"",$H211&lt;$F211),"Deadline before service date",IF(AND($N211="Denied",$P211=""),"Missing denial category",IF(AND(OR($N211="Submitted",$N211="In Process",$N211="Denied",$N211="Paid",$N211="Adjusted"),$G211=""),"Missing submitted date",IF(AND($N211="Paid",$K211=0),"Paid status with no insurance payment",IF($K211+$L211+$M211&gt;$I211,"Amounts exceed billed amount","OK")))))))))))))))))</f>
        <v/>
      </c>
    </row>
    <row r="212">
      <c r="A212" s="29" t="n"/>
      <c r="B212" s="29" t="n"/>
      <c r="C212" s="29" t="n"/>
      <c r="D212" s="29" t="n"/>
      <c r="E212" s="29" t="n"/>
      <c r="F212" s="30" t="n"/>
      <c r="G212" s="30" t="n"/>
      <c r="H212" s="30" t="n"/>
      <c r="I212" s="31" t="n"/>
      <c r="J212" s="31" t="n"/>
      <c r="K212" s="31" t="n"/>
      <c r="L212" s="31" t="n"/>
      <c r="M212" s="31" t="n"/>
      <c r="N212" s="29" t="n"/>
      <c r="O212" s="32" t="n"/>
      <c r="P212" s="32" t="n"/>
      <c r="Q212" s="30" t="n"/>
      <c r="R212" s="30" t="n"/>
      <c r="S212" s="29" t="n"/>
      <c r="T212" s="25">
        <f>IF($A212="","",IF($G212="","",MAX(0,IF($N212="Paid",IF($Q212="",TODAY(),$Q212),TODAY())-$G212)))</f>
        <v/>
      </c>
      <c r="U212" s="26">
        <f>IF($A212="","",MAX(0,$I212-$K212-$L212-$M212))</f>
        <v/>
      </c>
      <c r="V212" s="27">
        <f>IF($A212="","",IF($G212="","Not submitted",IF($T212&lt;=30,"0–30 days",IF($T212&lt;=60,"31–60 days",IF($T212&lt;=90,"61–90 days","More than 90 days")))))</f>
        <v/>
      </c>
      <c r="W212" s="28">
        <f>IF($A212="","",IF(OR($N212="Submitted",$N212="In Process",$N212="Denied",$N212="Paid",$N212="Adjusted",$N212="Voided"),"Not applicable",IF($H212="","Missing deadline",IF($H212&lt;TODAY(),"Past due",IF($H212&lt;=TODAY()+'Lists &amp; Settings'!$B$3,"Due within 14 days","On track")))))</f>
        <v/>
      </c>
      <c r="X212" s="28">
        <f>IF($A212="","",IF($U212&lt;=0,"Closed",IF($R212="","No follow-up date",IF($R212&lt;TODAY(),"Overdue",IF($R212=TODAY(),"Due","Scheduled")))))</f>
        <v/>
      </c>
      <c r="Y212" s="28">
        <f>IF($A212="","",IF($B212="","Missing encounter ID",IF($C212="","Missing clinic",IF($D212="","Missing payer",IF($E212="","Missing claim type",IF($F212="","Missing date of service",IF($H212="","Missing filing deadline",IF($I212="","Missing billed amount",IF($N212="","Missing claim status",IF($S212="","Missing owner",IF(COUNTIF($A$7:$A$506,$A212)&gt;1,"Duplicate claim ID",IF(AND($G212&lt;&gt;"",$G212&lt;$F212),"Submitted before service date",IF(AND($H212&lt;&gt;"",$H212&lt;$F212),"Deadline before service date",IF(AND($N212="Denied",$P212=""),"Missing denial category",IF(AND(OR($N212="Submitted",$N212="In Process",$N212="Denied",$N212="Paid",$N212="Adjusted"),$G212=""),"Missing submitted date",IF(AND($N212="Paid",$K212=0),"Paid status with no insurance payment",IF($K212+$L212+$M212&gt;$I212,"Amounts exceed billed amount","OK")))))))))))))))))</f>
        <v/>
      </c>
    </row>
    <row r="213">
      <c r="A213" s="21" t="n"/>
      <c r="B213" s="21" t="n"/>
      <c r="C213" s="21" t="n"/>
      <c r="D213" s="21" t="n"/>
      <c r="E213" s="21" t="n"/>
      <c r="F213" s="22" t="n"/>
      <c r="G213" s="22" t="n"/>
      <c r="H213" s="22" t="n"/>
      <c r="I213" s="23" t="n"/>
      <c r="J213" s="23" t="n"/>
      <c r="K213" s="23" t="n"/>
      <c r="L213" s="23" t="n"/>
      <c r="M213" s="23" t="n"/>
      <c r="N213" s="21" t="n"/>
      <c r="O213" s="24" t="n"/>
      <c r="P213" s="24" t="n"/>
      <c r="Q213" s="22" t="n"/>
      <c r="R213" s="22" t="n"/>
      <c r="S213" s="21" t="n"/>
      <c r="T213" s="25">
        <f>IF($A213="","",IF($G213="","",MAX(0,IF($N213="Paid",IF($Q213="",TODAY(),$Q213),TODAY())-$G213)))</f>
        <v/>
      </c>
      <c r="U213" s="26">
        <f>IF($A213="","",MAX(0,$I213-$K213-$L213-$M213))</f>
        <v/>
      </c>
      <c r="V213" s="27">
        <f>IF($A213="","",IF($G213="","Not submitted",IF($T213&lt;=30,"0–30 days",IF($T213&lt;=60,"31–60 days",IF($T213&lt;=90,"61–90 days","More than 90 days")))))</f>
        <v/>
      </c>
      <c r="W213" s="28">
        <f>IF($A213="","",IF(OR($N213="Submitted",$N213="In Process",$N213="Denied",$N213="Paid",$N213="Adjusted",$N213="Voided"),"Not applicable",IF($H213="","Missing deadline",IF($H213&lt;TODAY(),"Past due",IF($H213&lt;=TODAY()+'Lists &amp; Settings'!$B$3,"Due within 14 days","On track")))))</f>
        <v/>
      </c>
      <c r="X213" s="28">
        <f>IF($A213="","",IF($U213&lt;=0,"Closed",IF($R213="","No follow-up date",IF($R213&lt;TODAY(),"Overdue",IF($R213=TODAY(),"Due","Scheduled")))))</f>
        <v/>
      </c>
      <c r="Y213" s="28">
        <f>IF($A213="","",IF($B213="","Missing encounter ID",IF($C213="","Missing clinic",IF($D213="","Missing payer",IF($E213="","Missing claim type",IF($F213="","Missing date of service",IF($H213="","Missing filing deadline",IF($I213="","Missing billed amount",IF($N213="","Missing claim status",IF($S213="","Missing owner",IF(COUNTIF($A$7:$A$506,$A213)&gt;1,"Duplicate claim ID",IF(AND($G213&lt;&gt;"",$G213&lt;$F213),"Submitted before service date",IF(AND($H213&lt;&gt;"",$H213&lt;$F213),"Deadline before service date",IF(AND($N213="Denied",$P213=""),"Missing denial category",IF(AND(OR($N213="Submitted",$N213="In Process",$N213="Denied",$N213="Paid",$N213="Adjusted"),$G213=""),"Missing submitted date",IF(AND($N213="Paid",$K213=0),"Paid status with no insurance payment",IF($K213+$L213+$M213&gt;$I213,"Amounts exceed billed amount","OK")))))))))))))))))</f>
        <v/>
      </c>
    </row>
    <row r="214">
      <c r="A214" s="29" t="n"/>
      <c r="B214" s="29" t="n"/>
      <c r="C214" s="29" t="n"/>
      <c r="D214" s="29" t="n"/>
      <c r="E214" s="29" t="n"/>
      <c r="F214" s="30" t="n"/>
      <c r="G214" s="30" t="n"/>
      <c r="H214" s="30" t="n"/>
      <c r="I214" s="31" t="n"/>
      <c r="J214" s="31" t="n"/>
      <c r="K214" s="31" t="n"/>
      <c r="L214" s="31" t="n"/>
      <c r="M214" s="31" t="n"/>
      <c r="N214" s="29" t="n"/>
      <c r="O214" s="32" t="n"/>
      <c r="P214" s="32" t="n"/>
      <c r="Q214" s="30" t="n"/>
      <c r="R214" s="30" t="n"/>
      <c r="S214" s="29" t="n"/>
      <c r="T214" s="25">
        <f>IF($A214="","",IF($G214="","",MAX(0,IF($N214="Paid",IF($Q214="",TODAY(),$Q214),TODAY())-$G214)))</f>
        <v/>
      </c>
      <c r="U214" s="26">
        <f>IF($A214="","",MAX(0,$I214-$K214-$L214-$M214))</f>
        <v/>
      </c>
      <c r="V214" s="27">
        <f>IF($A214="","",IF($G214="","Not submitted",IF($T214&lt;=30,"0–30 days",IF($T214&lt;=60,"31–60 days",IF($T214&lt;=90,"61–90 days","More than 90 days")))))</f>
        <v/>
      </c>
      <c r="W214" s="28">
        <f>IF($A214="","",IF(OR($N214="Submitted",$N214="In Process",$N214="Denied",$N214="Paid",$N214="Adjusted",$N214="Voided"),"Not applicable",IF($H214="","Missing deadline",IF($H214&lt;TODAY(),"Past due",IF($H214&lt;=TODAY()+'Lists &amp; Settings'!$B$3,"Due within 14 days","On track")))))</f>
        <v/>
      </c>
      <c r="X214" s="28">
        <f>IF($A214="","",IF($U214&lt;=0,"Closed",IF($R214="","No follow-up date",IF($R214&lt;TODAY(),"Overdue",IF($R214=TODAY(),"Due","Scheduled")))))</f>
        <v/>
      </c>
      <c r="Y214" s="28">
        <f>IF($A214="","",IF($B214="","Missing encounter ID",IF($C214="","Missing clinic",IF($D214="","Missing payer",IF($E214="","Missing claim type",IF($F214="","Missing date of service",IF($H214="","Missing filing deadline",IF($I214="","Missing billed amount",IF($N214="","Missing claim status",IF($S214="","Missing owner",IF(COUNTIF($A$7:$A$506,$A214)&gt;1,"Duplicate claim ID",IF(AND($G214&lt;&gt;"",$G214&lt;$F214),"Submitted before service date",IF(AND($H214&lt;&gt;"",$H214&lt;$F214),"Deadline before service date",IF(AND($N214="Denied",$P214=""),"Missing denial category",IF(AND(OR($N214="Submitted",$N214="In Process",$N214="Denied",$N214="Paid",$N214="Adjusted"),$G214=""),"Missing submitted date",IF(AND($N214="Paid",$K214=0),"Paid status with no insurance payment",IF($K214+$L214+$M214&gt;$I214,"Amounts exceed billed amount","OK")))))))))))))))))</f>
        <v/>
      </c>
    </row>
    <row r="215">
      <c r="A215" s="21" t="n"/>
      <c r="B215" s="21" t="n"/>
      <c r="C215" s="21" t="n"/>
      <c r="D215" s="21" t="n"/>
      <c r="E215" s="21" t="n"/>
      <c r="F215" s="22" t="n"/>
      <c r="G215" s="22" t="n"/>
      <c r="H215" s="22" t="n"/>
      <c r="I215" s="23" t="n"/>
      <c r="J215" s="23" t="n"/>
      <c r="K215" s="23" t="n"/>
      <c r="L215" s="23" t="n"/>
      <c r="M215" s="23" t="n"/>
      <c r="N215" s="21" t="n"/>
      <c r="O215" s="24" t="n"/>
      <c r="P215" s="24" t="n"/>
      <c r="Q215" s="22" t="n"/>
      <c r="R215" s="22" t="n"/>
      <c r="S215" s="21" t="n"/>
      <c r="T215" s="25">
        <f>IF($A215="","",IF($G215="","",MAX(0,IF($N215="Paid",IF($Q215="",TODAY(),$Q215),TODAY())-$G215)))</f>
        <v/>
      </c>
      <c r="U215" s="26">
        <f>IF($A215="","",MAX(0,$I215-$K215-$L215-$M215))</f>
        <v/>
      </c>
      <c r="V215" s="27">
        <f>IF($A215="","",IF($G215="","Not submitted",IF($T215&lt;=30,"0–30 days",IF($T215&lt;=60,"31–60 days",IF($T215&lt;=90,"61–90 days","More than 90 days")))))</f>
        <v/>
      </c>
      <c r="W215" s="28">
        <f>IF($A215="","",IF(OR($N215="Submitted",$N215="In Process",$N215="Denied",$N215="Paid",$N215="Adjusted",$N215="Voided"),"Not applicable",IF($H215="","Missing deadline",IF($H215&lt;TODAY(),"Past due",IF($H215&lt;=TODAY()+'Lists &amp; Settings'!$B$3,"Due within 14 days","On track")))))</f>
        <v/>
      </c>
      <c r="X215" s="28">
        <f>IF($A215="","",IF($U215&lt;=0,"Closed",IF($R215="","No follow-up date",IF($R215&lt;TODAY(),"Overdue",IF($R215=TODAY(),"Due","Scheduled")))))</f>
        <v/>
      </c>
      <c r="Y215" s="28">
        <f>IF($A215="","",IF($B215="","Missing encounter ID",IF($C215="","Missing clinic",IF($D215="","Missing payer",IF($E215="","Missing claim type",IF($F215="","Missing date of service",IF($H215="","Missing filing deadline",IF($I215="","Missing billed amount",IF($N215="","Missing claim status",IF($S215="","Missing owner",IF(COUNTIF($A$7:$A$506,$A215)&gt;1,"Duplicate claim ID",IF(AND($G215&lt;&gt;"",$G215&lt;$F215),"Submitted before service date",IF(AND($H215&lt;&gt;"",$H215&lt;$F215),"Deadline before service date",IF(AND($N215="Denied",$P215=""),"Missing denial category",IF(AND(OR($N215="Submitted",$N215="In Process",$N215="Denied",$N215="Paid",$N215="Adjusted"),$G215=""),"Missing submitted date",IF(AND($N215="Paid",$K215=0),"Paid status with no insurance payment",IF($K215+$L215+$M215&gt;$I215,"Amounts exceed billed amount","OK")))))))))))))))))</f>
        <v/>
      </c>
    </row>
    <row r="216">
      <c r="A216" s="29" t="n"/>
      <c r="B216" s="29" t="n"/>
      <c r="C216" s="29" t="n"/>
      <c r="D216" s="29" t="n"/>
      <c r="E216" s="29" t="n"/>
      <c r="F216" s="30" t="n"/>
      <c r="G216" s="30" t="n"/>
      <c r="H216" s="30" t="n"/>
      <c r="I216" s="31" t="n"/>
      <c r="J216" s="31" t="n"/>
      <c r="K216" s="31" t="n"/>
      <c r="L216" s="31" t="n"/>
      <c r="M216" s="31" t="n"/>
      <c r="N216" s="29" t="n"/>
      <c r="O216" s="32" t="n"/>
      <c r="P216" s="32" t="n"/>
      <c r="Q216" s="30" t="n"/>
      <c r="R216" s="30" t="n"/>
      <c r="S216" s="29" t="n"/>
      <c r="T216" s="25">
        <f>IF($A216="","",IF($G216="","",MAX(0,IF($N216="Paid",IF($Q216="",TODAY(),$Q216),TODAY())-$G216)))</f>
        <v/>
      </c>
      <c r="U216" s="26">
        <f>IF($A216="","",MAX(0,$I216-$K216-$L216-$M216))</f>
        <v/>
      </c>
      <c r="V216" s="27">
        <f>IF($A216="","",IF($G216="","Not submitted",IF($T216&lt;=30,"0–30 days",IF($T216&lt;=60,"31–60 days",IF($T216&lt;=90,"61–90 days","More than 90 days")))))</f>
        <v/>
      </c>
      <c r="W216" s="28">
        <f>IF($A216="","",IF(OR($N216="Submitted",$N216="In Process",$N216="Denied",$N216="Paid",$N216="Adjusted",$N216="Voided"),"Not applicable",IF($H216="","Missing deadline",IF($H216&lt;TODAY(),"Past due",IF($H216&lt;=TODAY()+'Lists &amp; Settings'!$B$3,"Due within 14 days","On track")))))</f>
        <v/>
      </c>
      <c r="X216" s="28">
        <f>IF($A216="","",IF($U216&lt;=0,"Closed",IF($R216="","No follow-up date",IF($R216&lt;TODAY(),"Overdue",IF($R216=TODAY(),"Due","Scheduled")))))</f>
        <v/>
      </c>
      <c r="Y216" s="28">
        <f>IF($A216="","",IF($B216="","Missing encounter ID",IF($C216="","Missing clinic",IF($D216="","Missing payer",IF($E216="","Missing claim type",IF($F216="","Missing date of service",IF($H216="","Missing filing deadline",IF($I216="","Missing billed amount",IF($N216="","Missing claim status",IF($S216="","Missing owner",IF(COUNTIF($A$7:$A$506,$A216)&gt;1,"Duplicate claim ID",IF(AND($G216&lt;&gt;"",$G216&lt;$F216),"Submitted before service date",IF(AND($H216&lt;&gt;"",$H216&lt;$F216),"Deadline before service date",IF(AND($N216="Denied",$P216=""),"Missing denial category",IF(AND(OR($N216="Submitted",$N216="In Process",$N216="Denied",$N216="Paid",$N216="Adjusted"),$G216=""),"Missing submitted date",IF(AND($N216="Paid",$K216=0),"Paid status with no insurance payment",IF($K216+$L216+$M216&gt;$I216,"Amounts exceed billed amount","OK")))))))))))))))))</f>
        <v/>
      </c>
    </row>
    <row r="217">
      <c r="A217" s="21" t="n"/>
      <c r="B217" s="21" t="n"/>
      <c r="C217" s="21" t="n"/>
      <c r="D217" s="21" t="n"/>
      <c r="E217" s="21" t="n"/>
      <c r="F217" s="22" t="n"/>
      <c r="G217" s="22" t="n"/>
      <c r="H217" s="22" t="n"/>
      <c r="I217" s="23" t="n"/>
      <c r="J217" s="23" t="n"/>
      <c r="K217" s="23" t="n"/>
      <c r="L217" s="23" t="n"/>
      <c r="M217" s="23" t="n"/>
      <c r="N217" s="21" t="n"/>
      <c r="O217" s="24" t="n"/>
      <c r="P217" s="24" t="n"/>
      <c r="Q217" s="22" t="n"/>
      <c r="R217" s="22" t="n"/>
      <c r="S217" s="21" t="n"/>
      <c r="T217" s="25">
        <f>IF($A217="","",IF($G217="","",MAX(0,IF($N217="Paid",IF($Q217="",TODAY(),$Q217),TODAY())-$G217)))</f>
        <v/>
      </c>
      <c r="U217" s="26">
        <f>IF($A217="","",MAX(0,$I217-$K217-$L217-$M217))</f>
        <v/>
      </c>
      <c r="V217" s="27">
        <f>IF($A217="","",IF($G217="","Not submitted",IF($T217&lt;=30,"0–30 days",IF($T217&lt;=60,"31–60 days",IF($T217&lt;=90,"61–90 days","More than 90 days")))))</f>
        <v/>
      </c>
      <c r="W217" s="28">
        <f>IF($A217="","",IF(OR($N217="Submitted",$N217="In Process",$N217="Denied",$N217="Paid",$N217="Adjusted",$N217="Voided"),"Not applicable",IF($H217="","Missing deadline",IF($H217&lt;TODAY(),"Past due",IF($H217&lt;=TODAY()+'Lists &amp; Settings'!$B$3,"Due within 14 days","On track")))))</f>
        <v/>
      </c>
      <c r="X217" s="28">
        <f>IF($A217="","",IF($U217&lt;=0,"Closed",IF($R217="","No follow-up date",IF($R217&lt;TODAY(),"Overdue",IF($R217=TODAY(),"Due","Scheduled")))))</f>
        <v/>
      </c>
      <c r="Y217" s="28">
        <f>IF($A217="","",IF($B217="","Missing encounter ID",IF($C217="","Missing clinic",IF($D217="","Missing payer",IF($E217="","Missing claim type",IF($F217="","Missing date of service",IF($H217="","Missing filing deadline",IF($I217="","Missing billed amount",IF($N217="","Missing claim status",IF($S217="","Missing owner",IF(COUNTIF($A$7:$A$506,$A217)&gt;1,"Duplicate claim ID",IF(AND($G217&lt;&gt;"",$G217&lt;$F217),"Submitted before service date",IF(AND($H217&lt;&gt;"",$H217&lt;$F217),"Deadline before service date",IF(AND($N217="Denied",$P217=""),"Missing denial category",IF(AND(OR($N217="Submitted",$N217="In Process",$N217="Denied",$N217="Paid",$N217="Adjusted"),$G217=""),"Missing submitted date",IF(AND($N217="Paid",$K217=0),"Paid status with no insurance payment",IF($K217+$L217+$M217&gt;$I217,"Amounts exceed billed amount","OK")))))))))))))))))</f>
        <v/>
      </c>
    </row>
    <row r="218">
      <c r="A218" s="29" t="n"/>
      <c r="B218" s="29" t="n"/>
      <c r="C218" s="29" t="n"/>
      <c r="D218" s="29" t="n"/>
      <c r="E218" s="29" t="n"/>
      <c r="F218" s="30" t="n"/>
      <c r="G218" s="30" t="n"/>
      <c r="H218" s="30" t="n"/>
      <c r="I218" s="31" t="n"/>
      <c r="J218" s="31" t="n"/>
      <c r="K218" s="31" t="n"/>
      <c r="L218" s="31" t="n"/>
      <c r="M218" s="31" t="n"/>
      <c r="N218" s="29" t="n"/>
      <c r="O218" s="32" t="n"/>
      <c r="P218" s="32" t="n"/>
      <c r="Q218" s="30" t="n"/>
      <c r="R218" s="30" t="n"/>
      <c r="S218" s="29" t="n"/>
      <c r="T218" s="25">
        <f>IF($A218="","",IF($G218="","",MAX(0,IF($N218="Paid",IF($Q218="",TODAY(),$Q218),TODAY())-$G218)))</f>
        <v/>
      </c>
      <c r="U218" s="26">
        <f>IF($A218="","",MAX(0,$I218-$K218-$L218-$M218))</f>
        <v/>
      </c>
      <c r="V218" s="27">
        <f>IF($A218="","",IF($G218="","Not submitted",IF($T218&lt;=30,"0–30 days",IF($T218&lt;=60,"31–60 days",IF($T218&lt;=90,"61–90 days","More than 90 days")))))</f>
        <v/>
      </c>
      <c r="W218" s="28">
        <f>IF($A218="","",IF(OR($N218="Submitted",$N218="In Process",$N218="Denied",$N218="Paid",$N218="Adjusted",$N218="Voided"),"Not applicable",IF($H218="","Missing deadline",IF($H218&lt;TODAY(),"Past due",IF($H218&lt;=TODAY()+'Lists &amp; Settings'!$B$3,"Due within 14 days","On track")))))</f>
        <v/>
      </c>
      <c r="X218" s="28">
        <f>IF($A218="","",IF($U218&lt;=0,"Closed",IF($R218="","No follow-up date",IF($R218&lt;TODAY(),"Overdue",IF($R218=TODAY(),"Due","Scheduled")))))</f>
        <v/>
      </c>
      <c r="Y218" s="28">
        <f>IF($A218="","",IF($B218="","Missing encounter ID",IF($C218="","Missing clinic",IF($D218="","Missing payer",IF($E218="","Missing claim type",IF($F218="","Missing date of service",IF($H218="","Missing filing deadline",IF($I218="","Missing billed amount",IF($N218="","Missing claim status",IF($S218="","Missing owner",IF(COUNTIF($A$7:$A$506,$A218)&gt;1,"Duplicate claim ID",IF(AND($G218&lt;&gt;"",$G218&lt;$F218),"Submitted before service date",IF(AND($H218&lt;&gt;"",$H218&lt;$F218),"Deadline before service date",IF(AND($N218="Denied",$P218=""),"Missing denial category",IF(AND(OR($N218="Submitted",$N218="In Process",$N218="Denied",$N218="Paid",$N218="Adjusted"),$G218=""),"Missing submitted date",IF(AND($N218="Paid",$K218=0),"Paid status with no insurance payment",IF($K218+$L218+$M218&gt;$I218,"Amounts exceed billed amount","OK")))))))))))))))))</f>
        <v/>
      </c>
    </row>
    <row r="219">
      <c r="A219" s="21" t="n"/>
      <c r="B219" s="21" t="n"/>
      <c r="C219" s="21" t="n"/>
      <c r="D219" s="21" t="n"/>
      <c r="E219" s="21" t="n"/>
      <c r="F219" s="22" t="n"/>
      <c r="G219" s="22" t="n"/>
      <c r="H219" s="22" t="n"/>
      <c r="I219" s="23" t="n"/>
      <c r="J219" s="23" t="n"/>
      <c r="K219" s="23" t="n"/>
      <c r="L219" s="23" t="n"/>
      <c r="M219" s="23" t="n"/>
      <c r="N219" s="21" t="n"/>
      <c r="O219" s="24" t="n"/>
      <c r="P219" s="24" t="n"/>
      <c r="Q219" s="22" t="n"/>
      <c r="R219" s="22" t="n"/>
      <c r="S219" s="21" t="n"/>
      <c r="T219" s="25">
        <f>IF($A219="","",IF($G219="","",MAX(0,IF($N219="Paid",IF($Q219="",TODAY(),$Q219),TODAY())-$G219)))</f>
        <v/>
      </c>
      <c r="U219" s="26">
        <f>IF($A219="","",MAX(0,$I219-$K219-$L219-$M219))</f>
        <v/>
      </c>
      <c r="V219" s="27">
        <f>IF($A219="","",IF($G219="","Not submitted",IF($T219&lt;=30,"0–30 days",IF($T219&lt;=60,"31–60 days",IF($T219&lt;=90,"61–90 days","More than 90 days")))))</f>
        <v/>
      </c>
      <c r="W219" s="28">
        <f>IF($A219="","",IF(OR($N219="Submitted",$N219="In Process",$N219="Denied",$N219="Paid",$N219="Adjusted",$N219="Voided"),"Not applicable",IF($H219="","Missing deadline",IF($H219&lt;TODAY(),"Past due",IF($H219&lt;=TODAY()+'Lists &amp; Settings'!$B$3,"Due within 14 days","On track")))))</f>
        <v/>
      </c>
      <c r="X219" s="28">
        <f>IF($A219="","",IF($U219&lt;=0,"Closed",IF($R219="","No follow-up date",IF($R219&lt;TODAY(),"Overdue",IF($R219=TODAY(),"Due","Scheduled")))))</f>
        <v/>
      </c>
      <c r="Y219" s="28">
        <f>IF($A219="","",IF($B219="","Missing encounter ID",IF($C219="","Missing clinic",IF($D219="","Missing payer",IF($E219="","Missing claim type",IF($F219="","Missing date of service",IF($H219="","Missing filing deadline",IF($I219="","Missing billed amount",IF($N219="","Missing claim status",IF($S219="","Missing owner",IF(COUNTIF($A$7:$A$506,$A219)&gt;1,"Duplicate claim ID",IF(AND($G219&lt;&gt;"",$G219&lt;$F219),"Submitted before service date",IF(AND($H219&lt;&gt;"",$H219&lt;$F219),"Deadline before service date",IF(AND($N219="Denied",$P219=""),"Missing denial category",IF(AND(OR($N219="Submitted",$N219="In Process",$N219="Denied",$N219="Paid",$N219="Adjusted"),$G219=""),"Missing submitted date",IF(AND($N219="Paid",$K219=0),"Paid status with no insurance payment",IF($K219+$L219+$M219&gt;$I219,"Amounts exceed billed amount","OK")))))))))))))))))</f>
        <v/>
      </c>
    </row>
    <row r="220">
      <c r="A220" s="29" t="n"/>
      <c r="B220" s="29" t="n"/>
      <c r="C220" s="29" t="n"/>
      <c r="D220" s="29" t="n"/>
      <c r="E220" s="29" t="n"/>
      <c r="F220" s="30" t="n"/>
      <c r="G220" s="30" t="n"/>
      <c r="H220" s="30" t="n"/>
      <c r="I220" s="31" t="n"/>
      <c r="J220" s="31" t="n"/>
      <c r="K220" s="31" t="n"/>
      <c r="L220" s="31" t="n"/>
      <c r="M220" s="31" t="n"/>
      <c r="N220" s="29" t="n"/>
      <c r="O220" s="32" t="n"/>
      <c r="P220" s="32" t="n"/>
      <c r="Q220" s="30" t="n"/>
      <c r="R220" s="30" t="n"/>
      <c r="S220" s="29" t="n"/>
      <c r="T220" s="25">
        <f>IF($A220="","",IF($G220="","",MAX(0,IF($N220="Paid",IF($Q220="",TODAY(),$Q220),TODAY())-$G220)))</f>
        <v/>
      </c>
      <c r="U220" s="26">
        <f>IF($A220="","",MAX(0,$I220-$K220-$L220-$M220))</f>
        <v/>
      </c>
      <c r="V220" s="27">
        <f>IF($A220="","",IF($G220="","Not submitted",IF($T220&lt;=30,"0–30 days",IF($T220&lt;=60,"31–60 days",IF($T220&lt;=90,"61–90 days","More than 90 days")))))</f>
        <v/>
      </c>
      <c r="W220" s="28">
        <f>IF($A220="","",IF(OR($N220="Submitted",$N220="In Process",$N220="Denied",$N220="Paid",$N220="Adjusted",$N220="Voided"),"Not applicable",IF($H220="","Missing deadline",IF($H220&lt;TODAY(),"Past due",IF($H220&lt;=TODAY()+'Lists &amp; Settings'!$B$3,"Due within 14 days","On track")))))</f>
        <v/>
      </c>
      <c r="X220" s="28">
        <f>IF($A220="","",IF($U220&lt;=0,"Closed",IF($R220="","No follow-up date",IF($R220&lt;TODAY(),"Overdue",IF($R220=TODAY(),"Due","Scheduled")))))</f>
        <v/>
      </c>
      <c r="Y220" s="28">
        <f>IF($A220="","",IF($B220="","Missing encounter ID",IF($C220="","Missing clinic",IF($D220="","Missing payer",IF($E220="","Missing claim type",IF($F220="","Missing date of service",IF($H220="","Missing filing deadline",IF($I220="","Missing billed amount",IF($N220="","Missing claim status",IF($S220="","Missing owner",IF(COUNTIF($A$7:$A$506,$A220)&gt;1,"Duplicate claim ID",IF(AND($G220&lt;&gt;"",$G220&lt;$F220),"Submitted before service date",IF(AND($H220&lt;&gt;"",$H220&lt;$F220),"Deadline before service date",IF(AND($N220="Denied",$P220=""),"Missing denial category",IF(AND(OR($N220="Submitted",$N220="In Process",$N220="Denied",$N220="Paid",$N220="Adjusted"),$G220=""),"Missing submitted date",IF(AND($N220="Paid",$K220=0),"Paid status with no insurance payment",IF($K220+$L220+$M220&gt;$I220,"Amounts exceed billed amount","OK")))))))))))))))))</f>
        <v/>
      </c>
    </row>
    <row r="221">
      <c r="A221" s="21" t="n"/>
      <c r="B221" s="21" t="n"/>
      <c r="C221" s="21" t="n"/>
      <c r="D221" s="21" t="n"/>
      <c r="E221" s="21" t="n"/>
      <c r="F221" s="22" t="n"/>
      <c r="G221" s="22" t="n"/>
      <c r="H221" s="22" t="n"/>
      <c r="I221" s="23" t="n"/>
      <c r="J221" s="23" t="n"/>
      <c r="K221" s="23" t="n"/>
      <c r="L221" s="23" t="n"/>
      <c r="M221" s="23" t="n"/>
      <c r="N221" s="21" t="n"/>
      <c r="O221" s="24" t="n"/>
      <c r="P221" s="24" t="n"/>
      <c r="Q221" s="22" t="n"/>
      <c r="R221" s="22" t="n"/>
      <c r="S221" s="21" t="n"/>
      <c r="T221" s="25">
        <f>IF($A221="","",IF($G221="","",MAX(0,IF($N221="Paid",IF($Q221="",TODAY(),$Q221),TODAY())-$G221)))</f>
        <v/>
      </c>
      <c r="U221" s="26">
        <f>IF($A221="","",MAX(0,$I221-$K221-$L221-$M221))</f>
        <v/>
      </c>
      <c r="V221" s="27">
        <f>IF($A221="","",IF($G221="","Not submitted",IF($T221&lt;=30,"0–30 days",IF($T221&lt;=60,"31–60 days",IF($T221&lt;=90,"61–90 days","More than 90 days")))))</f>
        <v/>
      </c>
      <c r="W221" s="28">
        <f>IF($A221="","",IF(OR($N221="Submitted",$N221="In Process",$N221="Denied",$N221="Paid",$N221="Adjusted",$N221="Voided"),"Not applicable",IF($H221="","Missing deadline",IF($H221&lt;TODAY(),"Past due",IF($H221&lt;=TODAY()+'Lists &amp; Settings'!$B$3,"Due within 14 days","On track")))))</f>
        <v/>
      </c>
      <c r="X221" s="28">
        <f>IF($A221="","",IF($U221&lt;=0,"Closed",IF($R221="","No follow-up date",IF($R221&lt;TODAY(),"Overdue",IF($R221=TODAY(),"Due","Scheduled")))))</f>
        <v/>
      </c>
      <c r="Y221" s="28">
        <f>IF($A221="","",IF($B221="","Missing encounter ID",IF($C221="","Missing clinic",IF($D221="","Missing payer",IF($E221="","Missing claim type",IF($F221="","Missing date of service",IF($H221="","Missing filing deadline",IF($I221="","Missing billed amount",IF($N221="","Missing claim status",IF($S221="","Missing owner",IF(COUNTIF($A$7:$A$506,$A221)&gt;1,"Duplicate claim ID",IF(AND($G221&lt;&gt;"",$G221&lt;$F221),"Submitted before service date",IF(AND($H221&lt;&gt;"",$H221&lt;$F221),"Deadline before service date",IF(AND($N221="Denied",$P221=""),"Missing denial category",IF(AND(OR($N221="Submitted",$N221="In Process",$N221="Denied",$N221="Paid",$N221="Adjusted"),$G221=""),"Missing submitted date",IF(AND($N221="Paid",$K221=0),"Paid status with no insurance payment",IF($K221+$L221+$M221&gt;$I221,"Amounts exceed billed amount","OK")))))))))))))))))</f>
        <v/>
      </c>
    </row>
    <row r="222">
      <c r="A222" s="29" t="n"/>
      <c r="B222" s="29" t="n"/>
      <c r="C222" s="29" t="n"/>
      <c r="D222" s="29" t="n"/>
      <c r="E222" s="29" t="n"/>
      <c r="F222" s="30" t="n"/>
      <c r="G222" s="30" t="n"/>
      <c r="H222" s="30" t="n"/>
      <c r="I222" s="31" t="n"/>
      <c r="J222" s="31" t="n"/>
      <c r="K222" s="31" t="n"/>
      <c r="L222" s="31" t="n"/>
      <c r="M222" s="31" t="n"/>
      <c r="N222" s="29" t="n"/>
      <c r="O222" s="32" t="n"/>
      <c r="P222" s="32" t="n"/>
      <c r="Q222" s="30" t="n"/>
      <c r="R222" s="30" t="n"/>
      <c r="S222" s="29" t="n"/>
      <c r="T222" s="25">
        <f>IF($A222="","",IF($G222="","",MAX(0,IF($N222="Paid",IF($Q222="",TODAY(),$Q222),TODAY())-$G222)))</f>
        <v/>
      </c>
      <c r="U222" s="26">
        <f>IF($A222="","",MAX(0,$I222-$K222-$L222-$M222))</f>
        <v/>
      </c>
      <c r="V222" s="27">
        <f>IF($A222="","",IF($G222="","Not submitted",IF($T222&lt;=30,"0–30 days",IF($T222&lt;=60,"31–60 days",IF($T222&lt;=90,"61–90 days","More than 90 days")))))</f>
        <v/>
      </c>
      <c r="W222" s="28">
        <f>IF($A222="","",IF(OR($N222="Submitted",$N222="In Process",$N222="Denied",$N222="Paid",$N222="Adjusted",$N222="Voided"),"Not applicable",IF($H222="","Missing deadline",IF($H222&lt;TODAY(),"Past due",IF($H222&lt;=TODAY()+'Lists &amp; Settings'!$B$3,"Due within 14 days","On track")))))</f>
        <v/>
      </c>
      <c r="X222" s="28">
        <f>IF($A222="","",IF($U222&lt;=0,"Closed",IF($R222="","No follow-up date",IF($R222&lt;TODAY(),"Overdue",IF($R222=TODAY(),"Due","Scheduled")))))</f>
        <v/>
      </c>
      <c r="Y222" s="28">
        <f>IF($A222="","",IF($B222="","Missing encounter ID",IF($C222="","Missing clinic",IF($D222="","Missing payer",IF($E222="","Missing claim type",IF($F222="","Missing date of service",IF($H222="","Missing filing deadline",IF($I222="","Missing billed amount",IF($N222="","Missing claim status",IF($S222="","Missing owner",IF(COUNTIF($A$7:$A$506,$A222)&gt;1,"Duplicate claim ID",IF(AND($G222&lt;&gt;"",$G222&lt;$F222),"Submitted before service date",IF(AND($H222&lt;&gt;"",$H222&lt;$F222),"Deadline before service date",IF(AND($N222="Denied",$P222=""),"Missing denial category",IF(AND(OR($N222="Submitted",$N222="In Process",$N222="Denied",$N222="Paid",$N222="Adjusted"),$G222=""),"Missing submitted date",IF(AND($N222="Paid",$K222=0),"Paid status with no insurance payment",IF($K222+$L222+$M222&gt;$I222,"Amounts exceed billed amount","OK")))))))))))))))))</f>
        <v/>
      </c>
    </row>
    <row r="223">
      <c r="A223" s="21" t="n"/>
      <c r="B223" s="21" t="n"/>
      <c r="C223" s="21" t="n"/>
      <c r="D223" s="21" t="n"/>
      <c r="E223" s="21" t="n"/>
      <c r="F223" s="22" t="n"/>
      <c r="G223" s="22" t="n"/>
      <c r="H223" s="22" t="n"/>
      <c r="I223" s="23" t="n"/>
      <c r="J223" s="23" t="n"/>
      <c r="K223" s="23" t="n"/>
      <c r="L223" s="23" t="n"/>
      <c r="M223" s="23" t="n"/>
      <c r="N223" s="21" t="n"/>
      <c r="O223" s="24" t="n"/>
      <c r="P223" s="24" t="n"/>
      <c r="Q223" s="22" t="n"/>
      <c r="R223" s="22" t="n"/>
      <c r="S223" s="21" t="n"/>
      <c r="T223" s="25">
        <f>IF($A223="","",IF($G223="","",MAX(0,IF($N223="Paid",IF($Q223="",TODAY(),$Q223),TODAY())-$G223)))</f>
        <v/>
      </c>
      <c r="U223" s="26">
        <f>IF($A223="","",MAX(0,$I223-$K223-$L223-$M223))</f>
        <v/>
      </c>
      <c r="V223" s="27">
        <f>IF($A223="","",IF($G223="","Not submitted",IF($T223&lt;=30,"0–30 days",IF($T223&lt;=60,"31–60 days",IF($T223&lt;=90,"61–90 days","More than 90 days")))))</f>
        <v/>
      </c>
      <c r="W223" s="28">
        <f>IF($A223="","",IF(OR($N223="Submitted",$N223="In Process",$N223="Denied",$N223="Paid",$N223="Adjusted",$N223="Voided"),"Not applicable",IF($H223="","Missing deadline",IF($H223&lt;TODAY(),"Past due",IF($H223&lt;=TODAY()+'Lists &amp; Settings'!$B$3,"Due within 14 days","On track")))))</f>
        <v/>
      </c>
      <c r="X223" s="28">
        <f>IF($A223="","",IF($U223&lt;=0,"Closed",IF($R223="","No follow-up date",IF($R223&lt;TODAY(),"Overdue",IF($R223=TODAY(),"Due","Scheduled")))))</f>
        <v/>
      </c>
      <c r="Y223" s="28">
        <f>IF($A223="","",IF($B223="","Missing encounter ID",IF($C223="","Missing clinic",IF($D223="","Missing payer",IF($E223="","Missing claim type",IF($F223="","Missing date of service",IF($H223="","Missing filing deadline",IF($I223="","Missing billed amount",IF($N223="","Missing claim status",IF($S223="","Missing owner",IF(COUNTIF($A$7:$A$506,$A223)&gt;1,"Duplicate claim ID",IF(AND($G223&lt;&gt;"",$G223&lt;$F223),"Submitted before service date",IF(AND($H223&lt;&gt;"",$H223&lt;$F223),"Deadline before service date",IF(AND($N223="Denied",$P223=""),"Missing denial category",IF(AND(OR($N223="Submitted",$N223="In Process",$N223="Denied",$N223="Paid",$N223="Adjusted"),$G223=""),"Missing submitted date",IF(AND($N223="Paid",$K223=0),"Paid status with no insurance payment",IF($K223+$L223+$M223&gt;$I223,"Amounts exceed billed amount","OK")))))))))))))))))</f>
        <v/>
      </c>
    </row>
    <row r="224">
      <c r="A224" s="29" t="n"/>
      <c r="B224" s="29" t="n"/>
      <c r="C224" s="29" t="n"/>
      <c r="D224" s="29" t="n"/>
      <c r="E224" s="29" t="n"/>
      <c r="F224" s="30" t="n"/>
      <c r="G224" s="30" t="n"/>
      <c r="H224" s="30" t="n"/>
      <c r="I224" s="31" t="n"/>
      <c r="J224" s="31" t="n"/>
      <c r="K224" s="31" t="n"/>
      <c r="L224" s="31" t="n"/>
      <c r="M224" s="31" t="n"/>
      <c r="N224" s="29" t="n"/>
      <c r="O224" s="32" t="n"/>
      <c r="P224" s="32" t="n"/>
      <c r="Q224" s="30" t="n"/>
      <c r="R224" s="30" t="n"/>
      <c r="S224" s="29" t="n"/>
      <c r="T224" s="25">
        <f>IF($A224="","",IF($G224="","",MAX(0,IF($N224="Paid",IF($Q224="",TODAY(),$Q224),TODAY())-$G224)))</f>
        <v/>
      </c>
      <c r="U224" s="26">
        <f>IF($A224="","",MAX(0,$I224-$K224-$L224-$M224))</f>
        <v/>
      </c>
      <c r="V224" s="27">
        <f>IF($A224="","",IF($G224="","Not submitted",IF($T224&lt;=30,"0–30 days",IF($T224&lt;=60,"31–60 days",IF($T224&lt;=90,"61–90 days","More than 90 days")))))</f>
        <v/>
      </c>
      <c r="W224" s="28">
        <f>IF($A224="","",IF(OR($N224="Submitted",$N224="In Process",$N224="Denied",$N224="Paid",$N224="Adjusted",$N224="Voided"),"Not applicable",IF($H224="","Missing deadline",IF($H224&lt;TODAY(),"Past due",IF($H224&lt;=TODAY()+'Lists &amp; Settings'!$B$3,"Due within 14 days","On track")))))</f>
        <v/>
      </c>
      <c r="X224" s="28">
        <f>IF($A224="","",IF($U224&lt;=0,"Closed",IF($R224="","No follow-up date",IF($R224&lt;TODAY(),"Overdue",IF($R224=TODAY(),"Due","Scheduled")))))</f>
        <v/>
      </c>
      <c r="Y224" s="28">
        <f>IF($A224="","",IF($B224="","Missing encounter ID",IF($C224="","Missing clinic",IF($D224="","Missing payer",IF($E224="","Missing claim type",IF($F224="","Missing date of service",IF($H224="","Missing filing deadline",IF($I224="","Missing billed amount",IF($N224="","Missing claim status",IF($S224="","Missing owner",IF(COUNTIF($A$7:$A$506,$A224)&gt;1,"Duplicate claim ID",IF(AND($G224&lt;&gt;"",$G224&lt;$F224),"Submitted before service date",IF(AND($H224&lt;&gt;"",$H224&lt;$F224),"Deadline before service date",IF(AND($N224="Denied",$P224=""),"Missing denial category",IF(AND(OR($N224="Submitted",$N224="In Process",$N224="Denied",$N224="Paid",$N224="Adjusted"),$G224=""),"Missing submitted date",IF(AND($N224="Paid",$K224=0),"Paid status with no insurance payment",IF($K224+$L224+$M224&gt;$I224,"Amounts exceed billed amount","OK")))))))))))))))))</f>
        <v/>
      </c>
    </row>
    <row r="225">
      <c r="A225" s="21" t="n"/>
      <c r="B225" s="21" t="n"/>
      <c r="C225" s="21" t="n"/>
      <c r="D225" s="21" t="n"/>
      <c r="E225" s="21" t="n"/>
      <c r="F225" s="22" t="n"/>
      <c r="G225" s="22" t="n"/>
      <c r="H225" s="22" t="n"/>
      <c r="I225" s="23" t="n"/>
      <c r="J225" s="23" t="n"/>
      <c r="K225" s="23" t="n"/>
      <c r="L225" s="23" t="n"/>
      <c r="M225" s="23" t="n"/>
      <c r="N225" s="21" t="n"/>
      <c r="O225" s="24" t="n"/>
      <c r="P225" s="24" t="n"/>
      <c r="Q225" s="22" t="n"/>
      <c r="R225" s="22" t="n"/>
      <c r="S225" s="21" t="n"/>
      <c r="T225" s="25">
        <f>IF($A225="","",IF($G225="","",MAX(0,IF($N225="Paid",IF($Q225="",TODAY(),$Q225),TODAY())-$G225)))</f>
        <v/>
      </c>
      <c r="U225" s="26">
        <f>IF($A225="","",MAX(0,$I225-$K225-$L225-$M225))</f>
        <v/>
      </c>
      <c r="V225" s="27">
        <f>IF($A225="","",IF($G225="","Not submitted",IF($T225&lt;=30,"0–30 days",IF($T225&lt;=60,"31–60 days",IF($T225&lt;=90,"61–90 days","More than 90 days")))))</f>
        <v/>
      </c>
      <c r="W225" s="28">
        <f>IF($A225="","",IF(OR($N225="Submitted",$N225="In Process",$N225="Denied",$N225="Paid",$N225="Adjusted",$N225="Voided"),"Not applicable",IF($H225="","Missing deadline",IF($H225&lt;TODAY(),"Past due",IF($H225&lt;=TODAY()+'Lists &amp; Settings'!$B$3,"Due within 14 days","On track")))))</f>
        <v/>
      </c>
      <c r="X225" s="28">
        <f>IF($A225="","",IF($U225&lt;=0,"Closed",IF($R225="","No follow-up date",IF($R225&lt;TODAY(),"Overdue",IF($R225=TODAY(),"Due","Scheduled")))))</f>
        <v/>
      </c>
      <c r="Y225" s="28">
        <f>IF($A225="","",IF($B225="","Missing encounter ID",IF($C225="","Missing clinic",IF($D225="","Missing payer",IF($E225="","Missing claim type",IF($F225="","Missing date of service",IF($H225="","Missing filing deadline",IF($I225="","Missing billed amount",IF($N225="","Missing claim status",IF($S225="","Missing owner",IF(COUNTIF($A$7:$A$506,$A225)&gt;1,"Duplicate claim ID",IF(AND($G225&lt;&gt;"",$G225&lt;$F225),"Submitted before service date",IF(AND($H225&lt;&gt;"",$H225&lt;$F225),"Deadline before service date",IF(AND($N225="Denied",$P225=""),"Missing denial category",IF(AND(OR($N225="Submitted",$N225="In Process",$N225="Denied",$N225="Paid",$N225="Adjusted"),$G225=""),"Missing submitted date",IF(AND($N225="Paid",$K225=0),"Paid status with no insurance payment",IF($K225+$L225+$M225&gt;$I225,"Amounts exceed billed amount","OK")))))))))))))))))</f>
        <v/>
      </c>
    </row>
    <row r="226">
      <c r="A226" s="29" t="n"/>
      <c r="B226" s="29" t="n"/>
      <c r="C226" s="29" t="n"/>
      <c r="D226" s="29" t="n"/>
      <c r="E226" s="29" t="n"/>
      <c r="F226" s="30" t="n"/>
      <c r="G226" s="30" t="n"/>
      <c r="H226" s="30" t="n"/>
      <c r="I226" s="31" t="n"/>
      <c r="J226" s="31" t="n"/>
      <c r="K226" s="31" t="n"/>
      <c r="L226" s="31" t="n"/>
      <c r="M226" s="31" t="n"/>
      <c r="N226" s="29" t="n"/>
      <c r="O226" s="32" t="n"/>
      <c r="P226" s="32" t="n"/>
      <c r="Q226" s="30" t="n"/>
      <c r="R226" s="30" t="n"/>
      <c r="S226" s="29" t="n"/>
      <c r="T226" s="25">
        <f>IF($A226="","",IF($G226="","",MAX(0,IF($N226="Paid",IF($Q226="",TODAY(),$Q226),TODAY())-$G226)))</f>
        <v/>
      </c>
      <c r="U226" s="26">
        <f>IF($A226="","",MAX(0,$I226-$K226-$L226-$M226))</f>
        <v/>
      </c>
      <c r="V226" s="27">
        <f>IF($A226="","",IF($G226="","Not submitted",IF($T226&lt;=30,"0–30 days",IF($T226&lt;=60,"31–60 days",IF($T226&lt;=90,"61–90 days","More than 90 days")))))</f>
        <v/>
      </c>
      <c r="W226" s="28">
        <f>IF($A226="","",IF(OR($N226="Submitted",$N226="In Process",$N226="Denied",$N226="Paid",$N226="Adjusted",$N226="Voided"),"Not applicable",IF($H226="","Missing deadline",IF($H226&lt;TODAY(),"Past due",IF($H226&lt;=TODAY()+'Lists &amp; Settings'!$B$3,"Due within 14 days","On track")))))</f>
        <v/>
      </c>
      <c r="X226" s="28">
        <f>IF($A226="","",IF($U226&lt;=0,"Closed",IF($R226="","No follow-up date",IF($R226&lt;TODAY(),"Overdue",IF($R226=TODAY(),"Due","Scheduled")))))</f>
        <v/>
      </c>
      <c r="Y226" s="28">
        <f>IF($A226="","",IF($B226="","Missing encounter ID",IF($C226="","Missing clinic",IF($D226="","Missing payer",IF($E226="","Missing claim type",IF($F226="","Missing date of service",IF($H226="","Missing filing deadline",IF($I226="","Missing billed amount",IF($N226="","Missing claim status",IF($S226="","Missing owner",IF(COUNTIF($A$7:$A$506,$A226)&gt;1,"Duplicate claim ID",IF(AND($G226&lt;&gt;"",$G226&lt;$F226),"Submitted before service date",IF(AND($H226&lt;&gt;"",$H226&lt;$F226),"Deadline before service date",IF(AND($N226="Denied",$P226=""),"Missing denial category",IF(AND(OR($N226="Submitted",$N226="In Process",$N226="Denied",$N226="Paid",$N226="Adjusted"),$G226=""),"Missing submitted date",IF(AND($N226="Paid",$K226=0),"Paid status with no insurance payment",IF($K226+$L226+$M226&gt;$I226,"Amounts exceed billed amount","OK")))))))))))))))))</f>
        <v/>
      </c>
    </row>
    <row r="227">
      <c r="A227" s="21" t="n"/>
      <c r="B227" s="21" t="n"/>
      <c r="C227" s="21" t="n"/>
      <c r="D227" s="21" t="n"/>
      <c r="E227" s="21" t="n"/>
      <c r="F227" s="22" t="n"/>
      <c r="G227" s="22" t="n"/>
      <c r="H227" s="22" t="n"/>
      <c r="I227" s="23" t="n"/>
      <c r="J227" s="23" t="n"/>
      <c r="K227" s="23" t="n"/>
      <c r="L227" s="23" t="n"/>
      <c r="M227" s="23" t="n"/>
      <c r="N227" s="21" t="n"/>
      <c r="O227" s="24" t="n"/>
      <c r="P227" s="24" t="n"/>
      <c r="Q227" s="22" t="n"/>
      <c r="R227" s="22" t="n"/>
      <c r="S227" s="21" t="n"/>
      <c r="T227" s="25">
        <f>IF($A227="","",IF($G227="","",MAX(0,IF($N227="Paid",IF($Q227="",TODAY(),$Q227),TODAY())-$G227)))</f>
        <v/>
      </c>
      <c r="U227" s="26">
        <f>IF($A227="","",MAX(0,$I227-$K227-$L227-$M227))</f>
        <v/>
      </c>
      <c r="V227" s="27">
        <f>IF($A227="","",IF($G227="","Not submitted",IF($T227&lt;=30,"0–30 days",IF($T227&lt;=60,"31–60 days",IF($T227&lt;=90,"61–90 days","More than 90 days")))))</f>
        <v/>
      </c>
      <c r="W227" s="28">
        <f>IF($A227="","",IF(OR($N227="Submitted",$N227="In Process",$N227="Denied",$N227="Paid",$N227="Adjusted",$N227="Voided"),"Not applicable",IF($H227="","Missing deadline",IF($H227&lt;TODAY(),"Past due",IF($H227&lt;=TODAY()+'Lists &amp; Settings'!$B$3,"Due within 14 days","On track")))))</f>
        <v/>
      </c>
      <c r="X227" s="28">
        <f>IF($A227="","",IF($U227&lt;=0,"Closed",IF($R227="","No follow-up date",IF($R227&lt;TODAY(),"Overdue",IF($R227=TODAY(),"Due","Scheduled")))))</f>
        <v/>
      </c>
      <c r="Y227" s="28">
        <f>IF($A227="","",IF($B227="","Missing encounter ID",IF($C227="","Missing clinic",IF($D227="","Missing payer",IF($E227="","Missing claim type",IF($F227="","Missing date of service",IF($H227="","Missing filing deadline",IF($I227="","Missing billed amount",IF($N227="","Missing claim status",IF($S227="","Missing owner",IF(COUNTIF($A$7:$A$506,$A227)&gt;1,"Duplicate claim ID",IF(AND($G227&lt;&gt;"",$G227&lt;$F227),"Submitted before service date",IF(AND($H227&lt;&gt;"",$H227&lt;$F227),"Deadline before service date",IF(AND($N227="Denied",$P227=""),"Missing denial category",IF(AND(OR($N227="Submitted",$N227="In Process",$N227="Denied",$N227="Paid",$N227="Adjusted"),$G227=""),"Missing submitted date",IF(AND($N227="Paid",$K227=0),"Paid status with no insurance payment",IF($K227+$L227+$M227&gt;$I227,"Amounts exceed billed amount","OK")))))))))))))))))</f>
        <v/>
      </c>
    </row>
    <row r="228">
      <c r="A228" s="29" t="n"/>
      <c r="B228" s="29" t="n"/>
      <c r="C228" s="29" t="n"/>
      <c r="D228" s="29" t="n"/>
      <c r="E228" s="29" t="n"/>
      <c r="F228" s="30" t="n"/>
      <c r="G228" s="30" t="n"/>
      <c r="H228" s="30" t="n"/>
      <c r="I228" s="31" t="n"/>
      <c r="J228" s="31" t="n"/>
      <c r="K228" s="31" t="n"/>
      <c r="L228" s="31" t="n"/>
      <c r="M228" s="31" t="n"/>
      <c r="N228" s="29" t="n"/>
      <c r="O228" s="32" t="n"/>
      <c r="P228" s="32" t="n"/>
      <c r="Q228" s="30" t="n"/>
      <c r="R228" s="30" t="n"/>
      <c r="S228" s="29" t="n"/>
      <c r="T228" s="25">
        <f>IF($A228="","",IF($G228="","",MAX(0,IF($N228="Paid",IF($Q228="",TODAY(),$Q228),TODAY())-$G228)))</f>
        <v/>
      </c>
      <c r="U228" s="26">
        <f>IF($A228="","",MAX(0,$I228-$K228-$L228-$M228))</f>
        <v/>
      </c>
      <c r="V228" s="27">
        <f>IF($A228="","",IF($G228="","Not submitted",IF($T228&lt;=30,"0–30 days",IF($T228&lt;=60,"31–60 days",IF($T228&lt;=90,"61–90 days","More than 90 days")))))</f>
        <v/>
      </c>
      <c r="W228" s="28">
        <f>IF($A228="","",IF(OR($N228="Submitted",$N228="In Process",$N228="Denied",$N228="Paid",$N228="Adjusted",$N228="Voided"),"Not applicable",IF($H228="","Missing deadline",IF($H228&lt;TODAY(),"Past due",IF($H228&lt;=TODAY()+'Lists &amp; Settings'!$B$3,"Due within 14 days","On track")))))</f>
        <v/>
      </c>
      <c r="X228" s="28">
        <f>IF($A228="","",IF($U228&lt;=0,"Closed",IF($R228="","No follow-up date",IF($R228&lt;TODAY(),"Overdue",IF($R228=TODAY(),"Due","Scheduled")))))</f>
        <v/>
      </c>
      <c r="Y228" s="28">
        <f>IF($A228="","",IF($B228="","Missing encounter ID",IF($C228="","Missing clinic",IF($D228="","Missing payer",IF($E228="","Missing claim type",IF($F228="","Missing date of service",IF($H228="","Missing filing deadline",IF($I228="","Missing billed amount",IF($N228="","Missing claim status",IF($S228="","Missing owner",IF(COUNTIF($A$7:$A$506,$A228)&gt;1,"Duplicate claim ID",IF(AND($G228&lt;&gt;"",$G228&lt;$F228),"Submitted before service date",IF(AND($H228&lt;&gt;"",$H228&lt;$F228),"Deadline before service date",IF(AND($N228="Denied",$P228=""),"Missing denial category",IF(AND(OR($N228="Submitted",$N228="In Process",$N228="Denied",$N228="Paid",$N228="Adjusted"),$G228=""),"Missing submitted date",IF(AND($N228="Paid",$K228=0),"Paid status with no insurance payment",IF($K228+$L228+$M228&gt;$I228,"Amounts exceed billed amount","OK")))))))))))))))))</f>
        <v/>
      </c>
    </row>
    <row r="229">
      <c r="A229" s="21" t="n"/>
      <c r="B229" s="21" t="n"/>
      <c r="C229" s="21" t="n"/>
      <c r="D229" s="21" t="n"/>
      <c r="E229" s="21" t="n"/>
      <c r="F229" s="22" t="n"/>
      <c r="G229" s="22" t="n"/>
      <c r="H229" s="22" t="n"/>
      <c r="I229" s="23" t="n"/>
      <c r="J229" s="23" t="n"/>
      <c r="K229" s="23" t="n"/>
      <c r="L229" s="23" t="n"/>
      <c r="M229" s="23" t="n"/>
      <c r="N229" s="21" t="n"/>
      <c r="O229" s="24" t="n"/>
      <c r="P229" s="24" t="n"/>
      <c r="Q229" s="22" t="n"/>
      <c r="R229" s="22" t="n"/>
      <c r="S229" s="21" t="n"/>
      <c r="T229" s="25">
        <f>IF($A229="","",IF($G229="","",MAX(0,IF($N229="Paid",IF($Q229="",TODAY(),$Q229),TODAY())-$G229)))</f>
        <v/>
      </c>
      <c r="U229" s="26">
        <f>IF($A229="","",MAX(0,$I229-$K229-$L229-$M229))</f>
        <v/>
      </c>
      <c r="V229" s="27">
        <f>IF($A229="","",IF($G229="","Not submitted",IF($T229&lt;=30,"0–30 days",IF($T229&lt;=60,"31–60 days",IF($T229&lt;=90,"61–90 days","More than 90 days")))))</f>
        <v/>
      </c>
      <c r="W229" s="28">
        <f>IF($A229="","",IF(OR($N229="Submitted",$N229="In Process",$N229="Denied",$N229="Paid",$N229="Adjusted",$N229="Voided"),"Not applicable",IF($H229="","Missing deadline",IF($H229&lt;TODAY(),"Past due",IF($H229&lt;=TODAY()+'Lists &amp; Settings'!$B$3,"Due within 14 days","On track")))))</f>
        <v/>
      </c>
      <c r="X229" s="28">
        <f>IF($A229="","",IF($U229&lt;=0,"Closed",IF($R229="","No follow-up date",IF($R229&lt;TODAY(),"Overdue",IF($R229=TODAY(),"Due","Scheduled")))))</f>
        <v/>
      </c>
      <c r="Y229" s="28">
        <f>IF($A229="","",IF($B229="","Missing encounter ID",IF($C229="","Missing clinic",IF($D229="","Missing payer",IF($E229="","Missing claim type",IF($F229="","Missing date of service",IF($H229="","Missing filing deadline",IF($I229="","Missing billed amount",IF($N229="","Missing claim status",IF($S229="","Missing owner",IF(COUNTIF($A$7:$A$506,$A229)&gt;1,"Duplicate claim ID",IF(AND($G229&lt;&gt;"",$G229&lt;$F229),"Submitted before service date",IF(AND($H229&lt;&gt;"",$H229&lt;$F229),"Deadline before service date",IF(AND($N229="Denied",$P229=""),"Missing denial category",IF(AND(OR($N229="Submitted",$N229="In Process",$N229="Denied",$N229="Paid",$N229="Adjusted"),$G229=""),"Missing submitted date",IF(AND($N229="Paid",$K229=0),"Paid status with no insurance payment",IF($K229+$L229+$M229&gt;$I229,"Amounts exceed billed amount","OK")))))))))))))))))</f>
        <v/>
      </c>
    </row>
    <row r="230">
      <c r="A230" s="29" t="n"/>
      <c r="B230" s="29" t="n"/>
      <c r="C230" s="29" t="n"/>
      <c r="D230" s="29" t="n"/>
      <c r="E230" s="29" t="n"/>
      <c r="F230" s="30" t="n"/>
      <c r="G230" s="30" t="n"/>
      <c r="H230" s="30" t="n"/>
      <c r="I230" s="31" t="n"/>
      <c r="J230" s="31" t="n"/>
      <c r="K230" s="31" t="n"/>
      <c r="L230" s="31" t="n"/>
      <c r="M230" s="31" t="n"/>
      <c r="N230" s="29" t="n"/>
      <c r="O230" s="32" t="n"/>
      <c r="P230" s="32" t="n"/>
      <c r="Q230" s="30" t="n"/>
      <c r="R230" s="30" t="n"/>
      <c r="S230" s="29" t="n"/>
      <c r="T230" s="25">
        <f>IF($A230="","",IF($G230="","",MAX(0,IF($N230="Paid",IF($Q230="",TODAY(),$Q230),TODAY())-$G230)))</f>
        <v/>
      </c>
      <c r="U230" s="26">
        <f>IF($A230="","",MAX(0,$I230-$K230-$L230-$M230))</f>
        <v/>
      </c>
      <c r="V230" s="27">
        <f>IF($A230="","",IF($G230="","Not submitted",IF($T230&lt;=30,"0–30 days",IF($T230&lt;=60,"31–60 days",IF($T230&lt;=90,"61–90 days","More than 90 days")))))</f>
        <v/>
      </c>
      <c r="W230" s="28">
        <f>IF($A230="","",IF(OR($N230="Submitted",$N230="In Process",$N230="Denied",$N230="Paid",$N230="Adjusted",$N230="Voided"),"Not applicable",IF($H230="","Missing deadline",IF($H230&lt;TODAY(),"Past due",IF($H230&lt;=TODAY()+'Lists &amp; Settings'!$B$3,"Due within 14 days","On track")))))</f>
        <v/>
      </c>
      <c r="X230" s="28">
        <f>IF($A230="","",IF($U230&lt;=0,"Closed",IF($R230="","No follow-up date",IF($R230&lt;TODAY(),"Overdue",IF($R230=TODAY(),"Due","Scheduled")))))</f>
        <v/>
      </c>
      <c r="Y230" s="28">
        <f>IF($A230="","",IF($B230="","Missing encounter ID",IF($C230="","Missing clinic",IF($D230="","Missing payer",IF($E230="","Missing claim type",IF($F230="","Missing date of service",IF($H230="","Missing filing deadline",IF($I230="","Missing billed amount",IF($N230="","Missing claim status",IF($S230="","Missing owner",IF(COUNTIF($A$7:$A$506,$A230)&gt;1,"Duplicate claim ID",IF(AND($G230&lt;&gt;"",$G230&lt;$F230),"Submitted before service date",IF(AND($H230&lt;&gt;"",$H230&lt;$F230),"Deadline before service date",IF(AND($N230="Denied",$P230=""),"Missing denial category",IF(AND(OR($N230="Submitted",$N230="In Process",$N230="Denied",$N230="Paid",$N230="Adjusted"),$G230=""),"Missing submitted date",IF(AND($N230="Paid",$K230=0),"Paid status with no insurance payment",IF($K230+$L230+$M230&gt;$I230,"Amounts exceed billed amount","OK")))))))))))))))))</f>
        <v/>
      </c>
    </row>
    <row r="231">
      <c r="A231" s="21" t="n"/>
      <c r="B231" s="21" t="n"/>
      <c r="C231" s="21" t="n"/>
      <c r="D231" s="21" t="n"/>
      <c r="E231" s="21" t="n"/>
      <c r="F231" s="22" t="n"/>
      <c r="G231" s="22" t="n"/>
      <c r="H231" s="22" t="n"/>
      <c r="I231" s="23" t="n"/>
      <c r="J231" s="23" t="n"/>
      <c r="K231" s="23" t="n"/>
      <c r="L231" s="23" t="n"/>
      <c r="M231" s="23" t="n"/>
      <c r="N231" s="21" t="n"/>
      <c r="O231" s="24" t="n"/>
      <c r="P231" s="24" t="n"/>
      <c r="Q231" s="22" t="n"/>
      <c r="R231" s="22" t="n"/>
      <c r="S231" s="21" t="n"/>
      <c r="T231" s="25">
        <f>IF($A231="","",IF($G231="","",MAX(0,IF($N231="Paid",IF($Q231="",TODAY(),$Q231),TODAY())-$G231)))</f>
        <v/>
      </c>
      <c r="U231" s="26">
        <f>IF($A231="","",MAX(0,$I231-$K231-$L231-$M231))</f>
        <v/>
      </c>
      <c r="V231" s="27">
        <f>IF($A231="","",IF($G231="","Not submitted",IF($T231&lt;=30,"0–30 days",IF($T231&lt;=60,"31–60 days",IF($T231&lt;=90,"61–90 days","More than 90 days")))))</f>
        <v/>
      </c>
      <c r="W231" s="28">
        <f>IF($A231="","",IF(OR($N231="Submitted",$N231="In Process",$N231="Denied",$N231="Paid",$N231="Adjusted",$N231="Voided"),"Not applicable",IF($H231="","Missing deadline",IF($H231&lt;TODAY(),"Past due",IF($H231&lt;=TODAY()+'Lists &amp; Settings'!$B$3,"Due within 14 days","On track")))))</f>
        <v/>
      </c>
      <c r="X231" s="28">
        <f>IF($A231="","",IF($U231&lt;=0,"Closed",IF($R231="","No follow-up date",IF($R231&lt;TODAY(),"Overdue",IF($R231=TODAY(),"Due","Scheduled")))))</f>
        <v/>
      </c>
      <c r="Y231" s="28">
        <f>IF($A231="","",IF($B231="","Missing encounter ID",IF($C231="","Missing clinic",IF($D231="","Missing payer",IF($E231="","Missing claim type",IF($F231="","Missing date of service",IF($H231="","Missing filing deadline",IF($I231="","Missing billed amount",IF($N231="","Missing claim status",IF($S231="","Missing owner",IF(COUNTIF($A$7:$A$506,$A231)&gt;1,"Duplicate claim ID",IF(AND($G231&lt;&gt;"",$G231&lt;$F231),"Submitted before service date",IF(AND($H231&lt;&gt;"",$H231&lt;$F231),"Deadline before service date",IF(AND($N231="Denied",$P231=""),"Missing denial category",IF(AND(OR($N231="Submitted",$N231="In Process",$N231="Denied",$N231="Paid",$N231="Adjusted"),$G231=""),"Missing submitted date",IF(AND($N231="Paid",$K231=0),"Paid status with no insurance payment",IF($K231+$L231+$M231&gt;$I231,"Amounts exceed billed amount","OK")))))))))))))))))</f>
        <v/>
      </c>
    </row>
    <row r="232">
      <c r="A232" s="29" t="n"/>
      <c r="B232" s="29" t="n"/>
      <c r="C232" s="29" t="n"/>
      <c r="D232" s="29" t="n"/>
      <c r="E232" s="29" t="n"/>
      <c r="F232" s="30" t="n"/>
      <c r="G232" s="30" t="n"/>
      <c r="H232" s="30" t="n"/>
      <c r="I232" s="31" t="n"/>
      <c r="J232" s="31" t="n"/>
      <c r="K232" s="31" t="n"/>
      <c r="L232" s="31" t="n"/>
      <c r="M232" s="31" t="n"/>
      <c r="N232" s="29" t="n"/>
      <c r="O232" s="32" t="n"/>
      <c r="P232" s="32" t="n"/>
      <c r="Q232" s="30" t="n"/>
      <c r="R232" s="30" t="n"/>
      <c r="S232" s="29" t="n"/>
      <c r="T232" s="25">
        <f>IF($A232="","",IF($G232="","",MAX(0,IF($N232="Paid",IF($Q232="",TODAY(),$Q232),TODAY())-$G232)))</f>
        <v/>
      </c>
      <c r="U232" s="26">
        <f>IF($A232="","",MAX(0,$I232-$K232-$L232-$M232))</f>
        <v/>
      </c>
      <c r="V232" s="27">
        <f>IF($A232="","",IF($G232="","Not submitted",IF($T232&lt;=30,"0–30 days",IF($T232&lt;=60,"31–60 days",IF($T232&lt;=90,"61–90 days","More than 90 days")))))</f>
        <v/>
      </c>
      <c r="W232" s="28">
        <f>IF($A232="","",IF(OR($N232="Submitted",$N232="In Process",$N232="Denied",$N232="Paid",$N232="Adjusted",$N232="Voided"),"Not applicable",IF($H232="","Missing deadline",IF($H232&lt;TODAY(),"Past due",IF($H232&lt;=TODAY()+'Lists &amp; Settings'!$B$3,"Due within 14 days","On track")))))</f>
        <v/>
      </c>
      <c r="X232" s="28">
        <f>IF($A232="","",IF($U232&lt;=0,"Closed",IF($R232="","No follow-up date",IF($R232&lt;TODAY(),"Overdue",IF($R232=TODAY(),"Due","Scheduled")))))</f>
        <v/>
      </c>
      <c r="Y232" s="28">
        <f>IF($A232="","",IF($B232="","Missing encounter ID",IF($C232="","Missing clinic",IF($D232="","Missing payer",IF($E232="","Missing claim type",IF($F232="","Missing date of service",IF($H232="","Missing filing deadline",IF($I232="","Missing billed amount",IF($N232="","Missing claim status",IF($S232="","Missing owner",IF(COUNTIF($A$7:$A$506,$A232)&gt;1,"Duplicate claim ID",IF(AND($G232&lt;&gt;"",$G232&lt;$F232),"Submitted before service date",IF(AND($H232&lt;&gt;"",$H232&lt;$F232),"Deadline before service date",IF(AND($N232="Denied",$P232=""),"Missing denial category",IF(AND(OR($N232="Submitted",$N232="In Process",$N232="Denied",$N232="Paid",$N232="Adjusted"),$G232=""),"Missing submitted date",IF(AND($N232="Paid",$K232=0),"Paid status with no insurance payment",IF($K232+$L232+$M232&gt;$I232,"Amounts exceed billed amount","OK")))))))))))))))))</f>
        <v/>
      </c>
    </row>
    <row r="233">
      <c r="A233" s="21" t="n"/>
      <c r="B233" s="21" t="n"/>
      <c r="C233" s="21" t="n"/>
      <c r="D233" s="21" t="n"/>
      <c r="E233" s="21" t="n"/>
      <c r="F233" s="22" t="n"/>
      <c r="G233" s="22" t="n"/>
      <c r="H233" s="22" t="n"/>
      <c r="I233" s="23" t="n"/>
      <c r="J233" s="23" t="n"/>
      <c r="K233" s="23" t="n"/>
      <c r="L233" s="23" t="n"/>
      <c r="M233" s="23" t="n"/>
      <c r="N233" s="21" t="n"/>
      <c r="O233" s="24" t="n"/>
      <c r="P233" s="24" t="n"/>
      <c r="Q233" s="22" t="n"/>
      <c r="R233" s="22" t="n"/>
      <c r="S233" s="21" t="n"/>
      <c r="T233" s="25">
        <f>IF($A233="","",IF($G233="","",MAX(0,IF($N233="Paid",IF($Q233="",TODAY(),$Q233),TODAY())-$G233)))</f>
        <v/>
      </c>
      <c r="U233" s="26">
        <f>IF($A233="","",MAX(0,$I233-$K233-$L233-$M233))</f>
        <v/>
      </c>
      <c r="V233" s="27">
        <f>IF($A233="","",IF($G233="","Not submitted",IF($T233&lt;=30,"0–30 days",IF($T233&lt;=60,"31–60 days",IF($T233&lt;=90,"61–90 days","More than 90 days")))))</f>
        <v/>
      </c>
      <c r="W233" s="28">
        <f>IF($A233="","",IF(OR($N233="Submitted",$N233="In Process",$N233="Denied",$N233="Paid",$N233="Adjusted",$N233="Voided"),"Not applicable",IF($H233="","Missing deadline",IF($H233&lt;TODAY(),"Past due",IF($H233&lt;=TODAY()+'Lists &amp; Settings'!$B$3,"Due within 14 days","On track")))))</f>
        <v/>
      </c>
      <c r="X233" s="28">
        <f>IF($A233="","",IF($U233&lt;=0,"Closed",IF($R233="","No follow-up date",IF($R233&lt;TODAY(),"Overdue",IF($R233=TODAY(),"Due","Scheduled")))))</f>
        <v/>
      </c>
      <c r="Y233" s="28">
        <f>IF($A233="","",IF($B233="","Missing encounter ID",IF($C233="","Missing clinic",IF($D233="","Missing payer",IF($E233="","Missing claim type",IF($F233="","Missing date of service",IF($H233="","Missing filing deadline",IF($I233="","Missing billed amount",IF($N233="","Missing claim status",IF($S233="","Missing owner",IF(COUNTIF($A$7:$A$506,$A233)&gt;1,"Duplicate claim ID",IF(AND($G233&lt;&gt;"",$G233&lt;$F233),"Submitted before service date",IF(AND($H233&lt;&gt;"",$H233&lt;$F233),"Deadline before service date",IF(AND($N233="Denied",$P233=""),"Missing denial category",IF(AND(OR($N233="Submitted",$N233="In Process",$N233="Denied",$N233="Paid",$N233="Adjusted"),$G233=""),"Missing submitted date",IF(AND($N233="Paid",$K233=0),"Paid status with no insurance payment",IF($K233+$L233+$M233&gt;$I233,"Amounts exceed billed amount","OK")))))))))))))))))</f>
        <v/>
      </c>
    </row>
    <row r="234">
      <c r="A234" s="29" t="n"/>
      <c r="B234" s="29" t="n"/>
      <c r="C234" s="29" t="n"/>
      <c r="D234" s="29" t="n"/>
      <c r="E234" s="29" t="n"/>
      <c r="F234" s="30" t="n"/>
      <c r="G234" s="30" t="n"/>
      <c r="H234" s="30" t="n"/>
      <c r="I234" s="31" t="n"/>
      <c r="J234" s="31" t="n"/>
      <c r="K234" s="31" t="n"/>
      <c r="L234" s="31" t="n"/>
      <c r="M234" s="31" t="n"/>
      <c r="N234" s="29" t="n"/>
      <c r="O234" s="32" t="n"/>
      <c r="P234" s="32" t="n"/>
      <c r="Q234" s="30" t="n"/>
      <c r="R234" s="30" t="n"/>
      <c r="S234" s="29" t="n"/>
      <c r="T234" s="25">
        <f>IF($A234="","",IF($G234="","",MAX(0,IF($N234="Paid",IF($Q234="",TODAY(),$Q234),TODAY())-$G234)))</f>
        <v/>
      </c>
      <c r="U234" s="26">
        <f>IF($A234="","",MAX(0,$I234-$K234-$L234-$M234))</f>
        <v/>
      </c>
      <c r="V234" s="27">
        <f>IF($A234="","",IF($G234="","Not submitted",IF($T234&lt;=30,"0–30 days",IF($T234&lt;=60,"31–60 days",IF($T234&lt;=90,"61–90 days","More than 90 days")))))</f>
        <v/>
      </c>
      <c r="W234" s="28">
        <f>IF($A234="","",IF(OR($N234="Submitted",$N234="In Process",$N234="Denied",$N234="Paid",$N234="Adjusted",$N234="Voided"),"Not applicable",IF($H234="","Missing deadline",IF($H234&lt;TODAY(),"Past due",IF($H234&lt;=TODAY()+'Lists &amp; Settings'!$B$3,"Due within 14 days","On track")))))</f>
        <v/>
      </c>
      <c r="X234" s="28">
        <f>IF($A234="","",IF($U234&lt;=0,"Closed",IF($R234="","No follow-up date",IF($R234&lt;TODAY(),"Overdue",IF($R234=TODAY(),"Due","Scheduled")))))</f>
        <v/>
      </c>
      <c r="Y234" s="28">
        <f>IF($A234="","",IF($B234="","Missing encounter ID",IF($C234="","Missing clinic",IF($D234="","Missing payer",IF($E234="","Missing claim type",IF($F234="","Missing date of service",IF($H234="","Missing filing deadline",IF($I234="","Missing billed amount",IF($N234="","Missing claim status",IF($S234="","Missing owner",IF(COUNTIF($A$7:$A$506,$A234)&gt;1,"Duplicate claim ID",IF(AND($G234&lt;&gt;"",$G234&lt;$F234),"Submitted before service date",IF(AND($H234&lt;&gt;"",$H234&lt;$F234),"Deadline before service date",IF(AND($N234="Denied",$P234=""),"Missing denial category",IF(AND(OR($N234="Submitted",$N234="In Process",$N234="Denied",$N234="Paid",$N234="Adjusted"),$G234=""),"Missing submitted date",IF(AND($N234="Paid",$K234=0),"Paid status with no insurance payment",IF($K234+$L234+$M234&gt;$I234,"Amounts exceed billed amount","OK")))))))))))))))))</f>
        <v/>
      </c>
    </row>
    <row r="235">
      <c r="A235" s="21" t="n"/>
      <c r="B235" s="21" t="n"/>
      <c r="C235" s="21" t="n"/>
      <c r="D235" s="21" t="n"/>
      <c r="E235" s="21" t="n"/>
      <c r="F235" s="22" t="n"/>
      <c r="G235" s="22" t="n"/>
      <c r="H235" s="22" t="n"/>
      <c r="I235" s="23" t="n"/>
      <c r="J235" s="23" t="n"/>
      <c r="K235" s="23" t="n"/>
      <c r="L235" s="23" t="n"/>
      <c r="M235" s="23" t="n"/>
      <c r="N235" s="21" t="n"/>
      <c r="O235" s="24" t="n"/>
      <c r="P235" s="24" t="n"/>
      <c r="Q235" s="22" t="n"/>
      <c r="R235" s="22" t="n"/>
      <c r="S235" s="21" t="n"/>
      <c r="T235" s="25">
        <f>IF($A235="","",IF($G235="","",MAX(0,IF($N235="Paid",IF($Q235="",TODAY(),$Q235),TODAY())-$G235)))</f>
        <v/>
      </c>
      <c r="U235" s="26">
        <f>IF($A235="","",MAX(0,$I235-$K235-$L235-$M235))</f>
        <v/>
      </c>
      <c r="V235" s="27">
        <f>IF($A235="","",IF($G235="","Not submitted",IF($T235&lt;=30,"0–30 days",IF($T235&lt;=60,"31–60 days",IF($T235&lt;=90,"61–90 days","More than 90 days")))))</f>
        <v/>
      </c>
      <c r="W235" s="28">
        <f>IF($A235="","",IF(OR($N235="Submitted",$N235="In Process",$N235="Denied",$N235="Paid",$N235="Adjusted",$N235="Voided"),"Not applicable",IF($H235="","Missing deadline",IF($H235&lt;TODAY(),"Past due",IF($H235&lt;=TODAY()+'Lists &amp; Settings'!$B$3,"Due within 14 days","On track")))))</f>
        <v/>
      </c>
      <c r="X235" s="28">
        <f>IF($A235="","",IF($U235&lt;=0,"Closed",IF($R235="","No follow-up date",IF($R235&lt;TODAY(),"Overdue",IF($R235=TODAY(),"Due","Scheduled")))))</f>
        <v/>
      </c>
      <c r="Y235" s="28">
        <f>IF($A235="","",IF($B235="","Missing encounter ID",IF($C235="","Missing clinic",IF($D235="","Missing payer",IF($E235="","Missing claim type",IF($F235="","Missing date of service",IF($H235="","Missing filing deadline",IF($I235="","Missing billed amount",IF($N235="","Missing claim status",IF($S235="","Missing owner",IF(COUNTIF($A$7:$A$506,$A235)&gt;1,"Duplicate claim ID",IF(AND($G235&lt;&gt;"",$G235&lt;$F235),"Submitted before service date",IF(AND($H235&lt;&gt;"",$H235&lt;$F235),"Deadline before service date",IF(AND($N235="Denied",$P235=""),"Missing denial category",IF(AND(OR($N235="Submitted",$N235="In Process",$N235="Denied",$N235="Paid",$N235="Adjusted"),$G235=""),"Missing submitted date",IF(AND($N235="Paid",$K235=0),"Paid status with no insurance payment",IF($K235+$L235+$M235&gt;$I235,"Amounts exceed billed amount","OK")))))))))))))))))</f>
        <v/>
      </c>
    </row>
    <row r="236">
      <c r="A236" s="29" t="n"/>
      <c r="B236" s="29" t="n"/>
      <c r="C236" s="29" t="n"/>
      <c r="D236" s="29" t="n"/>
      <c r="E236" s="29" t="n"/>
      <c r="F236" s="30" t="n"/>
      <c r="G236" s="30" t="n"/>
      <c r="H236" s="30" t="n"/>
      <c r="I236" s="31" t="n"/>
      <c r="J236" s="31" t="n"/>
      <c r="K236" s="31" t="n"/>
      <c r="L236" s="31" t="n"/>
      <c r="M236" s="31" t="n"/>
      <c r="N236" s="29" t="n"/>
      <c r="O236" s="32" t="n"/>
      <c r="P236" s="32" t="n"/>
      <c r="Q236" s="30" t="n"/>
      <c r="R236" s="30" t="n"/>
      <c r="S236" s="29" t="n"/>
      <c r="T236" s="25">
        <f>IF($A236="","",IF($G236="","",MAX(0,IF($N236="Paid",IF($Q236="",TODAY(),$Q236),TODAY())-$G236)))</f>
        <v/>
      </c>
      <c r="U236" s="26">
        <f>IF($A236="","",MAX(0,$I236-$K236-$L236-$M236))</f>
        <v/>
      </c>
      <c r="V236" s="27">
        <f>IF($A236="","",IF($G236="","Not submitted",IF($T236&lt;=30,"0–30 days",IF($T236&lt;=60,"31–60 days",IF($T236&lt;=90,"61–90 days","More than 90 days")))))</f>
        <v/>
      </c>
      <c r="W236" s="28">
        <f>IF($A236="","",IF(OR($N236="Submitted",$N236="In Process",$N236="Denied",$N236="Paid",$N236="Adjusted",$N236="Voided"),"Not applicable",IF($H236="","Missing deadline",IF($H236&lt;TODAY(),"Past due",IF($H236&lt;=TODAY()+'Lists &amp; Settings'!$B$3,"Due within 14 days","On track")))))</f>
        <v/>
      </c>
      <c r="X236" s="28">
        <f>IF($A236="","",IF($U236&lt;=0,"Closed",IF($R236="","No follow-up date",IF($R236&lt;TODAY(),"Overdue",IF($R236=TODAY(),"Due","Scheduled")))))</f>
        <v/>
      </c>
      <c r="Y236" s="28">
        <f>IF($A236="","",IF($B236="","Missing encounter ID",IF($C236="","Missing clinic",IF($D236="","Missing payer",IF($E236="","Missing claim type",IF($F236="","Missing date of service",IF($H236="","Missing filing deadline",IF($I236="","Missing billed amount",IF($N236="","Missing claim status",IF($S236="","Missing owner",IF(COUNTIF($A$7:$A$506,$A236)&gt;1,"Duplicate claim ID",IF(AND($G236&lt;&gt;"",$G236&lt;$F236),"Submitted before service date",IF(AND($H236&lt;&gt;"",$H236&lt;$F236),"Deadline before service date",IF(AND($N236="Denied",$P236=""),"Missing denial category",IF(AND(OR($N236="Submitted",$N236="In Process",$N236="Denied",$N236="Paid",$N236="Adjusted"),$G236=""),"Missing submitted date",IF(AND($N236="Paid",$K236=0),"Paid status with no insurance payment",IF($K236+$L236+$M236&gt;$I236,"Amounts exceed billed amount","OK")))))))))))))))))</f>
        <v/>
      </c>
    </row>
    <row r="237">
      <c r="A237" s="21" t="n"/>
      <c r="B237" s="21" t="n"/>
      <c r="C237" s="21" t="n"/>
      <c r="D237" s="21" t="n"/>
      <c r="E237" s="21" t="n"/>
      <c r="F237" s="22" t="n"/>
      <c r="G237" s="22" t="n"/>
      <c r="H237" s="22" t="n"/>
      <c r="I237" s="23" t="n"/>
      <c r="J237" s="23" t="n"/>
      <c r="K237" s="23" t="n"/>
      <c r="L237" s="23" t="n"/>
      <c r="M237" s="23" t="n"/>
      <c r="N237" s="21" t="n"/>
      <c r="O237" s="24" t="n"/>
      <c r="P237" s="24" t="n"/>
      <c r="Q237" s="22" t="n"/>
      <c r="R237" s="22" t="n"/>
      <c r="S237" s="21" t="n"/>
      <c r="T237" s="25">
        <f>IF($A237="","",IF($G237="","",MAX(0,IF($N237="Paid",IF($Q237="",TODAY(),$Q237),TODAY())-$G237)))</f>
        <v/>
      </c>
      <c r="U237" s="26">
        <f>IF($A237="","",MAX(0,$I237-$K237-$L237-$M237))</f>
        <v/>
      </c>
      <c r="V237" s="27">
        <f>IF($A237="","",IF($G237="","Not submitted",IF($T237&lt;=30,"0–30 days",IF($T237&lt;=60,"31–60 days",IF($T237&lt;=90,"61–90 days","More than 90 days")))))</f>
        <v/>
      </c>
      <c r="W237" s="28">
        <f>IF($A237="","",IF(OR($N237="Submitted",$N237="In Process",$N237="Denied",$N237="Paid",$N237="Adjusted",$N237="Voided"),"Not applicable",IF($H237="","Missing deadline",IF($H237&lt;TODAY(),"Past due",IF($H237&lt;=TODAY()+'Lists &amp; Settings'!$B$3,"Due within 14 days","On track")))))</f>
        <v/>
      </c>
      <c r="X237" s="28">
        <f>IF($A237="","",IF($U237&lt;=0,"Closed",IF($R237="","No follow-up date",IF($R237&lt;TODAY(),"Overdue",IF($R237=TODAY(),"Due","Scheduled")))))</f>
        <v/>
      </c>
      <c r="Y237" s="28">
        <f>IF($A237="","",IF($B237="","Missing encounter ID",IF($C237="","Missing clinic",IF($D237="","Missing payer",IF($E237="","Missing claim type",IF($F237="","Missing date of service",IF($H237="","Missing filing deadline",IF($I237="","Missing billed amount",IF($N237="","Missing claim status",IF($S237="","Missing owner",IF(COUNTIF($A$7:$A$506,$A237)&gt;1,"Duplicate claim ID",IF(AND($G237&lt;&gt;"",$G237&lt;$F237),"Submitted before service date",IF(AND($H237&lt;&gt;"",$H237&lt;$F237),"Deadline before service date",IF(AND($N237="Denied",$P237=""),"Missing denial category",IF(AND(OR($N237="Submitted",$N237="In Process",$N237="Denied",$N237="Paid",$N237="Adjusted"),$G237=""),"Missing submitted date",IF(AND($N237="Paid",$K237=0),"Paid status with no insurance payment",IF($K237+$L237+$M237&gt;$I237,"Amounts exceed billed amount","OK")))))))))))))))))</f>
        <v/>
      </c>
    </row>
    <row r="238">
      <c r="A238" s="29" t="n"/>
      <c r="B238" s="29" t="n"/>
      <c r="C238" s="29" t="n"/>
      <c r="D238" s="29" t="n"/>
      <c r="E238" s="29" t="n"/>
      <c r="F238" s="30" t="n"/>
      <c r="G238" s="30" t="n"/>
      <c r="H238" s="30" t="n"/>
      <c r="I238" s="31" t="n"/>
      <c r="J238" s="31" t="n"/>
      <c r="K238" s="31" t="n"/>
      <c r="L238" s="31" t="n"/>
      <c r="M238" s="31" t="n"/>
      <c r="N238" s="29" t="n"/>
      <c r="O238" s="32" t="n"/>
      <c r="P238" s="32" t="n"/>
      <c r="Q238" s="30" t="n"/>
      <c r="R238" s="30" t="n"/>
      <c r="S238" s="29" t="n"/>
      <c r="T238" s="25">
        <f>IF($A238="","",IF($G238="","",MAX(0,IF($N238="Paid",IF($Q238="",TODAY(),$Q238),TODAY())-$G238)))</f>
        <v/>
      </c>
      <c r="U238" s="26">
        <f>IF($A238="","",MAX(0,$I238-$K238-$L238-$M238))</f>
        <v/>
      </c>
      <c r="V238" s="27">
        <f>IF($A238="","",IF($G238="","Not submitted",IF($T238&lt;=30,"0–30 days",IF($T238&lt;=60,"31–60 days",IF($T238&lt;=90,"61–90 days","More than 90 days")))))</f>
        <v/>
      </c>
      <c r="W238" s="28">
        <f>IF($A238="","",IF(OR($N238="Submitted",$N238="In Process",$N238="Denied",$N238="Paid",$N238="Adjusted",$N238="Voided"),"Not applicable",IF($H238="","Missing deadline",IF($H238&lt;TODAY(),"Past due",IF($H238&lt;=TODAY()+'Lists &amp; Settings'!$B$3,"Due within 14 days","On track")))))</f>
        <v/>
      </c>
      <c r="X238" s="28">
        <f>IF($A238="","",IF($U238&lt;=0,"Closed",IF($R238="","No follow-up date",IF($R238&lt;TODAY(),"Overdue",IF($R238=TODAY(),"Due","Scheduled")))))</f>
        <v/>
      </c>
      <c r="Y238" s="28">
        <f>IF($A238="","",IF($B238="","Missing encounter ID",IF($C238="","Missing clinic",IF($D238="","Missing payer",IF($E238="","Missing claim type",IF($F238="","Missing date of service",IF($H238="","Missing filing deadline",IF($I238="","Missing billed amount",IF($N238="","Missing claim status",IF($S238="","Missing owner",IF(COUNTIF($A$7:$A$506,$A238)&gt;1,"Duplicate claim ID",IF(AND($G238&lt;&gt;"",$G238&lt;$F238),"Submitted before service date",IF(AND($H238&lt;&gt;"",$H238&lt;$F238),"Deadline before service date",IF(AND($N238="Denied",$P238=""),"Missing denial category",IF(AND(OR($N238="Submitted",$N238="In Process",$N238="Denied",$N238="Paid",$N238="Adjusted"),$G238=""),"Missing submitted date",IF(AND($N238="Paid",$K238=0),"Paid status with no insurance payment",IF($K238+$L238+$M238&gt;$I238,"Amounts exceed billed amount","OK")))))))))))))))))</f>
        <v/>
      </c>
    </row>
    <row r="239">
      <c r="A239" s="21" t="n"/>
      <c r="B239" s="21" t="n"/>
      <c r="C239" s="21" t="n"/>
      <c r="D239" s="21" t="n"/>
      <c r="E239" s="21" t="n"/>
      <c r="F239" s="22" t="n"/>
      <c r="G239" s="22" t="n"/>
      <c r="H239" s="22" t="n"/>
      <c r="I239" s="23" t="n"/>
      <c r="J239" s="23" t="n"/>
      <c r="K239" s="23" t="n"/>
      <c r="L239" s="23" t="n"/>
      <c r="M239" s="23" t="n"/>
      <c r="N239" s="21" t="n"/>
      <c r="O239" s="24" t="n"/>
      <c r="P239" s="24" t="n"/>
      <c r="Q239" s="22" t="n"/>
      <c r="R239" s="22" t="n"/>
      <c r="S239" s="21" t="n"/>
      <c r="T239" s="25">
        <f>IF($A239="","",IF($G239="","",MAX(0,IF($N239="Paid",IF($Q239="",TODAY(),$Q239),TODAY())-$G239)))</f>
        <v/>
      </c>
      <c r="U239" s="26">
        <f>IF($A239="","",MAX(0,$I239-$K239-$L239-$M239))</f>
        <v/>
      </c>
      <c r="V239" s="27">
        <f>IF($A239="","",IF($G239="","Not submitted",IF($T239&lt;=30,"0–30 days",IF($T239&lt;=60,"31–60 days",IF($T239&lt;=90,"61–90 days","More than 90 days")))))</f>
        <v/>
      </c>
      <c r="W239" s="28">
        <f>IF($A239="","",IF(OR($N239="Submitted",$N239="In Process",$N239="Denied",$N239="Paid",$N239="Adjusted",$N239="Voided"),"Not applicable",IF($H239="","Missing deadline",IF($H239&lt;TODAY(),"Past due",IF($H239&lt;=TODAY()+'Lists &amp; Settings'!$B$3,"Due within 14 days","On track")))))</f>
        <v/>
      </c>
      <c r="X239" s="28">
        <f>IF($A239="","",IF($U239&lt;=0,"Closed",IF($R239="","No follow-up date",IF($R239&lt;TODAY(),"Overdue",IF($R239=TODAY(),"Due","Scheduled")))))</f>
        <v/>
      </c>
      <c r="Y239" s="28">
        <f>IF($A239="","",IF($B239="","Missing encounter ID",IF($C239="","Missing clinic",IF($D239="","Missing payer",IF($E239="","Missing claim type",IF($F239="","Missing date of service",IF($H239="","Missing filing deadline",IF($I239="","Missing billed amount",IF($N239="","Missing claim status",IF($S239="","Missing owner",IF(COUNTIF($A$7:$A$506,$A239)&gt;1,"Duplicate claim ID",IF(AND($G239&lt;&gt;"",$G239&lt;$F239),"Submitted before service date",IF(AND($H239&lt;&gt;"",$H239&lt;$F239),"Deadline before service date",IF(AND($N239="Denied",$P239=""),"Missing denial category",IF(AND(OR($N239="Submitted",$N239="In Process",$N239="Denied",$N239="Paid",$N239="Adjusted"),$G239=""),"Missing submitted date",IF(AND($N239="Paid",$K239=0),"Paid status with no insurance payment",IF($K239+$L239+$M239&gt;$I239,"Amounts exceed billed amount","OK")))))))))))))))))</f>
        <v/>
      </c>
    </row>
    <row r="240">
      <c r="A240" s="29" t="n"/>
      <c r="B240" s="29" t="n"/>
      <c r="C240" s="29" t="n"/>
      <c r="D240" s="29" t="n"/>
      <c r="E240" s="29" t="n"/>
      <c r="F240" s="30" t="n"/>
      <c r="G240" s="30" t="n"/>
      <c r="H240" s="30" t="n"/>
      <c r="I240" s="31" t="n"/>
      <c r="J240" s="31" t="n"/>
      <c r="K240" s="31" t="n"/>
      <c r="L240" s="31" t="n"/>
      <c r="M240" s="31" t="n"/>
      <c r="N240" s="29" t="n"/>
      <c r="O240" s="32" t="n"/>
      <c r="P240" s="32" t="n"/>
      <c r="Q240" s="30" t="n"/>
      <c r="R240" s="30" t="n"/>
      <c r="S240" s="29" t="n"/>
      <c r="T240" s="25">
        <f>IF($A240="","",IF($G240="","",MAX(0,IF($N240="Paid",IF($Q240="",TODAY(),$Q240),TODAY())-$G240)))</f>
        <v/>
      </c>
      <c r="U240" s="26">
        <f>IF($A240="","",MAX(0,$I240-$K240-$L240-$M240))</f>
        <v/>
      </c>
      <c r="V240" s="27">
        <f>IF($A240="","",IF($G240="","Not submitted",IF($T240&lt;=30,"0–30 days",IF($T240&lt;=60,"31–60 days",IF($T240&lt;=90,"61–90 days","More than 90 days")))))</f>
        <v/>
      </c>
      <c r="W240" s="28">
        <f>IF($A240="","",IF(OR($N240="Submitted",$N240="In Process",$N240="Denied",$N240="Paid",$N240="Adjusted",$N240="Voided"),"Not applicable",IF($H240="","Missing deadline",IF($H240&lt;TODAY(),"Past due",IF($H240&lt;=TODAY()+'Lists &amp; Settings'!$B$3,"Due within 14 days","On track")))))</f>
        <v/>
      </c>
      <c r="X240" s="28">
        <f>IF($A240="","",IF($U240&lt;=0,"Closed",IF($R240="","No follow-up date",IF($R240&lt;TODAY(),"Overdue",IF($R240=TODAY(),"Due","Scheduled")))))</f>
        <v/>
      </c>
      <c r="Y240" s="28">
        <f>IF($A240="","",IF($B240="","Missing encounter ID",IF($C240="","Missing clinic",IF($D240="","Missing payer",IF($E240="","Missing claim type",IF($F240="","Missing date of service",IF($H240="","Missing filing deadline",IF($I240="","Missing billed amount",IF($N240="","Missing claim status",IF($S240="","Missing owner",IF(COUNTIF($A$7:$A$506,$A240)&gt;1,"Duplicate claim ID",IF(AND($G240&lt;&gt;"",$G240&lt;$F240),"Submitted before service date",IF(AND($H240&lt;&gt;"",$H240&lt;$F240),"Deadline before service date",IF(AND($N240="Denied",$P240=""),"Missing denial category",IF(AND(OR($N240="Submitted",$N240="In Process",$N240="Denied",$N240="Paid",$N240="Adjusted"),$G240=""),"Missing submitted date",IF(AND($N240="Paid",$K240=0),"Paid status with no insurance payment",IF($K240+$L240+$M240&gt;$I240,"Amounts exceed billed amount","OK")))))))))))))))))</f>
        <v/>
      </c>
    </row>
    <row r="241">
      <c r="A241" s="21" t="n"/>
      <c r="B241" s="21" t="n"/>
      <c r="C241" s="21" t="n"/>
      <c r="D241" s="21" t="n"/>
      <c r="E241" s="21" t="n"/>
      <c r="F241" s="22" t="n"/>
      <c r="G241" s="22" t="n"/>
      <c r="H241" s="22" t="n"/>
      <c r="I241" s="23" t="n"/>
      <c r="J241" s="23" t="n"/>
      <c r="K241" s="23" t="n"/>
      <c r="L241" s="23" t="n"/>
      <c r="M241" s="23" t="n"/>
      <c r="N241" s="21" t="n"/>
      <c r="O241" s="24" t="n"/>
      <c r="P241" s="24" t="n"/>
      <c r="Q241" s="22" t="n"/>
      <c r="R241" s="22" t="n"/>
      <c r="S241" s="21" t="n"/>
      <c r="T241" s="25">
        <f>IF($A241="","",IF($G241="","",MAX(0,IF($N241="Paid",IF($Q241="",TODAY(),$Q241),TODAY())-$G241)))</f>
        <v/>
      </c>
      <c r="U241" s="26">
        <f>IF($A241="","",MAX(0,$I241-$K241-$L241-$M241))</f>
        <v/>
      </c>
      <c r="V241" s="27">
        <f>IF($A241="","",IF($G241="","Not submitted",IF($T241&lt;=30,"0–30 days",IF($T241&lt;=60,"31–60 days",IF($T241&lt;=90,"61–90 days","More than 90 days")))))</f>
        <v/>
      </c>
      <c r="W241" s="28">
        <f>IF($A241="","",IF(OR($N241="Submitted",$N241="In Process",$N241="Denied",$N241="Paid",$N241="Adjusted",$N241="Voided"),"Not applicable",IF($H241="","Missing deadline",IF($H241&lt;TODAY(),"Past due",IF($H241&lt;=TODAY()+'Lists &amp; Settings'!$B$3,"Due within 14 days","On track")))))</f>
        <v/>
      </c>
      <c r="X241" s="28">
        <f>IF($A241="","",IF($U241&lt;=0,"Closed",IF($R241="","No follow-up date",IF($R241&lt;TODAY(),"Overdue",IF($R241=TODAY(),"Due","Scheduled")))))</f>
        <v/>
      </c>
      <c r="Y241" s="28">
        <f>IF($A241="","",IF($B241="","Missing encounter ID",IF($C241="","Missing clinic",IF($D241="","Missing payer",IF($E241="","Missing claim type",IF($F241="","Missing date of service",IF($H241="","Missing filing deadline",IF($I241="","Missing billed amount",IF($N241="","Missing claim status",IF($S241="","Missing owner",IF(COUNTIF($A$7:$A$506,$A241)&gt;1,"Duplicate claim ID",IF(AND($G241&lt;&gt;"",$G241&lt;$F241),"Submitted before service date",IF(AND($H241&lt;&gt;"",$H241&lt;$F241),"Deadline before service date",IF(AND($N241="Denied",$P241=""),"Missing denial category",IF(AND(OR($N241="Submitted",$N241="In Process",$N241="Denied",$N241="Paid",$N241="Adjusted"),$G241=""),"Missing submitted date",IF(AND($N241="Paid",$K241=0),"Paid status with no insurance payment",IF($K241+$L241+$M241&gt;$I241,"Amounts exceed billed amount","OK")))))))))))))))))</f>
        <v/>
      </c>
    </row>
    <row r="242">
      <c r="A242" s="29" t="n"/>
      <c r="B242" s="29" t="n"/>
      <c r="C242" s="29" t="n"/>
      <c r="D242" s="29" t="n"/>
      <c r="E242" s="29" t="n"/>
      <c r="F242" s="30" t="n"/>
      <c r="G242" s="30" t="n"/>
      <c r="H242" s="30" t="n"/>
      <c r="I242" s="31" t="n"/>
      <c r="J242" s="31" t="n"/>
      <c r="K242" s="31" t="n"/>
      <c r="L242" s="31" t="n"/>
      <c r="M242" s="31" t="n"/>
      <c r="N242" s="29" t="n"/>
      <c r="O242" s="32" t="n"/>
      <c r="P242" s="32" t="n"/>
      <c r="Q242" s="30" t="n"/>
      <c r="R242" s="30" t="n"/>
      <c r="S242" s="29" t="n"/>
      <c r="T242" s="25">
        <f>IF($A242="","",IF($G242="","",MAX(0,IF($N242="Paid",IF($Q242="",TODAY(),$Q242),TODAY())-$G242)))</f>
        <v/>
      </c>
      <c r="U242" s="26">
        <f>IF($A242="","",MAX(0,$I242-$K242-$L242-$M242))</f>
        <v/>
      </c>
      <c r="V242" s="27">
        <f>IF($A242="","",IF($G242="","Not submitted",IF($T242&lt;=30,"0–30 days",IF($T242&lt;=60,"31–60 days",IF($T242&lt;=90,"61–90 days","More than 90 days")))))</f>
        <v/>
      </c>
      <c r="W242" s="28">
        <f>IF($A242="","",IF(OR($N242="Submitted",$N242="In Process",$N242="Denied",$N242="Paid",$N242="Adjusted",$N242="Voided"),"Not applicable",IF($H242="","Missing deadline",IF($H242&lt;TODAY(),"Past due",IF($H242&lt;=TODAY()+'Lists &amp; Settings'!$B$3,"Due within 14 days","On track")))))</f>
        <v/>
      </c>
      <c r="X242" s="28">
        <f>IF($A242="","",IF($U242&lt;=0,"Closed",IF($R242="","No follow-up date",IF($R242&lt;TODAY(),"Overdue",IF($R242=TODAY(),"Due","Scheduled")))))</f>
        <v/>
      </c>
      <c r="Y242" s="28">
        <f>IF($A242="","",IF($B242="","Missing encounter ID",IF($C242="","Missing clinic",IF($D242="","Missing payer",IF($E242="","Missing claim type",IF($F242="","Missing date of service",IF($H242="","Missing filing deadline",IF($I242="","Missing billed amount",IF($N242="","Missing claim status",IF($S242="","Missing owner",IF(COUNTIF($A$7:$A$506,$A242)&gt;1,"Duplicate claim ID",IF(AND($G242&lt;&gt;"",$G242&lt;$F242),"Submitted before service date",IF(AND($H242&lt;&gt;"",$H242&lt;$F242),"Deadline before service date",IF(AND($N242="Denied",$P242=""),"Missing denial category",IF(AND(OR($N242="Submitted",$N242="In Process",$N242="Denied",$N242="Paid",$N242="Adjusted"),$G242=""),"Missing submitted date",IF(AND($N242="Paid",$K242=0),"Paid status with no insurance payment",IF($K242+$L242+$M242&gt;$I242,"Amounts exceed billed amount","OK")))))))))))))))))</f>
        <v/>
      </c>
    </row>
    <row r="243">
      <c r="A243" s="21" t="n"/>
      <c r="B243" s="21" t="n"/>
      <c r="C243" s="21" t="n"/>
      <c r="D243" s="21" t="n"/>
      <c r="E243" s="21" t="n"/>
      <c r="F243" s="22" t="n"/>
      <c r="G243" s="22" t="n"/>
      <c r="H243" s="22" t="n"/>
      <c r="I243" s="23" t="n"/>
      <c r="J243" s="23" t="n"/>
      <c r="K243" s="23" t="n"/>
      <c r="L243" s="23" t="n"/>
      <c r="M243" s="23" t="n"/>
      <c r="N243" s="21" t="n"/>
      <c r="O243" s="24" t="n"/>
      <c r="P243" s="24" t="n"/>
      <c r="Q243" s="22" t="n"/>
      <c r="R243" s="22" t="n"/>
      <c r="S243" s="21" t="n"/>
      <c r="T243" s="25">
        <f>IF($A243="","",IF($G243="","",MAX(0,IF($N243="Paid",IF($Q243="",TODAY(),$Q243),TODAY())-$G243)))</f>
        <v/>
      </c>
      <c r="U243" s="26">
        <f>IF($A243="","",MAX(0,$I243-$K243-$L243-$M243))</f>
        <v/>
      </c>
      <c r="V243" s="27">
        <f>IF($A243="","",IF($G243="","Not submitted",IF($T243&lt;=30,"0–30 days",IF($T243&lt;=60,"31–60 days",IF($T243&lt;=90,"61–90 days","More than 90 days")))))</f>
        <v/>
      </c>
      <c r="W243" s="28">
        <f>IF($A243="","",IF(OR($N243="Submitted",$N243="In Process",$N243="Denied",$N243="Paid",$N243="Adjusted",$N243="Voided"),"Not applicable",IF($H243="","Missing deadline",IF($H243&lt;TODAY(),"Past due",IF($H243&lt;=TODAY()+'Lists &amp; Settings'!$B$3,"Due within 14 days","On track")))))</f>
        <v/>
      </c>
      <c r="X243" s="28">
        <f>IF($A243="","",IF($U243&lt;=0,"Closed",IF($R243="","No follow-up date",IF($R243&lt;TODAY(),"Overdue",IF($R243=TODAY(),"Due","Scheduled")))))</f>
        <v/>
      </c>
      <c r="Y243" s="28">
        <f>IF($A243="","",IF($B243="","Missing encounter ID",IF($C243="","Missing clinic",IF($D243="","Missing payer",IF($E243="","Missing claim type",IF($F243="","Missing date of service",IF($H243="","Missing filing deadline",IF($I243="","Missing billed amount",IF($N243="","Missing claim status",IF($S243="","Missing owner",IF(COUNTIF($A$7:$A$506,$A243)&gt;1,"Duplicate claim ID",IF(AND($G243&lt;&gt;"",$G243&lt;$F243),"Submitted before service date",IF(AND($H243&lt;&gt;"",$H243&lt;$F243),"Deadline before service date",IF(AND($N243="Denied",$P243=""),"Missing denial category",IF(AND(OR($N243="Submitted",$N243="In Process",$N243="Denied",$N243="Paid",$N243="Adjusted"),$G243=""),"Missing submitted date",IF(AND($N243="Paid",$K243=0),"Paid status with no insurance payment",IF($K243+$L243+$M243&gt;$I243,"Amounts exceed billed amount","OK")))))))))))))))))</f>
        <v/>
      </c>
    </row>
    <row r="244">
      <c r="A244" s="29" t="n"/>
      <c r="B244" s="29" t="n"/>
      <c r="C244" s="29" t="n"/>
      <c r="D244" s="29" t="n"/>
      <c r="E244" s="29" t="n"/>
      <c r="F244" s="30" t="n"/>
      <c r="G244" s="30" t="n"/>
      <c r="H244" s="30" t="n"/>
      <c r="I244" s="31" t="n"/>
      <c r="J244" s="31" t="n"/>
      <c r="K244" s="31" t="n"/>
      <c r="L244" s="31" t="n"/>
      <c r="M244" s="31" t="n"/>
      <c r="N244" s="29" t="n"/>
      <c r="O244" s="32" t="n"/>
      <c r="P244" s="32" t="n"/>
      <c r="Q244" s="30" t="n"/>
      <c r="R244" s="30" t="n"/>
      <c r="S244" s="29" t="n"/>
      <c r="T244" s="25">
        <f>IF($A244="","",IF($G244="","",MAX(0,IF($N244="Paid",IF($Q244="",TODAY(),$Q244),TODAY())-$G244)))</f>
        <v/>
      </c>
      <c r="U244" s="26">
        <f>IF($A244="","",MAX(0,$I244-$K244-$L244-$M244))</f>
        <v/>
      </c>
      <c r="V244" s="27">
        <f>IF($A244="","",IF($G244="","Not submitted",IF($T244&lt;=30,"0–30 days",IF($T244&lt;=60,"31–60 days",IF($T244&lt;=90,"61–90 days","More than 90 days")))))</f>
        <v/>
      </c>
      <c r="W244" s="28">
        <f>IF($A244="","",IF(OR($N244="Submitted",$N244="In Process",$N244="Denied",$N244="Paid",$N244="Adjusted",$N244="Voided"),"Not applicable",IF($H244="","Missing deadline",IF($H244&lt;TODAY(),"Past due",IF($H244&lt;=TODAY()+'Lists &amp; Settings'!$B$3,"Due within 14 days","On track")))))</f>
        <v/>
      </c>
      <c r="X244" s="28">
        <f>IF($A244="","",IF($U244&lt;=0,"Closed",IF($R244="","No follow-up date",IF($R244&lt;TODAY(),"Overdue",IF($R244=TODAY(),"Due","Scheduled")))))</f>
        <v/>
      </c>
      <c r="Y244" s="28">
        <f>IF($A244="","",IF($B244="","Missing encounter ID",IF($C244="","Missing clinic",IF($D244="","Missing payer",IF($E244="","Missing claim type",IF($F244="","Missing date of service",IF($H244="","Missing filing deadline",IF($I244="","Missing billed amount",IF($N244="","Missing claim status",IF($S244="","Missing owner",IF(COUNTIF($A$7:$A$506,$A244)&gt;1,"Duplicate claim ID",IF(AND($G244&lt;&gt;"",$G244&lt;$F244),"Submitted before service date",IF(AND($H244&lt;&gt;"",$H244&lt;$F244),"Deadline before service date",IF(AND($N244="Denied",$P244=""),"Missing denial category",IF(AND(OR($N244="Submitted",$N244="In Process",$N244="Denied",$N244="Paid",$N244="Adjusted"),$G244=""),"Missing submitted date",IF(AND($N244="Paid",$K244=0),"Paid status with no insurance payment",IF($K244+$L244+$M244&gt;$I244,"Amounts exceed billed amount","OK")))))))))))))))))</f>
        <v/>
      </c>
    </row>
    <row r="245">
      <c r="A245" s="21" t="n"/>
      <c r="B245" s="21" t="n"/>
      <c r="C245" s="21" t="n"/>
      <c r="D245" s="21" t="n"/>
      <c r="E245" s="21" t="n"/>
      <c r="F245" s="22" t="n"/>
      <c r="G245" s="22" t="n"/>
      <c r="H245" s="22" t="n"/>
      <c r="I245" s="23" t="n"/>
      <c r="J245" s="23" t="n"/>
      <c r="K245" s="23" t="n"/>
      <c r="L245" s="23" t="n"/>
      <c r="M245" s="23" t="n"/>
      <c r="N245" s="21" t="n"/>
      <c r="O245" s="24" t="n"/>
      <c r="P245" s="24" t="n"/>
      <c r="Q245" s="22" t="n"/>
      <c r="R245" s="22" t="n"/>
      <c r="S245" s="21" t="n"/>
      <c r="T245" s="25">
        <f>IF($A245="","",IF($G245="","",MAX(0,IF($N245="Paid",IF($Q245="",TODAY(),$Q245),TODAY())-$G245)))</f>
        <v/>
      </c>
      <c r="U245" s="26">
        <f>IF($A245="","",MAX(0,$I245-$K245-$L245-$M245))</f>
        <v/>
      </c>
      <c r="V245" s="27">
        <f>IF($A245="","",IF($G245="","Not submitted",IF($T245&lt;=30,"0–30 days",IF($T245&lt;=60,"31–60 days",IF($T245&lt;=90,"61–90 days","More than 90 days")))))</f>
        <v/>
      </c>
      <c r="W245" s="28">
        <f>IF($A245="","",IF(OR($N245="Submitted",$N245="In Process",$N245="Denied",$N245="Paid",$N245="Adjusted",$N245="Voided"),"Not applicable",IF($H245="","Missing deadline",IF($H245&lt;TODAY(),"Past due",IF($H245&lt;=TODAY()+'Lists &amp; Settings'!$B$3,"Due within 14 days","On track")))))</f>
        <v/>
      </c>
      <c r="X245" s="28">
        <f>IF($A245="","",IF($U245&lt;=0,"Closed",IF($R245="","No follow-up date",IF($R245&lt;TODAY(),"Overdue",IF($R245=TODAY(),"Due","Scheduled")))))</f>
        <v/>
      </c>
      <c r="Y245" s="28">
        <f>IF($A245="","",IF($B245="","Missing encounter ID",IF($C245="","Missing clinic",IF($D245="","Missing payer",IF($E245="","Missing claim type",IF($F245="","Missing date of service",IF($H245="","Missing filing deadline",IF($I245="","Missing billed amount",IF($N245="","Missing claim status",IF($S245="","Missing owner",IF(COUNTIF($A$7:$A$506,$A245)&gt;1,"Duplicate claim ID",IF(AND($G245&lt;&gt;"",$G245&lt;$F245),"Submitted before service date",IF(AND($H245&lt;&gt;"",$H245&lt;$F245),"Deadline before service date",IF(AND($N245="Denied",$P245=""),"Missing denial category",IF(AND(OR($N245="Submitted",$N245="In Process",$N245="Denied",$N245="Paid",$N245="Adjusted"),$G245=""),"Missing submitted date",IF(AND($N245="Paid",$K245=0),"Paid status with no insurance payment",IF($K245+$L245+$M245&gt;$I245,"Amounts exceed billed amount","OK")))))))))))))))))</f>
        <v/>
      </c>
    </row>
    <row r="246">
      <c r="A246" s="29" t="n"/>
      <c r="B246" s="29" t="n"/>
      <c r="C246" s="29" t="n"/>
      <c r="D246" s="29" t="n"/>
      <c r="E246" s="29" t="n"/>
      <c r="F246" s="30" t="n"/>
      <c r="G246" s="30" t="n"/>
      <c r="H246" s="30" t="n"/>
      <c r="I246" s="31" t="n"/>
      <c r="J246" s="31" t="n"/>
      <c r="K246" s="31" t="n"/>
      <c r="L246" s="31" t="n"/>
      <c r="M246" s="31" t="n"/>
      <c r="N246" s="29" t="n"/>
      <c r="O246" s="32" t="n"/>
      <c r="P246" s="32" t="n"/>
      <c r="Q246" s="30" t="n"/>
      <c r="R246" s="30" t="n"/>
      <c r="S246" s="29" t="n"/>
      <c r="T246" s="25">
        <f>IF($A246="","",IF($G246="","",MAX(0,IF($N246="Paid",IF($Q246="",TODAY(),$Q246),TODAY())-$G246)))</f>
        <v/>
      </c>
      <c r="U246" s="26">
        <f>IF($A246="","",MAX(0,$I246-$K246-$L246-$M246))</f>
        <v/>
      </c>
      <c r="V246" s="27">
        <f>IF($A246="","",IF($G246="","Not submitted",IF($T246&lt;=30,"0–30 days",IF($T246&lt;=60,"31–60 days",IF($T246&lt;=90,"61–90 days","More than 90 days")))))</f>
        <v/>
      </c>
      <c r="W246" s="28">
        <f>IF($A246="","",IF(OR($N246="Submitted",$N246="In Process",$N246="Denied",$N246="Paid",$N246="Adjusted",$N246="Voided"),"Not applicable",IF($H246="","Missing deadline",IF($H246&lt;TODAY(),"Past due",IF($H246&lt;=TODAY()+'Lists &amp; Settings'!$B$3,"Due within 14 days","On track")))))</f>
        <v/>
      </c>
      <c r="X246" s="28">
        <f>IF($A246="","",IF($U246&lt;=0,"Closed",IF($R246="","No follow-up date",IF($R246&lt;TODAY(),"Overdue",IF($R246=TODAY(),"Due","Scheduled")))))</f>
        <v/>
      </c>
      <c r="Y246" s="28">
        <f>IF($A246="","",IF($B246="","Missing encounter ID",IF($C246="","Missing clinic",IF($D246="","Missing payer",IF($E246="","Missing claim type",IF($F246="","Missing date of service",IF($H246="","Missing filing deadline",IF($I246="","Missing billed amount",IF($N246="","Missing claim status",IF($S246="","Missing owner",IF(COUNTIF($A$7:$A$506,$A246)&gt;1,"Duplicate claim ID",IF(AND($G246&lt;&gt;"",$G246&lt;$F246),"Submitted before service date",IF(AND($H246&lt;&gt;"",$H246&lt;$F246),"Deadline before service date",IF(AND($N246="Denied",$P246=""),"Missing denial category",IF(AND(OR($N246="Submitted",$N246="In Process",$N246="Denied",$N246="Paid",$N246="Adjusted"),$G246=""),"Missing submitted date",IF(AND($N246="Paid",$K246=0),"Paid status with no insurance payment",IF($K246+$L246+$M246&gt;$I246,"Amounts exceed billed amount","OK")))))))))))))))))</f>
        <v/>
      </c>
    </row>
    <row r="247">
      <c r="A247" s="21" t="n"/>
      <c r="B247" s="21" t="n"/>
      <c r="C247" s="21" t="n"/>
      <c r="D247" s="21" t="n"/>
      <c r="E247" s="21" t="n"/>
      <c r="F247" s="22" t="n"/>
      <c r="G247" s="22" t="n"/>
      <c r="H247" s="22" t="n"/>
      <c r="I247" s="23" t="n"/>
      <c r="J247" s="23" t="n"/>
      <c r="K247" s="23" t="n"/>
      <c r="L247" s="23" t="n"/>
      <c r="M247" s="23" t="n"/>
      <c r="N247" s="21" t="n"/>
      <c r="O247" s="24" t="n"/>
      <c r="P247" s="24" t="n"/>
      <c r="Q247" s="22" t="n"/>
      <c r="R247" s="22" t="n"/>
      <c r="S247" s="21" t="n"/>
      <c r="T247" s="25">
        <f>IF($A247="","",IF($G247="","",MAX(0,IF($N247="Paid",IF($Q247="",TODAY(),$Q247),TODAY())-$G247)))</f>
        <v/>
      </c>
      <c r="U247" s="26">
        <f>IF($A247="","",MAX(0,$I247-$K247-$L247-$M247))</f>
        <v/>
      </c>
      <c r="V247" s="27">
        <f>IF($A247="","",IF($G247="","Not submitted",IF($T247&lt;=30,"0–30 days",IF($T247&lt;=60,"31–60 days",IF($T247&lt;=90,"61–90 days","More than 90 days")))))</f>
        <v/>
      </c>
      <c r="W247" s="28">
        <f>IF($A247="","",IF(OR($N247="Submitted",$N247="In Process",$N247="Denied",$N247="Paid",$N247="Adjusted",$N247="Voided"),"Not applicable",IF($H247="","Missing deadline",IF($H247&lt;TODAY(),"Past due",IF($H247&lt;=TODAY()+'Lists &amp; Settings'!$B$3,"Due within 14 days","On track")))))</f>
        <v/>
      </c>
      <c r="X247" s="28">
        <f>IF($A247="","",IF($U247&lt;=0,"Closed",IF($R247="","No follow-up date",IF($R247&lt;TODAY(),"Overdue",IF($R247=TODAY(),"Due","Scheduled")))))</f>
        <v/>
      </c>
      <c r="Y247" s="28">
        <f>IF($A247="","",IF($B247="","Missing encounter ID",IF($C247="","Missing clinic",IF($D247="","Missing payer",IF($E247="","Missing claim type",IF($F247="","Missing date of service",IF($H247="","Missing filing deadline",IF($I247="","Missing billed amount",IF($N247="","Missing claim status",IF($S247="","Missing owner",IF(COUNTIF($A$7:$A$506,$A247)&gt;1,"Duplicate claim ID",IF(AND($G247&lt;&gt;"",$G247&lt;$F247),"Submitted before service date",IF(AND($H247&lt;&gt;"",$H247&lt;$F247),"Deadline before service date",IF(AND($N247="Denied",$P247=""),"Missing denial category",IF(AND(OR($N247="Submitted",$N247="In Process",$N247="Denied",$N247="Paid",$N247="Adjusted"),$G247=""),"Missing submitted date",IF(AND($N247="Paid",$K247=0),"Paid status with no insurance payment",IF($K247+$L247+$M247&gt;$I247,"Amounts exceed billed amount","OK")))))))))))))))))</f>
        <v/>
      </c>
    </row>
    <row r="248">
      <c r="A248" s="29" t="n"/>
      <c r="B248" s="29" t="n"/>
      <c r="C248" s="29" t="n"/>
      <c r="D248" s="29" t="n"/>
      <c r="E248" s="29" t="n"/>
      <c r="F248" s="30" t="n"/>
      <c r="G248" s="30" t="n"/>
      <c r="H248" s="30" t="n"/>
      <c r="I248" s="31" t="n"/>
      <c r="J248" s="31" t="n"/>
      <c r="K248" s="31" t="n"/>
      <c r="L248" s="31" t="n"/>
      <c r="M248" s="31" t="n"/>
      <c r="N248" s="29" t="n"/>
      <c r="O248" s="32" t="n"/>
      <c r="P248" s="32" t="n"/>
      <c r="Q248" s="30" t="n"/>
      <c r="R248" s="30" t="n"/>
      <c r="S248" s="29" t="n"/>
      <c r="T248" s="25">
        <f>IF($A248="","",IF($G248="","",MAX(0,IF($N248="Paid",IF($Q248="",TODAY(),$Q248),TODAY())-$G248)))</f>
        <v/>
      </c>
      <c r="U248" s="26">
        <f>IF($A248="","",MAX(0,$I248-$K248-$L248-$M248))</f>
        <v/>
      </c>
      <c r="V248" s="27">
        <f>IF($A248="","",IF($G248="","Not submitted",IF($T248&lt;=30,"0–30 days",IF($T248&lt;=60,"31–60 days",IF($T248&lt;=90,"61–90 days","More than 90 days")))))</f>
        <v/>
      </c>
      <c r="W248" s="28">
        <f>IF($A248="","",IF(OR($N248="Submitted",$N248="In Process",$N248="Denied",$N248="Paid",$N248="Adjusted",$N248="Voided"),"Not applicable",IF($H248="","Missing deadline",IF($H248&lt;TODAY(),"Past due",IF($H248&lt;=TODAY()+'Lists &amp; Settings'!$B$3,"Due within 14 days","On track")))))</f>
        <v/>
      </c>
      <c r="X248" s="28">
        <f>IF($A248="","",IF($U248&lt;=0,"Closed",IF($R248="","No follow-up date",IF($R248&lt;TODAY(),"Overdue",IF($R248=TODAY(),"Due","Scheduled")))))</f>
        <v/>
      </c>
      <c r="Y248" s="28">
        <f>IF($A248="","",IF($B248="","Missing encounter ID",IF($C248="","Missing clinic",IF($D248="","Missing payer",IF($E248="","Missing claim type",IF($F248="","Missing date of service",IF($H248="","Missing filing deadline",IF($I248="","Missing billed amount",IF($N248="","Missing claim status",IF($S248="","Missing owner",IF(COUNTIF($A$7:$A$506,$A248)&gt;1,"Duplicate claim ID",IF(AND($G248&lt;&gt;"",$G248&lt;$F248),"Submitted before service date",IF(AND($H248&lt;&gt;"",$H248&lt;$F248),"Deadline before service date",IF(AND($N248="Denied",$P248=""),"Missing denial category",IF(AND(OR($N248="Submitted",$N248="In Process",$N248="Denied",$N248="Paid",$N248="Adjusted"),$G248=""),"Missing submitted date",IF(AND($N248="Paid",$K248=0),"Paid status with no insurance payment",IF($K248+$L248+$M248&gt;$I248,"Amounts exceed billed amount","OK")))))))))))))))))</f>
        <v/>
      </c>
    </row>
    <row r="249">
      <c r="A249" s="21" t="n"/>
      <c r="B249" s="21" t="n"/>
      <c r="C249" s="21" t="n"/>
      <c r="D249" s="21" t="n"/>
      <c r="E249" s="21" t="n"/>
      <c r="F249" s="22" t="n"/>
      <c r="G249" s="22" t="n"/>
      <c r="H249" s="22" t="n"/>
      <c r="I249" s="23" t="n"/>
      <c r="J249" s="23" t="n"/>
      <c r="K249" s="23" t="n"/>
      <c r="L249" s="23" t="n"/>
      <c r="M249" s="23" t="n"/>
      <c r="N249" s="21" t="n"/>
      <c r="O249" s="24" t="n"/>
      <c r="P249" s="24" t="n"/>
      <c r="Q249" s="22" t="n"/>
      <c r="R249" s="22" t="n"/>
      <c r="S249" s="21" t="n"/>
      <c r="T249" s="25">
        <f>IF($A249="","",IF($G249="","",MAX(0,IF($N249="Paid",IF($Q249="",TODAY(),$Q249),TODAY())-$G249)))</f>
        <v/>
      </c>
      <c r="U249" s="26">
        <f>IF($A249="","",MAX(0,$I249-$K249-$L249-$M249))</f>
        <v/>
      </c>
      <c r="V249" s="27">
        <f>IF($A249="","",IF($G249="","Not submitted",IF($T249&lt;=30,"0–30 days",IF($T249&lt;=60,"31–60 days",IF($T249&lt;=90,"61–90 days","More than 90 days")))))</f>
        <v/>
      </c>
      <c r="W249" s="28">
        <f>IF($A249="","",IF(OR($N249="Submitted",$N249="In Process",$N249="Denied",$N249="Paid",$N249="Adjusted",$N249="Voided"),"Not applicable",IF($H249="","Missing deadline",IF($H249&lt;TODAY(),"Past due",IF($H249&lt;=TODAY()+'Lists &amp; Settings'!$B$3,"Due within 14 days","On track")))))</f>
        <v/>
      </c>
      <c r="X249" s="28">
        <f>IF($A249="","",IF($U249&lt;=0,"Closed",IF($R249="","No follow-up date",IF($R249&lt;TODAY(),"Overdue",IF($R249=TODAY(),"Due","Scheduled")))))</f>
        <v/>
      </c>
      <c r="Y249" s="28">
        <f>IF($A249="","",IF($B249="","Missing encounter ID",IF($C249="","Missing clinic",IF($D249="","Missing payer",IF($E249="","Missing claim type",IF($F249="","Missing date of service",IF($H249="","Missing filing deadline",IF($I249="","Missing billed amount",IF($N249="","Missing claim status",IF($S249="","Missing owner",IF(COUNTIF($A$7:$A$506,$A249)&gt;1,"Duplicate claim ID",IF(AND($G249&lt;&gt;"",$G249&lt;$F249),"Submitted before service date",IF(AND($H249&lt;&gt;"",$H249&lt;$F249),"Deadline before service date",IF(AND($N249="Denied",$P249=""),"Missing denial category",IF(AND(OR($N249="Submitted",$N249="In Process",$N249="Denied",$N249="Paid",$N249="Adjusted"),$G249=""),"Missing submitted date",IF(AND($N249="Paid",$K249=0),"Paid status with no insurance payment",IF($K249+$L249+$M249&gt;$I249,"Amounts exceed billed amount","OK")))))))))))))))))</f>
        <v/>
      </c>
    </row>
    <row r="250">
      <c r="A250" s="29" t="n"/>
      <c r="B250" s="29" t="n"/>
      <c r="C250" s="29" t="n"/>
      <c r="D250" s="29" t="n"/>
      <c r="E250" s="29" t="n"/>
      <c r="F250" s="30" t="n"/>
      <c r="G250" s="30" t="n"/>
      <c r="H250" s="30" t="n"/>
      <c r="I250" s="31" t="n"/>
      <c r="J250" s="31" t="n"/>
      <c r="K250" s="31" t="n"/>
      <c r="L250" s="31" t="n"/>
      <c r="M250" s="31" t="n"/>
      <c r="N250" s="29" t="n"/>
      <c r="O250" s="32" t="n"/>
      <c r="P250" s="32" t="n"/>
      <c r="Q250" s="30" t="n"/>
      <c r="R250" s="30" t="n"/>
      <c r="S250" s="29" t="n"/>
      <c r="T250" s="25">
        <f>IF($A250="","",IF($G250="","",MAX(0,IF($N250="Paid",IF($Q250="",TODAY(),$Q250),TODAY())-$G250)))</f>
        <v/>
      </c>
      <c r="U250" s="26">
        <f>IF($A250="","",MAX(0,$I250-$K250-$L250-$M250))</f>
        <v/>
      </c>
      <c r="V250" s="27">
        <f>IF($A250="","",IF($G250="","Not submitted",IF($T250&lt;=30,"0–30 days",IF($T250&lt;=60,"31–60 days",IF($T250&lt;=90,"61–90 days","More than 90 days")))))</f>
        <v/>
      </c>
      <c r="W250" s="28">
        <f>IF($A250="","",IF(OR($N250="Submitted",$N250="In Process",$N250="Denied",$N250="Paid",$N250="Adjusted",$N250="Voided"),"Not applicable",IF($H250="","Missing deadline",IF($H250&lt;TODAY(),"Past due",IF($H250&lt;=TODAY()+'Lists &amp; Settings'!$B$3,"Due within 14 days","On track")))))</f>
        <v/>
      </c>
      <c r="X250" s="28">
        <f>IF($A250="","",IF($U250&lt;=0,"Closed",IF($R250="","No follow-up date",IF($R250&lt;TODAY(),"Overdue",IF($R250=TODAY(),"Due","Scheduled")))))</f>
        <v/>
      </c>
      <c r="Y250" s="28">
        <f>IF($A250="","",IF($B250="","Missing encounter ID",IF($C250="","Missing clinic",IF($D250="","Missing payer",IF($E250="","Missing claim type",IF($F250="","Missing date of service",IF($H250="","Missing filing deadline",IF($I250="","Missing billed amount",IF($N250="","Missing claim status",IF($S250="","Missing owner",IF(COUNTIF($A$7:$A$506,$A250)&gt;1,"Duplicate claim ID",IF(AND($G250&lt;&gt;"",$G250&lt;$F250),"Submitted before service date",IF(AND($H250&lt;&gt;"",$H250&lt;$F250),"Deadline before service date",IF(AND($N250="Denied",$P250=""),"Missing denial category",IF(AND(OR($N250="Submitted",$N250="In Process",$N250="Denied",$N250="Paid",$N250="Adjusted"),$G250=""),"Missing submitted date",IF(AND($N250="Paid",$K250=0),"Paid status with no insurance payment",IF($K250+$L250+$M250&gt;$I250,"Amounts exceed billed amount","OK")))))))))))))))))</f>
        <v/>
      </c>
    </row>
    <row r="251">
      <c r="A251" s="21" t="n"/>
      <c r="B251" s="21" t="n"/>
      <c r="C251" s="21" t="n"/>
      <c r="D251" s="21" t="n"/>
      <c r="E251" s="21" t="n"/>
      <c r="F251" s="22" t="n"/>
      <c r="G251" s="22" t="n"/>
      <c r="H251" s="22" t="n"/>
      <c r="I251" s="23" t="n"/>
      <c r="J251" s="23" t="n"/>
      <c r="K251" s="23" t="n"/>
      <c r="L251" s="23" t="n"/>
      <c r="M251" s="23" t="n"/>
      <c r="N251" s="21" t="n"/>
      <c r="O251" s="24" t="n"/>
      <c r="P251" s="24" t="n"/>
      <c r="Q251" s="22" t="n"/>
      <c r="R251" s="22" t="n"/>
      <c r="S251" s="21" t="n"/>
      <c r="T251" s="25">
        <f>IF($A251="","",IF($G251="","",MAX(0,IF($N251="Paid",IF($Q251="",TODAY(),$Q251),TODAY())-$G251)))</f>
        <v/>
      </c>
      <c r="U251" s="26">
        <f>IF($A251="","",MAX(0,$I251-$K251-$L251-$M251))</f>
        <v/>
      </c>
      <c r="V251" s="27">
        <f>IF($A251="","",IF($G251="","Not submitted",IF($T251&lt;=30,"0–30 days",IF($T251&lt;=60,"31–60 days",IF($T251&lt;=90,"61–90 days","More than 90 days")))))</f>
        <v/>
      </c>
      <c r="W251" s="28">
        <f>IF($A251="","",IF(OR($N251="Submitted",$N251="In Process",$N251="Denied",$N251="Paid",$N251="Adjusted",$N251="Voided"),"Not applicable",IF($H251="","Missing deadline",IF($H251&lt;TODAY(),"Past due",IF($H251&lt;=TODAY()+'Lists &amp; Settings'!$B$3,"Due within 14 days","On track")))))</f>
        <v/>
      </c>
      <c r="X251" s="28">
        <f>IF($A251="","",IF($U251&lt;=0,"Closed",IF($R251="","No follow-up date",IF($R251&lt;TODAY(),"Overdue",IF($R251=TODAY(),"Due","Scheduled")))))</f>
        <v/>
      </c>
      <c r="Y251" s="28">
        <f>IF($A251="","",IF($B251="","Missing encounter ID",IF($C251="","Missing clinic",IF($D251="","Missing payer",IF($E251="","Missing claim type",IF($F251="","Missing date of service",IF($H251="","Missing filing deadline",IF($I251="","Missing billed amount",IF($N251="","Missing claim status",IF($S251="","Missing owner",IF(COUNTIF($A$7:$A$506,$A251)&gt;1,"Duplicate claim ID",IF(AND($G251&lt;&gt;"",$G251&lt;$F251),"Submitted before service date",IF(AND($H251&lt;&gt;"",$H251&lt;$F251),"Deadline before service date",IF(AND($N251="Denied",$P251=""),"Missing denial category",IF(AND(OR($N251="Submitted",$N251="In Process",$N251="Denied",$N251="Paid",$N251="Adjusted"),$G251=""),"Missing submitted date",IF(AND($N251="Paid",$K251=0),"Paid status with no insurance payment",IF($K251+$L251+$M251&gt;$I251,"Amounts exceed billed amount","OK")))))))))))))))))</f>
        <v/>
      </c>
    </row>
    <row r="252">
      <c r="A252" s="29" t="n"/>
      <c r="B252" s="29" t="n"/>
      <c r="C252" s="29" t="n"/>
      <c r="D252" s="29" t="n"/>
      <c r="E252" s="29" t="n"/>
      <c r="F252" s="30" t="n"/>
      <c r="G252" s="30" t="n"/>
      <c r="H252" s="30" t="n"/>
      <c r="I252" s="31" t="n"/>
      <c r="J252" s="31" t="n"/>
      <c r="K252" s="31" t="n"/>
      <c r="L252" s="31" t="n"/>
      <c r="M252" s="31" t="n"/>
      <c r="N252" s="29" t="n"/>
      <c r="O252" s="32" t="n"/>
      <c r="P252" s="32" t="n"/>
      <c r="Q252" s="30" t="n"/>
      <c r="R252" s="30" t="n"/>
      <c r="S252" s="29" t="n"/>
      <c r="T252" s="25">
        <f>IF($A252="","",IF($G252="","",MAX(0,IF($N252="Paid",IF($Q252="",TODAY(),$Q252),TODAY())-$G252)))</f>
        <v/>
      </c>
      <c r="U252" s="26">
        <f>IF($A252="","",MAX(0,$I252-$K252-$L252-$M252))</f>
        <v/>
      </c>
      <c r="V252" s="27">
        <f>IF($A252="","",IF($G252="","Not submitted",IF($T252&lt;=30,"0–30 days",IF($T252&lt;=60,"31–60 days",IF($T252&lt;=90,"61–90 days","More than 90 days")))))</f>
        <v/>
      </c>
      <c r="W252" s="28">
        <f>IF($A252="","",IF(OR($N252="Submitted",$N252="In Process",$N252="Denied",$N252="Paid",$N252="Adjusted",$N252="Voided"),"Not applicable",IF($H252="","Missing deadline",IF($H252&lt;TODAY(),"Past due",IF($H252&lt;=TODAY()+'Lists &amp; Settings'!$B$3,"Due within 14 days","On track")))))</f>
        <v/>
      </c>
      <c r="X252" s="28">
        <f>IF($A252="","",IF($U252&lt;=0,"Closed",IF($R252="","No follow-up date",IF($R252&lt;TODAY(),"Overdue",IF($R252=TODAY(),"Due","Scheduled")))))</f>
        <v/>
      </c>
      <c r="Y252" s="28">
        <f>IF($A252="","",IF($B252="","Missing encounter ID",IF($C252="","Missing clinic",IF($D252="","Missing payer",IF($E252="","Missing claim type",IF($F252="","Missing date of service",IF($H252="","Missing filing deadline",IF($I252="","Missing billed amount",IF($N252="","Missing claim status",IF($S252="","Missing owner",IF(COUNTIF($A$7:$A$506,$A252)&gt;1,"Duplicate claim ID",IF(AND($G252&lt;&gt;"",$G252&lt;$F252),"Submitted before service date",IF(AND($H252&lt;&gt;"",$H252&lt;$F252),"Deadline before service date",IF(AND($N252="Denied",$P252=""),"Missing denial category",IF(AND(OR($N252="Submitted",$N252="In Process",$N252="Denied",$N252="Paid",$N252="Adjusted"),$G252=""),"Missing submitted date",IF(AND($N252="Paid",$K252=0),"Paid status with no insurance payment",IF($K252+$L252+$M252&gt;$I252,"Amounts exceed billed amount","OK")))))))))))))))))</f>
        <v/>
      </c>
    </row>
    <row r="253">
      <c r="A253" s="21" t="n"/>
      <c r="B253" s="21" t="n"/>
      <c r="C253" s="21" t="n"/>
      <c r="D253" s="21" t="n"/>
      <c r="E253" s="21" t="n"/>
      <c r="F253" s="22" t="n"/>
      <c r="G253" s="22" t="n"/>
      <c r="H253" s="22" t="n"/>
      <c r="I253" s="23" t="n"/>
      <c r="J253" s="23" t="n"/>
      <c r="K253" s="23" t="n"/>
      <c r="L253" s="23" t="n"/>
      <c r="M253" s="23" t="n"/>
      <c r="N253" s="21" t="n"/>
      <c r="O253" s="24" t="n"/>
      <c r="P253" s="24" t="n"/>
      <c r="Q253" s="22" t="n"/>
      <c r="R253" s="22" t="n"/>
      <c r="S253" s="21" t="n"/>
      <c r="T253" s="25">
        <f>IF($A253="","",IF($G253="","",MAX(0,IF($N253="Paid",IF($Q253="",TODAY(),$Q253),TODAY())-$G253)))</f>
        <v/>
      </c>
      <c r="U253" s="26">
        <f>IF($A253="","",MAX(0,$I253-$K253-$L253-$M253))</f>
        <v/>
      </c>
      <c r="V253" s="27">
        <f>IF($A253="","",IF($G253="","Not submitted",IF($T253&lt;=30,"0–30 days",IF($T253&lt;=60,"31–60 days",IF($T253&lt;=90,"61–90 days","More than 90 days")))))</f>
        <v/>
      </c>
      <c r="W253" s="28">
        <f>IF($A253="","",IF(OR($N253="Submitted",$N253="In Process",$N253="Denied",$N253="Paid",$N253="Adjusted",$N253="Voided"),"Not applicable",IF($H253="","Missing deadline",IF($H253&lt;TODAY(),"Past due",IF($H253&lt;=TODAY()+'Lists &amp; Settings'!$B$3,"Due within 14 days","On track")))))</f>
        <v/>
      </c>
      <c r="X253" s="28">
        <f>IF($A253="","",IF($U253&lt;=0,"Closed",IF($R253="","No follow-up date",IF($R253&lt;TODAY(),"Overdue",IF($R253=TODAY(),"Due","Scheduled")))))</f>
        <v/>
      </c>
      <c r="Y253" s="28">
        <f>IF($A253="","",IF($B253="","Missing encounter ID",IF($C253="","Missing clinic",IF($D253="","Missing payer",IF($E253="","Missing claim type",IF($F253="","Missing date of service",IF($H253="","Missing filing deadline",IF($I253="","Missing billed amount",IF($N253="","Missing claim status",IF($S253="","Missing owner",IF(COUNTIF($A$7:$A$506,$A253)&gt;1,"Duplicate claim ID",IF(AND($G253&lt;&gt;"",$G253&lt;$F253),"Submitted before service date",IF(AND($H253&lt;&gt;"",$H253&lt;$F253),"Deadline before service date",IF(AND($N253="Denied",$P253=""),"Missing denial category",IF(AND(OR($N253="Submitted",$N253="In Process",$N253="Denied",$N253="Paid",$N253="Adjusted"),$G253=""),"Missing submitted date",IF(AND($N253="Paid",$K253=0),"Paid status with no insurance payment",IF($K253+$L253+$M253&gt;$I253,"Amounts exceed billed amount","OK")))))))))))))))))</f>
        <v/>
      </c>
    </row>
    <row r="254">
      <c r="A254" s="29" t="n"/>
      <c r="B254" s="29" t="n"/>
      <c r="C254" s="29" t="n"/>
      <c r="D254" s="29" t="n"/>
      <c r="E254" s="29" t="n"/>
      <c r="F254" s="30" t="n"/>
      <c r="G254" s="30" t="n"/>
      <c r="H254" s="30" t="n"/>
      <c r="I254" s="31" t="n"/>
      <c r="J254" s="31" t="n"/>
      <c r="K254" s="31" t="n"/>
      <c r="L254" s="31" t="n"/>
      <c r="M254" s="31" t="n"/>
      <c r="N254" s="29" t="n"/>
      <c r="O254" s="32" t="n"/>
      <c r="P254" s="32" t="n"/>
      <c r="Q254" s="30" t="n"/>
      <c r="R254" s="30" t="n"/>
      <c r="S254" s="29" t="n"/>
      <c r="T254" s="25">
        <f>IF($A254="","",IF($G254="","",MAX(0,IF($N254="Paid",IF($Q254="",TODAY(),$Q254),TODAY())-$G254)))</f>
        <v/>
      </c>
      <c r="U254" s="26">
        <f>IF($A254="","",MAX(0,$I254-$K254-$L254-$M254))</f>
        <v/>
      </c>
      <c r="V254" s="27">
        <f>IF($A254="","",IF($G254="","Not submitted",IF($T254&lt;=30,"0–30 days",IF($T254&lt;=60,"31–60 days",IF($T254&lt;=90,"61–90 days","More than 90 days")))))</f>
        <v/>
      </c>
      <c r="W254" s="28">
        <f>IF($A254="","",IF(OR($N254="Submitted",$N254="In Process",$N254="Denied",$N254="Paid",$N254="Adjusted",$N254="Voided"),"Not applicable",IF($H254="","Missing deadline",IF($H254&lt;TODAY(),"Past due",IF($H254&lt;=TODAY()+'Lists &amp; Settings'!$B$3,"Due within 14 days","On track")))))</f>
        <v/>
      </c>
      <c r="X254" s="28">
        <f>IF($A254="","",IF($U254&lt;=0,"Closed",IF($R254="","No follow-up date",IF($R254&lt;TODAY(),"Overdue",IF($R254=TODAY(),"Due","Scheduled")))))</f>
        <v/>
      </c>
      <c r="Y254" s="28">
        <f>IF($A254="","",IF($B254="","Missing encounter ID",IF($C254="","Missing clinic",IF($D254="","Missing payer",IF($E254="","Missing claim type",IF($F254="","Missing date of service",IF($H254="","Missing filing deadline",IF($I254="","Missing billed amount",IF($N254="","Missing claim status",IF($S254="","Missing owner",IF(COUNTIF($A$7:$A$506,$A254)&gt;1,"Duplicate claim ID",IF(AND($G254&lt;&gt;"",$G254&lt;$F254),"Submitted before service date",IF(AND($H254&lt;&gt;"",$H254&lt;$F254),"Deadline before service date",IF(AND($N254="Denied",$P254=""),"Missing denial category",IF(AND(OR($N254="Submitted",$N254="In Process",$N254="Denied",$N254="Paid",$N254="Adjusted"),$G254=""),"Missing submitted date",IF(AND($N254="Paid",$K254=0),"Paid status with no insurance payment",IF($K254+$L254+$M254&gt;$I254,"Amounts exceed billed amount","OK")))))))))))))))))</f>
        <v/>
      </c>
    </row>
    <row r="255">
      <c r="A255" s="21" t="n"/>
      <c r="B255" s="21" t="n"/>
      <c r="C255" s="21" t="n"/>
      <c r="D255" s="21" t="n"/>
      <c r="E255" s="21" t="n"/>
      <c r="F255" s="22" t="n"/>
      <c r="G255" s="22" t="n"/>
      <c r="H255" s="22" t="n"/>
      <c r="I255" s="23" t="n"/>
      <c r="J255" s="23" t="n"/>
      <c r="K255" s="23" t="n"/>
      <c r="L255" s="23" t="n"/>
      <c r="M255" s="23" t="n"/>
      <c r="N255" s="21" t="n"/>
      <c r="O255" s="24" t="n"/>
      <c r="P255" s="24" t="n"/>
      <c r="Q255" s="22" t="n"/>
      <c r="R255" s="22" t="n"/>
      <c r="S255" s="21" t="n"/>
      <c r="T255" s="25">
        <f>IF($A255="","",IF($G255="","",MAX(0,IF($N255="Paid",IF($Q255="",TODAY(),$Q255),TODAY())-$G255)))</f>
        <v/>
      </c>
      <c r="U255" s="26">
        <f>IF($A255="","",MAX(0,$I255-$K255-$L255-$M255))</f>
        <v/>
      </c>
      <c r="V255" s="27">
        <f>IF($A255="","",IF($G255="","Not submitted",IF($T255&lt;=30,"0–30 days",IF($T255&lt;=60,"31–60 days",IF($T255&lt;=90,"61–90 days","More than 90 days")))))</f>
        <v/>
      </c>
      <c r="W255" s="28">
        <f>IF($A255="","",IF(OR($N255="Submitted",$N255="In Process",$N255="Denied",$N255="Paid",$N255="Adjusted",$N255="Voided"),"Not applicable",IF($H255="","Missing deadline",IF($H255&lt;TODAY(),"Past due",IF($H255&lt;=TODAY()+'Lists &amp; Settings'!$B$3,"Due within 14 days","On track")))))</f>
        <v/>
      </c>
      <c r="X255" s="28">
        <f>IF($A255="","",IF($U255&lt;=0,"Closed",IF($R255="","No follow-up date",IF($R255&lt;TODAY(),"Overdue",IF($R255=TODAY(),"Due","Scheduled")))))</f>
        <v/>
      </c>
      <c r="Y255" s="28">
        <f>IF($A255="","",IF($B255="","Missing encounter ID",IF($C255="","Missing clinic",IF($D255="","Missing payer",IF($E255="","Missing claim type",IF($F255="","Missing date of service",IF($H255="","Missing filing deadline",IF($I255="","Missing billed amount",IF($N255="","Missing claim status",IF($S255="","Missing owner",IF(COUNTIF($A$7:$A$506,$A255)&gt;1,"Duplicate claim ID",IF(AND($G255&lt;&gt;"",$G255&lt;$F255),"Submitted before service date",IF(AND($H255&lt;&gt;"",$H255&lt;$F255),"Deadline before service date",IF(AND($N255="Denied",$P255=""),"Missing denial category",IF(AND(OR($N255="Submitted",$N255="In Process",$N255="Denied",$N255="Paid",$N255="Adjusted"),$G255=""),"Missing submitted date",IF(AND($N255="Paid",$K255=0),"Paid status with no insurance payment",IF($K255+$L255+$M255&gt;$I255,"Amounts exceed billed amount","OK")))))))))))))))))</f>
        <v/>
      </c>
    </row>
    <row r="256">
      <c r="A256" s="29" t="n"/>
      <c r="B256" s="29" t="n"/>
      <c r="C256" s="29" t="n"/>
      <c r="D256" s="29" t="n"/>
      <c r="E256" s="29" t="n"/>
      <c r="F256" s="30" t="n"/>
      <c r="G256" s="30" t="n"/>
      <c r="H256" s="30" t="n"/>
      <c r="I256" s="31" t="n"/>
      <c r="J256" s="31" t="n"/>
      <c r="K256" s="31" t="n"/>
      <c r="L256" s="31" t="n"/>
      <c r="M256" s="31" t="n"/>
      <c r="N256" s="29" t="n"/>
      <c r="O256" s="32" t="n"/>
      <c r="P256" s="32" t="n"/>
      <c r="Q256" s="30" t="n"/>
      <c r="R256" s="30" t="n"/>
      <c r="S256" s="29" t="n"/>
      <c r="T256" s="25">
        <f>IF($A256="","",IF($G256="","",MAX(0,IF($N256="Paid",IF($Q256="",TODAY(),$Q256),TODAY())-$G256)))</f>
        <v/>
      </c>
      <c r="U256" s="26">
        <f>IF($A256="","",MAX(0,$I256-$K256-$L256-$M256))</f>
        <v/>
      </c>
      <c r="V256" s="27">
        <f>IF($A256="","",IF($G256="","Not submitted",IF($T256&lt;=30,"0–30 days",IF($T256&lt;=60,"31–60 days",IF($T256&lt;=90,"61–90 days","More than 90 days")))))</f>
        <v/>
      </c>
      <c r="W256" s="28">
        <f>IF($A256="","",IF(OR($N256="Submitted",$N256="In Process",$N256="Denied",$N256="Paid",$N256="Adjusted",$N256="Voided"),"Not applicable",IF($H256="","Missing deadline",IF($H256&lt;TODAY(),"Past due",IF($H256&lt;=TODAY()+'Lists &amp; Settings'!$B$3,"Due within 14 days","On track")))))</f>
        <v/>
      </c>
      <c r="X256" s="28">
        <f>IF($A256="","",IF($U256&lt;=0,"Closed",IF($R256="","No follow-up date",IF($R256&lt;TODAY(),"Overdue",IF($R256=TODAY(),"Due","Scheduled")))))</f>
        <v/>
      </c>
      <c r="Y256" s="28">
        <f>IF($A256="","",IF($B256="","Missing encounter ID",IF($C256="","Missing clinic",IF($D256="","Missing payer",IF($E256="","Missing claim type",IF($F256="","Missing date of service",IF($H256="","Missing filing deadline",IF($I256="","Missing billed amount",IF($N256="","Missing claim status",IF($S256="","Missing owner",IF(COUNTIF($A$7:$A$506,$A256)&gt;1,"Duplicate claim ID",IF(AND($G256&lt;&gt;"",$G256&lt;$F256),"Submitted before service date",IF(AND($H256&lt;&gt;"",$H256&lt;$F256),"Deadline before service date",IF(AND($N256="Denied",$P256=""),"Missing denial category",IF(AND(OR($N256="Submitted",$N256="In Process",$N256="Denied",$N256="Paid",$N256="Adjusted"),$G256=""),"Missing submitted date",IF(AND($N256="Paid",$K256=0),"Paid status with no insurance payment",IF($K256+$L256+$M256&gt;$I256,"Amounts exceed billed amount","OK")))))))))))))))))</f>
        <v/>
      </c>
    </row>
    <row r="257">
      <c r="A257" s="21" t="n"/>
      <c r="B257" s="21" t="n"/>
      <c r="C257" s="21" t="n"/>
      <c r="D257" s="21" t="n"/>
      <c r="E257" s="21" t="n"/>
      <c r="F257" s="22" t="n"/>
      <c r="G257" s="22" t="n"/>
      <c r="H257" s="22" t="n"/>
      <c r="I257" s="23" t="n"/>
      <c r="J257" s="23" t="n"/>
      <c r="K257" s="23" t="n"/>
      <c r="L257" s="23" t="n"/>
      <c r="M257" s="23" t="n"/>
      <c r="N257" s="21" t="n"/>
      <c r="O257" s="24" t="n"/>
      <c r="P257" s="24" t="n"/>
      <c r="Q257" s="22" t="n"/>
      <c r="R257" s="22" t="n"/>
      <c r="S257" s="21" t="n"/>
      <c r="T257" s="25">
        <f>IF($A257="","",IF($G257="","",MAX(0,IF($N257="Paid",IF($Q257="",TODAY(),$Q257),TODAY())-$G257)))</f>
        <v/>
      </c>
      <c r="U257" s="26">
        <f>IF($A257="","",MAX(0,$I257-$K257-$L257-$M257))</f>
        <v/>
      </c>
      <c r="V257" s="27">
        <f>IF($A257="","",IF($G257="","Not submitted",IF($T257&lt;=30,"0–30 days",IF($T257&lt;=60,"31–60 days",IF($T257&lt;=90,"61–90 days","More than 90 days")))))</f>
        <v/>
      </c>
      <c r="W257" s="28">
        <f>IF($A257="","",IF(OR($N257="Submitted",$N257="In Process",$N257="Denied",$N257="Paid",$N257="Adjusted",$N257="Voided"),"Not applicable",IF($H257="","Missing deadline",IF($H257&lt;TODAY(),"Past due",IF($H257&lt;=TODAY()+'Lists &amp; Settings'!$B$3,"Due within 14 days","On track")))))</f>
        <v/>
      </c>
      <c r="X257" s="28">
        <f>IF($A257="","",IF($U257&lt;=0,"Closed",IF($R257="","No follow-up date",IF($R257&lt;TODAY(),"Overdue",IF($R257=TODAY(),"Due","Scheduled")))))</f>
        <v/>
      </c>
      <c r="Y257" s="28">
        <f>IF($A257="","",IF($B257="","Missing encounter ID",IF($C257="","Missing clinic",IF($D257="","Missing payer",IF($E257="","Missing claim type",IF($F257="","Missing date of service",IF($H257="","Missing filing deadline",IF($I257="","Missing billed amount",IF($N257="","Missing claim status",IF($S257="","Missing owner",IF(COUNTIF($A$7:$A$506,$A257)&gt;1,"Duplicate claim ID",IF(AND($G257&lt;&gt;"",$G257&lt;$F257),"Submitted before service date",IF(AND($H257&lt;&gt;"",$H257&lt;$F257),"Deadline before service date",IF(AND($N257="Denied",$P257=""),"Missing denial category",IF(AND(OR($N257="Submitted",$N257="In Process",$N257="Denied",$N257="Paid",$N257="Adjusted"),$G257=""),"Missing submitted date",IF(AND($N257="Paid",$K257=0),"Paid status with no insurance payment",IF($K257+$L257+$M257&gt;$I257,"Amounts exceed billed amount","OK")))))))))))))))))</f>
        <v/>
      </c>
    </row>
    <row r="258">
      <c r="A258" s="29" t="n"/>
      <c r="B258" s="29" t="n"/>
      <c r="C258" s="29" t="n"/>
      <c r="D258" s="29" t="n"/>
      <c r="E258" s="29" t="n"/>
      <c r="F258" s="30" t="n"/>
      <c r="G258" s="30" t="n"/>
      <c r="H258" s="30" t="n"/>
      <c r="I258" s="31" t="n"/>
      <c r="J258" s="31" t="n"/>
      <c r="K258" s="31" t="n"/>
      <c r="L258" s="31" t="n"/>
      <c r="M258" s="31" t="n"/>
      <c r="N258" s="29" t="n"/>
      <c r="O258" s="32" t="n"/>
      <c r="P258" s="32" t="n"/>
      <c r="Q258" s="30" t="n"/>
      <c r="R258" s="30" t="n"/>
      <c r="S258" s="29" t="n"/>
      <c r="T258" s="25">
        <f>IF($A258="","",IF($G258="","",MAX(0,IF($N258="Paid",IF($Q258="",TODAY(),$Q258),TODAY())-$G258)))</f>
        <v/>
      </c>
      <c r="U258" s="26">
        <f>IF($A258="","",MAX(0,$I258-$K258-$L258-$M258))</f>
        <v/>
      </c>
      <c r="V258" s="27">
        <f>IF($A258="","",IF($G258="","Not submitted",IF($T258&lt;=30,"0–30 days",IF($T258&lt;=60,"31–60 days",IF($T258&lt;=90,"61–90 days","More than 90 days")))))</f>
        <v/>
      </c>
      <c r="W258" s="28">
        <f>IF($A258="","",IF(OR($N258="Submitted",$N258="In Process",$N258="Denied",$N258="Paid",$N258="Adjusted",$N258="Voided"),"Not applicable",IF($H258="","Missing deadline",IF($H258&lt;TODAY(),"Past due",IF($H258&lt;=TODAY()+'Lists &amp; Settings'!$B$3,"Due within 14 days","On track")))))</f>
        <v/>
      </c>
      <c r="X258" s="28">
        <f>IF($A258="","",IF($U258&lt;=0,"Closed",IF($R258="","No follow-up date",IF($R258&lt;TODAY(),"Overdue",IF($R258=TODAY(),"Due","Scheduled")))))</f>
        <v/>
      </c>
      <c r="Y258" s="28">
        <f>IF($A258="","",IF($B258="","Missing encounter ID",IF($C258="","Missing clinic",IF($D258="","Missing payer",IF($E258="","Missing claim type",IF($F258="","Missing date of service",IF($H258="","Missing filing deadline",IF($I258="","Missing billed amount",IF($N258="","Missing claim status",IF($S258="","Missing owner",IF(COUNTIF($A$7:$A$506,$A258)&gt;1,"Duplicate claim ID",IF(AND($G258&lt;&gt;"",$G258&lt;$F258),"Submitted before service date",IF(AND($H258&lt;&gt;"",$H258&lt;$F258),"Deadline before service date",IF(AND($N258="Denied",$P258=""),"Missing denial category",IF(AND(OR($N258="Submitted",$N258="In Process",$N258="Denied",$N258="Paid",$N258="Adjusted"),$G258=""),"Missing submitted date",IF(AND($N258="Paid",$K258=0),"Paid status with no insurance payment",IF($K258+$L258+$M258&gt;$I258,"Amounts exceed billed amount","OK")))))))))))))))))</f>
        <v/>
      </c>
    </row>
    <row r="259">
      <c r="A259" s="21" t="n"/>
      <c r="B259" s="21" t="n"/>
      <c r="C259" s="21" t="n"/>
      <c r="D259" s="21" t="n"/>
      <c r="E259" s="21" t="n"/>
      <c r="F259" s="22" t="n"/>
      <c r="G259" s="22" t="n"/>
      <c r="H259" s="22" t="n"/>
      <c r="I259" s="23" t="n"/>
      <c r="J259" s="23" t="n"/>
      <c r="K259" s="23" t="n"/>
      <c r="L259" s="23" t="n"/>
      <c r="M259" s="23" t="n"/>
      <c r="N259" s="21" t="n"/>
      <c r="O259" s="24" t="n"/>
      <c r="P259" s="24" t="n"/>
      <c r="Q259" s="22" t="n"/>
      <c r="R259" s="22" t="n"/>
      <c r="S259" s="21" t="n"/>
      <c r="T259" s="25">
        <f>IF($A259="","",IF($G259="","",MAX(0,IF($N259="Paid",IF($Q259="",TODAY(),$Q259),TODAY())-$G259)))</f>
        <v/>
      </c>
      <c r="U259" s="26">
        <f>IF($A259="","",MAX(0,$I259-$K259-$L259-$M259))</f>
        <v/>
      </c>
      <c r="V259" s="27">
        <f>IF($A259="","",IF($G259="","Not submitted",IF($T259&lt;=30,"0–30 days",IF($T259&lt;=60,"31–60 days",IF($T259&lt;=90,"61–90 days","More than 90 days")))))</f>
        <v/>
      </c>
      <c r="W259" s="28">
        <f>IF($A259="","",IF(OR($N259="Submitted",$N259="In Process",$N259="Denied",$N259="Paid",$N259="Adjusted",$N259="Voided"),"Not applicable",IF($H259="","Missing deadline",IF($H259&lt;TODAY(),"Past due",IF($H259&lt;=TODAY()+'Lists &amp; Settings'!$B$3,"Due within 14 days","On track")))))</f>
        <v/>
      </c>
      <c r="X259" s="28">
        <f>IF($A259="","",IF($U259&lt;=0,"Closed",IF($R259="","No follow-up date",IF($R259&lt;TODAY(),"Overdue",IF($R259=TODAY(),"Due","Scheduled")))))</f>
        <v/>
      </c>
      <c r="Y259" s="28">
        <f>IF($A259="","",IF($B259="","Missing encounter ID",IF($C259="","Missing clinic",IF($D259="","Missing payer",IF($E259="","Missing claim type",IF($F259="","Missing date of service",IF($H259="","Missing filing deadline",IF($I259="","Missing billed amount",IF($N259="","Missing claim status",IF($S259="","Missing owner",IF(COUNTIF($A$7:$A$506,$A259)&gt;1,"Duplicate claim ID",IF(AND($G259&lt;&gt;"",$G259&lt;$F259),"Submitted before service date",IF(AND($H259&lt;&gt;"",$H259&lt;$F259),"Deadline before service date",IF(AND($N259="Denied",$P259=""),"Missing denial category",IF(AND(OR($N259="Submitted",$N259="In Process",$N259="Denied",$N259="Paid",$N259="Adjusted"),$G259=""),"Missing submitted date",IF(AND($N259="Paid",$K259=0),"Paid status with no insurance payment",IF($K259+$L259+$M259&gt;$I259,"Amounts exceed billed amount","OK")))))))))))))))))</f>
        <v/>
      </c>
    </row>
    <row r="260">
      <c r="A260" s="29" t="n"/>
      <c r="B260" s="29" t="n"/>
      <c r="C260" s="29" t="n"/>
      <c r="D260" s="29" t="n"/>
      <c r="E260" s="29" t="n"/>
      <c r="F260" s="30" t="n"/>
      <c r="G260" s="30" t="n"/>
      <c r="H260" s="30" t="n"/>
      <c r="I260" s="31" t="n"/>
      <c r="J260" s="31" t="n"/>
      <c r="K260" s="31" t="n"/>
      <c r="L260" s="31" t="n"/>
      <c r="M260" s="31" t="n"/>
      <c r="N260" s="29" t="n"/>
      <c r="O260" s="32" t="n"/>
      <c r="P260" s="32" t="n"/>
      <c r="Q260" s="30" t="n"/>
      <c r="R260" s="30" t="n"/>
      <c r="S260" s="29" t="n"/>
      <c r="T260" s="25">
        <f>IF($A260="","",IF($G260="","",MAX(0,IF($N260="Paid",IF($Q260="",TODAY(),$Q260),TODAY())-$G260)))</f>
        <v/>
      </c>
      <c r="U260" s="26">
        <f>IF($A260="","",MAX(0,$I260-$K260-$L260-$M260))</f>
        <v/>
      </c>
      <c r="V260" s="27">
        <f>IF($A260="","",IF($G260="","Not submitted",IF($T260&lt;=30,"0–30 days",IF($T260&lt;=60,"31–60 days",IF($T260&lt;=90,"61–90 days","More than 90 days")))))</f>
        <v/>
      </c>
      <c r="W260" s="28">
        <f>IF($A260="","",IF(OR($N260="Submitted",$N260="In Process",$N260="Denied",$N260="Paid",$N260="Adjusted",$N260="Voided"),"Not applicable",IF($H260="","Missing deadline",IF($H260&lt;TODAY(),"Past due",IF($H260&lt;=TODAY()+'Lists &amp; Settings'!$B$3,"Due within 14 days","On track")))))</f>
        <v/>
      </c>
      <c r="X260" s="28">
        <f>IF($A260="","",IF($U260&lt;=0,"Closed",IF($R260="","No follow-up date",IF($R260&lt;TODAY(),"Overdue",IF($R260=TODAY(),"Due","Scheduled")))))</f>
        <v/>
      </c>
      <c r="Y260" s="28">
        <f>IF($A260="","",IF($B260="","Missing encounter ID",IF($C260="","Missing clinic",IF($D260="","Missing payer",IF($E260="","Missing claim type",IF($F260="","Missing date of service",IF($H260="","Missing filing deadline",IF($I260="","Missing billed amount",IF($N260="","Missing claim status",IF($S260="","Missing owner",IF(COUNTIF($A$7:$A$506,$A260)&gt;1,"Duplicate claim ID",IF(AND($G260&lt;&gt;"",$G260&lt;$F260),"Submitted before service date",IF(AND($H260&lt;&gt;"",$H260&lt;$F260),"Deadline before service date",IF(AND($N260="Denied",$P260=""),"Missing denial category",IF(AND(OR($N260="Submitted",$N260="In Process",$N260="Denied",$N260="Paid",$N260="Adjusted"),$G260=""),"Missing submitted date",IF(AND($N260="Paid",$K260=0),"Paid status with no insurance payment",IF($K260+$L260+$M260&gt;$I260,"Amounts exceed billed amount","OK")))))))))))))))))</f>
        <v/>
      </c>
    </row>
    <row r="261">
      <c r="A261" s="21" t="n"/>
      <c r="B261" s="21" t="n"/>
      <c r="C261" s="21" t="n"/>
      <c r="D261" s="21" t="n"/>
      <c r="E261" s="21" t="n"/>
      <c r="F261" s="22" t="n"/>
      <c r="G261" s="22" t="n"/>
      <c r="H261" s="22" t="n"/>
      <c r="I261" s="23" t="n"/>
      <c r="J261" s="23" t="n"/>
      <c r="K261" s="23" t="n"/>
      <c r="L261" s="23" t="n"/>
      <c r="M261" s="23" t="n"/>
      <c r="N261" s="21" t="n"/>
      <c r="O261" s="24" t="n"/>
      <c r="P261" s="24" t="n"/>
      <c r="Q261" s="22" t="n"/>
      <c r="R261" s="22" t="n"/>
      <c r="S261" s="21" t="n"/>
      <c r="T261" s="25">
        <f>IF($A261="","",IF($G261="","",MAX(0,IF($N261="Paid",IF($Q261="",TODAY(),$Q261),TODAY())-$G261)))</f>
        <v/>
      </c>
      <c r="U261" s="26">
        <f>IF($A261="","",MAX(0,$I261-$K261-$L261-$M261))</f>
        <v/>
      </c>
      <c r="V261" s="27">
        <f>IF($A261="","",IF($G261="","Not submitted",IF($T261&lt;=30,"0–30 days",IF($T261&lt;=60,"31–60 days",IF($T261&lt;=90,"61–90 days","More than 90 days")))))</f>
        <v/>
      </c>
      <c r="W261" s="28">
        <f>IF($A261="","",IF(OR($N261="Submitted",$N261="In Process",$N261="Denied",$N261="Paid",$N261="Adjusted",$N261="Voided"),"Not applicable",IF($H261="","Missing deadline",IF($H261&lt;TODAY(),"Past due",IF($H261&lt;=TODAY()+'Lists &amp; Settings'!$B$3,"Due within 14 days","On track")))))</f>
        <v/>
      </c>
      <c r="X261" s="28">
        <f>IF($A261="","",IF($U261&lt;=0,"Closed",IF($R261="","No follow-up date",IF($R261&lt;TODAY(),"Overdue",IF($R261=TODAY(),"Due","Scheduled")))))</f>
        <v/>
      </c>
      <c r="Y261" s="28">
        <f>IF($A261="","",IF($B261="","Missing encounter ID",IF($C261="","Missing clinic",IF($D261="","Missing payer",IF($E261="","Missing claim type",IF($F261="","Missing date of service",IF($H261="","Missing filing deadline",IF($I261="","Missing billed amount",IF($N261="","Missing claim status",IF($S261="","Missing owner",IF(COUNTIF($A$7:$A$506,$A261)&gt;1,"Duplicate claim ID",IF(AND($G261&lt;&gt;"",$G261&lt;$F261),"Submitted before service date",IF(AND($H261&lt;&gt;"",$H261&lt;$F261),"Deadline before service date",IF(AND($N261="Denied",$P261=""),"Missing denial category",IF(AND(OR($N261="Submitted",$N261="In Process",$N261="Denied",$N261="Paid",$N261="Adjusted"),$G261=""),"Missing submitted date",IF(AND($N261="Paid",$K261=0),"Paid status with no insurance payment",IF($K261+$L261+$M261&gt;$I261,"Amounts exceed billed amount","OK")))))))))))))))))</f>
        <v/>
      </c>
    </row>
    <row r="262">
      <c r="A262" s="29" t="n"/>
      <c r="B262" s="29" t="n"/>
      <c r="C262" s="29" t="n"/>
      <c r="D262" s="29" t="n"/>
      <c r="E262" s="29" t="n"/>
      <c r="F262" s="30" t="n"/>
      <c r="G262" s="30" t="n"/>
      <c r="H262" s="30" t="n"/>
      <c r="I262" s="31" t="n"/>
      <c r="J262" s="31" t="n"/>
      <c r="K262" s="31" t="n"/>
      <c r="L262" s="31" t="n"/>
      <c r="M262" s="31" t="n"/>
      <c r="N262" s="29" t="n"/>
      <c r="O262" s="32" t="n"/>
      <c r="P262" s="32" t="n"/>
      <c r="Q262" s="30" t="n"/>
      <c r="R262" s="30" t="n"/>
      <c r="S262" s="29" t="n"/>
      <c r="T262" s="25">
        <f>IF($A262="","",IF($G262="","",MAX(0,IF($N262="Paid",IF($Q262="",TODAY(),$Q262),TODAY())-$G262)))</f>
        <v/>
      </c>
      <c r="U262" s="26">
        <f>IF($A262="","",MAX(0,$I262-$K262-$L262-$M262))</f>
        <v/>
      </c>
      <c r="V262" s="27">
        <f>IF($A262="","",IF($G262="","Not submitted",IF($T262&lt;=30,"0–30 days",IF($T262&lt;=60,"31–60 days",IF($T262&lt;=90,"61–90 days","More than 90 days")))))</f>
        <v/>
      </c>
      <c r="W262" s="28">
        <f>IF($A262="","",IF(OR($N262="Submitted",$N262="In Process",$N262="Denied",$N262="Paid",$N262="Adjusted",$N262="Voided"),"Not applicable",IF($H262="","Missing deadline",IF($H262&lt;TODAY(),"Past due",IF($H262&lt;=TODAY()+'Lists &amp; Settings'!$B$3,"Due within 14 days","On track")))))</f>
        <v/>
      </c>
      <c r="X262" s="28">
        <f>IF($A262="","",IF($U262&lt;=0,"Closed",IF($R262="","No follow-up date",IF($R262&lt;TODAY(),"Overdue",IF($R262=TODAY(),"Due","Scheduled")))))</f>
        <v/>
      </c>
      <c r="Y262" s="28">
        <f>IF($A262="","",IF($B262="","Missing encounter ID",IF($C262="","Missing clinic",IF($D262="","Missing payer",IF($E262="","Missing claim type",IF($F262="","Missing date of service",IF($H262="","Missing filing deadline",IF($I262="","Missing billed amount",IF($N262="","Missing claim status",IF($S262="","Missing owner",IF(COUNTIF($A$7:$A$506,$A262)&gt;1,"Duplicate claim ID",IF(AND($G262&lt;&gt;"",$G262&lt;$F262),"Submitted before service date",IF(AND($H262&lt;&gt;"",$H262&lt;$F262),"Deadline before service date",IF(AND($N262="Denied",$P262=""),"Missing denial category",IF(AND(OR($N262="Submitted",$N262="In Process",$N262="Denied",$N262="Paid",$N262="Adjusted"),$G262=""),"Missing submitted date",IF(AND($N262="Paid",$K262=0),"Paid status with no insurance payment",IF($K262+$L262+$M262&gt;$I262,"Amounts exceed billed amount","OK")))))))))))))))))</f>
        <v/>
      </c>
    </row>
    <row r="263">
      <c r="A263" s="21" t="n"/>
      <c r="B263" s="21" t="n"/>
      <c r="C263" s="21" t="n"/>
      <c r="D263" s="21" t="n"/>
      <c r="E263" s="21" t="n"/>
      <c r="F263" s="22" t="n"/>
      <c r="G263" s="22" t="n"/>
      <c r="H263" s="22" t="n"/>
      <c r="I263" s="23" t="n"/>
      <c r="J263" s="23" t="n"/>
      <c r="K263" s="23" t="n"/>
      <c r="L263" s="23" t="n"/>
      <c r="M263" s="23" t="n"/>
      <c r="N263" s="21" t="n"/>
      <c r="O263" s="24" t="n"/>
      <c r="P263" s="24" t="n"/>
      <c r="Q263" s="22" t="n"/>
      <c r="R263" s="22" t="n"/>
      <c r="S263" s="21" t="n"/>
      <c r="T263" s="25">
        <f>IF($A263="","",IF($G263="","",MAX(0,IF($N263="Paid",IF($Q263="",TODAY(),$Q263),TODAY())-$G263)))</f>
        <v/>
      </c>
      <c r="U263" s="26">
        <f>IF($A263="","",MAX(0,$I263-$K263-$L263-$M263))</f>
        <v/>
      </c>
      <c r="V263" s="27">
        <f>IF($A263="","",IF($G263="","Not submitted",IF($T263&lt;=30,"0–30 days",IF($T263&lt;=60,"31–60 days",IF($T263&lt;=90,"61–90 days","More than 90 days")))))</f>
        <v/>
      </c>
      <c r="W263" s="28">
        <f>IF($A263="","",IF(OR($N263="Submitted",$N263="In Process",$N263="Denied",$N263="Paid",$N263="Adjusted",$N263="Voided"),"Not applicable",IF($H263="","Missing deadline",IF($H263&lt;TODAY(),"Past due",IF($H263&lt;=TODAY()+'Lists &amp; Settings'!$B$3,"Due within 14 days","On track")))))</f>
        <v/>
      </c>
      <c r="X263" s="28">
        <f>IF($A263="","",IF($U263&lt;=0,"Closed",IF($R263="","No follow-up date",IF($R263&lt;TODAY(),"Overdue",IF($R263=TODAY(),"Due","Scheduled")))))</f>
        <v/>
      </c>
      <c r="Y263" s="28">
        <f>IF($A263="","",IF($B263="","Missing encounter ID",IF($C263="","Missing clinic",IF($D263="","Missing payer",IF($E263="","Missing claim type",IF($F263="","Missing date of service",IF($H263="","Missing filing deadline",IF($I263="","Missing billed amount",IF($N263="","Missing claim status",IF($S263="","Missing owner",IF(COUNTIF($A$7:$A$506,$A263)&gt;1,"Duplicate claim ID",IF(AND($G263&lt;&gt;"",$G263&lt;$F263),"Submitted before service date",IF(AND($H263&lt;&gt;"",$H263&lt;$F263),"Deadline before service date",IF(AND($N263="Denied",$P263=""),"Missing denial category",IF(AND(OR($N263="Submitted",$N263="In Process",$N263="Denied",$N263="Paid",$N263="Adjusted"),$G263=""),"Missing submitted date",IF(AND($N263="Paid",$K263=0),"Paid status with no insurance payment",IF($K263+$L263+$M263&gt;$I263,"Amounts exceed billed amount","OK")))))))))))))))))</f>
        <v/>
      </c>
    </row>
    <row r="264">
      <c r="A264" s="29" t="n"/>
      <c r="B264" s="29" t="n"/>
      <c r="C264" s="29" t="n"/>
      <c r="D264" s="29" t="n"/>
      <c r="E264" s="29" t="n"/>
      <c r="F264" s="30" t="n"/>
      <c r="G264" s="30" t="n"/>
      <c r="H264" s="30" t="n"/>
      <c r="I264" s="31" t="n"/>
      <c r="J264" s="31" t="n"/>
      <c r="K264" s="31" t="n"/>
      <c r="L264" s="31" t="n"/>
      <c r="M264" s="31" t="n"/>
      <c r="N264" s="29" t="n"/>
      <c r="O264" s="32" t="n"/>
      <c r="P264" s="32" t="n"/>
      <c r="Q264" s="30" t="n"/>
      <c r="R264" s="30" t="n"/>
      <c r="S264" s="29" t="n"/>
      <c r="T264" s="25">
        <f>IF($A264="","",IF($G264="","",MAX(0,IF($N264="Paid",IF($Q264="",TODAY(),$Q264),TODAY())-$G264)))</f>
        <v/>
      </c>
      <c r="U264" s="26">
        <f>IF($A264="","",MAX(0,$I264-$K264-$L264-$M264))</f>
        <v/>
      </c>
      <c r="V264" s="27">
        <f>IF($A264="","",IF($G264="","Not submitted",IF($T264&lt;=30,"0–30 days",IF($T264&lt;=60,"31–60 days",IF($T264&lt;=90,"61–90 days","More than 90 days")))))</f>
        <v/>
      </c>
      <c r="W264" s="28">
        <f>IF($A264="","",IF(OR($N264="Submitted",$N264="In Process",$N264="Denied",$N264="Paid",$N264="Adjusted",$N264="Voided"),"Not applicable",IF($H264="","Missing deadline",IF($H264&lt;TODAY(),"Past due",IF($H264&lt;=TODAY()+'Lists &amp; Settings'!$B$3,"Due within 14 days","On track")))))</f>
        <v/>
      </c>
      <c r="X264" s="28">
        <f>IF($A264="","",IF($U264&lt;=0,"Closed",IF($R264="","No follow-up date",IF($R264&lt;TODAY(),"Overdue",IF($R264=TODAY(),"Due","Scheduled")))))</f>
        <v/>
      </c>
      <c r="Y264" s="28">
        <f>IF($A264="","",IF($B264="","Missing encounter ID",IF($C264="","Missing clinic",IF($D264="","Missing payer",IF($E264="","Missing claim type",IF($F264="","Missing date of service",IF($H264="","Missing filing deadline",IF($I264="","Missing billed amount",IF($N264="","Missing claim status",IF($S264="","Missing owner",IF(COUNTIF($A$7:$A$506,$A264)&gt;1,"Duplicate claim ID",IF(AND($G264&lt;&gt;"",$G264&lt;$F264),"Submitted before service date",IF(AND($H264&lt;&gt;"",$H264&lt;$F264),"Deadline before service date",IF(AND($N264="Denied",$P264=""),"Missing denial category",IF(AND(OR($N264="Submitted",$N264="In Process",$N264="Denied",$N264="Paid",$N264="Adjusted"),$G264=""),"Missing submitted date",IF(AND($N264="Paid",$K264=0),"Paid status with no insurance payment",IF($K264+$L264+$M264&gt;$I264,"Amounts exceed billed amount","OK")))))))))))))))))</f>
        <v/>
      </c>
    </row>
    <row r="265">
      <c r="A265" s="21" t="n"/>
      <c r="B265" s="21" t="n"/>
      <c r="C265" s="21" t="n"/>
      <c r="D265" s="21" t="n"/>
      <c r="E265" s="21" t="n"/>
      <c r="F265" s="22" t="n"/>
      <c r="G265" s="22" t="n"/>
      <c r="H265" s="22" t="n"/>
      <c r="I265" s="23" t="n"/>
      <c r="J265" s="23" t="n"/>
      <c r="K265" s="23" t="n"/>
      <c r="L265" s="23" t="n"/>
      <c r="M265" s="23" t="n"/>
      <c r="N265" s="21" t="n"/>
      <c r="O265" s="24" t="n"/>
      <c r="P265" s="24" t="n"/>
      <c r="Q265" s="22" t="n"/>
      <c r="R265" s="22" t="n"/>
      <c r="S265" s="21" t="n"/>
      <c r="T265" s="25">
        <f>IF($A265="","",IF($G265="","",MAX(0,IF($N265="Paid",IF($Q265="",TODAY(),$Q265),TODAY())-$G265)))</f>
        <v/>
      </c>
      <c r="U265" s="26">
        <f>IF($A265="","",MAX(0,$I265-$K265-$L265-$M265))</f>
        <v/>
      </c>
      <c r="V265" s="27">
        <f>IF($A265="","",IF($G265="","Not submitted",IF($T265&lt;=30,"0–30 days",IF($T265&lt;=60,"31–60 days",IF($T265&lt;=90,"61–90 days","More than 90 days")))))</f>
        <v/>
      </c>
      <c r="W265" s="28">
        <f>IF($A265="","",IF(OR($N265="Submitted",$N265="In Process",$N265="Denied",$N265="Paid",$N265="Adjusted",$N265="Voided"),"Not applicable",IF($H265="","Missing deadline",IF($H265&lt;TODAY(),"Past due",IF($H265&lt;=TODAY()+'Lists &amp; Settings'!$B$3,"Due within 14 days","On track")))))</f>
        <v/>
      </c>
      <c r="X265" s="28">
        <f>IF($A265="","",IF($U265&lt;=0,"Closed",IF($R265="","No follow-up date",IF($R265&lt;TODAY(),"Overdue",IF($R265=TODAY(),"Due","Scheduled")))))</f>
        <v/>
      </c>
      <c r="Y265" s="28">
        <f>IF($A265="","",IF($B265="","Missing encounter ID",IF($C265="","Missing clinic",IF($D265="","Missing payer",IF($E265="","Missing claim type",IF($F265="","Missing date of service",IF($H265="","Missing filing deadline",IF($I265="","Missing billed amount",IF($N265="","Missing claim status",IF($S265="","Missing owner",IF(COUNTIF($A$7:$A$506,$A265)&gt;1,"Duplicate claim ID",IF(AND($G265&lt;&gt;"",$G265&lt;$F265),"Submitted before service date",IF(AND($H265&lt;&gt;"",$H265&lt;$F265),"Deadline before service date",IF(AND($N265="Denied",$P265=""),"Missing denial category",IF(AND(OR($N265="Submitted",$N265="In Process",$N265="Denied",$N265="Paid",$N265="Adjusted"),$G265=""),"Missing submitted date",IF(AND($N265="Paid",$K265=0),"Paid status with no insurance payment",IF($K265+$L265+$M265&gt;$I265,"Amounts exceed billed amount","OK")))))))))))))))))</f>
        <v/>
      </c>
    </row>
    <row r="266">
      <c r="A266" s="29" t="n"/>
      <c r="B266" s="29" t="n"/>
      <c r="C266" s="29" t="n"/>
      <c r="D266" s="29" t="n"/>
      <c r="E266" s="29" t="n"/>
      <c r="F266" s="30" t="n"/>
      <c r="G266" s="30" t="n"/>
      <c r="H266" s="30" t="n"/>
      <c r="I266" s="31" t="n"/>
      <c r="J266" s="31" t="n"/>
      <c r="K266" s="31" t="n"/>
      <c r="L266" s="31" t="n"/>
      <c r="M266" s="31" t="n"/>
      <c r="N266" s="29" t="n"/>
      <c r="O266" s="32" t="n"/>
      <c r="P266" s="32" t="n"/>
      <c r="Q266" s="30" t="n"/>
      <c r="R266" s="30" t="n"/>
      <c r="S266" s="29" t="n"/>
      <c r="T266" s="25">
        <f>IF($A266="","",IF($G266="","",MAX(0,IF($N266="Paid",IF($Q266="",TODAY(),$Q266),TODAY())-$G266)))</f>
        <v/>
      </c>
      <c r="U266" s="26">
        <f>IF($A266="","",MAX(0,$I266-$K266-$L266-$M266))</f>
        <v/>
      </c>
      <c r="V266" s="27">
        <f>IF($A266="","",IF($G266="","Not submitted",IF($T266&lt;=30,"0–30 days",IF($T266&lt;=60,"31–60 days",IF($T266&lt;=90,"61–90 days","More than 90 days")))))</f>
        <v/>
      </c>
      <c r="W266" s="28">
        <f>IF($A266="","",IF(OR($N266="Submitted",$N266="In Process",$N266="Denied",$N266="Paid",$N266="Adjusted",$N266="Voided"),"Not applicable",IF($H266="","Missing deadline",IF($H266&lt;TODAY(),"Past due",IF($H266&lt;=TODAY()+'Lists &amp; Settings'!$B$3,"Due within 14 days","On track")))))</f>
        <v/>
      </c>
      <c r="X266" s="28">
        <f>IF($A266="","",IF($U266&lt;=0,"Closed",IF($R266="","No follow-up date",IF($R266&lt;TODAY(),"Overdue",IF($R266=TODAY(),"Due","Scheduled")))))</f>
        <v/>
      </c>
      <c r="Y266" s="28">
        <f>IF($A266="","",IF($B266="","Missing encounter ID",IF($C266="","Missing clinic",IF($D266="","Missing payer",IF($E266="","Missing claim type",IF($F266="","Missing date of service",IF($H266="","Missing filing deadline",IF($I266="","Missing billed amount",IF($N266="","Missing claim status",IF($S266="","Missing owner",IF(COUNTIF($A$7:$A$506,$A266)&gt;1,"Duplicate claim ID",IF(AND($G266&lt;&gt;"",$G266&lt;$F266),"Submitted before service date",IF(AND($H266&lt;&gt;"",$H266&lt;$F266),"Deadline before service date",IF(AND($N266="Denied",$P266=""),"Missing denial category",IF(AND(OR($N266="Submitted",$N266="In Process",$N266="Denied",$N266="Paid",$N266="Adjusted"),$G266=""),"Missing submitted date",IF(AND($N266="Paid",$K266=0),"Paid status with no insurance payment",IF($K266+$L266+$M266&gt;$I266,"Amounts exceed billed amount","OK")))))))))))))))))</f>
        <v/>
      </c>
    </row>
    <row r="267">
      <c r="A267" s="21" t="n"/>
      <c r="B267" s="21" t="n"/>
      <c r="C267" s="21" t="n"/>
      <c r="D267" s="21" t="n"/>
      <c r="E267" s="21" t="n"/>
      <c r="F267" s="22" t="n"/>
      <c r="G267" s="22" t="n"/>
      <c r="H267" s="22" t="n"/>
      <c r="I267" s="23" t="n"/>
      <c r="J267" s="23" t="n"/>
      <c r="K267" s="23" t="n"/>
      <c r="L267" s="23" t="n"/>
      <c r="M267" s="23" t="n"/>
      <c r="N267" s="21" t="n"/>
      <c r="O267" s="24" t="n"/>
      <c r="P267" s="24" t="n"/>
      <c r="Q267" s="22" t="n"/>
      <c r="R267" s="22" t="n"/>
      <c r="S267" s="21" t="n"/>
      <c r="T267" s="25">
        <f>IF($A267="","",IF($G267="","",MAX(0,IF($N267="Paid",IF($Q267="",TODAY(),$Q267),TODAY())-$G267)))</f>
        <v/>
      </c>
      <c r="U267" s="26">
        <f>IF($A267="","",MAX(0,$I267-$K267-$L267-$M267))</f>
        <v/>
      </c>
      <c r="V267" s="27">
        <f>IF($A267="","",IF($G267="","Not submitted",IF($T267&lt;=30,"0–30 days",IF($T267&lt;=60,"31–60 days",IF($T267&lt;=90,"61–90 days","More than 90 days")))))</f>
        <v/>
      </c>
      <c r="W267" s="28">
        <f>IF($A267="","",IF(OR($N267="Submitted",$N267="In Process",$N267="Denied",$N267="Paid",$N267="Adjusted",$N267="Voided"),"Not applicable",IF($H267="","Missing deadline",IF($H267&lt;TODAY(),"Past due",IF($H267&lt;=TODAY()+'Lists &amp; Settings'!$B$3,"Due within 14 days","On track")))))</f>
        <v/>
      </c>
      <c r="X267" s="28">
        <f>IF($A267="","",IF($U267&lt;=0,"Closed",IF($R267="","No follow-up date",IF($R267&lt;TODAY(),"Overdue",IF($R267=TODAY(),"Due","Scheduled")))))</f>
        <v/>
      </c>
      <c r="Y267" s="28">
        <f>IF($A267="","",IF($B267="","Missing encounter ID",IF($C267="","Missing clinic",IF($D267="","Missing payer",IF($E267="","Missing claim type",IF($F267="","Missing date of service",IF($H267="","Missing filing deadline",IF($I267="","Missing billed amount",IF($N267="","Missing claim status",IF($S267="","Missing owner",IF(COUNTIF($A$7:$A$506,$A267)&gt;1,"Duplicate claim ID",IF(AND($G267&lt;&gt;"",$G267&lt;$F267),"Submitted before service date",IF(AND($H267&lt;&gt;"",$H267&lt;$F267),"Deadline before service date",IF(AND($N267="Denied",$P267=""),"Missing denial category",IF(AND(OR($N267="Submitted",$N267="In Process",$N267="Denied",$N267="Paid",$N267="Adjusted"),$G267=""),"Missing submitted date",IF(AND($N267="Paid",$K267=0),"Paid status with no insurance payment",IF($K267+$L267+$M267&gt;$I267,"Amounts exceed billed amount","OK")))))))))))))))))</f>
        <v/>
      </c>
    </row>
    <row r="268">
      <c r="A268" s="29" t="n"/>
      <c r="B268" s="29" t="n"/>
      <c r="C268" s="29" t="n"/>
      <c r="D268" s="29" t="n"/>
      <c r="E268" s="29" t="n"/>
      <c r="F268" s="30" t="n"/>
      <c r="G268" s="30" t="n"/>
      <c r="H268" s="30" t="n"/>
      <c r="I268" s="31" t="n"/>
      <c r="J268" s="31" t="n"/>
      <c r="K268" s="31" t="n"/>
      <c r="L268" s="31" t="n"/>
      <c r="M268" s="31" t="n"/>
      <c r="N268" s="29" t="n"/>
      <c r="O268" s="32" t="n"/>
      <c r="P268" s="32" t="n"/>
      <c r="Q268" s="30" t="n"/>
      <c r="R268" s="30" t="n"/>
      <c r="S268" s="29" t="n"/>
      <c r="T268" s="25">
        <f>IF($A268="","",IF($G268="","",MAX(0,IF($N268="Paid",IF($Q268="",TODAY(),$Q268),TODAY())-$G268)))</f>
        <v/>
      </c>
      <c r="U268" s="26">
        <f>IF($A268="","",MAX(0,$I268-$K268-$L268-$M268))</f>
        <v/>
      </c>
      <c r="V268" s="27">
        <f>IF($A268="","",IF($G268="","Not submitted",IF($T268&lt;=30,"0–30 days",IF($T268&lt;=60,"31–60 days",IF($T268&lt;=90,"61–90 days","More than 90 days")))))</f>
        <v/>
      </c>
      <c r="W268" s="28">
        <f>IF($A268="","",IF(OR($N268="Submitted",$N268="In Process",$N268="Denied",$N268="Paid",$N268="Adjusted",$N268="Voided"),"Not applicable",IF($H268="","Missing deadline",IF($H268&lt;TODAY(),"Past due",IF($H268&lt;=TODAY()+'Lists &amp; Settings'!$B$3,"Due within 14 days","On track")))))</f>
        <v/>
      </c>
      <c r="X268" s="28">
        <f>IF($A268="","",IF($U268&lt;=0,"Closed",IF($R268="","No follow-up date",IF($R268&lt;TODAY(),"Overdue",IF($R268=TODAY(),"Due","Scheduled")))))</f>
        <v/>
      </c>
      <c r="Y268" s="28">
        <f>IF($A268="","",IF($B268="","Missing encounter ID",IF($C268="","Missing clinic",IF($D268="","Missing payer",IF($E268="","Missing claim type",IF($F268="","Missing date of service",IF($H268="","Missing filing deadline",IF($I268="","Missing billed amount",IF($N268="","Missing claim status",IF($S268="","Missing owner",IF(COUNTIF($A$7:$A$506,$A268)&gt;1,"Duplicate claim ID",IF(AND($G268&lt;&gt;"",$G268&lt;$F268),"Submitted before service date",IF(AND($H268&lt;&gt;"",$H268&lt;$F268),"Deadline before service date",IF(AND($N268="Denied",$P268=""),"Missing denial category",IF(AND(OR($N268="Submitted",$N268="In Process",$N268="Denied",$N268="Paid",$N268="Adjusted"),$G268=""),"Missing submitted date",IF(AND($N268="Paid",$K268=0),"Paid status with no insurance payment",IF($K268+$L268+$M268&gt;$I268,"Amounts exceed billed amount","OK")))))))))))))))))</f>
        <v/>
      </c>
    </row>
    <row r="269">
      <c r="A269" s="21" t="n"/>
      <c r="B269" s="21" t="n"/>
      <c r="C269" s="21" t="n"/>
      <c r="D269" s="21" t="n"/>
      <c r="E269" s="21" t="n"/>
      <c r="F269" s="22" t="n"/>
      <c r="G269" s="22" t="n"/>
      <c r="H269" s="22" t="n"/>
      <c r="I269" s="23" t="n"/>
      <c r="J269" s="23" t="n"/>
      <c r="K269" s="23" t="n"/>
      <c r="L269" s="23" t="n"/>
      <c r="M269" s="23" t="n"/>
      <c r="N269" s="21" t="n"/>
      <c r="O269" s="24" t="n"/>
      <c r="P269" s="24" t="n"/>
      <c r="Q269" s="22" t="n"/>
      <c r="R269" s="22" t="n"/>
      <c r="S269" s="21" t="n"/>
      <c r="T269" s="25">
        <f>IF($A269="","",IF($G269="","",MAX(0,IF($N269="Paid",IF($Q269="",TODAY(),$Q269),TODAY())-$G269)))</f>
        <v/>
      </c>
      <c r="U269" s="26">
        <f>IF($A269="","",MAX(0,$I269-$K269-$L269-$M269))</f>
        <v/>
      </c>
      <c r="V269" s="27">
        <f>IF($A269="","",IF($G269="","Not submitted",IF($T269&lt;=30,"0–30 days",IF($T269&lt;=60,"31–60 days",IF($T269&lt;=90,"61–90 days","More than 90 days")))))</f>
        <v/>
      </c>
      <c r="W269" s="28">
        <f>IF($A269="","",IF(OR($N269="Submitted",$N269="In Process",$N269="Denied",$N269="Paid",$N269="Adjusted",$N269="Voided"),"Not applicable",IF($H269="","Missing deadline",IF($H269&lt;TODAY(),"Past due",IF($H269&lt;=TODAY()+'Lists &amp; Settings'!$B$3,"Due within 14 days","On track")))))</f>
        <v/>
      </c>
      <c r="X269" s="28">
        <f>IF($A269="","",IF($U269&lt;=0,"Closed",IF($R269="","No follow-up date",IF($R269&lt;TODAY(),"Overdue",IF($R269=TODAY(),"Due","Scheduled")))))</f>
        <v/>
      </c>
      <c r="Y269" s="28">
        <f>IF($A269="","",IF($B269="","Missing encounter ID",IF($C269="","Missing clinic",IF($D269="","Missing payer",IF($E269="","Missing claim type",IF($F269="","Missing date of service",IF($H269="","Missing filing deadline",IF($I269="","Missing billed amount",IF($N269="","Missing claim status",IF($S269="","Missing owner",IF(COUNTIF($A$7:$A$506,$A269)&gt;1,"Duplicate claim ID",IF(AND($G269&lt;&gt;"",$G269&lt;$F269),"Submitted before service date",IF(AND($H269&lt;&gt;"",$H269&lt;$F269),"Deadline before service date",IF(AND($N269="Denied",$P269=""),"Missing denial category",IF(AND(OR($N269="Submitted",$N269="In Process",$N269="Denied",$N269="Paid",$N269="Adjusted"),$G269=""),"Missing submitted date",IF(AND($N269="Paid",$K269=0),"Paid status with no insurance payment",IF($K269+$L269+$M269&gt;$I269,"Amounts exceed billed amount","OK")))))))))))))))))</f>
        <v/>
      </c>
    </row>
    <row r="270">
      <c r="A270" s="29" t="n"/>
      <c r="B270" s="29" t="n"/>
      <c r="C270" s="29" t="n"/>
      <c r="D270" s="29" t="n"/>
      <c r="E270" s="29" t="n"/>
      <c r="F270" s="30" t="n"/>
      <c r="G270" s="30" t="n"/>
      <c r="H270" s="30" t="n"/>
      <c r="I270" s="31" t="n"/>
      <c r="J270" s="31" t="n"/>
      <c r="K270" s="31" t="n"/>
      <c r="L270" s="31" t="n"/>
      <c r="M270" s="31" t="n"/>
      <c r="N270" s="29" t="n"/>
      <c r="O270" s="32" t="n"/>
      <c r="P270" s="32" t="n"/>
      <c r="Q270" s="30" t="n"/>
      <c r="R270" s="30" t="n"/>
      <c r="S270" s="29" t="n"/>
      <c r="T270" s="25">
        <f>IF($A270="","",IF($G270="","",MAX(0,IF($N270="Paid",IF($Q270="",TODAY(),$Q270),TODAY())-$G270)))</f>
        <v/>
      </c>
      <c r="U270" s="26">
        <f>IF($A270="","",MAX(0,$I270-$K270-$L270-$M270))</f>
        <v/>
      </c>
      <c r="V270" s="27">
        <f>IF($A270="","",IF($G270="","Not submitted",IF($T270&lt;=30,"0–30 days",IF($T270&lt;=60,"31–60 days",IF($T270&lt;=90,"61–90 days","More than 90 days")))))</f>
        <v/>
      </c>
      <c r="W270" s="28">
        <f>IF($A270="","",IF(OR($N270="Submitted",$N270="In Process",$N270="Denied",$N270="Paid",$N270="Adjusted",$N270="Voided"),"Not applicable",IF($H270="","Missing deadline",IF($H270&lt;TODAY(),"Past due",IF($H270&lt;=TODAY()+'Lists &amp; Settings'!$B$3,"Due within 14 days","On track")))))</f>
        <v/>
      </c>
      <c r="X270" s="28">
        <f>IF($A270="","",IF($U270&lt;=0,"Closed",IF($R270="","No follow-up date",IF($R270&lt;TODAY(),"Overdue",IF($R270=TODAY(),"Due","Scheduled")))))</f>
        <v/>
      </c>
      <c r="Y270" s="28">
        <f>IF($A270="","",IF($B270="","Missing encounter ID",IF($C270="","Missing clinic",IF($D270="","Missing payer",IF($E270="","Missing claim type",IF($F270="","Missing date of service",IF($H270="","Missing filing deadline",IF($I270="","Missing billed amount",IF($N270="","Missing claim status",IF($S270="","Missing owner",IF(COUNTIF($A$7:$A$506,$A270)&gt;1,"Duplicate claim ID",IF(AND($G270&lt;&gt;"",$G270&lt;$F270),"Submitted before service date",IF(AND($H270&lt;&gt;"",$H270&lt;$F270),"Deadline before service date",IF(AND($N270="Denied",$P270=""),"Missing denial category",IF(AND(OR($N270="Submitted",$N270="In Process",$N270="Denied",$N270="Paid",$N270="Adjusted"),$G270=""),"Missing submitted date",IF(AND($N270="Paid",$K270=0),"Paid status with no insurance payment",IF($K270+$L270+$M270&gt;$I270,"Amounts exceed billed amount","OK")))))))))))))))))</f>
        <v/>
      </c>
    </row>
    <row r="271">
      <c r="A271" s="21" t="n"/>
      <c r="B271" s="21" t="n"/>
      <c r="C271" s="21" t="n"/>
      <c r="D271" s="21" t="n"/>
      <c r="E271" s="21" t="n"/>
      <c r="F271" s="22" t="n"/>
      <c r="G271" s="22" t="n"/>
      <c r="H271" s="22" t="n"/>
      <c r="I271" s="23" t="n"/>
      <c r="J271" s="23" t="n"/>
      <c r="K271" s="23" t="n"/>
      <c r="L271" s="23" t="n"/>
      <c r="M271" s="23" t="n"/>
      <c r="N271" s="21" t="n"/>
      <c r="O271" s="24" t="n"/>
      <c r="P271" s="24" t="n"/>
      <c r="Q271" s="22" t="n"/>
      <c r="R271" s="22" t="n"/>
      <c r="S271" s="21" t="n"/>
      <c r="T271" s="25">
        <f>IF($A271="","",IF($G271="","",MAX(0,IF($N271="Paid",IF($Q271="",TODAY(),$Q271),TODAY())-$G271)))</f>
        <v/>
      </c>
      <c r="U271" s="26">
        <f>IF($A271="","",MAX(0,$I271-$K271-$L271-$M271))</f>
        <v/>
      </c>
      <c r="V271" s="27">
        <f>IF($A271="","",IF($G271="","Not submitted",IF($T271&lt;=30,"0–30 days",IF($T271&lt;=60,"31–60 days",IF($T271&lt;=90,"61–90 days","More than 90 days")))))</f>
        <v/>
      </c>
      <c r="W271" s="28">
        <f>IF($A271="","",IF(OR($N271="Submitted",$N271="In Process",$N271="Denied",$N271="Paid",$N271="Adjusted",$N271="Voided"),"Not applicable",IF($H271="","Missing deadline",IF($H271&lt;TODAY(),"Past due",IF($H271&lt;=TODAY()+'Lists &amp; Settings'!$B$3,"Due within 14 days","On track")))))</f>
        <v/>
      </c>
      <c r="X271" s="28">
        <f>IF($A271="","",IF($U271&lt;=0,"Closed",IF($R271="","No follow-up date",IF($R271&lt;TODAY(),"Overdue",IF($R271=TODAY(),"Due","Scheduled")))))</f>
        <v/>
      </c>
      <c r="Y271" s="28">
        <f>IF($A271="","",IF($B271="","Missing encounter ID",IF($C271="","Missing clinic",IF($D271="","Missing payer",IF($E271="","Missing claim type",IF($F271="","Missing date of service",IF($H271="","Missing filing deadline",IF($I271="","Missing billed amount",IF($N271="","Missing claim status",IF($S271="","Missing owner",IF(COUNTIF($A$7:$A$506,$A271)&gt;1,"Duplicate claim ID",IF(AND($G271&lt;&gt;"",$G271&lt;$F271),"Submitted before service date",IF(AND($H271&lt;&gt;"",$H271&lt;$F271),"Deadline before service date",IF(AND($N271="Denied",$P271=""),"Missing denial category",IF(AND(OR($N271="Submitted",$N271="In Process",$N271="Denied",$N271="Paid",$N271="Adjusted"),$G271=""),"Missing submitted date",IF(AND($N271="Paid",$K271=0),"Paid status with no insurance payment",IF($K271+$L271+$M271&gt;$I271,"Amounts exceed billed amount","OK")))))))))))))))))</f>
        <v/>
      </c>
    </row>
    <row r="272">
      <c r="A272" s="29" t="n"/>
      <c r="B272" s="29" t="n"/>
      <c r="C272" s="29" t="n"/>
      <c r="D272" s="29" t="n"/>
      <c r="E272" s="29" t="n"/>
      <c r="F272" s="30" t="n"/>
      <c r="G272" s="30" t="n"/>
      <c r="H272" s="30" t="n"/>
      <c r="I272" s="31" t="n"/>
      <c r="J272" s="31" t="n"/>
      <c r="K272" s="31" t="n"/>
      <c r="L272" s="31" t="n"/>
      <c r="M272" s="31" t="n"/>
      <c r="N272" s="29" t="n"/>
      <c r="O272" s="32" t="n"/>
      <c r="P272" s="32" t="n"/>
      <c r="Q272" s="30" t="n"/>
      <c r="R272" s="30" t="n"/>
      <c r="S272" s="29" t="n"/>
      <c r="T272" s="25">
        <f>IF($A272="","",IF($G272="","",MAX(0,IF($N272="Paid",IF($Q272="",TODAY(),$Q272),TODAY())-$G272)))</f>
        <v/>
      </c>
      <c r="U272" s="26">
        <f>IF($A272="","",MAX(0,$I272-$K272-$L272-$M272))</f>
        <v/>
      </c>
      <c r="V272" s="27">
        <f>IF($A272="","",IF($G272="","Not submitted",IF($T272&lt;=30,"0–30 days",IF($T272&lt;=60,"31–60 days",IF($T272&lt;=90,"61–90 days","More than 90 days")))))</f>
        <v/>
      </c>
      <c r="W272" s="28">
        <f>IF($A272="","",IF(OR($N272="Submitted",$N272="In Process",$N272="Denied",$N272="Paid",$N272="Adjusted",$N272="Voided"),"Not applicable",IF($H272="","Missing deadline",IF($H272&lt;TODAY(),"Past due",IF($H272&lt;=TODAY()+'Lists &amp; Settings'!$B$3,"Due within 14 days","On track")))))</f>
        <v/>
      </c>
      <c r="X272" s="28">
        <f>IF($A272="","",IF($U272&lt;=0,"Closed",IF($R272="","No follow-up date",IF($R272&lt;TODAY(),"Overdue",IF($R272=TODAY(),"Due","Scheduled")))))</f>
        <v/>
      </c>
      <c r="Y272" s="28">
        <f>IF($A272="","",IF($B272="","Missing encounter ID",IF($C272="","Missing clinic",IF($D272="","Missing payer",IF($E272="","Missing claim type",IF($F272="","Missing date of service",IF($H272="","Missing filing deadline",IF($I272="","Missing billed amount",IF($N272="","Missing claim status",IF($S272="","Missing owner",IF(COUNTIF($A$7:$A$506,$A272)&gt;1,"Duplicate claim ID",IF(AND($G272&lt;&gt;"",$G272&lt;$F272),"Submitted before service date",IF(AND($H272&lt;&gt;"",$H272&lt;$F272),"Deadline before service date",IF(AND($N272="Denied",$P272=""),"Missing denial category",IF(AND(OR($N272="Submitted",$N272="In Process",$N272="Denied",$N272="Paid",$N272="Adjusted"),$G272=""),"Missing submitted date",IF(AND($N272="Paid",$K272=0),"Paid status with no insurance payment",IF($K272+$L272+$M272&gt;$I272,"Amounts exceed billed amount","OK")))))))))))))))))</f>
        <v/>
      </c>
    </row>
    <row r="273">
      <c r="A273" s="21" t="n"/>
      <c r="B273" s="21" t="n"/>
      <c r="C273" s="21" t="n"/>
      <c r="D273" s="21" t="n"/>
      <c r="E273" s="21" t="n"/>
      <c r="F273" s="22" t="n"/>
      <c r="G273" s="22" t="n"/>
      <c r="H273" s="22" t="n"/>
      <c r="I273" s="23" t="n"/>
      <c r="J273" s="23" t="n"/>
      <c r="K273" s="23" t="n"/>
      <c r="L273" s="23" t="n"/>
      <c r="M273" s="23" t="n"/>
      <c r="N273" s="21" t="n"/>
      <c r="O273" s="24" t="n"/>
      <c r="P273" s="24" t="n"/>
      <c r="Q273" s="22" t="n"/>
      <c r="R273" s="22" t="n"/>
      <c r="S273" s="21" t="n"/>
      <c r="T273" s="25">
        <f>IF($A273="","",IF($G273="","",MAX(0,IF($N273="Paid",IF($Q273="",TODAY(),$Q273),TODAY())-$G273)))</f>
        <v/>
      </c>
      <c r="U273" s="26">
        <f>IF($A273="","",MAX(0,$I273-$K273-$L273-$M273))</f>
        <v/>
      </c>
      <c r="V273" s="27">
        <f>IF($A273="","",IF($G273="","Not submitted",IF($T273&lt;=30,"0–30 days",IF($T273&lt;=60,"31–60 days",IF($T273&lt;=90,"61–90 days","More than 90 days")))))</f>
        <v/>
      </c>
      <c r="W273" s="28">
        <f>IF($A273="","",IF(OR($N273="Submitted",$N273="In Process",$N273="Denied",$N273="Paid",$N273="Adjusted",$N273="Voided"),"Not applicable",IF($H273="","Missing deadline",IF($H273&lt;TODAY(),"Past due",IF($H273&lt;=TODAY()+'Lists &amp; Settings'!$B$3,"Due within 14 days","On track")))))</f>
        <v/>
      </c>
      <c r="X273" s="28">
        <f>IF($A273="","",IF($U273&lt;=0,"Closed",IF($R273="","No follow-up date",IF($R273&lt;TODAY(),"Overdue",IF($R273=TODAY(),"Due","Scheduled")))))</f>
        <v/>
      </c>
      <c r="Y273" s="28">
        <f>IF($A273="","",IF($B273="","Missing encounter ID",IF($C273="","Missing clinic",IF($D273="","Missing payer",IF($E273="","Missing claim type",IF($F273="","Missing date of service",IF($H273="","Missing filing deadline",IF($I273="","Missing billed amount",IF($N273="","Missing claim status",IF($S273="","Missing owner",IF(COUNTIF($A$7:$A$506,$A273)&gt;1,"Duplicate claim ID",IF(AND($G273&lt;&gt;"",$G273&lt;$F273),"Submitted before service date",IF(AND($H273&lt;&gt;"",$H273&lt;$F273),"Deadline before service date",IF(AND($N273="Denied",$P273=""),"Missing denial category",IF(AND(OR($N273="Submitted",$N273="In Process",$N273="Denied",$N273="Paid",$N273="Adjusted"),$G273=""),"Missing submitted date",IF(AND($N273="Paid",$K273=0),"Paid status with no insurance payment",IF($K273+$L273+$M273&gt;$I273,"Amounts exceed billed amount","OK")))))))))))))))))</f>
        <v/>
      </c>
    </row>
    <row r="274">
      <c r="A274" s="29" t="n"/>
      <c r="B274" s="29" t="n"/>
      <c r="C274" s="29" t="n"/>
      <c r="D274" s="29" t="n"/>
      <c r="E274" s="29" t="n"/>
      <c r="F274" s="30" t="n"/>
      <c r="G274" s="30" t="n"/>
      <c r="H274" s="30" t="n"/>
      <c r="I274" s="31" t="n"/>
      <c r="J274" s="31" t="n"/>
      <c r="K274" s="31" t="n"/>
      <c r="L274" s="31" t="n"/>
      <c r="M274" s="31" t="n"/>
      <c r="N274" s="29" t="n"/>
      <c r="O274" s="32" t="n"/>
      <c r="P274" s="32" t="n"/>
      <c r="Q274" s="30" t="n"/>
      <c r="R274" s="30" t="n"/>
      <c r="S274" s="29" t="n"/>
      <c r="T274" s="25">
        <f>IF($A274="","",IF($G274="","",MAX(0,IF($N274="Paid",IF($Q274="",TODAY(),$Q274),TODAY())-$G274)))</f>
        <v/>
      </c>
      <c r="U274" s="26">
        <f>IF($A274="","",MAX(0,$I274-$K274-$L274-$M274))</f>
        <v/>
      </c>
      <c r="V274" s="27">
        <f>IF($A274="","",IF($G274="","Not submitted",IF($T274&lt;=30,"0–30 days",IF($T274&lt;=60,"31–60 days",IF($T274&lt;=90,"61–90 days","More than 90 days")))))</f>
        <v/>
      </c>
      <c r="W274" s="28">
        <f>IF($A274="","",IF(OR($N274="Submitted",$N274="In Process",$N274="Denied",$N274="Paid",$N274="Adjusted",$N274="Voided"),"Not applicable",IF($H274="","Missing deadline",IF($H274&lt;TODAY(),"Past due",IF($H274&lt;=TODAY()+'Lists &amp; Settings'!$B$3,"Due within 14 days","On track")))))</f>
        <v/>
      </c>
      <c r="X274" s="28">
        <f>IF($A274="","",IF($U274&lt;=0,"Closed",IF($R274="","No follow-up date",IF($R274&lt;TODAY(),"Overdue",IF($R274=TODAY(),"Due","Scheduled")))))</f>
        <v/>
      </c>
      <c r="Y274" s="28">
        <f>IF($A274="","",IF($B274="","Missing encounter ID",IF($C274="","Missing clinic",IF($D274="","Missing payer",IF($E274="","Missing claim type",IF($F274="","Missing date of service",IF($H274="","Missing filing deadline",IF($I274="","Missing billed amount",IF($N274="","Missing claim status",IF($S274="","Missing owner",IF(COUNTIF($A$7:$A$506,$A274)&gt;1,"Duplicate claim ID",IF(AND($G274&lt;&gt;"",$G274&lt;$F274),"Submitted before service date",IF(AND($H274&lt;&gt;"",$H274&lt;$F274),"Deadline before service date",IF(AND($N274="Denied",$P274=""),"Missing denial category",IF(AND(OR($N274="Submitted",$N274="In Process",$N274="Denied",$N274="Paid",$N274="Adjusted"),$G274=""),"Missing submitted date",IF(AND($N274="Paid",$K274=0),"Paid status with no insurance payment",IF($K274+$L274+$M274&gt;$I274,"Amounts exceed billed amount","OK")))))))))))))))))</f>
        <v/>
      </c>
    </row>
    <row r="275">
      <c r="A275" s="21" t="n"/>
      <c r="B275" s="21" t="n"/>
      <c r="C275" s="21" t="n"/>
      <c r="D275" s="21" t="n"/>
      <c r="E275" s="21" t="n"/>
      <c r="F275" s="22" t="n"/>
      <c r="G275" s="22" t="n"/>
      <c r="H275" s="22" t="n"/>
      <c r="I275" s="23" t="n"/>
      <c r="J275" s="23" t="n"/>
      <c r="K275" s="23" t="n"/>
      <c r="L275" s="23" t="n"/>
      <c r="M275" s="23" t="n"/>
      <c r="N275" s="21" t="n"/>
      <c r="O275" s="24" t="n"/>
      <c r="P275" s="24" t="n"/>
      <c r="Q275" s="22" t="n"/>
      <c r="R275" s="22" t="n"/>
      <c r="S275" s="21" t="n"/>
      <c r="T275" s="25">
        <f>IF($A275="","",IF($G275="","",MAX(0,IF($N275="Paid",IF($Q275="",TODAY(),$Q275),TODAY())-$G275)))</f>
        <v/>
      </c>
      <c r="U275" s="26">
        <f>IF($A275="","",MAX(0,$I275-$K275-$L275-$M275))</f>
        <v/>
      </c>
      <c r="V275" s="27">
        <f>IF($A275="","",IF($G275="","Not submitted",IF($T275&lt;=30,"0–30 days",IF($T275&lt;=60,"31–60 days",IF($T275&lt;=90,"61–90 days","More than 90 days")))))</f>
        <v/>
      </c>
      <c r="W275" s="28">
        <f>IF($A275="","",IF(OR($N275="Submitted",$N275="In Process",$N275="Denied",$N275="Paid",$N275="Adjusted",$N275="Voided"),"Not applicable",IF($H275="","Missing deadline",IF($H275&lt;TODAY(),"Past due",IF($H275&lt;=TODAY()+'Lists &amp; Settings'!$B$3,"Due within 14 days","On track")))))</f>
        <v/>
      </c>
      <c r="X275" s="28">
        <f>IF($A275="","",IF($U275&lt;=0,"Closed",IF($R275="","No follow-up date",IF($R275&lt;TODAY(),"Overdue",IF($R275=TODAY(),"Due","Scheduled")))))</f>
        <v/>
      </c>
      <c r="Y275" s="28">
        <f>IF($A275="","",IF($B275="","Missing encounter ID",IF($C275="","Missing clinic",IF($D275="","Missing payer",IF($E275="","Missing claim type",IF($F275="","Missing date of service",IF($H275="","Missing filing deadline",IF($I275="","Missing billed amount",IF($N275="","Missing claim status",IF($S275="","Missing owner",IF(COUNTIF($A$7:$A$506,$A275)&gt;1,"Duplicate claim ID",IF(AND($G275&lt;&gt;"",$G275&lt;$F275),"Submitted before service date",IF(AND($H275&lt;&gt;"",$H275&lt;$F275),"Deadline before service date",IF(AND($N275="Denied",$P275=""),"Missing denial category",IF(AND(OR($N275="Submitted",$N275="In Process",$N275="Denied",$N275="Paid",$N275="Adjusted"),$G275=""),"Missing submitted date",IF(AND($N275="Paid",$K275=0),"Paid status with no insurance payment",IF($K275+$L275+$M275&gt;$I275,"Amounts exceed billed amount","OK")))))))))))))))))</f>
        <v/>
      </c>
    </row>
    <row r="276">
      <c r="A276" s="29" t="n"/>
      <c r="B276" s="29" t="n"/>
      <c r="C276" s="29" t="n"/>
      <c r="D276" s="29" t="n"/>
      <c r="E276" s="29" t="n"/>
      <c r="F276" s="30" t="n"/>
      <c r="G276" s="30" t="n"/>
      <c r="H276" s="30" t="n"/>
      <c r="I276" s="31" t="n"/>
      <c r="J276" s="31" t="n"/>
      <c r="K276" s="31" t="n"/>
      <c r="L276" s="31" t="n"/>
      <c r="M276" s="31" t="n"/>
      <c r="N276" s="29" t="n"/>
      <c r="O276" s="32" t="n"/>
      <c r="P276" s="32" t="n"/>
      <c r="Q276" s="30" t="n"/>
      <c r="R276" s="30" t="n"/>
      <c r="S276" s="29" t="n"/>
      <c r="T276" s="25">
        <f>IF($A276="","",IF($G276="","",MAX(0,IF($N276="Paid",IF($Q276="",TODAY(),$Q276),TODAY())-$G276)))</f>
        <v/>
      </c>
      <c r="U276" s="26">
        <f>IF($A276="","",MAX(0,$I276-$K276-$L276-$M276))</f>
        <v/>
      </c>
      <c r="V276" s="27">
        <f>IF($A276="","",IF($G276="","Not submitted",IF($T276&lt;=30,"0–30 days",IF($T276&lt;=60,"31–60 days",IF($T276&lt;=90,"61–90 days","More than 90 days")))))</f>
        <v/>
      </c>
      <c r="W276" s="28">
        <f>IF($A276="","",IF(OR($N276="Submitted",$N276="In Process",$N276="Denied",$N276="Paid",$N276="Adjusted",$N276="Voided"),"Not applicable",IF($H276="","Missing deadline",IF($H276&lt;TODAY(),"Past due",IF($H276&lt;=TODAY()+'Lists &amp; Settings'!$B$3,"Due within 14 days","On track")))))</f>
        <v/>
      </c>
      <c r="X276" s="28">
        <f>IF($A276="","",IF($U276&lt;=0,"Closed",IF($R276="","No follow-up date",IF($R276&lt;TODAY(),"Overdue",IF($R276=TODAY(),"Due","Scheduled")))))</f>
        <v/>
      </c>
      <c r="Y276" s="28">
        <f>IF($A276="","",IF($B276="","Missing encounter ID",IF($C276="","Missing clinic",IF($D276="","Missing payer",IF($E276="","Missing claim type",IF($F276="","Missing date of service",IF($H276="","Missing filing deadline",IF($I276="","Missing billed amount",IF($N276="","Missing claim status",IF($S276="","Missing owner",IF(COUNTIF($A$7:$A$506,$A276)&gt;1,"Duplicate claim ID",IF(AND($G276&lt;&gt;"",$G276&lt;$F276),"Submitted before service date",IF(AND($H276&lt;&gt;"",$H276&lt;$F276),"Deadline before service date",IF(AND($N276="Denied",$P276=""),"Missing denial category",IF(AND(OR($N276="Submitted",$N276="In Process",$N276="Denied",$N276="Paid",$N276="Adjusted"),$G276=""),"Missing submitted date",IF(AND($N276="Paid",$K276=0),"Paid status with no insurance payment",IF($K276+$L276+$M276&gt;$I276,"Amounts exceed billed amount","OK")))))))))))))))))</f>
        <v/>
      </c>
    </row>
    <row r="277">
      <c r="A277" s="21" t="n"/>
      <c r="B277" s="21" t="n"/>
      <c r="C277" s="21" t="n"/>
      <c r="D277" s="21" t="n"/>
      <c r="E277" s="21" t="n"/>
      <c r="F277" s="22" t="n"/>
      <c r="G277" s="22" t="n"/>
      <c r="H277" s="22" t="n"/>
      <c r="I277" s="23" t="n"/>
      <c r="J277" s="23" t="n"/>
      <c r="K277" s="23" t="n"/>
      <c r="L277" s="23" t="n"/>
      <c r="M277" s="23" t="n"/>
      <c r="N277" s="21" t="n"/>
      <c r="O277" s="24" t="n"/>
      <c r="P277" s="24" t="n"/>
      <c r="Q277" s="22" t="n"/>
      <c r="R277" s="22" t="n"/>
      <c r="S277" s="21" t="n"/>
      <c r="T277" s="25">
        <f>IF($A277="","",IF($G277="","",MAX(0,IF($N277="Paid",IF($Q277="",TODAY(),$Q277),TODAY())-$G277)))</f>
        <v/>
      </c>
      <c r="U277" s="26">
        <f>IF($A277="","",MAX(0,$I277-$K277-$L277-$M277))</f>
        <v/>
      </c>
      <c r="V277" s="27">
        <f>IF($A277="","",IF($G277="","Not submitted",IF($T277&lt;=30,"0–30 days",IF($T277&lt;=60,"31–60 days",IF($T277&lt;=90,"61–90 days","More than 90 days")))))</f>
        <v/>
      </c>
      <c r="W277" s="28">
        <f>IF($A277="","",IF(OR($N277="Submitted",$N277="In Process",$N277="Denied",$N277="Paid",$N277="Adjusted",$N277="Voided"),"Not applicable",IF($H277="","Missing deadline",IF($H277&lt;TODAY(),"Past due",IF($H277&lt;=TODAY()+'Lists &amp; Settings'!$B$3,"Due within 14 days","On track")))))</f>
        <v/>
      </c>
      <c r="X277" s="28">
        <f>IF($A277="","",IF($U277&lt;=0,"Closed",IF($R277="","No follow-up date",IF($R277&lt;TODAY(),"Overdue",IF($R277=TODAY(),"Due","Scheduled")))))</f>
        <v/>
      </c>
      <c r="Y277" s="28">
        <f>IF($A277="","",IF($B277="","Missing encounter ID",IF($C277="","Missing clinic",IF($D277="","Missing payer",IF($E277="","Missing claim type",IF($F277="","Missing date of service",IF($H277="","Missing filing deadline",IF($I277="","Missing billed amount",IF($N277="","Missing claim status",IF($S277="","Missing owner",IF(COUNTIF($A$7:$A$506,$A277)&gt;1,"Duplicate claim ID",IF(AND($G277&lt;&gt;"",$G277&lt;$F277),"Submitted before service date",IF(AND($H277&lt;&gt;"",$H277&lt;$F277),"Deadline before service date",IF(AND($N277="Denied",$P277=""),"Missing denial category",IF(AND(OR($N277="Submitted",$N277="In Process",$N277="Denied",$N277="Paid",$N277="Adjusted"),$G277=""),"Missing submitted date",IF(AND($N277="Paid",$K277=0),"Paid status with no insurance payment",IF($K277+$L277+$M277&gt;$I277,"Amounts exceed billed amount","OK")))))))))))))))))</f>
        <v/>
      </c>
    </row>
    <row r="278">
      <c r="A278" s="29" t="n"/>
      <c r="B278" s="29" t="n"/>
      <c r="C278" s="29" t="n"/>
      <c r="D278" s="29" t="n"/>
      <c r="E278" s="29" t="n"/>
      <c r="F278" s="30" t="n"/>
      <c r="G278" s="30" t="n"/>
      <c r="H278" s="30" t="n"/>
      <c r="I278" s="31" t="n"/>
      <c r="J278" s="31" t="n"/>
      <c r="K278" s="31" t="n"/>
      <c r="L278" s="31" t="n"/>
      <c r="M278" s="31" t="n"/>
      <c r="N278" s="29" t="n"/>
      <c r="O278" s="32" t="n"/>
      <c r="P278" s="32" t="n"/>
      <c r="Q278" s="30" t="n"/>
      <c r="R278" s="30" t="n"/>
      <c r="S278" s="29" t="n"/>
      <c r="T278" s="25">
        <f>IF($A278="","",IF($G278="","",MAX(0,IF($N278="Paid",IF($Q278="",TODAY(),$Q278),TODAY())-$G278)))</f>
        <v/>
      </c>
      <c r="U278" s="26">
        <f>IF($A278="","",MAX(0,$I278-$K278-$L278-$M278))</f>
        <v/>
      </c>
      <c r="V278" s="27">
        <f>IF($A278="","",IF($G278="","Not submitted",IF($T278&lt;=30,"0–30 days",IF($T278&lt;=60,"31–60 days",IF($T278&lt;=90,"61–90 days","More than 90 days")))))</f>
        <v/>
      </c>
      <c r="W278" s="28">
        <f>IF($A278="","",IF(OR($N278="Submitted",$N278="In Process",$N278="Denied",$N278="Paid",$N278="Adjusted",$N278="Voided"),"Not applicable",IF($H278="","Missing deadline",IF($H278&lt;TODAY(),"Past due",IF($H278&lt;=TODAY()+'Lists &amp; Settings'!$B$3,"Due within 14 days","On track")))))</f>
        <v/>
      </c>
      <c r="X278" s="28">
        <f>IF($A278="","",IF($U278&lt;=0,"Closed",IF($R278="","No follow-up date",IF($R278&lt;TODAY(),"Overdue",IF($R278=TODAY(),"Due","Scheduled")))))</f>
        <v/>
      </c>
      <c r="Y278" s="28">
        <f>IF($A278="","",IF($B278="","Missing encounter ID",IF($C278="","Missing clinic",IF($D278="","Missing payer",IF($E278="","Missing claim type",IF($F278="","Missing date of service",IF($H278="","Missing filing deadline",IF($I278="","Missing billed amount",IF($N278="","Missing claim status",IF($S278="","Missing owner",IF(COUNTIF($A$7:$A$506,$A278)&gt;1,"Duplicate claim ID",IF(AND($G278&lt;&gt;"",$G278&lt;$F278),"Submitted before service date",IF(AND($H278&lt;&gt;"",$H278&lt;$F278),"Deadline before service date",IF(AND($N278="Denied",$P278=""),"Missing denial category",IF(AND(OR($N278="Submitted",$N278="In Process",$N278="Denied",$N278="Paid",$N278="Adjusted"),$G278=""),"Missing submitted date",IF(AND($N278="Paid",$K278=0),"Paid status with no insurance payment",IF($K278+$L278+$M278&gt;$I278,"Amounts exceed billed amount","OK")))))))))))))))))</f>
        <v/>
      </c>
    </row>
    <row r="279">
      <c r="A279" s="21" t="n"/>
      <c r="B279" s="21" t="n"/>
      <c r="C279" s="21" t="n"/>
      <c r="D279" s="21" t="n"/>
      <c r="E279" s="21" t="n"/>
      <c r="F279" s="22" t="n"/>
      <c r="G279" s="22" t="n"/>
      <c r="H279" s="22" t="n"/>
      <c r="I279" s="23" t="n"/>
      <c r="J279" s="23" t="n"/>
      <c r="K279" s="23" t="n"/>
      <c r="L279" s="23" t="n"/>
      <c r="M279" s="23" t="n"/>
      <c r="N279" s="21" t="n"/>
      <c r="O279" s="24" t="n"/>
      <c r="P279" s="24" t="n"/>
      <c r="Q279" s="22" t="n"/>
      <c r="R279" s="22" t="n"/>
      <c r="S279" s="21" t="n"/>
      <c r="T279" s="25">
        <f>IF($A279="","",IF($G279="","",MAX(0,IF($N279="Paid",IF($Q279="",TODAY(),$Q279),TODAY())-$G279)))</f>
        <v/>
      </c>
      <c r="U279" s="26">
        <f>IF($A279="","",MAX(0,$I279-$K279-$L279-$M279))</f>
        <v/>
      </c>
      <c r="V279" s="27">
        <f>IF($A279="","",IF($G279="","Not submitted",IF($T279&lt;=30,"0–30 days",IF($T279&lt;=60,"31–60 days",IF($T279&lt;=90,"61–90 days","More than 90 days")))))</f>
        <v/>
      </c>
      <c r="W279" s="28">
        <f>IF($A279="","",IF(OR($N279="Submitted",$N279="In Process",$N279="Denied",$N279="Paid",$N279="Adjusted",$N279="Voided"),"Not applicable",IF($H279="","Missing deadline",IF($H279&lt;TODAY(),"Past due",IF($H279&lt;=TODAY()+'Lists &amp; Settings'!$B$3,"Due within 14 days","On track")))))</f>
        <v/>
      </c>
      <c r="X279" s="28">
        <f>IF($A279="","",IF($U279&lt;=0,"Closed",IF($R279="","No follow-up date",IF($R279&lt;TODAY(),"Overdue",IF($R279=TODAY(),"Due","Scheduled")))))</f>
        <v/>
      </c>
      <c r="Y279" s="28">
        <f>IF($A279="","",IF($B279="","Missing encounter ID",IF($C279="","Missing clinic",IF($D279="","Missing payer",IF($E279="","Missing claim type",IF($F279="","Missing date of service",IF($H279="","Missing filing deadline",IF($I279="","Missing billed amount",IF($N279="","Missing claim status",IF($S279="","Missing owner",IF(COUNTIF($A$7:$A$506,$A279)&gt;1,"Duplicate claim ID",IF(AND($G279&lt;&gt;"",$G279&lt;$F279),"Submitted before service date",IF(AND($H279&lt;&gt;"",$H279&lt;$F279),"Deadline before service date",IF(AND($N279="Denied",$P279=""),"Missing denial category",IF(AND(OR($N279="Submitted",$N279="In Process",$N279="Denied",$N279="Paid",$N279="Adjusted"),$G279=""),"Missing submitted date",IF(AND($N279="Paid",$K279=0),"Paid status with no insurance payment",IF($K279+$L279+$M279&gt;$I279,"Amounts exceed billed amount","OK")))))))))))))))))</f>
        <v/>
      </c>
    </row>
    <row r="280">
      <c r="A280" s="29" t="n"/>
      <c r="B280" s="29" t="n"/>
      <c r="C280" s="29" t="n"/>
      <c r="D280" s="29" t="n"/>
      <c r="E280" s="29" t="n"/>
      <c r="F280" s="30" t="n"/>
      <c r="G280" s="30" t="n"/>
      <c r="H280" s="30" t="n"/>
      <c r="I280" s="31" t="n"/>
      <c r="J280" s="31" t="n"/>
      <c r="K280" s="31" t="n"/>
      <c r="L280" s="31" t="n"/>
      <c r="M280" s="31" t="n"/>
      <c r="N280" s="29" t="n"/>
      <c r="O280" s="32" t="n"/>
      <c r="P280" s="32" t="n"/>
      <c r="Q280" s="30" t="n"/>
      <c r="R280" s="30" t="n"/>
      <c r="S280" s="29" t="n"/>
      <c r="T280" s="25">
        <f>IF($A280="","",IF($G280="","",MAX(0,IF($N280="Paid",IF($Q280="",TODAY(),$Q280),TODAY())-$G280)))</f>
        <v/>
      </c>
      <c r="U280" s="26">
        <f>IF($A280="","",MAX(0,$I280-$K280-$L280-$M280))</f>
        <v/>
      </c>
      <c r="V280" s="27">
        <f>IF($A280="","",IF($G280="","Not submitted",IF($T280&lt;=30,"0–30 days",IF($T280&lt;=60,"31–60 days",IF($T280&lt;=90,"61–90 days","More than 90 days")))))</f>
        <v/>
      </c>
      <c r="W280" s="28">
        <f>IF($A280="","",IF(OR($N280="Submitted",$N280="In Process",$N280="Denied",$N280="Paid",$N280="Adjusted",$N280="Voided"),"Not applicable",IF($H280="","Missing deadline",IF($H280&lt;TODAY(),"Past due",IF($H280&lt;=TODAY()+'Lists &amp; Settings'!$B$3,"Due within 14 days","On track")))))</f>
        <v/>
      </c>
      <c r="X280" s="28">
        <f>IF($A280="","",IF($U280&lt;=0,"Closed",IF($R280="","No follow-up date",IF($R280&lt;TODAY(),"Overdue",IF($R280=TODAY(),"Due","Scheduled")))))</f>
        <v/>
      </c>
      <c r="Y280" s="28">
        <f>IF($A280="","",IF($B280="","Missing encounter ID",IF($C280="","Missing clinic",IF($D280="","Missing payer",IF($E280="","Missing claim type",IF($F280="","Missing date of service",IF($H280="","Missing filing deadline",IF($I280="","Missing billed amount",IF($N280="","Missing claim status",IF($S280="","Missing owner",IF(COUNTIF($A$7:$A$506,$A280)&gt;1,"Duplicate claim ID",IF(AND($G280&lt;&gt;"",$G280&lt;$F280),"Submitted before service date",IF(AND($H280&lt;&gt;"",$H280&lt;$F280),"Deadline before service date",IF(AND($N280="Denied",$P280=""),"Missing denial category",IF(AND(OR($N280="Submitted",$N280="In Process",$N280="Denied",$N280="Paid",$N280="Adjusted"),$G280=""),"Missing submitted date",IF(AND($N280="Paid",$K280=0),"Paid status with no insurance payment",IF($K280+$L280+$M280&gt;$I280,"Amounts exceed billed amount","OK")))))))))))))))))</f>
        <v/>
      </c>
    </row>
    <row r="281">
      <c r="A281" s="21" t="n"/>
      <c r="B281" s="21" t="n"/>
      <c r="C281" s="21" t="n"/>
      <c r="D281" s="21" t="n"/>
      <c r="E281" s="21" t="n"/>
      <c r="F281" s="22" t="n"/>
      <c r="G281" s="22" t="n"/>
      <c r="H281" s="22" t="n"/>
      <c r="I281" s="23" t="n"/>
      <c r="J281" s="23" t="n"/>
      <c r="K281" s="23" t="n"/>
      <c r="L281" s="23" t="n"/>
      <c r="M281" s="23" t="n"/>
      <c r="N281" s="21" t="n"/>
      <c r="O281" s="24" t="n"/>
      <c r="P281" s="24" t="n"/>
      <c r="Q281" s="22" t="n"/>
      <c r="R281" s="22" t="n"/>
      <c r="S281" s="21" t="n"/>
      <c r="T281" s="25">
        <f>IF($A281="","",IF($G281="","",MAX(0,IF($N281="Paid",IF($Q281="",TODAY(),$Q281),TODAY())-$G281)))</f>
        <v/>
      </c>
      <c r="U281" s="26">
        <f>IF($A281="","",MAX(0,$I281-$K281-$L281-$M281))</f>
        <v/>
      </c>
      <c r="V281" s="27">
        <f>IF($A281="","",IF($G281="","Not submitted",IF($T281&lt;=30,"0–30 days",IF($T281&lt;=60,"31–60 days",IF($T281&lt;=90,"61–90 days","More than 90 days")))))</f>
        <v/>
      </c>
      <c r="W281" s="28">
        <f>IF($A281="","",IF(OR($N281="Submitted",$N281="In Process",$N281="Denied",$N281="Paid",$N281="Adjusted",$N281="Voided"),"Not applicable",IF($H281="","Missing deadline",IF($H281&lt;TODAY(),"Past due",IF($H281&lt;=TODAY()+'Lists &amp; Settings'!$B$3,"Due within 14 days","On track")))))</f>
        <v/>
      </c>
      <c r="X281" s="28">
        <f>IF($A281="","",IF($U281&lt;=0,"Closed",IF($R281="","No follow-up date",IF($R281&lt;TODAY(),"Overdue",IF($R281=TODAY(),"Due","Scheduled")))))</f>
        <v/>
      </c>
      <c r="Y281" s="28">
        <f>IF($A281="","",IF($B281="","Missing encounter ID",IF($C281="","Missing clinic",IF($D281="","Missing payer",IF($E281="","Missing claim type",IF($F281="","Missing date of service",IF($H281="","Missing filing deadline",IF($I281="","Missing billed amount",IF($N281="","Missing claim status",IF($S281="","Missing owner",IF(COUNTIF($A$7:$A$506,$A281)&gt;1,"Duplicate claim ID",IF(AND($G281&lt;&gt;"",$G281&lt;$F281),"Submitted before service date",IF(AND($H281&lt;&gt;"",$H281&lt;$F281),"Deadline before service date",IF(AND($N281="Denied",$P281=""),"Missing denial category",IF(AND(OR($N281="Submitted",$N281="In Process",$N281="Denied",$N281="Paid",$N281="Adjusted"),$G281=""),"Missing submitted date",IF(AND($N281="Paid",$K281=0),"Paid status with no insurance payment",IF($K281+$L281+$M281&gt;$I281,"Amounts exceed billed amount","OK")))))))))))))))))</f>
        <v/>
      </c>
    </row>
    <row r="282">
      <c r="A282" s="29" t="n"/>
      <c r="B282" s="29" t="n"/>
      <c r="C282" s="29" t="n"/>
      <c r="D282" s="29" t="n"/>
      <c r="E282" s="29" t="n"/>
      <c r="F282" s="30" t="n"/>
      <c r="G282" s="30" t="n"/>
      <c r="H282" s="30" t="n"/>
      <c r="I282" s="31" t="n"/>
      <c r="J282" s="31" t="n"/>
      <c r="K282" s="31" t="n"/>
      <c r="L282" s="31" t="n"/>
      <c r="M282" s="31" t="n"/>
      <c r="N282" s="29" t="n"/>
      <c r="O282" s="32" t="n"/>
      <c r="P282" s="32" t="n"/>
      <c r="Q282" s="30" t="n"/>
      <c r="R282" s="30" t="n"/>
      <c r="S282" s="29" t="n"/>
      <c r="T282" s="25">
        <f>IF($A282="","",IF($G282="","",MAX(0,IF($N282="Paid",IF($Q282="",TODAY(),$Q282),TODAY())-$G282)))</f>
        <v/>
      </c>
      <c r="U282" s="26">
        <f>IF($A282="","",MAX(0,$I282-$K282-$L282-$M282))</f>
        <v/>
      </c>
      <c r="V282" s="27">
        <f>IF($A282="","",IF($G282="","Not submitted",IF($T282&lt;=30,"0–30 days",IF($T282&lt;=60,"31–60 days",IF($T282&lt;=90,"61–90 days","More than 90 days")))))</f>
        <v/>
      </c>
      <c r="W282" s="28">
        <f>IF($A282="","",IF(OR($N282="Submitted",$N282="In Process",$N282="Denied",$N282="Paid",$N282="Adjusted",$N282="Voided"),"Not applicable",IF($H282="","Missing deadline",IF($H282&lt;TODAY(),"Past due",IF($H282&lt;=TODAY()+'Lists &amp; Settings'!$B$3,"Due within 14 days","On track")))))</f>
        <v/>
      </c>
      <c r="X282" s="28">
        <f>IF($A282="","",IF($U282&lt;=0,"Closed",IF($R282="","No follow-up date",IF($R282&lt;TODAY(),"Overdue",IF($R282=TODAY(),"Due","Scheduled")))))</f>
        <v/>
      </c>
      <c r="Y282" s="28">
        <f>IF($A282="","",IF($B282="","Missing encounter ID",IF($C282="","Missing clinic",IF($D282="","Missing payer",IF($E282="","Missing claim type",IF($F282="","Missing date of service",IF($H282="","Missing filing deadline",IF($I282="","Missing billed amount",IF($N282="","Missing claim status",IF($S282="","Missing owner",IF(COUNTIF($A$7:$A$506,$A282)&gt;1,"Duplicate claim ID",IF(AND($G282&lt;&gt;"",$G282&lt;$F282),"Submitted before service date",IF(AND($H282&lt;&gt;"",$H282&lt;$F282),"Deadline before service date",IF(AND($N282="Denied",$P282=""),"Missing denial category",IF(AND(OR($N282="Submitted",$N282="In Process",$N282="Denied",$N282="Paid",$N282="Adjusted"),$G282=""),"Missing submitted date",IF(AND($N282="Paid",$K282=0),"Paid status with no insurance payment",IF($K282+$L282+$M282&gt;$I282,"Amounts exceed billed amount","OK")))))))))))))))))</f>
        <v/>
      </c>
    </row>
    <row r="283">
      <c r="A283" s="21" t="n"/>
      <c r="B283" s="21" t="n"/>
      <c r="C283" s="21" t="n"/>
      <c r="D283" s="21" t="n"/>
      <c r="E283" s="21" t="n"/>
      <c r="F283" s="22" t="n"/>
      <c r="G283" s="22" t="n"/>
      <c r="H283" s="22" t="n"/>
      <c r="I283" s="23" t="n"/>
      <c r="J283" s="23" t="n"/>
      <c r="K283" s="23" t="n"/>
      <c r="L283" s="23" t="n"/>
      <c r="M283" s="23" t="n"/>
      <c r="N283" s="21" t="n"/>
      <c r="O283" s="24" t="n"/>
      <c r="P283" s="24" t="n"/>
      <c r="Q283" s="22" t="n"/>
      <c r="R283" s="22" t="n"/>
      <c r="S283" s="21" t="n"/>
      <c r="T283" s="25">
        <f>IF($A283="","",IF($G283="","",MAX(0,IF($N283="Paid",IF($Q283="",TODAY(),$Q283),TODAY())-$G283)))</f>
        <v/>
      </c>
      <c r="U283" s="26">
        <f>IF($A283="","",MAX(0,$I283-$K283-$L283-$M283))</f>
        <v/>
      </c>
      <c r="V283" s="27">
        <f>IF($A283="","",IF($G283="","Not submitted",IF($T283&lt;=30,"0–30 days",IF($T283&lt;=60,"31–60 days",IF($T283&lt;=90,"61–90 days","More than 90 days")))))</f>
        <v/>
      </c>
      <c r="W283" s="28">
        <f>IF($A283="","",IF(OR($N283="Submitted",$N283="In Process",$N283="Denied",$N283="Paid",$N283="Adjusted",$N283="Voided"),"Not applicable",IF($H283="","Missing deadline",IF($H283&lt;TODAY(),"Past due",IF($H283&lt;=TODAY()+'Lists &amp; Settings'!$B$3,"Due within 14 days","On track")))))</f>
        <v/>
      </c>
      <c r="X283" s="28">
        <f>IF($A283="","",IF($U283&lt;=0,"Closed",IF($R283="","No follow-up date",IF($R283&lt;TODAY(),"Overdue",IF($R283=TODAY(),"Due","Scheduled")))))</f>
        <v/>
      </c>
      <c r="Y283" s="28">
        <f>IF($A283="","",IF($B283="","Missing encounter ID",IF($C283="","Missing clinic",IF($D283="","Missing payer",IF($E283="","Missing claim type",IF($F283="","Missing date of service",IF($H283="","Missing filing deadline",IF($I283="","Missing billed amount",IF($N283="","Missing claim status",IF($S283="","Missing owner",IF(COUNTIF($A$7:$A$506,$A283)&gt;1,"Duplicate claim ID",IF(AND($G283&lt;&gt;"",$G283&lt;$F283),"Submitted before service date",IF(AND($H283&lt;&gt;"",$H283&lt;$F283),"Deadline before service date",IF(AND($N283="Denied",$P283=""),"Missing denial category",IF(AND(OR($N283="Submitted",$N283="In Process",$N283="Denied",$N283="Paid",$N283="Adjusted"),$G283=""),"Missing submitted date",IF(AND($N283="Paid",$K283=0),"Paid status with no insurance payment",IF($K283+$L283+$M283&gt;$I283,"Amounts exceed billed amount","OK")))))))))))))))))</f>
        <v/>
      </c>
    </row>
    <row r="284">
      <c r="A284" s="29" t="n"/>
      <c r="B284" s="29" t="n"/>
      <c r="C284" s="29" t="n"/>
      <c r="D284" s="29" t="n"/>
      <c r="E284" s="29" t="n"/>
      <c r="F284" s="30" t="n"/>
      <c r="G284" s="30" t="n"/>
      <c r="H284" s="30" t="n"/>
      <c r="I284" s="31" t="n"/>
      <c r="J284" s="31" t="n"/>
      <c r="K284" s="31" t="n"/>
      <c r="L284" s="31" t="n"/>
      <c r="M284" s="31" t="n"/>
      <c r="N284" s="29" t="n"/>
      <c r="O284" s="32" t="n"/>
      <c r="P284" s="32" t="n"/>
      <c r="Q284" s="30" t="n"/>
      <c r="R284" s="30" t="n"/>
      <c r="S284" s="29" t="n"/>
      <c r="T284" s="25">
        <f>IF($A284="","",IF($G284="","",MAX(0,IF($N284="Paid",IF($Q284="",TODAY(),$Q284),TODAY())-$G284)))</f>
        <v/>
      </c>
      <c r="U284" s="26">
        <f>IF($A284="","",MAX(0,$I284-$K284-$L284-$M284))</f>
        <v/>
      </c>
      <c r="V284" s="27">
        <f>IF($A284="","",IF($G284="","Not submitted",IF($T284&lt;=30,"0–30 days",IF($T284&lt;=60,"31–60 days",IF($T284&lt;=90,"61–90 days","More than 90 days")))))</f>
        <v/>
      </c>
      <c r="W284" s="28">
        <f>IF($A284="","",IF(OR($N284="Submitted",$N284="In Process",$N284="Denied",$N284="Paid",$N284="Adjusted",$N284="Voided"),"Not applicable",IF($H284="","Missing deadline",IF($H284&lt;TODAY(),"Past due",IF($H284&lt;=TODAY()+'Lists &amp; Settings'!$B$3,"Due within 14 days","On track")))))</f>
        <v/>
      </c>
      <c r="X284" s="28">
        <f>IF($A284="","",IF($U284&lt;=0,"Closed",IF($R284="","No follow-up date",IF($R284&lt;TODAY(),"Overdue",IF($R284=TODAY(),"Due","Scheduled")))))</f>
        <v/>
      </c>
      <c r="Y284" s="28">
        <f>IF($A284="","",IF($B284="","Missing encounter ID",IF($C284="","Missing clinic",IF($D284="","Missing payer",IF($E284="","Missing claim type",IF($F284="","Missing date of service",IF($H284="","Missing filing deadline",IF($I284="","Missing billed amount",IF($N284="","Missing claim status",IF($S284="","Missing owner",IF(COUNTIF($A$7:$A$506,$A284)&gt;1,"Duplicate claim ID",IF(AND($G284&lt;&gt;"",$G284&lt;$F284),"Submitted before service date",IF(AND($H284&lt;&gt;"",$H284&lt;$F284),"Deadline before service date",IF(AND($N284="Denied",$P284=""),"Missing denial category",IF(AND(OR($N284="Submitted",$N284="In Process",$N284="Denied",$N284="Paid",$N284="Adjusted"),$G284=""),"Missing submitted date",IF(AND($N284="Paid",$K284=0),"Paid status with no insurance payment",IF($K284+$L284+$M284&gt;$I284,"Amounts exceed billed amount","OK")))))))))))))))))</f>
        <v/>
      </c>
    </row>
    <row r="285">
      <c r="A285" s="21" t="n"/>
      <c r="B285" s="21" t="n"/>
      <c r="C285" s="21" t="n"/>
      <c r="D285" s="21" t="n"/>
      <c r="E285" s="21" t="n"/>
      <c r="F285" s="22" t="n"/>
      <c r="G285" s="22" t="n"/>
      <c r="H285" s="22" t="n"/>
      <c r="I285" s="23" t="n"/>
      <c r="J285" s="23" t="n"/>
      <c r="K285" s="23" t="n"/>
      <c r="L285" s="23" t="n"/>
      <c r="M285" s="23" t="n"/>
      <c r="N285" s="21" t="n"/>
      <c r="O285" s="24" t="n"/>
      <c r="P285" s="24" t="n"/>
      <c r="Q285" s="22" t="n"/>
      <c r="R285" s="22" t="n"/>
      <c r="S285" s="21" t="n"/>
      <c r="T285" s="25">
        <f>IF($A285="","",IF($G285="","",MAX(0,IF($N285="Paid",IF($Q285="",TODAY(),$Q285),TODAY())-$G285)))</f>
        <v/>
      </c>
      <c r="U285" s="26">
        <f>IF($A285="","",MAX(0,$I285-$K285-$L285-$M285))</f>
        <v/>
      </c>
      <c r="V285" s="27">
        <f>IF($A285="","",IF($G285="","Not submitted",IF($T285&lt;=30,"0–30 days",IF($T285&lt;=60,"31–60 days",IF($T285&lt;=90,"61–90 days","More than 90 days")))))</f>
        <v/>
      </c>
      <c r="W285" s="28">
        <f>IF($A285="","",IF(OR($N285="Submitted",$N285="In Process",$N285="Denied",$N285="Paid",$N285="Adjusted",$N285="Voided"),"Not applicable",IF($H285="","Missing deadline",IF($H285&lt;TODAY(),"Past due",IF($H285&lt;=TODAY()+'Lists &amp; Settings'!$B$3,"Due within 14 days","On track")))))</f>
        <v/>
      </c>
      <c r="X285" s="28">
        <f>IF($A285="","",IF($U285&lt;=0,"Closed",IF($R285="","No follow-up date",IF($R285&lt;TODAY(),"Overdue",IF($R285=TODAY(),"Due","Scheduled")))))</f>
        <v/>
      </c>
      <c r="Y285" s="28">
        <f>IF($A285="","",IF($B285="","Missing encounter ID",IF($C285="","Missing clinic",IF($D285="","Missing payer",IF($E285="","Missing claim type",IF($F285="","Missing date of service",IF($H285="","Missing filing deadline",IF($I285="","Missing billed amount",IF($N285="","Missing claim status",IF($S285="","Missing owner",IF(COUNTIF($A$7:$A$506,$A285)&gt;1,"Duplicate claim ID",IF(AND($G285&lt;&gt;"",$G285&lt;$F285),"Submitted before service date",IF(AND($H285&lt;&gt;"",$H285&lt;$F285),"Deadline before service date",IF(AND($N285="Denied",$P285=""),"Missing denial category",IF(AND(OR($N285="Submitted",$N285="In Process",$N285="Denied",$N285="Paid",$N285="Adjusted"),$G285=""),"Missing submitted date",IF(AND($N285="Paid",$K285=0),"Paid status with no insurance payment",IF($K285+$L285+$M285&gt;$I285,"Amounts exceed billed amount","OK")))))))))))))))))</f>
        <v/>
      </c>
    </row>
    <row r="286">
      <c r="A286" s="29" t="n"/>
      <c r="B286" s="29" t="n"/>
      <c r="C286" s="29" t="n"/>
      <c r="D286" s="29" t="n"/>
      <c r="E286" s="29" t="n"/>
      <c r="F286" s="30" t="n"/>
      <c r="G286" s="30" t="n"/>
      <c r="H286" s="30" t="n"/>
      <c r="I286" s="31" t="n"/>
      <c r="J286" s="31" t="n"/>
      <c r="K286" s="31" t="n"/>
      <c r="L286" s="31" t="n"/>
      <c r="M286" s="31" t="n"/>
      <c r="N286" s="29" t="n"/>
      <c r="O286" s="32" t="n"/>
      <c r="P286" s="32" t="n"/>
      <c r="Q286" s="30" t="n"/>
      <c r="R286" s="30" t="n"/>
      <c r="S286" s="29" t="n"/>
      <c r="T286" s="25">
        <f>IF($A286="","",IF($G286="","",MAX(0,IF($N286="Paid",IF($Q286="",TODAY(),$Q286),TODAY())-$G286)))</f>
        <v/>
      </c>
      <c r="U286" s="26">
        <f>IF($A286="","",MAX(0,$I286-$K286-$L286-$M286))</f>
        <v/>
      </c>
      <c r="V286" s="27">
        <f>IF($A286="","",IF($G286="","Not submitted",IF($T286&lt;=30,"0–30 days",IF($T286&lt;=60,"31–60 days",IF($T286&lt;=90,"61–90 days","More than 90 days")))))</f>
        <v/>
      </c>
      <c r="W286" s="28">
        <f>IF($A286="","",IF(OR($N286="Submitted",$N286="In Process",$N286="Denied",$N286="Paid",$N286="Adjusted",$N286="Voided"),"Not applicable",IF($H286="","Missing deadline",IF($H286&lt;TODAY(),"Past due",IF($H286&lt;=TODAY()+'Lists &amp; Settings'!$B$3,"Due within 14 days","On track")))))</f>
        <v/>
      </c>
      <c r="X286" s="28">
        <f>IF($A286="","",IF($U286&lt;=0,"Closed",IF($R286="","No follow-up date",IF($R286&lt;TODAY(),"Overdue",IF($R286=TODAY(),"Due","Scheduled")))))</f>
        <v/>
      </c>
      <c r="Y286" s="28">
        <f>IF($A286="","",IF($B286="","Missing encounter ID",IF($C286="","Missing clinic",IF($D286="","Missing payer",IF($E286="","Missing claim type",IF($F286="","Missing date of service",IF($H286="","Missing filing deadline",IF($I286="","Missing billed amount",IF($N286="","Missing claim status",IF($S286="","Missing owner",IF(COUNTIF($A$7:$A$506,$A286)&gt;1,"Duplicate claim ID",IF(AND($G286&lt;&gt;"",$G286&lt;$F286),"Submitted before service date",IF(AND($H286&lt;&gt;"",$H286&lt;$F286),"Deadline before service date",IF(AND($N286="Denied",$P286=""),"Missing denial category",IF(AND(OR($N286="Submitted",$N286="In Process",$N286="Denied",$N286="Paid",$N286="Adjusted"),$G286=""),"Missing submitted date",IF(AND($N286="Paid",$K286=0),"Paid status with no insurance payment",IF($K286+$L286+$M286&gt;$I286,"Amounts exceed billed amount","OK")))))))))))))))))</f>
        <v/>
      </c>
    </row>
    <row r="287">
      <c r="A287" s="21" t="n"/>
      <c r="B287" s="21" t="n"/>
      <c r="C287" s="21" t="n"/>
      <c r="D287" s="21" t="n"/>
      <c r="E287" s="21" t="n"/>
      <c r="F287" s="22" t="n"/>
      <c r="G287" s="22" t="n"/>
      <c r="H287" s="22" t="n"/>
      <c r="I287" s="23" t="n"/>
      <c r="J287" s="23" t="n"/>
      <c r="K287" s="23" t="n"/>
      <c r="L287" s="23" t="n"/>
      <c r="M287" s="23" t="n"/>
      <c r="N287" s="21" t="n"/>
      <c r="O287" s="24" t="n"/>
      <c r="P287" s="24" t="n"/>
      <c r="Q287" s="22" t="n"/>
      <c r="R287" s="22" t="n"/>
      <c r="S287" s="21" t="n"/>
      <c r="T287" s="25">
        <f>IF($A287="","",IF($G287="","",MAX(0,IF($N287="Paid",IF($Q287="",TODAY(),$Q287),TODAY())-$G287)))</f>
        <v/>
      </c>
      <c r="U287" s="26">
        <f>IF($A287="","",MAX(0,$I287-$K287-$L287-$M287))</f>
        <v/>
      </c>
      <c r="V287" s="27">
        <f>IF($A287="","",IF($G287="","Not submitted",IF($T287&lt;=30,"0–30 days",IF($T287&lt;=60,"31–60 days",IF($T287&lt;=90,"61–90 days","More than 90 days")))))</f>
        <v/>
      </c>
      <c r="W287" s="28">
        <f>IF($A287="","",IF(OR($N287="Submitted",$N287="In Process",$N287="Denied",$N287="Paid",$N287="Adjusted",$N287="Voided"),"Not applicable",IF($H287="","Missing deadline",IF($H287&lt;TODAY(),"Past due",IF($H287&lt;=TODAY()+'Lists &amp; Settings'!$B$3,"Due within 14 days","On track")))))</f>
        <v/>
      </c>
      <c r="X287" s="28">
        <f>IF($A287="","",IF($U287&lt;=0,"Closed",IF($R287="","No follow-up date",IF($R287&lt;TODAY(),"Overdue",IF($R287=TODAY(),"Due","Scheduled")))))</f>
        <v/>
      </c>
      <c r="Y287" s="28">
        <f>IF($A287="","",IF($B287="","Missing encounter ID",IF($C287="","Missing clinic",IF($D287="","Missing payer",IF($E287="","Missing claim type",IF($F287="","Missing date of service",IF($H287="","Missing filing deadline",IF($I287="","Missing billed amount",IF($N287="","Missing claim status",IF($S287="","Missing owner",IF(COUNTIF($A$7:$A$506,$A287)&gt;1,"Duplicate claim ID",IF(AND($G287&lt;&gt;"",$G287&lt;$F287),"Submitted before service date",IF(AND($H287&lt;&gt;"",$H287&lt;$F287),"Deadline before service date",IF(AND($N287="Denied",$P287=""),"Missing denial category",IF(AND(OR($N287="Submitted",$N287="In Process",$N287="Denied",$N287="Paid",$N287="Adjusted"),$G287=""),"Missing submitted date",IF(AND($N287="Paid",$K287=0),"Paid status with no insurance payment",IF($K287+$L287+$M287&gt;$I287,"Amounts exceed billed amount","OK")))))))))))))))))</f>
        <v/>
      </c>
    </row>
    <row r="288">
      <c r="A288" s="29" t="n"/>
      <c r="B288" s="29" t="n"/>
      <c r="C288" s="29" t="n"/>
      <c r="D288" s="29" t="n"/>
      <c r="E288" s="29" t="n"/>
      <c r="F288" s="30" t="n"/>
      <c r="G288" s="30" t="n"/>
      <c r="H288" s="30" t="n"/>
      <c r="I288" s="31" t="n"/>
      <c r="J288" s="31" t="n"/>
      <c r="K288" s="31" t="n"/>
      <c r="L288" s="31" t="n"/>
      <c r="M288" s="31" t="n"/>
      <c r="N288" s="29" t="n"/>
      <c r="O288" s="32" t="n"/>
      <c r="P288" s="32" t="n"/>
      <c r="Q288" s="30" t="n"/>
      <c r="R288" s="30" t="n"/>
      <c r="S288" s="29" t="n"/>
      <c r="T288" s="25">
        <f>IF($A288="","",IF($G288="","",MAX(0,IF($N288="Paid",IF($Q288="",TODAY(),$Q288),TODAY())-$G288)))</f>
        <v/>
      </c>
      <c r="U288" s="26">
        <f>IF($A288="","",MAX(0,$I288-$K288-$L288-$M288))</f>
        <v/>
      </c>
      <c r="V288" s="27">
        <f>IF($A288="","",IF($G288="","Not submitted",IF($T288&lt;=30,"0–30 days",IF($T288&lt;=60,"31–60 days",IF($T288&lt;=90,"61–90 days","More than 90 days")))))</f>
        <v/>
      </c>
      <c r="W288" s="28">
        <f>IF($A288="","",IF(OR($N288="Submitted",$N288="In Process",$N288="Denied",$N288="Paid",$N288="Adjusted",$N288="Voided"),"Not applicable",IF($H288="","Missing deadline",IF($H288&lt;TODAY(),"Past due",IF($H288&lt;=TODAY()+'Lists &amp; Settings'!$B$3,"Due within 14 days","On track")))))</f>
        <v/>
      </c>
      <c r="X288" s="28">
        <f>IF($A288="","",IF($U288&lt;=0,"Closed",IF($R288="","No follow-up date",IF($R288&lt;TODAY(),"Overdue",IF($R288=TODAY(),"Due","Scheduled")))))</f>
        <v/>
      </c>
      <c r="Y288" s="28">
        <f>IF($A288="","",IF($B288="","Missing encounter ID",IF($C288="","Missing clinic",IF($D288="","Missing payer",IF($E288="","Missing claim type",IF($F288="","Missing date of service",IF($H288="","Missing filing deadline",IF($I288="","Missing billed amount",IF($N288="","Missing claim status",IF($S288="","Missing owner",IF(COUNTIF($A$7:$A$506,$A288)&gt;1,"Duplicate claim ID",IF(AND($G288&lt;&gt;"",$G288&lt;$F288),"Submitted before service date",IF(AND($H288&lt;&gt;"",$H288&lt;$F288),"Deadline before service date",IF(AND($N288="Denied",$P288=""),"Missing denial category",IF(AND(OR($N288="Submitted",$N288="In Process",$N288="Denied",$N288="Paid",$N288="Adjusted"),$G288=""),"Missing submitted date",IF(AND($N288="Paid",$K288=0),"Paid status with no insurance payment",IF($K288+$L288+$M288&gt;$I288,"Amounts exceed billed amount","OK")))))))))))))))))</f>
        <v/>
      </c>
    </row>
    <row r="289">
      <c r="A289" s="21" t="n"/>
      <c r="B289" s="21" t="n"/>
      <c r="C289" s="21" t="n"/>
      <c r="D289" s="21" t="n"/>
      <c r="E289" s="21" t="n"/>
      <c r="F289" s="22" t="n"/>
      <c r="G289" s="22" t="n"/>
      <c r="H289" s="22" t="n"/>
      <c r="I289" s="23" t="n"/>
      <c r="J289" s="23" t="n"/>
      <c r="K289" s="23" t="n"/>
      <c r="L289" s="23" t="n"/>
      <c r="M289" s="23" t="n"/>
      <c r="N289" s="21" t="n"/>
      <c r="O289" s="24" t="n"/>
      <c r="P289" s="24" t="n"/>
      <c r="Q289" s="22" t="n"/>
      <c r="R289" s="22" t="n"/>
      <c r="S289" s="21" t="n"/>
      <c r="T289" s="25">
        <f>IF($A289="","",IF($G289="","",MAX(0,IF($N289="Paid",IF($Q289="",TODAY(),$Q289),TODAY())-$G289)))</f>
        <v/>
      </c>
      <c r="U289" s="26">
        <f>IF($A289="","",MAX(0,$I289-$K289-$L289-$M289))</f>
        <v/>
      </c>
      <c r="V289" s="27">
        <f>IF($A289="","",IF($G289="","Not submitted",IF($T289&lt;=30,"0–30 days",IF($T289&lt;=60,"31–60 days",IF($T289&lt;=90,"61–90 days","More than 90 days")))))</f>
        <v/>
      </c>
      <c r="W289" s="28">
        <f>IF($A289="","",IF(OR($N289="Submitted",$N289="In Process",$N289="Denied",$N289="Paid",$N289="Adjusted",$N289="Voided"),"Not applicable",IF($H289="","Missing deadline",IF($H289&lt;TODAY(),"Past due",IF($H289&lt;=TODAY()+'Lists &amp; Settings'!$B$3,"Due within 14 days","On track")))))</f>
        <v/>
      </c>
      <c r="X289" s="28">
        <f>IF($A289="","",IF($U289&lt;=0,"Closed",IF($R289="","No follow-up date",IF($R289&lt;TODAY(),"Overdue",IF($R289=TODAY(),"Due","Scheduled")))))</f>
        <v/>
      </c>
      <c r="Y289" s="28">
        <f>IF($A289="","",IF($B289="","Missing encounter ID",IF($C289="","Missing clinic",IF($D289="","Missing payer",IF($E289="","Missing claim type",IF($F289="","Missing date of service",IF($H289="","Missing filing deadline",IF($I289="","Missing billed amount",IF($N289="","Missing claim status",IF($S289="","Missing owner",IF(COUNTIF($A$7:$A$506,$A289)&gt;1,"Duplicate claim ID",IF(AND($G289&lt;&gt;"",$G289&lt;$F289),"Submitted before service date",IF(AND($H289&lt;&gt;"",$H289&lt;$F289),"Deadline before service date",IF(AND($N289="Denied",$P289=""),"Missing denial category",IF(AND(OR($N289="Submitted",$N289="In Process",$N289="Denied",$N289="Paid",$N289="Adjusted"),$G289=""),"Missing submitted date",IF(AND($N289="Paid",$K289=0),"Paid status with no insurance payment",IF($K289+$L289+$M289&gt;$I289,"Amounts exceed billed amount","OK")))))))))))))))))</f>
        <v/>
      </c>
    </row>
    <row r="290">
      <c r="A290" s="29" t="n"/>
      <c r="B290" s="29" t="n"/>
      <c r="C290" s="29" t="n"/>
      <c r="D290" s="29" t="n"/>
      <c r="E290" s="29" t="n"/>
      <c r="F290" s="30" t="n"/>
      <c r="G290" s="30" t="n"/>
      <c r="H290" s="30" t="n"/>
      <c r="I290" s="31" t="n"/>
      <c r="J290" s="31" t="n"/>
      <c r="K290" s="31" t="n"/>
      <c r="L290" s="31" t="n"/>
      <c r="M290" s="31" t="n"/>
      <c r="N290" s="29" t="n"/>
      <c r="O290" s="32" t="n"/>
      <c r="P290" s="32" t="n"/>
      <c r="Q290" s="30" t="n"/>
      <c r="R290" s="30" t="n"/>
      <c r="S290" s="29" t="n"/>
      <c r="T290" s="25">
        <f>IF($A290="","",IF($G290="","",MAX(0,IF($N290="Paid",IF($Q290="",TODAY(),$Q290),TODAY())-$G290)))</f>
        <v/>
      </c>
      <c r="U290" s="26">
        <f>IF($A290="","",MAX(0,$I290-$K290-$L290-$M290))</f>
        <v/>
      </c>
      <c r="V290" s="27">
        <f>IF($A290="","",IF($G290="","Not submitted",IF($T290&lt;=30,"0–30 days",IF($T290&lt;=60,"31–60 days",IF($T290&lt;=90,"61–90 days","More than 90 days")))))</f>
        <v/>
      </c>
      <c r="W290" s="28">
        <f>IF($A290="","",IF(OR($N290="Submitted",$N290="In Process",$N290="Denied",$N290="Paid",$N290="Adjusted",$N290="Voided"),"Not applicable",IF($H290="","Missing deadline",IF($H290&lt;TODAY(),"Past due",IF($H290&lt;=TODAY()+'Lists &amp; Settings'!$B$3,"Due within 14 days","On track")))))</f>
        <v/>
      </c>
      <c r="X290" s="28">
        <f>IF($A290="","",IF($U290&lt;=0,"Closed",IF($R290="","No follow-up date",IF($R290&lt;TODAY(),"Overdue",IF($R290=TODAY(),"Due","Scheduled")))))</f>
        <v/>
      </c>
      <c r="Y290" s="28">
        <f>IF($A290="","",IF($B290="","Missing encounter ID",IF($C290="","Missing clinic",IF($D290="","Missing payer",IF($E290="","Missing claim type",IF($F290="","Missing date of service",IF($H290="","Missing filing deadline",IF($I290="","Missing billed amount",IF($N290="","Missing claim status",IF($S290="","Missing owner",IF(COUNTIF($A$7:$A$506,$A290)&gt;1,"Duplicate claim ID",IF(AND($G290&lt;&gt;"",$G290&lt;$F290),"Submitted before service date",IF(AND($H290&lt;&gt;"",$H290&lt;$F290),"Deadline before service date",IF(AND($N290="Denied",$P290=""),"Missing denial category",IF(AND(OR($N290="Submitted",$N290="In Process",$N290="Denied",$N290="Paid",$N290="Adjusted"),$G290=""),"Missing submitted date",IF(AND($N290="Paid",$K290=0),"Paid status with no insurance payment",IF($K290+$L290+$M290&gt;$I290,"Amounts exceed billed amount","OK")))))))))))))))))</f>
        <v/>
      </c>
    </row>
    <row r="291">
      <c r="A291" s="21" t="n"/>
      <c r="B291" s="21" t="n"/>
      <c r="C291" s="21" t="n"/>
      <c r="D291" s="21" t="n"/>
      <c r="E291" s="21" t="n"/>
      <c r="F291" s="22" t="n"/>
      <c r="G291" s="22" t="n"/>
      <c r="H291" s="22" t="n"/>
      <c r="I291" s="23" t="n"/>
      <c r="J291" s="23" t="n"/>
      <c r="K291" s="23" t="n"/>
      <c r="L291" s="23" t="n"/>
      <c r="M291" s="23" t="n"/>
      <c r="N291" s="21" t="n"/>
      <c r="O291" s="24" t="n"/>
      <c r="P291" s="24" t="n"/>
      <c r="Q291" s="22" t="n"/>
      <c r="R291" s="22" t="n"/>
      <c r="S291" s="21" t="n"/>
      <c r="T291" s="25">
        <f>IF($A291="","",IF($G291="","",MAX(0,IF($N291="Paid",IF($Q291="",TODAY(),$Q291),TODAY())-$G291)))</f>
        <v/>
      </c>
      <c r="U291" s="26">
        <f>IF($A291="","",MAX(0,$I291-$K291-$L291-$M291))</f>
        <v/>
      </c>
      <c r="V291" s="27">
        <f>IF($A291="","",IF($G291="","Not submitted",IF($T291&lt;=30,"0–30 days",IF($T291&lt;=60,"31–60 days",IF($T291&lt;=90,"61–90 days","More than 90 days")))))</f>
        <v/>
      </c>
      <c r="W291" s="28">
        <f>IF($A291="","",IF(OR($N291="Submitted",$N291="In Process",$N291="Denied",$N291="Paid",$N291="Adjusted",$N291="Voided"),"Not applicable",IF($H291="","Missing deadline",IF($H291&lt;TODAY(),"Past due",IF($H291&lt;=TODAY()+'Lists &amp; Settings'!$B$3,"Due within 14 days","On track")))))</f>
        <v/>
      </c>
      <c r="X291" s="28">
        <f>IF($A291="","",IF($U291&lt;=0,"Closed",IF($R291="","No follow-up date",IF($R291&lt;TODAY(),"Overdue",IF($R291=TODAY(),"Due","Scheduled")))))</f>
        <v/>
      </c>
      <c r="Y291" s="28">
        <f>IF($A291="","",IF($B291="","Missing encounter ID",IF($C291="","Missing clinic",IF($D291="","Missing payer",IF($E291="","Missing claim type",IF($F291="","Missing date of service",IF($H291="","Missing filing deadline",IF($I291="","Missing billed amount",IF($N291="","Missing claim status",IF($S291="","Missing owner",IF(COUNTIF($A$7:$A$506,$A291)&gt;1,"Duplicate claim ID",IF(AND($G291&lt;&gt;"",$G291&lt;$F291),"Submitted before service date",IF(AND($H291&lt;&gt;"",$H291&lt;$F291),"Deadline before service date",IF(AND($N291="Denied",$P291=""),"Missing denial category",IF(AND(OR($N291="Submitted",$N291="In Process",$N291="Denied",$N291="Paid",$N291="Adjusted"),$G291=""),"Missing submitted date",IF(AND($N291="Paid",$K291=0),"Paid status with no insurance payment",IF($K291+$L291+$M291&gt;$I291,"Amounts exceed billed amount","OK")))))))))))))))))</f>
        <v/>
      </c>
    </row>
    <row r="292">
      <c r="A292" s="29" t="n"/>
      <c r="B292" s="29" t="n"/>
      <c r="C292" s="29" t="n"/>
      <c r="D292" s="29" t="n"/>
      <c r="E292" s="29" t="n"/>
      <c r="F292" s="30" t="n"/>
      <c r="G292" s="30" t="n"/>
      <c r="H292" s="30" t="n"/>
      <c r="I292" s="31" t="n"/>
      <c r="J292" s="31" t="n"/>
      <c r="K292" s="31" t="n"/>
      <c r="L292" s="31" t="n"/>
      <c r="M292" s="31" t="n"/>
      <c r="N292" s="29" t="n"/>
      <c r="O292" s="32" t="n"/>
      <c r="P292" s="32" t="n"/>
      <c r="Q292" s="30" t="n"/>
      <c r="R292" s="30" t="n"/>
      <c r="S292" s="29" t="n"/>
      <c r="T292" s="25">
        <f>IF($A292="","",IF($G292="","",MAX(0,IF($N292="Paid",IF($Q292="",TODAY(),$Q292),TODAY())-$G292)))</f>
        <v/>
      </c>
      <c r="U292" s="26">
        <f>IF($A292="","",MAX(0,$I292-$K292-$L292-$M292))</f>
        <v/>
      </c>
      <c r="V292" s="27">
        <f>IF($A292="","",IF($G292="","Not submitted",IF($T292&lt;=30,"0–30 days",IF($T292&lt;=60,"31–60 days",IF($T292&lt;=90,"61–90 days","More than 90 days")))))</f>
        <v/>
      </c>
      <c r="W292" s="28">
        <f>IF($A292="","",IF(OR($N292="Submitted",$N292="In Process",$N292="Denied",$N292="Paid",$N292="Adjusted",$N292="Voided"),"Not applicable",IF($H292="","Missing deadline",IF($H292&lt;TODAY(),"Past due",IF($H292&lt;=TODAY()+'Lists &amp; Settings'!$B$3,"Due within 14 days","On track")))))</f>
        <v/>
      </c>
      <c r="X292" s="28">
        <f>IF($A292="","",IF($U292&lt;=0,"Closed",IF($R292="","No follow-up date",IF($R292&lt;TODAY(),"Overdue",IF($R292=TODAY(),"Due","Scheduled")))))</f>
        <v/>
      </c>
      <c r="Y292" s="28">
        <f>IF($A292="","",IF($B292="","Missing encounter ID",IF($C292="","Missing clinic",IF($D292="","Missing payer",IF($E292="","Missing claim type",IF($F292="","Missing date of service",IF($H292="","Missing filing deadline",IF($I292="","Missing billed amount",IF($N292="","Missing claim status",IF($S292="","Missing owner",IF(COUNTIF($A$7:$A$506,$A292)&gt;1,"Duplicate claim ID",IF(AND($G292&lt;&gt;"",$G292&lt;$F292),"Submitted before service date",IF(AND($H292&lt;&gt;"",$H292&lt;$F292),"Deadline before service date",IF(AND($N292="Denied",$P292=""),"Missing denial category",IF(AND(OR($N292="Submitted",$N292="In Process",$N292="Denied",$N292="Paid",$N292="Adjusted"),$G292=""),"Missing submitted date",IF(AND($N292="Paid",$K292=0),"Paid status with no insurance payment",IF($K292+$L292+$M292&gt;$I292,"Amounts exceed billed amount","OK")))))))))))))))))</f>
        <v/>
      </c>
    </row>
    <row r="293">
      <c r="A293" s="21" t="n"/>
      <c r="B293" s="21" t="n"/>
      <c r="C293" s="21" t="n"/>
      <c r="D293" s="21" t="n"/>
      <c r="E293" s="21" t="n"/>
      <c r="F293" s="22" t="n"/>
      <c r="G293" s="22" t="n"/>
      <c r="H293" s="22" t="n"/>
      <c r="I293" s="23" t="n"/>
      <c r="J293" s="23" t="n"/>
      <c r="K293" s="23" t="n"/>
      <c r="L293" s="23" t="n"/>
      <c r="M293" s="23" t="n"/>
      <c r="N293" s="21" t="n"/>
      <c r="O293" s="24" t="n"/>
      <c r="P293" s="24" t="n"/>
      <c r="Q293" s="22" t="n"/>
      <c r="R293" s="22" t="n"/>
      <c r="S293" s="21" t="n"/>
      <c r="T293" s="25">
        <f>IF($A293="","",IF($G293="","",MAX(0,IF($N293="Paid",IF($Q293="",TODAY(),$Q293),TODAY())-$G293)))</f>
        <v/>
      </c>
      <c r="U293" s="26">
        <f>IF($A293="","",MAX(0,$I293-$K293-$L293-$M293))</f>
        <v/>
      </c>
      <c r="V293" s="27">
        <f>IF($A293="","",IF($G293="","Not submitted",IF($T293&lt;=30,"0–30 days",IF($T293&lt;=60,"31–60 days",IF($T293&lt;=90,"61–90 days","More than 90 days")))))</f>
        <v/>
      </c>
      <c r="W293" s="28">
        <f>IF($A293="","",IF(OR($N293="Submitted",$N293="In Process",$N293="Denied",$N293="Paid",$N293="Adjusted",$N293="Voided"),"Not applicable",IF($H293="","Missing deadline",IF($H293&lt;TODAY(),"Past due",IF($H293&lt;=TODAY()+'Lists &amp; Settings'!$B$3,"Due within 14 days","On track")))))</f>
        <v/>
      </c>
      <c r="X293" s="28">
        <f>IF($A293="","",IF($U293&lt;=0,"Closed",IF($R293="","No follow-up date",IF($R293&lt;TODAY(),"Overdue",IF($R293=TODAY(),"Due","Scheduled")))))</f>
        <v/>
      </c>
      <c r="Y293" s="28">
        <f>IF($A293="","",IF($B293="","Missing encounter ID",IF($C293="","Missing clinic",IF($D293="","Missing payer",IF($E293="","Missing claim type",IF($F293="","Missing date of service",IF($H293="","Missing filing deadline",IF($I293="","Missing billed amount",IF($N293="","Missing claim status",IF($S293="","Missing owner",IF(COUNTIF($A$7:$A$506,$A293)&gt;1,"Duplicate claim ID",IF(AND($G293&lt;&gt;"",$G293&lt;$F293),"Submitted before service date",IF(AND($H293&lt;&gt;"",$H293&lt;$F293),"Deadline before service date",IF(AND($N293="Denied",$P293=""),"Missing denial category",IF(AND(OR($N293="Submitted",$N293="In Process",$N293="Denied",$N293="Paid",$N293="Adjusted"),$G293=""),"Missing submitted date",IF(AND($N293="Paid",$K293=0),"Paid status with no insurance payment",IF($K293+$L293+$M293&gt;$I293,"Amounts exceed billed amount","OK")))))))))))))))))</f>
        <v/>
      </c>
    </row>
    <row r="294">
      <c r="A294" s="29" t="n"/>
      <c r="B294" s="29" t="n"/>
      <c r="C294" s="29" t="n"/>
      <c r="D294" s="29" t="n"/>
      <c r="E294" s="29" t="n"/>
      <c r="F294" s="30" t="n"/>
      <c r="G294" s="30" t="n"/>
      <c r="H294" s="30" t="n"/>
      <c r="I294" s="31" t="n"/>
      <c r="J294" s="31" t="n"/>
      <c r="K294" s="31" t="n"/>
      <c r="L294" s="31" t="n"/>
      <c r="M294" s="31" t="n"/>
      <c r="N294" s="29" t="n"/>
      <c r="O294" s="32" t="n"/>
      <c r="P294" s="32" t="n"/>
      <c r="Q294" s="30" t="n"/>
      <c r="R294" s="30" t="n"/>
      <c r="S294" s="29" t="n"/>
      <c r="T294" s="25">
        <f>IF($A294="","",IF($G294="","",MAX(0,IF($N294="Paid",IF($Q294="",TODAY(),$Q294),TODAY())-$G294)))</f>
        <v/>
      </c>
      <c r="U294" s="26">
        <f>IF($A294="","",MAX(0,$I294-$K294-$L294-$M294))</f>
        <v/>
      </c>
      <c r="V294" s="27">
        <f>IF($A294="","",IF($G294="","Not submitted",IF($T294&lt;=30,"0–30 days",IF($T294&lt;=60,"31–60 days",IF($T294&lt;=90,"61–90 days","More than 90 days")))))</f>
        <v/>
      </c>
      <c r="W294" s="28">
        <f>IF($A294="","",IF(OR($N294="Submitted",$N294="In Process",$N294="Denied",$N294="Paid",$N294="Adjusted",$N294="Voided"),"Not applicable",IF($H294="","Missing deadline",IF($H294&lt;TODAY(),"Past due",IF($H294&lt;=TODAY()+'Lists &amp; Settings'!$B$3,"Due within 14 days","On track")))))</f>
        <v/>
      </c>
      <c r="X294" s="28">
        <f>IF($A294="","",IF($U294&lt;=0,"Closed",IF($R294="","No follow-up date",IF($R294&lt;TODAY(),"Overdue",IF($R294=TODAY(),"Due","Scheduled")))))</f>
        <v/>
      </c>
      <c r="Y294" s="28">
        <f>IF($A294="","",IF($B294="","Missing encounter ID",IF($C294="","Missing clinic",IF($D294="","Missing payer",IF($E294="","Missing claim type",IF($F294="","Missing date of service",IF($H294="","Missing filing deadline",IF($I294="","Missing billed amount",IF($N294="","Missing claim status",IF($S294="","Missing owner",IF(COUNTIF($A$7:$A$506,$A294)&gt;1,"Duplicate claim ID",IF(AND($G294&lt;&gt;"",$G294&lt;$F294),"Submitted before service date",IF(AND($H294&lt;&gt;"",$H294&lt;$F294),"Deadline before service date",IF(AND($N294="Denied",$P294=""),"Missing denial category",IF(AND(OR($N294="Submitted",$N294="In Process",$N294="Denied",$N294="Paid",$N294="Adjusted"),$G294=""),"Missing submitted date",IF(AND($N294="Paid",$K294=0),"Paid status with no insurance payment",IF($K294+$L294+$M294&gt;$I294,"Amounts exceed billed amount","OK")))))))))))))))))</f>
        <v/>
      </c>
    </row>
    <row r="295">
      <c r="A295" s="21" t="n"/>
      <c r="B295" s="21" t="n"/>
      <c r="C295" s="21" t="n"/>
      <c r="D295" s="21" t="n"/>
      <c r="E295" s="21" t="n"/>
      <c r="F295" s="22" t="n"/>
      <c r="G295" s="22" t="n"/>
      <c r="H295" s="22" t="n"/>
      <c r="I295" s="23" t="n"/>
      <c r="J295" s="23" t="n"/>
      <c r="K295" s="23" t="n"/>
      <c r="L295" s="23" t="n"/>
      <c r="M295" s="23" t="n"/>
      <c r="N295" s="21" t="n"/>
      <c r="O295" s="24" t="n"/>
      <c r="P295" s="24" t="n"/>
      <c r="Q295" s="22" t="n"/>
      <c r="R295" s="22" t="n"/>
      <c r="S295" s="21" t="n"/>
      <c r="T295" s="25">
        <f>IF($A295="","",IF($G295="","",MAX(0,IF($N295="Paid",IF($Q295="",TODAY(),$Q295),TODAY())-$G295)))</f>
        <v/>
      </c>
      <c r="U295" s="26">
        <f>IF($A295="","",MAX(0,$I295-$K295-$L295-$M295))</f>
        <v/>
      </c>
      <c r="V295" s="27">
        <f>IF($A295="","",IF($G295="","Not submitted",IF($T295&lt;=30,"0–30 days",IF($T295&lt;=60,"31–60 days",IF($T295&lt;=90,"61–90 days","More than 90 days")))))</f>
        <v/>
      </c>
      <c r="W295" s="28">
        <f>IF($A295="","",IF(OR($N295="Submitted",$N295="In Process",$N295="Denied",$N295="Paid",$N295="Adjusted",$N295="Voided"),"Not applicable",IF($H295="","Missing deadline",IF($H295&lt;TODAY(),"Past due",IF($H295&lt;=TODAY()+'Lists &amp; Settings'!$B$3,"Due within 14 days","On track")))))</f>
        <v/>
      </c>
      <c r="X295" s="28">
        <f>IF($A295="","",IF($U295&lt;=0,"Closed",IF($R295="","No follow-up date",IF($R295&lt;TODAY(),"Overdue",IF($R295=TODAY(),"Due","Scheduled")))))</f>
        <v/>
      </c>
      <c r="Y295" s="28">
        <f>IF($A295="","",IF($B295="","Missing encounter ID",IF($C295="","Missing clinic",IF($D295="","Missing payer",IF($E295="","Missing claim type",IF($F295="","Missing date of service",IF($H295="","Missing filing deadline",IF($I295="","Missing billed amount",IF($N295="","Missing claim status",IF($S295="","Missing owner",IF(COUNTIF($A$7:$A$506,$A295)&gt;1,"Duplicate claim ID",IF(AND($G295&lt;&gt;"",$G295&lt;$F295),"Submitted before service date",IF(AND($H295&lt;&gt;"",$H295&lt;$F295),"Deadline before service date",IF(AND($N295="Denied",$P295=""),"Missing denial category",IF(AND(OR($N295="Submitted",$N295="In Process",$N295="Denied",$N295="Paid",$N295="Adjusted"),$G295=""),"Missing submitted date",IF(AND($N295="Paid",$K295=0),"Paid status with no insurance payment",IF($K295+$L295+$M295&gt;$I295,"Amounts exceed billed amount","OK")))))))))))))))))</f>
        <v/>
      </c>
    </row>
    <row r="296">
      <c r="A296" s="29" t="n"/>
      <c r="B296" s="29" t="n"/>
      <c r="C296" s="29" t="n"/>
      <c r="D296" s="29" t="n"/>
      <c r="E296" s="29" t="n"/>
      <c r="F296" s="30" t="n"/>
      <c r="G296" s="30" t="n"/>
      <c r="H296" s="30" t="n"/>
      <c r="I296" s="31" t="n"/>
      <c r="J296" s="31" t="n"/>
      <c r="K296" s="31" t="n"/>
      <c r="L296" s="31" t="n"/>
      <c r="M296" s="31" t="n"/>
      <c r="N296" s="29" t="n"/>
      <c r="O296" s="32" t="n"/>
      <c r="P296" s="32" t="n"/>
      <c r="Q296" s="30" t="n"/>
      <c r="R296" s="30" t="n"/>
      <c r="S296" s="29" t="n"/>
      <c r="T296" s="25">
        <f>IF($A296="","",IF($G296="","",MAX(0,IF($N296="Paid",IF($Q296="",TODAY(),$Q296),TODAY())-$G296)))</f>
        <v/>
      </c>
      <c r="U296" s="26">
        <f>IF($A296="","",MAX(0,$I296-$K296-$L296-$M296))</f>
        <v/>
      </c>
      <c r="V296" s="27">
        <f>IF($A296="","",IF($G296="","Not submitted",IF($T296&lt;=30,"0–30 days",IF($T296&lt;=60,"31–60 days",IF($T296&lt;=90,"61–90 days","More than 90 days")))))</f>
        <v/>
      </c>
      <c r="W296" s="28">
        <f>IF($A296="","",IF(OR($N296="Submitted",$N296="In Process",$N296="Denied",$N296="Paid",$N296="Adjusted",$N296="Voided"),"Not applicable",IF($H296="","Missing deadline",IF($H296&lt;TODAY(),"Past due",IF($H296&lt;=TODAY()+'Lists &amp; Settings'!$B$3,"Due within 14 days","On track")))))</f>
        <v/>
      </c>
      <c r="X296" s="28">
        <f>IF($A296="","",IF($U296&lt;=0,"Closed",IF($R296="","No follow-up date",IF($R296&lt;TODAY(),"Overdue",IF($R296=TODAY(),"Due","Scheduled")))))</f>
        <v/>
      </c>
      <c r="Y296" s="28">
        <f>IF($A296="","",IF($B296="","Missing encounter ID",IF($C296="","Missing clinic",IF($D296="","Missing payer",IF($E296="","Missing claim type",IF($F296="","Missing date of service",IF($H296="","Missing filing deadline",IF($I296="","Missing billed amount",IF($N296="","Missing claim status",IF($S296="","Missing owner",IF(COUNTIF($A$7:$A$506,$A296)&gt;1,"Duplicate claim ID",IF(AND($G296&lt;&gt;"",$G296&lt;$F296),"Submitted before service date",IF(AND($H296&lt;&gt;"",$H296&lt;$F296),"Deadline before service date",IF(AND($N296="Denied",$P296=""),"Missing denial category",IF(AND(OR($N296="Submitted",$N296="In Process",$N296="Denied",$N296="Paid",$N296="Adjusted"),$G296=""),"Missing submitted date",IF(AND($N296="Paid",$K296=0),"Paid status with no insurance payment",IF($K296+$L296+$M296&gt;$I296,"Amounts exceed billed amount","OK")))))))))))))))))</f>
        <v/>
      </c>
    </row>
    <row r="297">
      <c r="A297" s="21" t="n"/>
      <c r="B297" s="21" t="n"/>
      <c r="C297" s="21" t="n"/>
      <c r="D297" s="21" t="n"/>
      <c r="E297" s="21" t="n"/>
      <c r="F297" s="22" t="n"/>
      <c r="G297" s="22" t="n"/>
      <c r="H297" s="22" t="n"/>
      <c r="I297" s="23" t="n"/>
      <c r="J297" s="23" t="n"/>
      <c r="K297" s="23" t="n"/>
      <c r="L297" s="23" t="n"/>
      <c r="M297" s="23" t="n"/>
      <c r="N297" s="21" t="n"/>
      <c r="O297" s="24" t="n"/>
      <c r="P297" s="24" t="n"/>
      <c r="Q297" s="22" t="n"/>
      <c r="R297" s="22" t="n"/>
      <c r="S297" s="21" t="n"/>
      <c r="T297" s="25">
        <f>IF($A297="","",IF($G297="","",MAX(0,IF($N297="Paid",IF($Q297="",TODAY(),$Q297),TODAY())-$G297)))</f>
        <v/>
      </c>
      <c r="U297" s="26">
        <f>IF($A297="","",MAX(0,$I297-$K297-$L297-$M297))</f>
        <v/>
      </c>
      <c r="V297" s="27">
        <f>IF($A297="","",IF($G297="","Not submitted",IF($T297&lt;=30,"0–30 days",IF($T297&lt;=60,"31–60 days",IF($T297&lt;=90,"61–90 days","More than 90 days")))))</f>
        <v/>
      </c>
      <c r="W297" s="28">
        <f>IF($A297="","",IF(OR($N297="Submitted",$N297="In Process",$N297="Denied",$N297="Paid",$N297="Adjusted",$N297="Voided"),"Not applicable",IF($H297="","Missing deadline",IF($H297&lt;TODAY(),"Past due",IF($H297&lt;=TODAY()+'Lists &amp; Settings'!$B$3,"Due within 14 days","On track")))))</f>
        <v/>
      </c>
      <c r="X297" s="28">
        <f>IF($A297="","",IF($U297&lt;=0,"Closed",IF($R297="","No follow-up date",IF($R297&lt;TODAY(),"Overdue",IF($R297=TODAY(),"Due","Scheduled")))))</f>
        <v/>
      </c>
      <c r="Y297" s="28">
        <f>IF($A297="","",IF($B297="","Missing encounter ID",IF($C297="","Missing clinic",IF($D297="","Missing payer",IF($E297="","Missing claim type",IF($F297="","Missing date of service",IF($H297="","Missing filing deadline",IF($I297="","Missing billed amount",IF($N297="","Missing claim status",IF($S297="","Missing owner",IF(COUNTIF($A$7:$A$506,$A297)&gt;1,"Duplicate claim ID",IF(AND($G297&lt;&gt;"",$G297&lt;$F297),"Submitted before service date",IF(AND($H297&lt;&gt;"",$H297&lt;$F297),"Deadline before service date",IF(AND($N297="Denied",$P297=""),"Missing denial category",IF(AND(OR($N297="Submitted",$N297="In Process",$N297="Denied",$N297="Paid",$N297="Adjusted"),$G297=""),"Missing submitted date",IF(AND($N297="Paid",$K297=0),"Paid status with no insurance payment",IF($K297+$L297+$M297&gt;$I297,"Amounts exceed billed amount","OK")))))))))))))))))</f>
        <v/>
      </c>
    </row>
    <row r="298">
      <c r="A298" s="29" t="n"/>
      <c r="B298" s="29" t="n"/>
      <c r="C298" s="29" t="n"/>
      <c r="D298" s="29" t="n"/>
      <c r="E298" s="29" t="n"/>
      <c r="F298" s="30" t="n"/>
      <c r="G298" s="30" t="n"/>
      <c r="H298" s="30" t="n"/>
      <c r="I298" s="31" t="n"/>
      <c r="J298" s="31" t="n"/>
      <c r="K298" s="31" t="n"/>
      <c r="L298" s="31" t="n"/>
      <c r="M298" s="31" t="n"/>
      <c r="N298" s="29" t="n"/>
      <c r="O298" s="32" t="n"/>
      <c r="P298" s="32" t="n"/>
      <c r="Q298" s="30" t="n"/>
      <c r="R298" s="30" t="n"/>
      <c r="S298" s="29" t="n"/>
      <c r="T298" s="25">
        <f>IF($A298="","",IF($G298="","",MAX(0,IF($N298="Paid",IF($Q298="",TODAY(),$Q298),TODAY())-$G298)))</f>
        <v/>
      </c>
      <c r="U298" s="26">
        <f>IF($A298="","",MAX(0,$I298-$K298-$L298-$M298))</f>
        <v/>
      </c>
      <c r="V298" s="27">
        <f>IF($A298="","",IF($G298="","Not submitted",IF($T298&lt;=30,"0–30 days",IF($T298&lt;=60,"31–60 days",IF($T298&lt;=90,"61–90 days","More than 90 days")))))</f>
        <v/>
      </c>
      <c r="W298" s="28">
        <f>IF($A298="","",IF(OR($N298="Submitted",$N298="In Process",$N298="Denied",$N298="Paid",$N298="Adjusted",$N298="Voided"),"Not applicable",IF($H298="","Missing deadline",IF($H298&lt;TODAY(),"Past due",IF($H298&lt;=TODAY()+'Lists &amp; Settings'!$B$3,"Due within 14 days","On track")))))</f>
        <v/>
      </c>
      <c r="X298" s="28">
        <f>IF($A298="","",IF($U298&lt;=0,"Closed",IF($R298="","No follow-up date",IF($R298&lt;TODAY(),"Overdue",IF($R298=TODAY(),"Due","Scheduled")))))</f>
        <v/>
      </c>
      <c r="Y298" s="28">
        <f>IF($A298="","",IF($B298="","Missing encounter ID",IF($C298="","Missing clinic",IF($D298="","Missing payer",IF($E298="","Missing claim type",IF($F298="","Missing date of service",IF($H298="","Missing filing deadline",IF($I298="","Missing billed amount",IF($N298="","Missing claim status",IF($S298="","Missing owner",IF(COUNTIF($A$7:$A$506,$A298)&gt;1,"Duplicate claim ID",IF(AND($G298&lt;&gt;"",$G298&lt;$F298),"Submitted before service date",IF(AND($H298&lt;&gt;"",$H298&lt;$F298),"Deadline before service date",IF(AND($N298="Denied",$P298=""),"Missing denial category",IF(AND(OR($N298="Submitted",$N298="In Process",$N298="Denied",$N298="Paid",$N298="Adjusted"),$G298=""),"Missing submitted date",IF(AND($N298="Paid",$K298=0),"Paid status with no insurance payment",IF($K298+$L298+$M298&gt;$I298,"Amounts exceed billed amount","OK")))))))))))))))))</f>
        <v/>
      </c>
    </row>
    <row r="299">
      <c r="A299" s="21" t="n"/>
      <c r="B299" s="21" t="n"/>
      <c r="C299" s="21" t="n"/>
      <c r="D299" s="21" t="n"/>
      <c r="E299" s="21" t="n"/>
      <c r="F299" s="22" t="n"/>
      <c r="G299" s="22" t="n"/>
      <c r="H299" s="22" t="n"/>
      <c r="I299" s="23" t="n"/>
      <c r="J299" s="23" t="n"/>
      <c r="K299" s="23" t="n"/>
      <c r="L299" s="23" t="n"/>
      <c r="M299" s="23" t="n"/>
      <c r="N299" s="21" t="n"/>
      <c r="O299" s="24" t="n"/>
      <c r="P299" s="24" t="n"/>
      <c r="Q299" s="22" t="n"/>
      <c r="R299" s="22" t="n"/>
      <c r="S299" s="21" t="n"/>
      <c r="T299" s="25">
        <f>IF($A299="","",IF($G299="","",MAX(0,IF($N299="Paid",IF($Q299="",TODAY(),$Q299),TODAY())-$G299)))</f>
        <v/>
      </c>
      <c r="U299" s="26">
        <f>IF($A299="","",MAX(0,$I299-$K299-$L299-$M299))</f>
        <v/>
      </c>
      <c r="V299" s="27">
        <f>IF($A299="","",IF($G299="","Not submitted",IF($T299&lt;=30,"0–30 days",IF($T299&lt;=60,"31–60 days",IF($T299&lt;=90,"61–90 days","More than 90 days")))))</f>
        <v/>
      </c>
      <c r="W299" s="28">
        <f>IF($A299="","",IF(OR($N299="Submitted",$N299="In Process",$N299="Denied",$N299="Paid",$N299="Adjusted",$N299="Voided"),"Not applicable",IF($H299="","Missing deadline",IF($H299&lt;TODAY(),"Past due",IF($H299&lt;=TODAY()+'Lists &amp; Settings'!$B$3,"Due within 14 days","On track")))))</f>
        <v/>
      </c>
      <c r="X299" s="28">
        <f>IF($A299="","",IF($U299&lt;=0,"Closed",IF($R299="","No follow-up date",IF($R299&lt;TODAY(),"Overdue",IF($R299=TODAY(),"Due","Scheduled")))))</f>
        <v/>
      </c>
      <c r="Y299" s="28">
        <f>IF($A299="","",IF($B299="","Missing encounter ID",IF($C299="","Missing clinic",IF($D299="","Missing payer",IF($E299="","Missing claim type",IF($F299="","Missing date of service",IF($H299="","Missing filing deadline",IF($I299="","Missing billed amount",IF($N299="","Missing claim status",IF($S299="","Missing owner",IF(COUNTIF($A$7:$A$506,$A299)&gt;1,"Duplicate claim ID",IF(AND($G299&lt;&gt;"",$G299&lt;$F299),"Submitted before service date",IF(AND($H299&lt;&gt;"",$H299&lt;$F299),"Deadline before service date",IF(AND($N299="Denied",$P299=""),"Missing denial category",IF(AND(OR($N299="Submitted",$N299="In Process",$N299="Denied",$N299="Paid",$N299="Adjusted"),$G299=""),"Missing submitted date",IF(AND($N299="Paid",$K299=0),"Paid status with no insurance payment",IF($K299+$L299+$M299&gt;$I299,"Amounts exceed billed amount","OK")))))))))))))))))</f>
        <v/>
      </c>
    </row>
    <row r="300">
      <c r="A300" s="29" t="n"/>
      <c r="B300" s="29" t="n"/>
      <c r="C300" s="29" t="n"/>
      <c r="D300" s="29" t="n"/>
      <c r="E300" s="29" t="n"/>
      <c r="F300" s="30" t="n"/>
      <c r="G300" s="30" t="n"/>
      <c r="H300" s="30" t="n"/>
      <c r="I300" s="31" t="n"/>
      <c r="J300" s="31" t="n"/>
      <c r="K300" s="31" t="n"/>
      <c r="L300" s="31" t="n"/>
      <c r="M300" s="31" t="n"/>
      <c r="N300" s="29" t="n"/>
      <c r="O300" s="32" t="n"/>
      <c r="P300" s="32" t="n"/>
      <c r="Q300" s="30" t="n"/>
      <c r="R300" s="30" t="n"/>
      <c r="S300" s="29" t="n"/>
      <c r="T300" s="25">
        <f>IF($A300="","",IF($G300="","",MAX(0,IF($N300="Paid",IF($Q300="",TODAY(),$Q300),TODAY())-$G300)))</f>
        <v/>
      </c>
      <c r="U300" s="26">
        <f>IF($A300="","",MAX(0,$I300-$K300-$L300-$M300))</f>
        <v/>
      </c>
      <c r="V300" s="27">
        <f>IF($A300="","",IF($G300="","Not submitted",IF($T300&lt;=30,"0–30 days",IF($T300&lt;=60,"31–60 days",IF($T300&lt;=90,"61–90 days","More than 90 days")))))</f>
        <v/>
      </c>
      <c r="W300" s="28">
        <f>IF($A300="","",IF(OR($N300="Submitted",$N300="In Process",$N300="Denied",$N300="Paid",$N300="Adjusted",$N300="Voided"),"Not applicable",IF($H300="","Missing deadline",IF($H300&lt;TODAY(),"Past due",IF($H300&lt;=TODAY()+'Lists &amp; Settings'!$B$3,"Due within 14 days","On track")))))</f>
        <v/>
      </c>
      <c r="X300" s="28">
        <f>IF($A300="","",IF($U300&lt;=0,"Closed",IF($R300="","No follow-up date",IF($R300&lt;TODAY(),"Overdue",IF($R300=TODAY(),"Due","Scheduled")))))</f>
        <v/>
      </c>
      <c r="Y300" s="28">
        <f>IF($A300="","",IF($B300="","Missing encounter ID",IF($C300="","Missing clinic",IF($D300="","Missing payer",IF($E300="","Missing claim type",IF($F300="","Missing date of service",IF($H300="","Missing filing deadline",IF($I300="","Missing billed amount",IF($N300="","Missing claim status",IF($S300="","Missing owner",IF(COUNTIF($A$7:$A$506,$A300)&gt;1,"Duplicate claim ID",IF(AND($G300&lt;&gt;"",$G300&lt;$F300),"Submitted before service date",IF(AND($H300&lt;&gt;"",$H300&lt;$F300),"Deadline before service date",IF(AND($N300="Denied",$P300=""),"Missing denial category",IF(AND(OR($N300="Submitted",$N300="In Process",$N300="Denied",$N300="Paid",$N300="Adjusted"),$G300=""),"Missing submitted date",IF(AND($N300="Paid",$K300=0),"Paid status with no insurance payment",IF($K300+$L300+$M300&gt;$I300,"Amounts exceed billed amount","OK")))))))))))))))))</f>
        <v/>
      </c>
    </row>
    <row r="301">
      <c r="A301" s="21" t="n"/>
      <c r="B301" s="21" t="n"/>
      <c r="C301" s="21" t="n"/>
      <c r="D301" s="21" t="n"/>
      <c r="E301" s="21" t="n"/>
      <c r="F301" s="22" t="n"/>
      <c r="G301" s="22" t="n"/>
      <c r="H301" s="22" t="n"/>
      <c r="I301" s="23" t="n"/>
      <c r="J301" s="23" t="n"/>
      <c r="K301" s="23" t="n"/>
      <c r="L301" s="23" t="n"/>
      <c r="M301" s="23" t="n"/>
      <c r="N301" s="21" t="n"/>
      <c r="O301" s="24" t="n"/>
      <c r="P301" s="24" t="n"/>
      <c r="Q301" s="22" t="n"/>
      <c r="R301" s="22" t="n"/>
      <c r="S301" s="21" t="n"/>
      <c r="T301" s="25">
        <f>IF($A301="","",IF($G301="","",MAX(0,IF($N301="Paid",IF($Q301="",TODAY(),$Q301),TODAY())-$G301)))</f>
        <v/>
      </c>
      <c r="U301" s="26">
        <f>IF($A301="","",MAX(0,$I301-$K301-$L301-$M301))</f>
        <v/>
      </c>
      <c r="V301" s="27">
        <f>IF($A301="","",IF($G301="","Not submitted",IF($T301&lt;=30,"0–30 days",IF($T301&lt;=60,"31–60 days",IF($T301&lt;=90,"61–90 days","More than 90 days")))))</f>
        <v/>
      </c>
      <c r="W301" s="28">
        <f>IF($A301="","",IF(OR($N301="Submitted",$N301="In Process",$N301="Denied",$N301="Paid",$N301="Adjusted",$N301="Voided"),"Not applicable",IF($H301="","Missing deadline",IF($H301&lt;TODAY(),"Past due",IF($H301&lt;=TODAY()+'Lists &amp; Settings'!$B$3,"Due within 14 days","On track")))))</f>
        <v/>
      </c>
      <c r="X301" s="28">
        <f>IF($A301="","",IF($U301&lt;=0,"Closed",IF($R301="","No follow-up date",IF($R301&lt;TODAY(),"Overdue",IF($R301=TODAY(),"Due","Scheduled")))))</f>
        <v/>
      </c>
      <c r="Y301" s="28">
        <f>IF($A301="","",IF($B301="","Missing encounter ID",IF($C301="","Missing clinic",IF($D301="","Missing payer",IF($E301="","Missing claim type",IF($F301="","Missing date of service",IF($H301="","Missing filing deadline",IF($I301="","Missing billed amount",IF($N301="","Missing claim status",IF($S301="","Missing owner",IF(COUNTIF($A$7:$A$506,$A301)&gt;1,"Duplicate claim ID",IF(AND($G301&lt;&gt;"",$G301&lt;$F301),"Submitted before service date",IF(AND($H301&lt;&gt;"",$H301&lt;$F301),"Deadline before service date",IF(AND($N301="Denied",$P301=""),"Missing denial category",IF(AND(OR($N301="Submitted",$N301="In Process",$N301="Denied",$N301="Paid",$N301="Adjusted"),$G301=""),"Missing submitted date",IF(AND($N301="Paid",$K301=0),"Paid status with no insurance payment",IF($K301+$L301+$M301&gt;$I301,"Amounts exceed billed amount","OK")))))))))))))))))</f>
        <v/>
      </c>
    </row>
    <row r="302">
      <c r="A302" s="29" t="n"/>
      <c r="B302" s="29" t="n"/>
      <c r="C302" s="29" t="n"/>
      <c r="D302" s="29" t="n"/>
      <c r="E302" s="29" t="n"/>
      <c r="F302" s="30" t="n"/>
      <c r="G302" s="30" t="n"/>
      <c r="H302" s="30" t="n"/>
      <c r="I302" s="31" t="n"/>
      <c r="J302" s="31" t="n"/>
      <c r="K302" s="31" t="n"/>
      <c r="L302" s="31" t="n"/>
      <c r="M302" s="31" t="n"/>
      <c r="N302" s="29" t="n"/>
      <c r="O302" s="32" t="n"/>
      <c r="P302" s="32" t="n"/>
      <c r="Q302" s="30" t="n"/>
      <c r="R302" s="30" t="n"/>
      <c r="S302" s="29" t="n"/>
      <c r="T302" s="25">
        <f>IF($A302="","",IF($G302="","",MAX(0,IF($N302="Paid",IF($Q302="",TODAY(),$Q302),TODAY())-$G302)))</f>
        <v/>
      </c>
      <c r="U302" s="26">
        <f>IF($A302="","",MAX(0,$I302-$K302-$L302-$M302))</f>
        <v/>
      </c>
      <c r="V302" s="27">
        <f>IF($A302="","",IF($G302="","Not submitted",IF($T302&lt;=30,"0–30 days",IF($T302&lt;=60,"31–60 days",IF($T302&lt;=90,"61–90 days","More than 90 days")))))</f>
        <v/>
      </c>
      <c r="W302" s="28">
        <f>IF($A302="","",IF(OR($N302="Submitted",$N302="In Process",$N302="Denied",$N302="Paid",$N302="Adjusted",$N302="Voided"),"Not applicable",IF($H302="","Missing deadline",IF($H302&lt;TODAY(),"Past due",IF($H302&lt;=TODAY()+'Lists &amp; Settings'!$B$3,"Due within 14 days","On track")))))</f>
        <v/>
      </c>
      <c r="X302" s="28">
        <f>IF($A302="","",IF($U302&lt;=0,"Closed",IF($R302="","No follow-up date",IF($R302&lt;TODAY(),"Overdue",IF($R302=TODAY(),"Due","Scheduled")))))</f>
        <v/>
      </c>
      <c r="Y302" s="28">
        <f>IF($A302="","",IF($B302="","Missing encounter ID",IF($C302="","Missing clinic",IF($D302="","Missing payer",IF($E302="","Missing claim type",IF($F302="","Missing date of service",IF($H302="","Missing filing deadline",IF($I302="","Missing billed amount",IF($N302="","Missing claim status",IF($S302="","Missing owner",IF(COUNTIF($A$7:$A$506,$A302)&gt;1,"Duplicate claim ID",IF(AND($G302&lt;&gt;"",$G302&lt;$F302),"Submitted before service date",IF(AND($H302&lt;&gt;"",$H302&lt;$F302),"Deadline before service date",IF(AND($N302="Denied",$P302=""),"Missing denial category",IF(AND(OR($N302="Submitted",$N302="In Process",$N302="Denied",$N302="Paid",$N302="Adjusted"),$G302=""),"Missing submitted date",IF(AND($N302="Paid",$K302=0),"Paid status with no insurance payment",IF($K302+$L302+$M302&gt;$I302,"Amounts exceed billed amount","OK")))))))))))))))))</f>
        <v/>
      </c>
    </row>
    <row r="303">
      <c r="A303" s="21" t="n"/>
      <c r="B303" s="21" t="n"/>
      <c r="C303" s="21" t="n"/>
      <c r="D303" s="21" t="n"/>
      <c r="E303" s="21" t="n"/>
      <c r="F303" s="22" t="n"/>
      <c r="G303" s="22" t="n"/>
      <c r="H303" s="22" t="n"/>
      <c r="I303" s="23" t="n"/>
      <c r="J303" s="23" t="n"/>
      <c r="K303" s="23" t="n"/>
      <c r="L303" s="23" t="n"/>
      <c r="M303" s="23" t="n"/>
      <c r="N303" s="21" t="n"/>
      <c r="O303" s="24" t="n"/>
      <c r="P303" s="24" t="n"/>
      <c r="Q303" s="22" t="n"/>
      <c r="R303" s="22" t="n"/>
      <c r="S303" s="21" t="n"/>
      <c r="T303" s="25">
        <f>IF($A303="","",IF($G303="","",MAX(0,IF($N303="Paid",IF($Q303="",TODAY(),$Q303),TODAY())-$G303)))</f>
        <v/>
      </c>
      <c r="U303" s="26">
        <f>IF($A303="","",MAX(0,$I303-$K303-$L303-$M303))</f>
        <v/>
      </c>
      <c r="V303" s="27">
        <f>IF($A303="","",IF($G303="","Not submitted",IF($T303&lt;=30,"0–30 days",IF($T303&lt;=60,"31–60 days",IF($T303&lt;=90,"61–90 days","More than 90 days")))))</f>
        <v/>
      </c>
      <c r="W303" s="28">
        <f>IF($A303="","",IF(OR($N303="Submitted",$N303="In Process",$N303="Denied",$N303="Paid",$N303="Adjusted",$N303="Voided"),"Not applicable",IF($H303="","Missing deadline",IF($H303&lt;TODAY(),"Past due",IF($H303&lt;=TODAY()+'Lists &amp; Settings'!$B$3,"Due within 14 days","On track")))))</f>
        <v/>
      </c>
      <c r="X303" s="28">
        <f>IF($A303="","",IF($U303&lt;=0,"Closed",IF($R303="","No follow-up date",IF($R303&lt;TODAY(),"Overdue",IF($R303=TODAY(),"Due","Scheduled")))))</f>
        <v/>
      </c>
      <c r="Y303" s="28">
        <f>IF($A303="","",IF($B303="","Missing encounter ID",IF($C303="","Missing clinic",IF($D303="","Missing payer",IF($E303="","Missing claim type",IF($F303="","Missing date of service",IF($H303="","Missing filing deadline",IF($I303="","Missing billed amount",IF($N303="","Missing claim status",IF($S303="","Missing owner",IF(COUNTIF($A$7:$A$506,$A303)&gt;1,"Duplicate claim ID",IF(AND($G303&lt;&gt;"",$G303&lt;$F303),"Submitted before service date",IF(AND($H303&lt;&gt;"",$H303&lt;$F303),"Deadline before service date",IF(AND($N303="Denied",$P303=""),"Missing denial category",IF(AND(OR($N303="Submitted",$N303="In Process",$N303="Denied",$N303="Paid",$N303="Adjusted"),$G303=""),"Missing submitted date",IF(AND($N303="Paid",$K303=0),"Paid status with no insurance payment",IF($K303+$L303+$M303&gt;$I303,"Amounts exceed billed amount","OK")))))))))))))))))</f>
        <v/>
      </c>
    </row>
    <row r="304">
      <c r="A304" s="29" t="n"/>
      <c r="B304" s="29" t="n"/>
      <c r="C304" s="29" t="n"/>
      <c r="D304" s="29" t="n"/>
      <c r="E304" s="29" t="n"/>
      <c r="F304" s="30" t="n"/>
      <c r="G304" s="30" t="n"/>
      <c r="H304" s="30" t="n"/>
      <c r="I304" s="31" t="n"/>
      <c r="J304" s="31" t="n"/>
      <c r="K304" s="31" t="n"/>
      <c r="L304" s="31" t="n"/>
      <c r="M304" s="31" t="n"/>
      <c r="N304" s="29" t="n"/>
      <c r="O304" s="32" t="n"/>
      <c r="P304" s="32" t="n"/>
      <c r="Q304" s="30" t="n"/>
      <c r="R304" s="30" t="n"/>
      <c r="S304" s="29" t="n"/>
      <c r="T304" s="25">
        <f>IF($A304="","",IF($G304="","",MAX(0,IF($N304="Paid",IF($Q304="",TODAY(),$Q304),TODAY())-$G304)))</f>
        <v/>
      </c>
      <c r="U304" s="26">
        <f>IF($A304="","",MAX(0,$I304-$K304-$L304-$M304))</f>
        <v/>
      </c>
      <c r="V304" s="27">
        <f>IF($A304="","",IF($G304="","Not submitted",IF($T304&lt;=30,"0–30 days",IF($T304&lt;=60,"31–60 days",IF($T304&lt;=90,"61–90 days","More than 90 days")))))</f>
        <v/>
      </c>
      <c r="W304" s="28">
        <f>IF($A304="","",IF(OR($N304="Submitted",$N304="In Process",$N304="Denied",$N304="Paid",$N304="Adjusted",$N304="Voided"),"Not applicable",IF($H304="","Missing deadline",IF($H304&lt;TODAY(),"Past due",IF($H304&lt;=TODAY()+'Lists &amp; Settings'!$B$3,"Due within 14 days","On track")))))</f>
        <v/>
      </c>
      <c r="X304" s="28">
        <f>IF($A304="","",IF($U304&lt;=0,"Closed",IF($R304="","No follow-up date",IF($R304&lt;TODAY(),"Overdue",IF($R304=TODAY(),"Due","Scheduled")))))</f>
        <v/>
      </c>
      <c r="Y304" s="28">
        <f>IF($A304="","",IF($B304="","Missing encounter ID",IF($C304="","Missing clinic",IF($D304="","Missing payer",IF($E304="","Missing claim type",IF($F304="","Missing date of service",IF($H304="","Missing filing deadline",IF($I304="","Missing billed amount",IF($N304="","Missing claim status",IF($S304="","Missing owner",IF(COUNTIF($A$7:$A$506,$A304)&gt;1,"Duplicate claim ID",IF(AND($G304&lt;&gt;"",$G304&lt;$F304),"Submitted before service date",IF(AND($H304&lt;&gt;"",$H304&lt;$F304),"Deadline before service date",IF(AND($N304="Denied",$P304=""),"Missing denial category",IF(AND(OR($N304="Submitted",$N304="In Process",$N304="Denied",$N304="Paid",$N304="Adjusted"),$G304=""),"Missing submitted date",IF(AND($N304="Paid",$K304=0),"Paid status with no insurance payment",IF($K304+$L304+$M304&gt;$I304,"Amounts exceed billed amount","OK")))))))))))))))))</f>
        <v/>
      </c>
    </row>
    <row r="305">
      <c r="A305" s="21" t="n"/>
      <c r="B305" s="21" t="n"/>
      <c r="C305" s="21" t="n"/>
      <c r="D305" s="21" t="n"/>
      <c r="E305" s="21" t="n"/>
      <c r="F305" s="22" t="n"/>
      <c r="G305" s="22" t="n"/>
      <c r="H305" s="22" t="n"/>
      <c r="I305" s="23" t="n"/>
      <c r="J305" s="23" t="n"/>
      <c r="K305" s="23" t="n"/>
      <c r="L305" s="23" t="n"/>
      <c r="M305" s="23" t="n"/>
      <c r="N305" s="21" t="n"/>
      <c r="O305" s="24" t="n"/>
      <c r="P305" s="24" t="n"/>
      <c r="Q305" s="22" t="n"/>
      <c r="R305" s="22" t="n"/>
      <c r="S305" s="21" t="n"/>
      <c r="T305" s="25">
        <f>IF($A305="","",IF($G305="","",MAX(0,IF($N305="Paid",IF($Q305="",TODAY(),$Q305),TODAY())-$G305)))</f>
        <v/>
      </c>
      <c r="U305" s="26">
        <f>IF($A305="","",MAX(0,$I305-$K305-$L305-$M305))</f>
        <v/>
      </c>
      <c r="V305" s="27">
        <f>IF($A305="","",IF($G305="","Not submitted",IF($T305&lt;=30,"0–30 days",IF($T305&lt;=60,"31–60 days",IF($T305&lt;=90,"61–90 days","More than 90 days")))))</f>
        <v/>
      </c>
      <c r="W305" s="28">
        <f>IF($A305="","",IF(OR($N305="Submitted",$N305="In Process",$N305="Denied",$N305="Paid",$N305="Adjusted",$N305="Voided"),"Not applicable",IF($H305="","Missing deadline",IF($H305&lt;TODAY(),"Past due",IF($H305&lt;=TODAY()+'Lists &amp; Settings'!$B$3,"Due within 14 days","On track")))))</f>
        <v/>
      </c>
      <c r="X305" s="28">
        <f>IF($A305="","",IF($U305&lt;=0,"Closed",IF($R305="","No follow-up date",IF($R305&lt;TODAY(),"Overdue",IF($R305=TODAY(),"Due","Scheduled")))))</f>
        <v/>
      </c>
      <c r="Y305" s="28">
        <f>IF($A305="","",IF($B305="","Missing encounter ID",IF($C305="","Missing clinic",IF($D305="","Missing payer",IF($E305="","Missing claim type",IF($F305="","Missing date of service",IF($H305="","Missing filing deadline",IF($I305="","Missing billed amount",IF($N305="","Missing claim status",IF($S305="","Missing owner",IF(COUNTIF($A$7:$A$506,$A305)&gt;1,"Duplicate claim ID",IF(AND($G305&lt;&gt;"",$G305&lt;$F305),"Submitted before service date",IF(AND($H305&lt;&gt;"",$H305&lt;$F305),"Deadline before service date",IF(AND($N305="Denied",$P305=""),"Missing denial category",IF(AND(OR($N305="Submitted",$N305="In Process",$N305="Denied",$N305="Paid",$N305="Adjusted"),$G305=""),"Missing submitted date",IF(AND($N305="Paid",$K305=0),"Paid status with no insurance payment",IF($K305+$L305+$M305&gt;$I305,"Amounts exceed billed amount","OK")))))))))))))))))</f>
        <v/>
      </c>
    </row>
    <row r="306">
      <c r="A306" s="29" t="n"/>
      <c r="B306" s="29" t="n"/>
      <c r="C306" s="29" t="n"/>
      <c r="D306" s="29" t="n"/>
      <c r="E306" s="29" t="n"/>
      <c r="F306" s="30" t="n"/>
      <c r="G306" s="30" t="n"/>
      <c r="H306" s="30" t="n"/>
      <c r="I306" s="31" t="n"/>
      <c r="J306" s="31" t="n"/>
      <c r="K306" s="31" t="n"/>
      <c r="L306" s="31" t="n"/>
      <c r="M306" s="31" t="n"/>
      <c r="N306" s="29" t="n"/>
      <c r="O306" s="32" t="n"/>
      <c r="P306" s="32" t="n"/>
      <c r="Q306" s="30" t="n"/>
      <c r="R306" s="30" t="n"/>
      <c r="S306" s="29" t="n"/>
      <c r="T306" s="25">
        <f>IF($A306="","",IF($G306="","",MAX(0,IF($N306="Paid",IF($Q306="",TODAY(),$Q306),TODAY())-$G306)))</f>
        <v/>
      </c>
      <c r="U306" s="26">
        <f>IF($A306="","",MAX(0,$I306-$K306-$L306-$M306))</f>
        <v/>
      </c>
      <c r="V306" s="27">
        <f>IF($A306="","",IF($G306="","Not submitted",IF($T306&lt;=30,"0–30 days",IF($T306&lt;=60,"31–60 days",IF($T306&lt;=90,"61–90 days","More than 90 days")))))</f>
        <v/>
      </c>
      <c r="W306" s="28">
        <f>IF($A306="","",IF(OR($N306="Submitted",$N306="In Process",$N306="Denied",$N306="Paid",$N306="Adjusted",$N306="Voided"),"Not applicable",IF($H306="","Missing deadline",IF($H306&lt;TODAY(),"Past due",IF($H306&lt;=TODAY()+'Lists &amp; Settings'!$B$3,"Due within 14 days","On track")))))</f>
        <v/>
      </c>
      <c r="X306" s="28">
        <f>IF($A306="","",IF($U306&lt;=0,"Closed",IF($R306="","No follow-up date",IF($R306&lt;TODAY(),"Overdue",IF($R306=TODAY(),"Due","Scheduled")))))</f>
        <v/>
      </c>
      <c r="Y306" s="28">
        <f>IF($A306="","",IF($B306="","Missing encounter ID",IF($C306="","Missing clinic",IF($D306="","Missing payer",IF($E306="","Missing claim type",IF($F306="","Missing date of service",IF($H306="","Missing filing deadline",IF($I306="","Missing billed amount",IF($N306="","Missing claim status",IF($S306="","Missing owner",IF(COUNTIF($A$7:$A$506,$A306)&gt;1,"Duplicate claim ID",IF(AND($G306&lt;&gt;"",$G306&lt;$F306),"Submitted before service date",IF(AND($H306&lt;&gt;"",$H306&lt;$F306),"Deadline before service date",IF(AND($N306="Denied",$P306=""),"Missing denial category",IF(AND(OR($N306="Submitted",$N306="In Process",$N306="Denied",$N306="Paid",$N306="Adjusted"),$G306=""),"Missing submitted date",IF(AND($N306="Paid",$K306=0),"Paid status with no insurance payment",IF($K306+$L306+$M306&gt;$I306,"Amounts exceed billed amount","OK")))))))))))))))))</f>
        <v/>
      </c>
    </row>
    <row r="307">
      <c r="A307" s="21" t="n"/>
      <c r="B307" s="21" t="n"/>
      <c r="C307" s="21" t="n"/>
      <c r="D307" s="21" t="n"/>
      <c r="E307" s="21" t="n"/>
      <c r="F307" s="22" t="n"/>
      <c r="G307" s="22" t="n"/>
      <c r="H307" s="22" t="n"/>
      <c r="I307" s="23" t="n"/>
      <c r="J307" s="23" t="n"/>
      <c r="K307" s="23" t="n"/>
      <c r="L307" s="23" t="n"/>
      <c r="M307" s="23" t="n"/>
      <c r="N307" s="21" t="n"/>
      <c r="O307" s="24" t="n"/>
      <c r="P307" s="24" t="n"/>
      <c r="Q307" s="22" t="n"/>
      <c r="R307" s="22" t="n"/>
      <c r="S307" s="21" t="n"/>
      <c r="T307" s="25">
        <f>IF($A307="","",IF($G307="","",MAX(0,IF($N307="Paid",IF($Q307="",TODAY(),$Q307),TODAY())-$G307)))</f>
        <v/>
      </c>
      <c r="U307" s="26">
        <f>IF($A307="","",MAX(0,$I307-$K307-$L307-$M307))</f>
        <v/>
      </c>
      <c r="V307" s="27">
        <f>IF($A307="","",IF($G307="","Not submitted",IF($T307&lt;=30,"0–30 days",IF($T307&lt;=60,"31–60 days",IF($T307&lt;=90,"61–90 days","More than 90 days")))))</f>
        <v/>
      </c>
      <c r="W307" s="28">
        <f>IF($A307="","",IF(OR($N307="Submitted",$N307="In Process",$N307="Denied",$N307="Paid",$N307="Adjusted",$N307="Voided"),"Not applicable",IF($H307="","Missing deadline",IF($H307&lt;TODAY(),"Past due",IF($H307&lt;=TODAY()+'Lists &amp; Settings'!$B$3,"Due within 14 days","On track")))))</f>
        <v/>
      </c>
      <c r="X307" s="28">
        <f>IF($A307="","",IF($U307&lt;=0,"Closed",IF($R307="","No follow-up date",IF($R307&lt;TODAY(),"Overdue",IF($R307=TODAY(),"Due","Scheduled")))))</f>
        <v/>
      </c>
      <c r="Y307" s="28">
        <f>IF($A307="","",IF($B307="","Missing encounter ID",IF($C307="","Missing clinic",IF($D307="","Missing payer",IF($E307="","Missing claim type",IF($F307="","Missing date of service",IF($H307="","Missing filing deadline",IF($I307="","Missing billed amount",IF($N307="","Missing claim status",IF($S307="","Missing owner",IF(COUNTIF($A$7:$A$506,$A307)&gt;1,"Duplicate claim ID",IF(AND($G307&lt;&gt;"",$G307&lt;$F307),"Submitted before service date",IF(AND($H307&lt;&gt;"",$H307&lt;$F307),"Deadline before service date",IF(AND($N307="Denied",$P307=""),"Missing denial category",IF(AND(OR($N307="Submitted",$N307="In Process",$N307="Denied",$N307="Paid",$N307="Adjusted"),$G307=""),"Missing submitted date",IF(AND($N307="Paid",$K307=0),"Paid status with no insurance payment",IF($K307+$L307+$M307&gt;$I307,"Amounts exceed billed amount","OK")))))))))))))))))</f>
        <v/>
      </c>
    </row>
    <row r="308">
      <c r="A308" s="29" t="n"/>
      <c r="B308" s="29" t="n"/>
      <c r="C308" s="29" t="n"/>
      <c r="D308" s="29" t="n"/>
      <c r="E308" s="29" t="n"/>
      <c r="F308" s="30" t="n"/>
      <c r="G308" s="30" t="n"/>
      <c r="H308" s="30" t="n"/>
      <c r="I308" s="31" t="n"/>
      <c r="J308" s="31" t="n"/>
      <c r="K308" s="31" t="n"/>
      <c r="L308" s="31" t="n"/>
      <c r="M308" s="31" t="n"/>
      <c r="N308" s="29" t="n"/>
      <c r="O308" s="32" t="n"/>
      <c r="P308" s="32" t="n"/>
      <c r="Q308" s="30" t="n"/>
      <c r="R308" s="30" t="n"/>
      <c r="S308" s="29" t="n"/>
      <c r="T308" s="25">
        <f>IF($A308="","",IF($G308="","",MAX(0,IF($N308="Paid",IF($Q308="",TODAY(),$Q308),TODAY())-$G308)))</f>
        <v/>
      </c>
      <c r="U308" s="26">
        <f>IF($A308="","",MAX(0,$I308-$K308-$L308-$M308))</f>
        <v/>
      </c>
      <c r="V308" s="27">
        <f>IF($A308="","",IF($G308="","Not submitted",IF($T308&lt;=30,"0–30 days",IF($T308&lt;=60,"31–60 days",IF($T308&lt;=90,"61–90 days","More than 90 days")))))</f>
        <v/>
      </c>
      <c r="W308" s="28">
        <f>IF($A308="","",IF(OR($N308="Submitted",$N308="In Process",$N308="Denied",$N308="Paid",$N308="Adjusted",$N308="Voided"),"Not applicable",IF($H308="","Missing deadline",IF($H308&lt;TODAY(),"Past due",IF($H308&lt;=TODAY()+'Lists &amp; Settings'!$B$3,"Due within 14 days","On track")))))</f>
        <v/>
      </c>
      <c r="X308" s="28">
        <f>IF($A308="","",IF($U308&lt;=0,"Closed",IF($R308="","No follow-up date",IF($R308&lt;TODAY(),"Overdue",IF($R308=TODAY(),"Due","Scheduled")))))</f>
        <v/>
      </c>
      <c r="Y308" s="28">
        <f>IF($A308="","",IF($B308="","Missing encounter ID",IF($C308="","Missing clinic",IF($D308="","Missing payer",IF($E308="","Missing claim type",IF($F308="","Missing date of service",IF($H308="","Missing filing deadline",IF($I308="","Missing billed amount",IF($N308="","Missing claim status",IF($S308="","Missing owner",IF(COUNTIF($A$7:$A$506,$A308)&gt;1,"Duplicate claim ID",IF(AND($G308&lt;&gt;"",$G308&lt;$F308),"Submitted before service date",IF(AND($H308&lt;&gt;"",$H308&lt;$F308),"Deadline before service date",IF(AND($N308="Denied",$P308=""),"Missing denial category",IF(AND(OR($N308="Submitted",$N308="In Process",$N308="Denied",$N308="Paid",$N308="Adjusted"),$G308=""),"Missing submitted date",IF(AND($N308="Paid",$K308=0),"Paid status with no insurance payment",IF($K308+$L308+$M308&gt;$I308,"Amounts exceed billed amount","OK")))))))))))))))))</f>
        <v/>
      </c>
    </row>
    <row r="309">
      <c r="A309" s="21" t="n"/>
      <c r="B309" s="21" t="n"/>
      <c r="C309" s="21" t="n"/>
      <c r="D309" s="21" t="n"/>
      <c r="E309" s="21" t="n"/>
      <c r="F309" s="22" t="n"/>
      <c r="G309" s="22" t="n"/>
      <c r="H309" s="22" t="n"/>
      <c r="I309" s="23" t="n"/>
      <c r="J309" s="23" t="n"/>
      <c r="K309" s="23" t="n"/>
      <c r="L309" s="23" t="n"/>
      <c r="M309" s="23" t="n"/>
      <c r="N309" s="21" t="n"/>
      <c r="O309" s="24" t="n"/>
      <c r="P309" s="24" t="n"/>
      <c r="Q309" s="22" t="n"/>
      <c r="R309" s="22" t="n"/>
      <c r="S309" s="21" t="n"/>
      <c r="T309" s="25">
        <f>IF($A309="","",IF($G309="","",MAX(0,IF($N309="Paid",IF($Q309="",TODAY(),$Q309),TODAY())-$G309)))</f>
        <v/>
      </c>
      <c r="U309" s="26">
        <f>IF($A309="","",MAX(0,$I309-$K309-$L309-$M309))</f>
        <v/>
      </c>
      <c r="V309" s="27">
        <f>IF($A309="","",IF($G309="","Not submitted",IF($T309&lt;=30,"0–30 days",IF($T309&lt;=60,"31–60 days",IF($T309&lt;=90,"61–90 days","More than 90 days")))))</f>
        <v/>
      </c>
      <c r="W309" s="28">
        <f>IF($A309="","",IF(OR($N309="Submitted",$N309="In Process",$N309="Denied",$N309="Paid",$N309="Adjusted",$N309="Voided"),"Not applicable",IF($H309="","Missing deadline",IF($H309&lt;TODAY(),"Past due",IF($H309&lt;=TODAY()+'Lists &amp; Settings'!$B$3,"Due within 14 days","On track")))))</f>
        <v/>
      </c>
      <c r="X309" s="28">
        <f>IF($A309="","",IF($U309&lt;=0,"Closed",IF($R309="","No follow-up date",IF($R309&lt;TODAY(),"Overdue",IF($R309=TODAY(),"Due","Scheduled")))))</f>
        <v/>
      </c>
      <c r="Y309" s="28">
        <f>IF($A309="","",IF($B309="","Missing encounter ID",IF($C309="","Missing clinic",IF($D309="","Missing payer",IF($E309="","Missing claim type",IF($F309="","Missing date of service",IF($H309="","Missing filing deadline",IF($I309="","Missing billed amount",IF($N309="","Missing claim status",IF($S309="","Missing owner",IF(COUNTIF($A$7:$A$506,$A309)&gt;1,"Duplicate claim ID",IF(AND($G309&lt;&gt;"",$G309&lt;$F309),"Submitted before service date",IF(AND($H309&lt;&gt;"",$H309&lt;$F309),"Deadline before service date",IF(AND($N309="Denied",$P309=""),"Missing denial category",IF(AND(OR($N309="Submitted",$N309="In Process",$N309="Denied",$N309="Paid",$N309="Adjusted"),$G309=""),"Missing submitted date",IF(AND($N309="Paid",$K309=0),"Paid status with no insurance payment",IF($K309+$L309+$M309&gt;$I309,"Amounts exceed billed amount","OK")))))))))))))))))</f>
        <v/>
      </c>
    </row>
    <row r="310">
      <c r="A310" s="29" t="n"/>
      <c r="B310" s="29" t="n"/>
      <c r="C310" s="29" t="n"/>
      <c r="D310" s="29" t="n"/>
      <c r="E310" s="29" t="n"/>
      <c r="F310" s="30" t="n"/>
      <c r="G310" s="30" t="n"/>
      <c r="H310" s="30" t="n"/>
      <c r="I310" s="31" t="n"/>
      <c r="J310" s="31" t="n"/>
      <c r="K310" s="31" t="n"/>
      <c r="L310" s="31" t="n"/>
      <c r="M310" s="31" t="n"/>
      <c r="N310" s="29" t="n"/>
      <c r="O310" s="32" t="n"/>
      <c r="P310" s="32" t="n"/>
      <c r="Q310" s="30" t="n"/>
      <c r="R310" s="30" t="n"/>
      <c r="S310" s="29" t="n"/>
      <c r="T310" s="25">
        <f>IF($A310="","",IF($G310="","",MAX(0,IF($N310="Paid",IF($Q310="",TODAY(),$Q310),TODAY())-$G310)))</f>
        <v/>
      </c>
      <c r="U310" s="26">
        <f>IF($A310="","",MAX(0,$I310-$K310-$L310-$M310))</f>
        <v/>
      </c>
      <c r="V310" s="27">
        <f>IF($A310="","",IF($G310="","Not submitted",IF($T310&lt;=30,"0–30 days",IF($T310&lt;=60,"31–60 days",IF($T310&lt;=90,"61–90 days","More than 90 days")))))</f>
        <v/>
      </c>
      <c r="W310" s="28">
        <f>IF($A310="","",IF(OR($N310="Submitted",$N310="In Process",$N310="Denied",$N310="Paid",$N310="Adjusted",$N310="Voided"),"Not applicable",IF($H310="","Missing deadline",IF($H310&lt;TODAY(),"Past due",IF($H310&lt;=TODAY()+'Lists &amp; Settings'!$B$3,"Due within 14 days","On track")))))</f>
        <v/>
      </c>
      <c r="X310" s="28">
        <f>IF($A310="","",IF($U310&lt;=0,"Closed",IF($R310="","No follow-up date",IF($R310&lt;TODAY(),"Overdue",IF($R310=TODAY(),"Due","Scheduled")))))</f>
        <v/>
      </c>
      <c r="Y310" s="28">
        <f>IF($A310="","",IF($B310="","Missing encounter ID",IF($C310="","Missing clinic",IF($D310="","Missing payer",IF($E310="","Missing claim type",IF($F310="","Missing date of service",IF($H310="","Missing filing deadline",IF($I310="","Missing billed amount",IF($N310="","Missing claim status",IF($S310="","Missing owner",IF(COUNTIF($A$7:$A$506,$A310)&gt;1,"Duplicate claim ID",IF(AND($G310&lt;&gt;"",$G310&lt;$F310),"Submitted before service date",IF(AND($H310&lt;&gt;"",$H310&lt;$F310),"Deadline before service date",IF(AND($N310="Denied",$P310=""),"Missing denial category",IF(AND(OR($N310="Submitted",$N310="In Process",$N310="Denied",$N310="Paid",$N310="Adjusted"),$G310=""),"Missing submitted date",IF(AND($N310="Paid",$K310=0),"Paid status with no insurance payment",IF($K310+$L310+$M310&gt;$I310,"Amounts exceed billed amount","OK")))))))))))))))))</f>
        <v/>
      </c>
    </row>
    <row r="311">
      <c r="A311" s="21" t="n"/>
      <c r="B311" s="21" t="n"/>
      <c r="C311" s="21" t="n"/>
      <c r="D311" s="21" t="n"/>
      <c r="E311" s="21" t="n"/>
      <c r="F311" s="22" t="n"/>
      <c r="G311" s="22" t="n"/>
      <c r="H311" s="22" t="n"/>
      <c r="I311" s="23" t="n"/>
      <c r="J311" s="23" t="n"/>
      <c r="K311" s="23" t="n"/>
      <c r="L311" s="23" t="n"/>
      <c r="M311" s="23" t="n"/>
      <c r="N311" s="21" t="n"/>
      <c r="O311" s="24" t="n"/>
      <c r="P311" s="24" t="n"/>
      <c r="Q311" s="22" t="n"/>
      <c r="R311" s="22" t="n"/>
      <c r="S311" s="21" t="n"/>
      <c r="T311" s="25">
        <f>IF($A311="","",IF($G311="","",MAX(0,IF($N311="Paid",IF($Q311="",TODAY(),$Q311),TODAY())-$G311)))</f>
        <v/>
      </c>
      <c r="U311" s="26">
        <f>IF($A311="","",MAX(0,$I311-$K311-$L311-$M311))</f>
        <v/>
      </c>
      <c r="V311" s="27">
        <f>IF($A311="","",IF($G311="","Not submitted",IF($T311&lt;=30,"0–30 days",IF($T311&lt;=60,"31–60 days",IF($T311&lt;=90,"61–90 days","More than 90 days")))))</f>
        <v/>
      </c>
      <c r="W311" s="28">
        <f>IF($A311="","",IF(OR($N311="Submitted",$N311="In Process",$N311="Denied",$N311="Paid",$N311="Adjusted",$N311="Voided"),"Not applicable",IF($H311="","Missing deadline",IF($H311&lt;TODAY(),"Past due",IF($H311&lt;=TODAY()+'Lists &amp; Settings'!$B$3,"Due within 14 days","On track")))))</f>
        <v/>
      </c>
      <c r="X311" s="28">
        <f>IF($A311="","",IF($U311&lt;=0,"Closed",IF($R311="","No follow-up date",IF($R311&lt;TODAY(),"Overdue",IF($R311=TODAY(),"Due","Scheduled")))))</f>
        <v/>
      </c>
      <c r="Y311" s="28">
        <f>IF($A311="","",IF($B311="","Missing encounter ID",IF($C311="","Missing clinic",IF($D311="","Missing payer",IF($E311="","Missing claim type",IF($F311="","Missing date of service",IF($H311="","Missing filing deadline",IF($I311="","Missing billed amount",IF($N311="","Missing claim status",IF($S311="","Missing owner",IF(COUNTIF($A$7:$A$506,$A311)&gt;1,"Duplicate claim ID",IF(AND($G311&lt;&gt;"",$G311&lt;$F311),"Submitted before service date",IF(AND($H311&lt;&gt;"",$H311&lt;$F311),"Deadline before service date",IF(AND($N311="Denied",$P311=""),"Missing denial category",IF(AND(OR($N311="Submitted",$N311="In Process",$N311="Denied",$N311="Paid",$N311="Adjusted"),$G311=""),"Missing submitted date",IF(AND($N311="Paid",$K311=0),"Paid status with no insurance payment",IF($K311+$L311+$M311&gt;$I311,"Amounts exceed billed amount","OK")))))))))))))))))</f>
        <v/>
      </c>
    </row>
    <row r="312">
      <c r="A312" s="29" t="n"/>
      <c r="B312" s="29" t="n"/>
      <c r="C312" s="29" t="n"/>
      <c r="D312" s="29" t="n"/>
      <c r="E312" s="29" t="n"/>
      <c r="F312" s="30" t="n"/>
      <c r="G312" s="30" t="n"/>
      <c r="H312" s="30" t="n"/>
      <c r="I312" s="31" t="n"/>
      <c r="J312" s="31" t="n"/>
      <c r="K312" s="31" t="n"/>
      <c r="L312" s="31" t="n"/>
      <c r="M312" s="31" t="n"/>
      <c r="N312" s="29" t="n"/>
      <c r="O312" s="32" t="n"/>
      <c r="P312" s="32" t="n"/>
      <c r="Q312" s="30" t="n"/>
      <c r="R312" s="30" t="n"/>
      <c r="S312" s="29" t="n"/>
      <c r="T312" s="25">
        <f>IF($A312="","",IF($G312="","",MAX(0,IF($N312="Paid",IF($Q312="",TODAY(),$Q312),TODAY())-$G312)))</f>
        <v/>
      </c>
      <c r="U312" s="26">
        <f>IF($A312="","",MAX(0,$I312-$K312-$L312-$M312))</f>
        <v/>
      </c>
      <c r="V312" s="27">
        <f>IF($A312="","",IF($G312="","Not submitted",IF($T312&lt;=30,"0–30 days",IF($T312&lt;=60,"31–60 days",IF($T312&lt;=90,"61–90 days","More than 90 days")))))</f>
        <v/>
      </c>
      <c r="W312" s="28">
        <f>IF($A312="","",IF(OR($N312="Submitted",$N312="In Process",$N312="Denied",$N312="Paid",$N312="Adjusted",$N312="Voided"),"Not applicable",IF($H312="","Missing deadline",IF($H312&lt;TODAY(),"Past due",IF($H312&lt;=TODAY()+'Lists &amp; Settings'!$B$3,"Due within 14 days","On track")))))</f>
        <v/>
      </c>
      <c r="X312" s="28">
        <f>IF($A312="","",IF($U312&lt;=0,"Closed",IF($R312="","No follow-up date",IF($R312&lt;TODAY(),"Overdue",IF($R312=TODAY(),"Due","Scheduled")))))</f>
        <v/>
      </c>
      <c r="Y312" s="28">
        <f>IF($A312="","",IF($B312="","Missing encounter ID",IF($C312="","Missing clinic",IF($D312="","Missing payer",IF($E312="","Missing claim type",IF($F312="","Missing date of service",IF($H312="","Missing filing deadline",IF($I312="","Missing billed amount",IF($N312="","Missing claim status",IF($S312="","Missing owner",IF(COUNTIF($A$7:$A$506,$A312)&gt;1,"Duplicate claim ID",IF(AND($G312&lt;&gt;"",$G312&lt;$F312),"Submitted before service date",IF(AND($H312&lt;&gt;"",$H312&lt;$F312),"Deadline before service date",IF(AND($N312="Denied",$P312=""),"Missing denial category",IF(AND(OR($N312="Submitted",$N312="In Process",$N312="Denied",$N312="Paid",$N312="Adjusted"),$G312=""),"Missing submitted date",IF(AND($N312="Paid",$K312=0),"Paid status with no insurance payment",IF($K312+$L312+$M312&gt;$I312,"Amounts exceed billed amount","OK")))))))))))))))))</f>
        <v/>
      </c>
    </row>
    <row r="313">
      <c r="A313" s="21" t="n"/>
      <c r="B313" s="21" t="n"/>
      <c r="C313" s="21" t="n"/>
      <c r="D313" s="21" t="n"/>
      <c r="E313" s="21" t="n"/>
      <c r="F313" s="22" t="n"/>
      <c r="G313" s="22" t="n"/>
      <c r="H313" s="22" t="n"/>
      <c r="I313" s="23" t="n"/>
      <c r="J313" s="23" t="n"/>
      <c r="K313" s="23" t="n"/>
      <c r="L313" s="23" t="n"/>
      <c r="M313" s="23" t="n"/>
      <c r="N313" s="21" t="n"/>
      <c r="O313" s="24" t="n"/>
      <c r="P313" s="24" t="n"/>
      <c r="Q313" s="22" t="n"/>
      <c r="R313" s="22" t="n"/>
      <c r="S313" s="21" t="n"/>
      <c r="T313" s="25">
        <f>IF($A313="","",IF($G313="","",MAX(0,IF($N313="Paid",IF($Q313="",TODAY(),$Q313),TODAY())-$G313)))</f>
        <v/>
      </c>
      <c r="U313" s="26">
        <f>IF($A313="","",MAX(0,$I313-$K313-$L313-$M313))</f>
        <v/>
      </c>
      <c r="V313" s="27">
        <f>IF($A313="","",IF($G313="","Not submitted",IF($T313&lt;=30,"0–30 days",IF($T313&lt;=60,"31–60 days",IF($T313&lt;=90,"61–90 days","More than 90 days")))))</f>
        <v/>
      </c>
      <c r="W313" s="28">
        <f>IF($A313="","",IF(OR($N313="Submitted",$N313="In Process",$N313="Denied",$N313="Paid",$N313="Adjusted",$N313="Voided"),"Not applicable",IF($H313="","Missing deadline",IF($H313&lt;TODAY(),"Past due",IF($H313&lt;=TODAY()+'Lists &amp; Settings'!$B$3,"Due within 14 days","On track")))))</f>
        <v/>
      </c>
      <c r="X313" s="28">
        <f>IF($A313="","",IF($U313&lt;=0,"Closed",IF($R313="","No follow-up date",IF($R313&lt;TODAY(),"Overdue",IF($R313=TODAY(),"Due","Scheduled")))))</f>
        <v/>
      </c>
      <c r="Y313" s="28">
        <f>IF($A313="","",IF($B313="","Missing encounter ID",IF($C313="","Missing clinic",IF($D313="","Missing payer",IF($E313="","Missing claim type",IF($F313="","Missing date of service",IF($H313="","Missing filing deadline",IF($I313="","Missing billed amount",IF($N313="","Missing claim status",IF($S313="","Missing owner",IF(COUNTIF($A$7:$A$506,$A313)&gt;1,"Duplicate claim ID",IF(AND($G313&lt;&gt;"",$G313&lt;$F313),"Submitted before service date",IF(AND($H313&lt;&gt;"",$H313&lt;$F313),"Deadline before service date",IF(AND($N313="Denied",$P313=""),"Missing denial category",IF(AND(OR($N313="Submitted",$N313="In Process",$N313="Denied",$N313="Paid",$N313="Adjusted"),$G313=""),"Missing submitted date",IF(AND($N313="Paid",$K313=0),"Paid status with no insurance payment",IF($K313+$L313+$M313&gt;$I313,"Amounts exceed billed amount","OK")))))))))))))))))</f>
        <v/>
      </c>
    </row>
    <row r="314">
      <c r="A314" s="29" t="n"/>
      <c r="B314" s="29" t="n"/>
      <c r="C314" s="29" t="n"/>
      <c r="D314" s="29" t="n"/>
      <c r="E314" s="29" t="n"/>
      <c r="F314" s="30" t="n"/>
      <c r="G314" s="30" t="n"/>
      <c r="H314" s="30" t="n"/>
      <c r="I314" s="31" t="n"/>
      <c r="J314" s="31" t="n"/>
      <c r="K314" s="31" t="n"/>
      <c r="L314" s="31" t="n"/>
      <c r="M314" s="31" t="n"/>
      <c r="N314" s="29" t="n"/>
      <c r="O314" s="32" t="n"/>
      <c r="P314" s="32" t="n"/>
      <c r="Q314" s="30" t="n"/>
      <c r="R314" s="30" t="n"/>
      <c r="S314" s="29" t="n"/>
      <c r="T314" s="25">
        <f>IF($A314="","",IF($G314="","",MAX(0,IF($N314="Paid",IF($Q314="",TODAY(),$Q314),TODAY())-$G314)))</f>
        <v/>
      </c>
      <c r="U314" s="26">
        <f>IF($A314="","",MAX(0,$I314-$K314-$L314-$M314))</f>
        <v/>
      </c>
      <c r="V314" s="27">
        <f>IF($A314="","",IF($G314="","Not submitted",IF($T314&lt;=30,"0–30 days",IF($T314&lt;=60,"31–60 days",IF($T314&lt;=90,"61–90 days","More than 90 days")))))</f>
        <v/>
      </c>
      <c r="W314" s="28">
        <f>IF($A314="","",IF(OR($N314="Submitted",$N314="In Process",$N314="Denied",$N314="Paid",$N314="Adjusted",$N314="Voided"),"Not applicable",IF($H314="","Missing deadline",IF($H314&lt;TODAY(),"Past due",IF($H314&lt;=TODAY()+'Lists &amp; Settings'!$B$3,"Due within 14 days","On track")))))</f>
        <v/>
      </c>
      <c r="X314" s="28">
        <f>IF($A314="","",IF($U314&lt;=0,"Closed",IF($R314="","No follow-up date",IF($R314&lt;TODAY(),"Overdue",IF($R314=TODAY(),"Due","Scheduled")))))</f>
        <v/>
      </c>
      <c r="Y314" s="28">
        <f>IF($A314="","",IF($B314="","Missing encounter ID",IF($C314="","Missing clinic",IF($D314="","Missing payer",IF($E314="","Missing claim type",IF($F314="","Missing date of service",IF($H314="","Missing filing deadline",IF($I314="","Missing billed amount",IF($N314="","Missing claim status",IF($S314="","Missing owner",IF(COUNTIF($A$7:$A$506,$A314)&gt;1,"Duplicate claim ID",IF(AND($G314&lt;&gt;"",$G314&lt;$F314),"Submitted before service date",IF(AND($H314&lt;&gt;"",$H314&lt;$F314),"Deadline before service date",IF(AND($N314="Denied",$P314=""),"Missing denial category",IF(AND(OR($N314="Submitted",$N314="In Process",$N314="Denied",$N314="Paid",$N314="Adjusted"),$G314=""),"Missing submitted date",IF(AND($N314="Paid",$K314=0),"Paid status with no insurance payment",IF($K314+$L314+$M314&gt;$I314,"Amounts exceed billed amount","OK")))))))))))))))))</f>
        <v/>
      </c>
    </row>
    <row r="315">
      <c r="A315" s="21" t="n"/>
      <c r="B315" s="21" t="n"/>
      <c r="C315" s="21" t="n"/>
      <c r="D315" s="21" t="n"/>
      <c r="E315" s="21" t="n"/>
      <c r="F315" s="22" t="n"/>
      <c r="G315" s="22" t="n"/>
      <c r="H315" s="22" t="n"/>
      <c r="I315" s="23" t="n"/>
      <c r="J315" s="23" t="n"/>
      <c r="K315" s="23" t="n"/>
      <c r="L315" s="23" t="n"/>
      <c r="M315" s="23" t="n"/>
      <c r="N315" s="21" t="n"/>
      <c r="O315" s="24" t="n"/>
      <c r="P315" s="24" t="n"/>
      <c r="Q315" s="22" t="n"/>
      <c r="R315" s="22" t="n"/>
      <c r="S315" s="21" t="n"/>
      <c r="T315" s="25">
        <f>IF($A315="","",IF($G315="","",MAX(0,IF($N315="Paid",IF($Q315="",TODAY(),$Q315),TODAY())-$G315)))</f>
        <v/>
      </c>
      <c r="U315" s="26">
        <f>IF($A315="","",MAX(0,$I315-$K315-$L315-$M315))</f>
        <v/>
      </c>
      <c r="V315" s="27">
        <f>IF($A315="","",IF($G315="","Not submitted",IF($T315&lt;=30,"0–30 days",IF($T315&lt;=60,"31–60 days",IF($T315&lt;=90,"61–90 days","More than 90 days")))))</f>
        <v/>
      </c>
      <c r="W315" s="28">
        <f>IF($A315="","",IF(OR($N315="Submitted",$N315="In Process",$N315="Denied",$N315="Paid",$N315="Adjusted",$N315="Voided"),"Not applicable",IF($H315="","Missing deadline",IF($H315&lt;TODAY(),"Past due",IF($H315&lt;=TODAY()+'Lists &amp; Settings'!$B$3,"Due within 14 days","On track")))))</f>
        <v/>
      </c>
      <c r="X315" s="28">
        <f>IF($A315="","",IF($U315&lt;=0,"Closed",IF($R315="","No follow-up date",IF($R315&lt;TODAY(),"Overdue",IF($R315=TODAY(),"Due","Scheduled")))))</f>
        <v/>
      </c>
      <c r="Y315" s="28">
        <f>IF($A315="","",IF($B315="","Missing encounter ID",IF($C315="","Missing clinic",IF($D315="","Missing payer",IF($E315="","Missing claim type",IF($F315="","Missing date of service",IF($H315="","Missing filing deadline",IF($I315="","Missing billed amount",IF($N315="","Missing claim status",IF($S315="","Missing owner",IF(COUNTIF($A$7:$A$506,$A315)&gt;1,"Duplicate claim ID",IF(AND($G315&lt;&gt;"",$G315&lt;$F315),"Submitted before service date",IF(AND($H315&lt;&gt;"",$H315&lt;$F315),"Deadline before service date",IF(AND($N315="Denied",$P315=""),"Missing denial category",IF(AND(OR($N315="Submitted",$N315="In Process",$N315="Denied",$N315="Paid",$N315="Adjusted"),$G315=""),"Missing submitted date",IF(AND($N315="Paid",$K315=0),"Paid status with no insurance payment",IF($K315+$L315+$M315&gt;$I315,"Amounts exceed billed amount","OK")))))))))))))))))</f>
        <v/>
      </c>
    </row>
    <row r="316">
      <c r="A316" s="29" t="n"/>
      <c r="B316" s="29" t="n"/>
      <c r="C316" s="29" t="n"/>
      <c r="D316" s="29" t="n"/>
      <c r="E316" s="29" t="n"/>
      <c r="F316" s="30" t="n"/>
      <c r="G316" s="30" t="n"/>
      <c r="H316" s="30" t="n"/>
      <c r="I316" s="31" t="n"/>
      <c r="J316" s="31" t="n"/>
      <c r="K316" s="31" t="n"/>
      <c r="L316" s="31" t="n"/>
      <c r="M316" s="31" t="n"/>
      <c r="N316" s="29" t="n"/>
      <c r="O316" s="32" t="n"/>
      <c r="P316" s="32" t="n"/>
      <c r="Q316" s="30" t="n"/>
      <c r="R316" s="30" t="n"/>
      <c r="S316" s="29" t="n"/>
      <c r="T316" s="25">
        <f>IF($A316="","",IF($G316="","",MAX(0,IF($N316="Paid",IF($Q316="",TODAY(),$Q316),TODAY())-$G316)))</f>
        <v/>
      </c>
      <c r="U316" s="26">
        <f>IF($A316="","",MAX(0,$I316-$K316-$L316-$M316))</f>
        <v/>
      </c>
      <c r="V316" s="27">
        <f>IF($A316="","",IF($G316="","Not submitted",IF($T316&lt;=30,"0–30 days",IF($T316&lt;=60,"31–60 days",IF($T316&lt;=90,"61–90 days","More than 90 days")))))</f>
        <v/>
      </c>
      <c r="W316" s="28">
        <f>IF($A316="","",IF(OR($N316="Submitted",$N316="In Process",$N316="Denied",$N316="Paid",$N316="Adjusted",$N316="Voided"),"Not applicable",IF($H316="","Missing deadline",IF($H316&lt;TODAY(),"Past due",IF($H316&lt;=TODAY()+'Lists &amp; Settings'!$B$3,"Due within 14 days","On track")))))</f>
        <v/>
      </c>
      <c r="X316" s="28">
        <f>IF($A316="","",IF($U316&lt;=0,"Closed",IF($R316="","No follow-up date",IF($R316&lt;TODAY(),"Overdue",IF($R316=TODAY(),"Due","Scheduled")))))</f>
        <v/>
      </c>
      <c r="Y316" s="28">
        <f>IF($A316="","",IF($B316="","Missing encounter ID",IF($C316="","Missing clinic",IF($D316="","Missing payer",IF($E316="","Missing claim type",IF($F316="","Missing date of service",IF($H316="","Missing filing deadline",IF($I316="","Missing billed amount",IF($N316="","Missing claim status",IF($S316="","Missing owner",IF(COUNTIF($A$7:$A$506,$A316)&gt;1,"Duplicate claim ID",IF(AND($G316&lt;&gt;"",$G316&lt;$F316),"Submitted before service date",IF(AND($H316&lt;&gt;"",$H316&lt;$F316),"Deadline before service date",IF(AND($N316="Denied",$P316=""),"Missing denial category",IF(AND(OR($N316="Submitted",$N316="In Process",$N316="Denied",$N316="Paid",$N316="Adjusted"),$G316=""),"Missing submitted date",IF(AND($N316="Paid",$K316=0),"Paid status with no insurance payment",IF($K316+$L316+$M316&gt;$I316,"Amounts exceed billed amount","OK")))))))))))))))))</f>
        <v/>
      </c>
    </row>
    <row r="317">
      <c r="A317" s="21" t="n"/>
      <c r="B317" s="21" t="n"/>
      <c r="C317" s="21" t="n"/>
      <c r="D317" s="21" t="n"/>
      <c r="E317" s="21" t="n"/>
      <c r="F317" s="22" t="n"/>
      <c r="G317" s="22" t="n"/>
      <c r="H317" s="22" t="n"/>
      <c r="I317" s="23" t="n"/>
      <c r="J317" s="23" t="n"/>
      <c r="K317" s="23" t="n"/>
      <c r="L317" s="23" t="n"/>
      <c r="M317" s="23" t="n"/>
      <c r="N317" s="21" t="n"/>
      <c r="O317" s="24" t="n"/>
      <c r="P317" s="24" t="n"/>
      <c r="Q317" s="22" t="n"/>
      <c r="R317" s="22" t="n"/>
      <c r="S317" s="21" t="n"/>
      <c r="T317" s="25">
        <f>IF($A317="","",IF($G317="","",MAX(0,IF($N317="Paid",IF($Q317="",TODAY(),$Q317),TODAY())-$G317)))</f>
        <v/>
      </c>
      <c r="U317" s="26">
        <f>IF($A317="","",MAX(0,$I317-$K317-$L317-$M317))</f>
        <v/>
      </c>
      <c r="V317" s="27">
        <f>IF($A317="","",IF($G317="","Not submitted",IF($T317&lt;=30,"0–30 days",IF($T317&lt;=60,"31–60 days",IF($T317&lt;=90,"61–90 days","More than 90 days")))))</f>
        <v/>
      </c>
      <c r="W317" s="28">
        <f>IF($A317="","",IF(OR($N317="Submitted",$N317="In Process",$N317="Denied",$N317="Paid",$N317="Adjusted",$N317="Voided"),"Not applicable",IF($H317="","Missing deadline",IF($H317&lt;TODAY(),"Past due",IF($H317&lt;=TODAY()+'Lists &amp; Settings'!$B$3,"Due within 14 days","On track")))))</f>
        <v/>
      </c>
      <c r="X317" s="28">
        <f>IF($A317="","",IF($U317&lt;=0,"Closed",IF($R317="","No follow-up date",IF($R317&lt;TODAY(),"Overdue",IF($R317=TODAY(),"Due","Scheduled")))))</f>
        <v/>
      </c>
      <c r="Y317" s="28">
        <f>IF($A317="","",IF($B317="","Missing encounter ID",IF($C317="","Missing clinic",IF($D317="","Missing payer",IF($E317="","Missing claim type",IF($F317="","Missing date of service",IF($H317="","Missing filing deadline",IF($I317="","Missing billed amount",IF($N317="","Missing claim status",IF($S317="","Missing owner",IF(COUNTIF($A$7:$A$506,$A317)&gt;1,"Duplicate claim ID",IF(AND($G317&lt;&gt;"",$G317&lt;$F317),"Submitted before service date",IF(AND($H317&lt;&gt;"",$H317&lt;$F317),"Deadline before service date",IF(AND($N317="Denied",$P317=""),"Missing denial category",IF(AND(OR($N317="Submitted",$N317="In Process",$N317="Denied",$N317="Paid",$N317="Adjusted"),$G317=""),"Missing submitted date",IF(AND($N317="Paid",$K317=0),"Paid status with no insurance payment",IF($K317+$L317+$M317&gt;$I317,"Amounts exceed billed amount","OK")))))))))))))))))</f>
        <v/>
      </c>
    </row>
    <row r="318">
      <c r="A318" s="29" t="n"/>
      <c r="B318" s="29" t="n"/>
      <c r="C318" s="29" t="n"/>
      <c r="D318" s="29" t="n"/>
      <c r="E318" s="29" t="n"/>
      <c r="F318" s="30" t="n"/>
      <c r="G318" s="30" t="n"/>
      <c r="H318" s="30" t="n"/>
      <c r="I318" s="31" t="n"/>
      <c r="J318" s="31" t="n"/>
      <c r="K318" s="31" t="n"/>
      <c r="L318" s="31" t="n"/>
      <c r="M318" s="31" t="n"/>
      <c r="N318" s="29" t="n"/>
      <c r="O318" s="32" t="n"/>
      <c r="P318" s="32" t="n"/>
      <c r="Q318" s="30" t="n"/>
      <c r="R318" s="30" t="n"/>
      <c r="S318" s="29" t="n"/>
      <c r="T318" s="25">
        <f>IF($A318="","",IF($G318="","",MAX(0,IF($N318="Paid",IF($Q318="",TODAY(),$Q318),TODAY())-$G318)))</f>
        <v/>
      </c>
      <c r="U318" s="26">
        <f>IF($A318="","",MAX(0,$I318-$K318-$L318-$M318))</f>
        <v/>
      </c>
      <c r="V318" s="27">
        <f>IF($A318="","",IF($G318="","Not submitted",IF($T318&lt;=30,"0–30 days",IF($T318&lt;=60,"31–60 days",IF($T318&lt;=90,"61–90 days","More than 90 days")))))</f>
        <v/>
      </c>
      <c r="W318" s="28">
        <f>IF($A318="","",IF(OR($N318="Submitted",$N318="In Process",$N318="Denied",$N318="Paid",$N318="Adjusted",$N318="Voided"),"Not applicable",IF($H318="","Missing deadline",IF($H318&lt;TODAY(),"Past due",IF($H318&lt;=TODAY()+'Lists &amp; Settings'!$B$3,"Due within 14 days","On track")))))</f>
        <v/>
      </c>
      <c r="X318" s="28">
        <f>IF($A318="","",IF($U318&lt;=0,"Closed",IF($R318="","No follow-up date",IF($R318&lt;TODAY(),"Overdue",IF($R318=TODAY(),"Due","Scheduled")))))</f>
        <v/>
      </c>
      <c r="Y318" s="28">
        <f>IF($A318="","",IF($B318="","Missing encounter ID",IF($C318="","Missing clinic",IF($D318="","Missing payer",IF($E318="","Missing claim type",IF($F318="","Missing date of service",IF($H318="","Missing filing deadline",IF($I318="","Missing billed amount",IF($N318="","Missing claim status",IF($S318="","Missing owner",IF(COUNTIF($A$7:$A$506,$A318)&gt;1,"Duplicate claim ID",IF(AND($G318&lt;&gt;"",$G318&lt;$F318),"Submitted before service date",IF(AND($H318&lt;&gt;"",$H318&lt;$F318),"Deadline before service date",IF(AND($N318="Denied",$P318=""),"Missing denial category",IF(AND(OR($N318="Submitted",$N318="In Process",$N318="Denied",$N318="Paid",$N318="Adjusted"),$G318=""),"Missing submitted date",IF(AND($N318="Paid",$K318=0),"Paid status with no insurance payment",IF($K318+$L318+$M318&gt;$I318,"Amounts exceed billed amount","OK")))))))))))))))))</f>
        <v/>
      </c>
    </row>
    <row r="319">
      <c r="A319" s="21" t="n"/>
      <c r="B319" s="21" t="n"/>
      <c r="C319" s="21" t="n"/>
      <c r="D319" s="21" t="n"/>
      <c r="E319" s="21" t="n"/>
      <c r="F319" s="22" t="n"/>
      <c r="G319" s="22" t="n"/>
      <c r="H319" s="22" t="n"/>
      <c r="I319" s="23" t="n"/>
      <c r="J319" s="23" t="n"/>
      <c r="K319" s="23" t="n"/>
      <c r="L319" s="23" t="n"/>
      <c r="M319" s="23" t="n"/>
      <c r="N319" s="21" t="n"/>
      <c r="O319" s="24" t="n"/>
      <c r="P319" s="24" t="n"/>
      <c r="Q319" s="22" t="n"/>
      <c r="R319" s="22" t="n"/>
      <c r="S319" s="21" t="n"/>
      <c r="T319" s="25">
        <f>IF($A319="","",IF($G319="","",MAX(0,IF($N319="Paid",IF($Q319="",TODAY(),$Q319),TODAY())-$G319)))</f>
        <v/>
      </c>
      <c r="U319" s="26">
        <f>IF($A319="","",MAX(0,$I319-$K319-$L319-$M319))</f>
        <v/>
      </c>
      <c r="V319" s="27">
        <f>IF($A319="","",IF($G319="","Not submitted",IF($T319&lt;=30,"0–30 days",IF($T319&lt;=60,"31–60 days",IF($T319&lt;=90,"61–90 days","More than 90 days")))))</f>
        <v/>
      </c>
      <c r="W319" s="28">
        <f>IF($A319="","",IF(OR($N319="Submitted",$N319="In Process",$N319="Denied",$N319="Paid",$N319="Adjusted",$N319="Voided"),"Not applicable",IF($H319="","Missing deadline",IF($H319&lt;TODAY(),"Past due",IF($H319&lt;=TODAY()+'Lists &amp; Settings'!$B$3,"Due within 14 days","On track")))))</f>
        <v/>
      </c>
      <c r="X319" s="28">
        <f>IF($A319="","",IF($U319&lt;=0,"Closed",IF($R319="","No follow-up date",IF($R319&lt;TODAY(),"Overdue",IF($R319=TODAY(),"Due","Scheduled")))))</f>
        <v/>
      </c>
      <c r="Y319" s="28">
        <f>IF($A319="","",IF($B319="","Missing encounter ID",IF($C319="","Missing clinic",IF($D319="","Missing payer",IF($E319="","Missing claim type",IF($F319="","Missing date of service",IF($H319="","Missing filing deadline",IF($I319="","Missing billed amount",IF($N319="","Missing claim status",IF($S319="","Missing owner",IF(COUNTIF($A$7:$A$506,$A319)&gt;1,"Duplicate claim ID",IF(AND($G319&lt;&gt;"",$G319&lt;$F319),"Submitted before service date",IF(AND($H319&lt;&gt;"",$H319&lt;$F319),"Deadline before service date",IF(AND($N319="Denied",$P319=""),"Missing denial category",IF(AND(OR($N319="Submitted",$N319="In Process",$N319="Denied",$N319="Paid",$N319="Adjusted"),$G319=""),"Missing submitted date",IF(AND($N319="Paid",$K319=0),"Paid status with no insurance payment",IF($K319+$L319+$M319&gt;$I319,"Amounts exceed billed amount","OK")))))))))))))))))</f>
        <v/>
      </c>
    </row>
    <row r="320">
      <c r="A320" s="29" t="n"/>
      <c r="B320" s="29" t="n"/>
      <c r="C320" s="29" t="n"/>
      <c r="D320" s="29" t="n"/>
      <c r="E320" s="29" t="n"/>
      <c r="F320" s="30" t="n"/>
      <c r="G320" s="30" t="n"/>
      <c r="H320" s="30" t="n"/>
      <c r="I320" s="31" t="n"/>
      <c r="J320" s="31" t="n"/>
      <c r="K320" s="31" t="n"/>
      <c r="L320" s="31" t="n"/>
      <c r="M320" s="31" t="n"/>
      <c r="N320" s="29" t="n"/>
      <c r="O320" s="32" t="n"/>
      <c r="P320" s="32" t="n"/>
      <c r="Q320" s="30" t="n"/>
      <c r="R320" s="30" t="n"/>
      <c r="S320" s="29" t="n"/>
      <c r="T320" s="25">
        <f>IF($A320="","",IF($G320="","",MAX(0,IF($N320="Paid",IF($Q320="",TODAY(),$Q320),TODAY())-$G320)))</f>
        <v/>
      </c>
      <c r="U320" s="26">
        <f>IF($A320="","",MAX(0,$I320-$K320-$L320-$M320))</f>
        <v/>
      </c>
      <c r="V320" s="27">
        <f>IF($A320="","",IF($G320="","Not submitted",IF($T320&lt;=30,"0–30 days",IF($T320&lt;=60,"31–60 days",IF($T320&lt;=90,"61–90 days","More than 90 days")))))</f>
        <v/>
      </c>
      <c r="W320" s="28">
        <f>IF($A320="","",IF(OR($N320="Submitted",$N320="In Process",$N320="Denied",$N320="Paid",$N320="Adjusted",$N320="Voided"),"Not applicable",IF($H320="","Missing deadline",IF($H320&lt;TODAY(),"Past due",IF($H320&lt;=TODAY()+'Lists &amp; Settings'!$B$3,"Due within 14 days","On track")))))</f>
        <v/>
      </c>
      <c r="X320" s="28">
        <f>IF($A320="","",IF($U320&lt;=0,"Closed",IF($R320="","No follow-up date",IF($R320&lt;TODAY(),"Overdue",IF($R320=TODAY(),"Due","Scheduled")))))</f>
        <v/>
      </c>
      <c r="Y320" s="28">
        <f>IF($A320="","",IF($B320="","Missing encounter ID",IF($C320="","Missing clinic",IF($D320="","Missing payer",IF($E320="","Missing claim type",IF($F320="","Missing date of service",IF($H320="","Missing filing deadline",IF($I320="","Missing billed amount",IF($N320="","Missing claim status",IF($S320="","Missing owner",IF(COUNTIF($A$7:$A$506,$A320)&gt;1,"Duplicate claim ID",IF(AND($G320&lt;&gt;"",$G320&lt;$F320),"Submitted before service date",IF(AND($H320&lt;&gt;"",$H320&lt;$F320),"Deadline before service date",IF(AND($N320="Denied",$P320=""),"Missing denial category",IF(AND(OR($N320="Submitted",$N320="In Process",$N320="Denied",$N320="Paid",$N320="Adjusted"),$G320=""),"Missing submitted date",IF(AND($N320="Paid",$K320=0),"Paid status with no insurance payment",IF($K320+$L320+$M320&gt;$I320,"Amounts exceed billed amount","OK")))))))))))))))))</f>
        <v/>
      </c>
    </row>
    <row r="321">
      <c r="A321" s="21" t="n"/>
      <c r="B321" s="21" t="n"/>
      <c r="C321" s="21" t="n"/>
      <c r="D321" s="21" t="n"/>
      <c r="E321" s="21" t="n"/>
      <c r="F321" s="22" t="n"/>
      <c r="G321" s="22" t="n"/>
      <c r="H321" s="22" t="n"/>
      <c r="I321" s="23" t="n"/>
      <c r="J321" s="23" t="n"/>
      <c r="K321" s="23" t="n"/>
      <c r="L321" s="23" t="n"/>
      <c r="M321" s="23" t="n"/>
      <c r="N321" s="21" t="n"/>
      <c r="O321" s="24" t="n"/>
      <c r="P321" s="24" t="n"/>
      <c r="Q321" s="22" t="n"/>
      <c r="R321" s="22" t="n"/>
      <c r="S321" s="21" t="n"/>
      <c r="T321" s="25">
        <f>IF($A321="","",IF($G321="","",MAX(0,IF($N321="Paid",IF($Q321="",TODAY(),$Q321),TODAY())-$G321)))</f>
        <v/>
      </c>
      <c r="U321" s="26">
        <f>IF($A321="","",MAX(0,$I321-$K321-$L321-$M321))</f>
        <v/>
      </c>
      <c r="V321" s="27">
        <f>IF($A321="","",IF($G321="","Not submitted",IF($T321&lt;=30,"0–30 days",IF($T321&lt;=60,"31–60 days",IF($T321&lt;=90,"61–90 days","More than 90 days")))))</f>
        <v/>
      </c>
      <c r="W321" s="28">
        <f>IF($A321="","",IF(OR($N321="Submitted",$N321="In Process",$N321="Denied",$N321="Paid",$N321="Adjusted",$N321="Voided"),"Not applicable",IF($H321="","Missing deadline",IF($H321&lt;TODAY(),"Past due",IF($H321&lt;=TODAY()+'Lists &amp; Settings'!$B$3,"Due within 14 days","On track")))))</f>
        <v/>
      </c>
      <c r="X321" s="28">
        <f>IF($A321="","",IF($U321&lt;=0,"Closed",IF($R321="","No follow-up date",IF($R321&lt;TODAY(),"Overdue",IF($R321=TODAY(),"Due","Scheduled")))))</f>
        <v/>
      </c>
      <c r="Y321" s="28">
        <f>IF($A321="","",IF($B321="","Missing encounter ID",IF($C321="","Missing clinic",IF($D321="","Missing payer",IF($E321="","Missing claim type",IF($F321="","Missing date of service",IF($H321="","Missing filing deadline",IF($I321="","Missing billed amount",IF($N321="","Missing claim status",IF($S321="","Missing owner",IF(COUNTIF($A$7:$A$506,$A321)&gt;1,"Duplicate claim ID",IF(AND($G321&lt;&gt;"",$G321&lt;$F321),"Submitted before service date",IF(AND($H321&lt;&gt;"",$H321&lt;$F321),"Deadline before service date",IF(AND($N321="Denied",$P321=""),"Missing denial category",IF(AND(OR($N321="Submitted",$N321="In Process",$N321="Denied",$N321="Paid",$N321="Adjusted"),$G321=""),"Missing submitted date",IF(AND($N321="Paid",$K321=0),"Paid status with no insurance payment",IF($K321+$L321+$M321&gt;$I321,"Amounts exceed billed amount","OK")))))))))))))))))</f>
        <v/>
      </c>
    </row>
    <row r="322">
      <c r="A322" s="29" t="n"/>
      <c r="B322" s="29" t="n"/>
      <c r="C322" s="29" t="n"/>
      <c r="D322" s="29" t="n"/>
      <c r="E322" s="29" t="n"/>
      <c r="F322" s="30" t="n"/>
      <c r="G322" s="30" t="n"/>
      <c r="H322" s="30" t="n"/>
      <c r="I322" s="31" t="n"/>
      <c r="J322" s="31" t="n"/>
      <c r="K322" s="31" t="n"/>
      <c r="L322" s="31" t="n"/>
      <c r="M322" s="31" t="n"/>
      <c r="N322" s="29" t="n"/>
      <c r="O322" s="32" t="n"/>
      <c r="P322" s="32" t="n"/>
      <c r="Q322" s="30" t="n"/>
      <c r="R322" s="30" t="n"/>
      <c r="S322" s="29" t="n"/>
      <c r="T322" s="25">
        <f>IF($A322="","",IF($G322="","",MAX(0,IF($N322="Paid",IF($Q322="",TODAY(),$Q322),TODAY())-$G322)))</f>
        <v/>
      </c>
      <c r="U322" s="26">
        <f>IF($A322="","",MAX(0,$I322-$K322-$L322-$M322))</f>
        <v/>
      </c>
      <c r="V322" s="27">
        <f>IF($A322="","",IF($G322="","Not submitted",IF($T322&lt;=30,"0–30 days",IF($T322&lt;=60,"31–60 days",IF($T322&lt;=90,"61–90 days","More than 90 days")))))</f>
        <v/>
      </c>
      <c r="W322" s="28">
        <f>IF($A322="","",IF(OR($N322="Submitted",$N322="In Process",$N322="Denied",$N322="Paid",$N322="Adjusted",$N322="Voided"),"Not applicable",IF($H322="","Missing deadline",IF($H322&lt;TODAY(),"Past due",IF($H322&lt;=TODAY()+'Lists &amp; Settings'!$B$3,"Due within 14 days","On track")))))</f>
        <v/>
      </c>
      <c r="X322" s="28">
        <f>IF($A322="","",IF($U322&lt;=0,"Closed",IF($R322="","No follow-up date",IF($R322&lt;TODAY(),"Overdue",IF($R322=TODAY(),"Due","Scheduled")))))</f>
        <v/>
      </c>
      <c r="Y322" s="28">
        <f>IF($A322="","",IF($B322="","Missing encounter ID",IF($C322="","Missing clinic",IF($D322="","Missing payer",IF($E322="","Missing claim type",IF($F322="","Missing date of service",IF($H322="","Missing filing deadline",IF($I322="","Missing billed amount",IF($N322="","Missing claim status",IF($S322="","Missing owner",IF(COUNTIF($A$7:$A$506,$A322)&gt;1,"Duplicate claim ID",IF(AND($G322&lt;&gt;"",$G322&lt;$F322),"Submitted before service date",IF(AND($H322&lt;&gt;"",$H322&lt;$F322),"Deadline before service date",IF(AND($N322="Denied",$P322=""),"Missing denial category",IF(AND(OR($N322="Submitted",$N322="In Process",$N322="Denied",$N322="Paid",$N322="Adjusted"),$G322=""),"Missing submitted date",IF(AND($N322="Paid",$K322=0),"Paid status with no insurance payment",IF($K322+$L322+$M322&gt;$I322,"Amounts exceed billed amount","OK")))))))))))))))))</f>
        <v/>
      </c>
    </row>
    <row r="323">
      <c r="A323" s="21" t="n"/>
      <c r="B323" s="21" t="n"/>
      <c r="C323" s="21" t="n"/>
      <c r="D323" s="21" t="n"/>
      <c r="E323" s="21" t="n"/>
      <c r="F323" s="22" t="n"/>
      <c r="G323" s="22" t="n"/>
      <c r="H323" s="22" t="n"/>
      <c r="I323" s="23" t="n"/>
      <c r="J323" s="23" t="n"/>
      <c r="K323" s="23" t="n"/>
      <c r="L323" s="23" t="n"/>
      <c r="M323" s="23" t="n"/>
      <c r="N323" s="21" t="n"/>
      <c r="O323" s="24" t="n"/>
      <c r="P323" s="24" t="n"/>
      <c r="Q323" s="22" t="n"/>
      <c r="R323" s="22" t="n"/>
      <c r="S323" s="21" t="n"/>
      <c r="T323" s="25">
        <f>IF($A323="","",IF($G323="","",MAX(0,IF($N323="Paid",IF($Q323="",TODAY(),$Q323),TODAY())-$G323)))</f>
        <v/>
      </c>
      <c r="U323" s="26">
        <f>IF($A323="","",MAX(0,$I323-$K323-$L323-$M323))</f>
        <v/>
      </c>
      <c r="V323" s="27">
        <f>IF($A323="","",IF($G323="","Not submitted",IF($T323&lt;=30,"0–30 days",IF($T323&lt;=60,"31–60 days",IF($T323&lt;=90,"61–90 days","More than 90 days")))))</f>
        <v/>
      </c>
      <c r="W323" s="28">
        <f>IF($A323="","",IF(OR($N323="Submitted",$N323="In Process",$N323="Denied",$N323="Paid",$N323="Adjusted",$N323="Voided"),"Not applicable",IF($H323="","Missing deadline",IF($H323&lt;TODAY(),"Past due",IF($H323&lt;=TODAY()+'Lists &amp; Settings'!$B$3,"Due within 14 days","On track")))))</f>
        <v/>
      </c>
      <c r="X323" s="28">
        <f>IF($A323="","",IF($U323&lt;=0,"Closed",IF($R323="","No follow-up date",IF($R323&lt;TODAY(),"Overdue",IF($R323=TODAY(),"Due","Scheduled")))))</f>
        <v/>
      </c>
      <c r="Y323" s="28">
        <f>IF($A323="","",IF($B323="","Missing encounter ID",IF($C323="","Missing clinic",IF($D323="","Missing payer",IF($E323="","Missing claim type",IF($F323="","Missing date of service",IF($H323="","Missing filing deadline",IF($I323="","Missing billed amount",IF($N323="","Missing claim status",IF($S323="","Missing owner",IF(COUNTIF($A$7:$A$506,$A323)&gt;1,"Duplicate claim ID",IF(AND($G323&lt;&gt;"",$G323&lt;$F323),"Submitted before service date",IF(AND($H323&lt;&gt;"",$H323&lt;$F323),"Deadline before service date",IF(AND($N323="Denied",$P323=""),"Missing denial category",IF(AND(OR($N323="Submitted",$N323="In Process",$N323="Denied",$N323="Paid",$N323="Adjusted"),$G323=""),"Missing submitted date",IF(AND($N323="Paid",$K323=0),"Paid status with no insurance payment",IF($K323+$L323+$M323&gt;$I323,"Amounts exceed billed amount","OK")))))))))))))))))</f>
        <v/>
      </c>
    </row>
    <row r="324">
      <c r="A324" s="29" t="n"/>
      <c r="B324" s="29" t="n"/>
      <c r="C324" s="29" t="n"/>
      <c r="D324" s="29" t="n"/>
      <c r="E324" s="29" t="n"/>
      <c r="F324" s="30" t="n"/>
      <c r="G324" s="30" t="n"/>
      <c r="H324" s="30" t="n"/>
      <c r="I324" s="31" t="n"/>
      <c r="J324" s="31" t="n"/>
      <c r="K324" s="31" t="n"/>
      <c r="L324" s="31" t="n"/>
      <c r="M324" s="31" t="n"/>
      <c r="N324" s="29" t="n"/>
      <c r="O324" s="32" t="n"/>
      <c r="P324" s="32" t="n"/>
      <c r="Q324" s="30" t="n"/>
      <c r="R324" s="30" t="n"/>
      <c r="S324" s="29" t="n"/>
      <c r="T324" s="25">
        <f>IF($A324="","",IF($G324="","",MAX(0,IF($N324="Paid",IF($Q324="",TODAY(),$Q324),TODAY())-$G324)))</f>
        <v/>
      </c>
      <c r="U324" s="26">
        <f>IF($A324="","",MAX(0,$I324-$K324-$L324-$M324))</f>
        <v/>
      </c>
      <c r="V324" s="27">
        <f>IF($A324="","",IF($G324="","Not submitted",IF($T324&lt;=30,"0–30 days",IF($T324&lt;=60,"31–60 days",IF($T324&lt;=90,"61–90 days","More than 90 days")))))</f>
        <v/>
      </c>
      <c r="W324" s="28">
        <f>IF($A324="","",IF(OR($N324="Submitted",$N324="In Process",$N324="Denied",$N324="Paid",$N324="Adjusted",$N324="Voided"),"Not applicable",IF($H324="","Missing deadline",IF($H324&lt;TODAY(),"Past due",IF($H324&lt;=TODAY()+'Lists &amp; Settings'!$B$3,"Due within 14 days","On track")))))</f>
        <v/>
      </c>
      <c r="X324" s="28">
        <f>IF($A324="","",IF($U324&lt;=0,"Closed",IF($R324="","No follow-up date",IF($R324&lt;TODAY(),"Overdue",IF($R324=TODAY(),"Due","Scheduled")))))</f>
        <v/>
      </c>
      <c r="Y324" s="28">
        <f>IF($A324="","",IF($B324="","Missing encounter ID",IF($C324="","Missing clinic",IF($D324="","Missing payer",IF($E324="","Missing claim type",IF($F324="","Missing date of service",IF($H324="","Missing filing deadline",IF($I324="","Missing billed amount",IF($N324="","Missing claim status",IF($S324="","Missing owner",IF(COUNTIF($A$7:$A$506,$A324)&gt;1,"Duplicate claim ID",IF(AND($G324&lt;&gt;"",$G324&lt;$F324),"Submitted before service date",IF(AND($H324&lt;&gt;"",$H324&lt;$F324),"Deadline before service date",IF(AND($N324="Denied",$P324=""),"Missing denial category",IF(AND(OR($N324="Submitted",$N324="In Process",$N324="Denied",$N324="Paid",$N324="Adjusted"),$G324=""),"Missing submitted date",IF(AND($N324="Paid",$K324=0),"Paid status with no insurance payment",IF($K324+$L324+$M324&gt;$I324,"Amounts exceed billed amount","OK")))))))))))))))))</f>
        <v/>
      </c>
    </row>
    <row r="325">
      <c r="A325" s="21" t="n"/>
      <c r="B325" s="21" t="n"/>
      <c r="C325" s="21" t="n"/>
      <c r="D325" s="21" t="n"/>
      <c r="E325" s="21" t="n"/>
      <c r="F325" s="22" t="n"/>
      <c r="G325" s="22" t="n"/>
      <c r="H325" s="22" t="n"/>
      <c r="I325" s="23" t="n"/>
      <c r="J325" s="23" t="n"/>
      <c r="K325" s="23" t="n"/>
      <c r="L325" s="23" t="n"/>
      <c r="M325" s="23" t="n"/>
      <c r="N325" s="21" t="n"/>
      <c r="O325" s="24" t="n"/>
      <c r="P325" s="24" t="n"/>
      <c r="Q325" s="22" t="n"/>
      <c r="R325" s="22" t="n"/>
      <c r="S325" s="21" t="n"/>
      <c r="T325" s="25">
        <f>IF($A325="","",IF($G325="","",MAX(0,IF($N325="Paid",IF($Q325="",TODAY(),$Q325),TODAY())-$G325)))</f>
        <v/>
      </c>
      <c r="U325" s="26">
        <f>IF($A325="","",MAX(0,$I325-$K325-$L325-$M325))</f>
        <v/>
      </c>
      <c r="V325" s="27">
        <f>IF($A325="","",IF($G325="","Not submitted",IF($T325&lt;=30,"0–30 days",IF($T325&lt;=60,"31–60 days",IF($T325&lt;=90,"61–90 days","More than 90 days")))))</f>
        <v/>
      </c>
      <c r="W325" s="28">
        <f>IF($A325="","",IF(OR($N325="Submitted",$N325="In Process",$N325="Denied",$N325="Paid",$N325="Adjusted",$N325="Voided"),"Not applicable",IF($H325="","Missing deadline",IF($H325&lt;TODAY(),"Past due",IF($H325&lt;=TODAY()+'Lists &amp; Settings'!$B$3,"Due within 14 days","On track")))))</f>
        <v/>
      </c>
      <c r="X325" s="28">
        <f>IF($A325="","",IF($U325&lt;=0,"Closed",IF($R325="","No follow-up date",IF($R325&lt;TODAY(),"Overdue",IF($R325=TODAY(),"Due","Scheduled")))))</f>
        <v/>
      </c>
      <c r="Y325" s="28">
        <f>IF($A325="","",IF($B325="","Missing encounter ID",IF($C325="","Missing clinic",IF($D325="","Missing payer",IF($E325="","Missing claim type",IF($F325="","Missing date of service",IF($H325="","Missing filing deadline",IF($I325="","Missing billed amount",IF($N325="","Missing claim status",IF($S325="","Missing owner",IF(COUNTIF($A$7:$A$506,$A325)&gt;1,"Duplicate claim ID",IF(AND($G325&lt;&gt;"",$G325&lt;$F325),"Submitted before service date",IF(AND($H325&lt;&gt;"",$H325&lt;$F325),"Deadline before service date",IF(AND($N325="Denied",$P325=""),"Missing denial category",IF(AND(OR($N325="Submitted",$N325="In Process",$N325="Denied",$N325="Paid",$N325="Adjusted"),$G325=""),"Missing submitted date",IF(AND($N325="Paid",$K325=0),"Paid status with no insurance payment",IF($K325+$L325+$M325&gt;$I325,"Amounts exceed billed amount","OK")))))))))))))))))</f>
        <v/>
      </c>
    </row>
    <row r="326">
      <c r="A326" s="29" t="n"/>
      <c r="B326" s="29" t="n"/>
      <c r="C326" s="29" t="n"/>
      <c r="D326" s="29" t="n"/>
      <c r="E326" s="29" t="n"/>
      <c r="F326" s="30" t="n"/>
      <c r="G326" s="30" t="n"/>
      <c r="H326" s="30" t="n"/>
      <c r="I326" s="31" t="n"/>
      <c r="J326" s="31" t="n"/>
      <c r="K326" s="31" t="n"/>
      <c r="L326" s="31" t="n"/>
      <c r="M326" s="31" t="n"/>
      <c r="N326" s="29" t="n"/>
      <c r="O326" s="32" t="n"/>
      <c r="P326" s="32" t="n"/>
      <c r="Q326" s="30" t="n"/>
      <c r="R326" s="30" t="n"/>
      <c r="S326" s="29" t="n"/>
      <c r="T326" s="25">
        <f>IF($A326="","",IF($G326="","",MAX(0,IF($N326="Paid",IF($Q326="",TODAY(),$Q326),TODAY())-$G326)))</f>
        <v/>
      </c>
      <c r="U326" s="26">
        <f>IF($A326="","",MAX(0,$I326-$K326-$L326-$M326))</f>
        <v/>
      </c>
      <c r="V326" s="27">
        <f>IF($A326="","",IF($G326="","Not submitted",IF($T326&lt;=30,"0–30 days",IF($T326&lt;=60,"31–60 days",IF($T326&lt;=90,"61–90 days","More than 90 days")))))</f>
        <v/>
      </c>
      <c r="W326" s="28">
        <f>IF($A326="","",IF(OR($N326="Submitted",$N326="In Process",$N326="Denied",$N326="Paid",$N326="Adjusted",$N326="Voided"),"Not applicable",IF($H326="","Missing deadline",IF($H326&lt;TODAY(),"Past due",IF($H326&lt;=TODAY()+'Lists &amp; Settings'!$B$3,"Due within 14 days","On track")))))</f>
        <v/>
      </c>
      <c r="X326" s="28">
        <f>IF($A326="","",IF($U326&lt;=0,"Closed",IF($R326="","No follow-up date",IF($R326&lt;TODAY(),"Overdue",IF($R326=TODAY(),"Due","Scheduled")))))</f>
        <v/>
      </c>
      <c r="Y326" s="28">
        <f>IF($A326="","",IF($B326="","Missing encounter ID",IF($C326="","Missing clinic",IF($D326="","Missing payer",IF($E326="","Missing claim type",IF($F326="","Missing date of service",IF($H326="","Missing filing deadline",IF($I326="","Missing billed amount",IF($N326="","Missing claim status",IF($S326="","Missing owner",IF(COUNTIF($A$7:$A$506,$A326)&gt;1,"Duplicate claim ID",IF(AND($G326&lt;&gt;"",$G326&lt;$F326),"Submitted before service date",IF(AND($H326&lt;&gt;"",$H326&lt;$F326),"Deadline before service date",IF(AND($N326="Denied",$P326=""),"Missing denial category",IF(AND(OR($N326="Submitted",$N326="In Process",$N326="Denied",$N326="Paid",$N326="Adjusted"),$G326=""),"Missing submitted date",IF(AND($N326="Paid",$K326=0),"Paid status with no insurance payment",IF($K326+$L326+$M326&gt;$I326,"Amounts exceed billed amount","OK")))))))))))))))))</f>
        <v/>
      </c>
    </row>
    <row r="327">
      <c r="A327" s="21" t="n"/>
      <c r="B327" s="21" t="n"/>
      <c r="C327" s="21" t="n"/>
      <c r="D327" s="21" t="n"/>
      <c r="E327" s="21" t="n"/>
      <c r="F327" s="22" t="n"/>
      <c r="G327" s="22" t="n"/>
      <c r="H327" s="22" t="n"/>
      <c r="I327" s="23" t="n"/>
      <c r="J327" s="23" t="n"/>
      <c r="K327" s="23" t="n"/>
      <c r="L327" s="23" t="n"/>
      <c r="M327" s="23" t="n"/>
      <c r="N327" s="21" t="n"/>
      <c r="O327" s="24" t="n"/>
      <c r="P327" s="24" t="n"/>
      <c r="Q327" s="22" t="n"/>
      <c r="R327" s="22" t="n"/>
      <c r="S327" s="21" t="n"/>
      <c r="T327" s="25">
        <f>IF($A327="","",IF($G327="","",MAX(0,IF($N327="Paid",IF($Q327="",TODAY(),$Q327),TODAY())-$G327)))</f>
        <v/>
      </c>
      <c r="U327" s="26">
        <f>IF($A327="","",MAX(0,$I327-$K327-$L327-$M327))</f>
        <v/>
      </c>
      <c r="V327" s="27">
        <f>IF($A327="","",IF($G327="","Not submitted",IF($T327&lt;=30,"0–30 days",IF($T327&lt;=60,"31–60 days",IF($T327&lt;=90,"61–90 days","More than 90 days")))))</f>
        <v/>
      </c>
      <c r="W327" s="28">
        <f>IF($A327="","",IF(OR($N327="Submitted",$N327="In Process",$N327="Denied",$N327="Paid",$N327="Adjusted",$N327="Voided"),"Not applicable",IF($H327="","Missing deadline",IF($H327&lt;TODAY(),"Past due",IF($H327&lt;=TODAY()+'Lists &amp; Settings'!$B$3,"Due within 14 days","On track")))))</f>
        <v/>
      </c>
      <c r="X327" s="28">
        <f>IF($A327="","",IF($U327&lt;=0,"Closed",IF($R327="","No follow-up date",IF($R327&lt;TODAY(),"Overdue",IF($R327=TODAY(),"Due","Scheduled")))))</f>
        <v/>
      </c>
      <c r="Y327" s="28">
        <f>IF($A327="","",IF($B327="","Missing encounter ID",IF($C327="","Missing clinic",IF($D327="","Missing payer",IF($E327="","Missing claim type",IF($F327="","Missing date of service",IF($H327="","Missing filing deadline",IF($I327="","Missing billed amount",IF($N327="","Missing claim status",IF($S327="","Missing owner",IF(COUNTIF($A$7:$A$506,$A327)&gt;1,"Duplicate claim ID",IF(AND($G327&lt;&gt;"",$G327&lt;$F327),"Submitted before service date",IF(AND($H327&lt;&gt;"",$H327&lt;$F327),"Deadline before service date",IF(AND($N327="Denied",$P327=""),"Missing denial category",IF(AND(OR($N327="Submitted",$N327="In Process",$N327="Denied",$N327="Paid",$N327="Adjusted"),$G327=""),"Missing submitted date",IF(AND($N327="Paid",$K327=0),"Paid status with no insurance payment",IF($K327+$L327+$M327&gt;$I327,"Amounts exceed billed amount","OK")))))))))))))))))</f>
        <v/>
      </c>
    </row>
    <row r="328">
      <c r="A328" s="29" t="n"/>
      <c r="B328" s="29" t="n"/>
      <c r="C328" s="29" t="n"/>
      <c r="D328" s="29" t="n"/>
      <c r="E328" s="29" t="n"/>
      <c r="F328" s="30" t="n"/>
      <c r="G328" s="30" t="n"/>
      <c r="H328" s="30" t="n"/>
      <c r="I328" s="31" t="n"/>
      <c r="J328" s="31" t="n"/>
      <c r="K328" s="31" t="n"/>
      <c r="L328" s="31" t="n"/>
      <c r="M328" s="31" t="n"/>
      <c r="N328" s="29" t="n"/>
      <c r="O328" s="32" t="n"/>
      <c r="P328" s="32" t="n"/>
      <c r="Q328" s="30" t="n"/>
      <c r="R328" s="30" t="n"/>
      <c r="S328" s="29" t="n"/>
      <c r="T328" s="25">
        <f>IF($A328="","",IF($G328="","",MAX(0,IF($N328="Paid",IF($Q328="",TODAY(),$Q328),TODAY())-$G328)))</f>
        <v/>
      </c>
      <c r="U328" s="26">
        <f>IF($A328="","",MAX(0,$I328-$K328-$L328-$M328))</f>
        <v/>
      </c>
      <c r="V328" s="27">
        <f>IF($A328="","",IF($G328="","Not submitted",IF($T328&lt;=30,"0–30 days",IF($T328&lt;=60,"31–60 days",IF($T328&lt;=90,"61–90 days","More than 90 days")))))</f>
        <v/>
      </c>
      <c r="W328" s="28">
        <f>IF($A328="","",IF(OR($N328="Submitted",$N328="In Process",$N328="Denied",$N328="Paid",$N328="Adjusted",$N328="Voided"),"Not applicable",IF($H328="","Missing deadline",IF($H328&lt;TODAY(),"Past due",IF($H328&lt;=TODAY()+'Lists &amp; Settings'!$B$3,"Due within 14 days","On track")))))</f>
        <v/>
      </c>
      <c r="X328" s="28">
        <f>IF($A328="","",IF($U328&lt;=0,"Closed",IF($R328="","No follow-up date",IF($R328&lt;TODAY(),"Overdue",IF($R328=TODAY(),"Due","Scheduled")))))</f>
        <v/>
      </c>
      <c r="Y328" s="28">
        <f>IF($A328="","",IF($B328="","Missing encounter ID",IF($C328="","Missing clinic",IF($D328="","Missing payer",IF($E328="","Missing claim type",IF($F328="","Missing date of service",IF($H328="","Missing filing deadline",IF($I328="","Missing billed amount",IF($N328="","Missing claim status",IF($S328="","Missing owner",IF(COUNTIF($A$7:$A$506,$A328)&gt;1,"Duplicate claim ID",IF(AND($G328&lt;&gt;"",$G328&lt;$F328),"Submitted before service date",IF(AND($H328&lt;&gt;"",$H328&lt;$F328),"Deadline before service date",IF(AND($N328="Denied",$P328=""),"Missing denial category",IF(AND(OR($N328="Submitted",$N328="In Process",$N328="Denied",$N328="Paid",$N328="Adjusted"),$G328=""),"Missing submitted date",IF(AND($N328="Paid",$K328=0),"Paid status with no insurance payment",IF($K328+$L328+$M328&gt;$I328,"Amounts exceed billed amount","OK")))))))))))))))))</f>
        <v/>
      </c>
    </row>
    <row r="329">
      <c r="A329" s="21" t="n"/>
      <c r="B329" s="21" t="n"/>
      <c r="C329" s="21" t="n"/>
      <c r="D329" s="21" t="n"/>
      <c r="E329" s="21" t="n"/>
      <c r="F329" s="22" t="n"/>
      <c r="G329" s="22" t="n"/>
      <c r="H329" s="22" t="n"/>
      <c r="I329" s="23" t="n"/>
      <c r="J329" s="23" t="n"/>
      <c r="K329" s="23" t="n"/>
      <c r="L329" s="23" t="n"/>
      <c r="M329" s="23" t="n"/>
      <c r="N329" s="21" t="n"/>
      <c r="O329" s="24" t="n"/>
      <c r="P329" s="24" t="n"/>
      <c r="Q329" s="22" t="n"/>
      <c r="R329" s="22" t="n"/>
      <c r="S329" s="21" t="n"/>
      <c r="T329" s="25">
        <f>IF($A329="","",IF($G329="","",MAX(0,IF($N329="Paid",IF($Q329="",TODAY(),$Q329),TODAY())-$G329)))</f>
        <v/>
      </c>
      <c r="U329" s="26">
        <f>IF($A329="","",MAX(0,$I329-$K329-$L329-$M329))</f>
        <v/>
      </c>
      <c r="V329" s="27">
        <f>IF($A329="","",IF($G329="","Not submitted",IF($T329&lt;=30,"0–30 days",IF($T329&lt;=60,"31–60 days",IF($T329&lt;=90,"61–90 days","More than 90 days")))))</f>
        <v/>
      </c>
      <c r="W329" s="28">
        <f>IF($A329="","",IF(OR($N329="Submitted",$N329="In Process",$N329="Denied",$N329="Paid",$N329="Adjusted",$N329="Voided"),"Not applicable",IF($H329="","Missing deadline",IF($H329&lt;TODAY(),"Past due",IF($H329&lt;=TODAY()+'Lists &amp; Settings'!$B$3,"Due within 14 days","On track")))))</f>
        <v/>
      </c>
      <c r="X329" s="28">
        <f>IF($A329="","",IF($U329&lt;=0,"Closed",IF($R329="","No follow-up date",IF($R329&lt;TODAY(),"Overdue",IF($R329=TODAY(),"Due","Scheduled")))))</f>
        <v/>
      </c>
      <c r="Y329" s="28">
        <f>IF($A329="","",IF($B329="","Missing encounter ID",IF($C329="","Missing clinic",IF($D329="","Missing payer",IF($E329="","Missing claim type",IF($F329="","Missing date of service",IF($H329="","Missing filing deadline",IF($I329="","Missing billed amount",IF($N329="","Missing claim status",IF($S329="","Missing owner",IF(COUNTIF($A$7:$A$506,$A329)&gt;1,"Duplicate claim ID",IF(AND($G329&lt;&gt;"",$G329&lt;$F329),"Submitted before service date",IF(AND($H329&lt;&gt;"",$H329&lt;$F329),"Deadline before service date",IF(AND($N329="Denied",$P329=""),"Missing denial category",IF(AND(OR($N329="Submitted",$N329="In Process",$N329="Denied",$N329="Paid",$N329="Adjusted"),$G329=""),"Missing submitted date",IF(AND($N329="Paid",$K329=0),"Paid status with no insurance payment",IF($K329+$L329+$M329&gt;$I329,"Amounts exceed billed amount","OK")))))))))))))))))</f>
        <v/>
      </c>
    </row>
    <row r="330">
      <c r="A330" s="29" t="n"/>
      <c r="B330" s="29" t="n"/>
      <c r="C330" s="29" t="n"/>
      <c r="D330" s="29" t="n"/>
      <c r="E330" s="29" t="n"/>
      <c r="F330" s="30" t="n"/>
      <c r="G330" s="30" t="n"/>
      <c r="H330" s="30" t="n"/>
      <c r="I330" s="31" t="n"/>
      <c r="J330" s="31" t="n"/>
      <c r="K330" s="31" t="n"/>
      <c r="L330" s="31" t="n"/>
      <c r="M330" s="31" t="n"/>
      <c r="N330" s="29" t="n"/>
      <c r="O330" s="32" t="n"/>
      <c r="P330" s="32" t="n"/>
      <c r="Q330" s="30" t="n"/>
      <c r="R330" s="30" t="n"/>
      <c r="S330" s="29" t="n"/>
      <c r="T330" s="25">
        <f>IF($A330="","",IF($G330="","",MAX(0,IF($N330="Paid",IF($Q330="",TODAY(),$Q330),TODAY())-$G330)))</f>
        <v/>
      </c>
      <c r="U330" s="26">
        <f>IF($A330="","",MAX(0,$I330-$K330-$L330-$M330))</f>
        <v/>
      </c>
      <c r="V330" s="27">
        <f>IF($A330="","",IF($G330="","Not submitted",IF($T330&lt;=30,"0–30 days",IF($T330&lt;=60,"31–60 days",IF($T330&lt;=90,"61–90 days","More than 90 days")))))</f>
        <v/>
      </c>
      <c r="W330" s="28">
        <f>IF($A330="","",IF(OR($N330="Submitted",$N330="In Process",$N330="Denied",$N330="Paid",$N330="Adjusted",$N330="Voided"),"Not applicable",IF($H330="","Missing deadline",IF($H330&lt;TODAY(),"Past due",IF($H330&lt;=TODAY()+'Lists &amp; Settings'!$B$3,"Due within 14 days","On track")))))</f>
        <v/>
      </c>
      <c r="X330" s="28">
        <f>IF($A330="","",IF($U330&lt;=0,"Closed",IF($R330="","No follow-up date",IF($R330&lt;TODAY(),"Overdue",IF($R330=TODAY(),"Due","Scheduled")))))</f>
        <v/>
      </c>
      <c r="Y330" s="28">
        <f>IF($A330="","",IF($B330="","Missing encounter ID",IF($C330="","Missing clinic",IF($D330="","Missing payer",IF($E330="","Missing claim type",IF($F330="","Missing date of service",IF($H330="","Missing filing deadline",IF($I330="","Missing billed amount",IF($N330="","Missing claim status",IF($S330="","Missing owner",IF(COUNTIF($A$7:$A$506,$A330)&gt;1,"Duplicate claim ID",IF(AND($G330&lt;&gt;"",$G330&lt;$F330),"Submitted before service date",IF(AND($H330&lt;&gt;"",$H330&lt;$F330),"Deadline before service date",IF(AND($N330="Denied",$P330=""),"Missing denial category",IF(AND(OR($N330="Submitted",$N330="In Process",$N330="Denied",$N330="Paid",$N330="Adjusted"),$G330=""),"Missing submitted date",IF(AND($N330="Paid",$K330=0),"Paid status with no insurance payment",IF($K330+$L330+$M330&gt;$I330,"Amounts exceed billed amount","OK")))))))))))))))))</f>
        <v/>
      </c>
    </row>
    <row r="331">
      <c r="A331" s="21" t="n"/>
      <c r="B331" s="21" t="n"/>
      <c r="C331" s="21" t="n"/>
      <c r="D331" s="21" t="n"/>
      <c r="E331" s="21" t="n"/>
      <c r="F331" s="22" t="n"/>
      <c r="G331" s="22" t="n"/>
      <c r="H331" s="22" t="n"/>
      <c r="I331" s="23" t="n"/>
      <c r="J331" s="23" t="n"/>
      <c r="K331" s="23" t="n"/>
      <c r="L331" s="23" t="n"/>
      <c r="M331" s="23" t="n"/>
      <c r="N331" s="21" t="n"/>
      <c r="O331" s="24" t="n"/>
      <c r="P331" s="24" t="n"/>
      <c r="Q331" s="22" t="n"/>
      <c r="R331" s="22" t="n"/>
      <c r="S331" s="21" t="n"/>
      <c r="T331" s="25">
        <f>IF($A331="","",IF($G331="","",MAX(0,IF($N331="Paid",IF($Q331="",TODAY(),$Q331),TODAY())-$G331)))</f>
        <v/>
      </c>
      <c r="U331" s="26">
        <f>IF($A331="","",MAX(0,$I331-$K331-$L331-$M331))</f>
        <v/>
      </c>
      <c r="V331" s="27">
        <f>IF($A331="","",IF($G331="","Not submitted",IF($T331&lt;=30,"0–30 days",IF($T331&lt;=60,"31–60 days",IF($T331&lt;=90,"61–90 days","More than 90 days")))))</f>
        <v/>
      </c>
      <c r="W331" s="28">
        <f>IF($A331="","",IF(OR($N331="Submitted",$N331="In Process",$N331="Denied",$N331="Paid",$N331="Adjusted",$N331="Voided"),"Not applicable",IF($H331="","Missing deadline",IF($H331&lt;TODAY(),"Past due",IF($H331&lt;=TODAY()+'Lists &amp; Settings'!$B$3,"Due within 14 days","On track")))))</f>
        <v/>
      </c>
      <c r="X331" s="28">
        <f>IF($A331="","",IF($U331&lt;=0,"Closed",IF($R331="","No follow-up date",IF($R331&lt;TODAY(),"Overdue",IF($R331=TODAY(),"Due","Scheduled")))))</f>
        <v/>
      </c>
      <c r="Y331" s="28">
        <f>IF($A331="","",IF($B331="","Missing encounter ID",IF($C331="","Missing clinic",IF($D331="","Missing payer",IF($E331="","Missing claim type",IF($F331="","Missing date of service",IF($H331="","Missing filing deadline",IF($I331="","Missing billed amount",IF($N331="","Missing claim status",IF($S331="","Missing owner",IF(COUNTIF($A$7:$A$506,$A331)&gt;1,"Duplicate claim ID",IF(AND($G331&lt;&gt;"",$G331&lt;$F331),"Submitted before service date",IF(AND($H331&lt;&gt;"",$H331&lt;$F331),"Deadline before service date",IF(AND($N331="Denied",$P331=""),"Missing denial category",IF(AND(OR($N331="Submitted",$N331="In Process",$N331="Denied",$N331="Paid",$N331="Adjusted"),$G331=""),"Missing submitted date",IF(AND($N331="Paid",$K331=0),"Paid status with no insurance payment",IF($K331+$L331+$M331&gt;$I331,"Amounts exceed billed amount","OK")))))))))))))))))</f>
        <v/>
      </c>
    </row>
    <row r="332">
      <c r="A332" s="29" t="n"/>
      <c r="B332" s="29" t="n"/>
      <c r="C332" s="29" t="n"/>
      <c r="D332" s="29" t="n"/>
      <c r="E332" s="29" t="n"/>
      <c r="F332" s="30" t="n"/>
      <c r="G332" s="30" t="n"/>
      <c r="H332" s="30" t="n"/>
      <c r="I332" s="31" t="n"/>
      <c r="J332" s="31" t="n"/>
      <c r="K332" s="31" t="n"/>
      <c r="L332" s="31" t="n"/>
      <c r="M332" s="31" t="n"/>
      <c r="N332" s="29" t="n"/>
      <c r="O332" s="32" t="n"/>
      <c r="P332" s="32" t="n"/>
      <c r="Q332" s="30" t="n"/>
      <c r="R332" s="30" t="n"/>
      <c r="S332" s="29" t="n"/>
      <c r="T332" s="25">
        <f>IF($A332="","",IF($G332="","",MAX(0,IF($N332="Paid",IF($Q332="",TODAY(),$Q332),TODAY())-$G332)))</f>
        <v/>
      </c>
      <c r="U332" s="26">
        <f>IF($A332="","",MAX(0,$I332-$K332-$L332-$M332))</f>
        <v/>
      </c>
      <c r="V332" s="27">
        <f>IF($A332="","",IF($G332="","Not submitted",IF($T332&lt;=30,"0–30 days",IF($T332&lt;=60,"31–60 days",IF($T332&lt;=90,"61–90 days","More than 90 days")))))</f>
        <v/>
      </c>
      <c r="W332" s="28">
        <f>IF($A332="","",IF(OR($N332="Submitted",$N332="In Process",$N332="Denied",$N332="Paid",$N332="Adjusted",$N332="Voided"),"Not applicable",IF($H332="","Missing deadline",IF($H332&lt;TODAY(),"Past due",IF($H332&lt;=TODAY()+'Lists &amp; Settings'!$B$3,"Due within 14 days","On track")))))</f>
        <v/>
      </c>
      <c r="X332" s="28">
        <f>IF($A332="","",IF($U332&lt;=0,"Closed",IF($R332="","No follow-up date",IF($R332&lt;TODAY(),"Overdue",IF($R332=TODAY(),"Due","Scheduled")))))</f>
        <v/>
      </c>
      <c r="Y332" s="28">
        <f>IF($A332="","",IF($B332="","Missing encounter ID",IF($C332="","Missing clinic",IF($D332="","Missing payer",IF($E332="","Missing claim type",IF($F332="","Missing date of service",IF($H332="","Missing filing deadline",IF($I332="","Missing billed amount",IF($N332="","Missing claim status",IF($S332="","Missing owner",IF(COUNTIF($A$7:$A$506,$A332)&gt;1,"Duplicate claim ID",IF(AND($G332&lt;&gt;"",$G332&lt;$F332),"Submitted before service date",IF(AND($H332&lt;&gt;"",$H332&lt;$F332),"Deadline before service date",IF(AND($N332="Denied",$P332=""),"Missing denial category",IF(AND(OR($N332="Submitted",$N332="In Process",$N332="Denied",$N332="Paid",$N332="Adjusted"),$G332=""),"Missing submitted date",IF(AND($N332="Paid",$K332=0),"Paid status with no insurance payment",IF($K332+$L332+$M332&gt;$I332,"Amounts exceed billed amount","OK")))))))))))))))))</f>
        <v/>
      </c>
    </row>
    <row r="333">
      <c r="A333" s="21" t="n"/>
      <c r="B333" s="21" t="n"/>
      <c r="C333" s="21" t="n"/>
      <c r="D333" s="21" t="n"/>
      <c r="E333" s="21" t="n"/>
      <c r="F333" s="22" t="n"/>
      <c r="G333" s="22" t="n"/>
      <c r="H333" s="22" t="n"/>
      <c r="I333" s="23" t="n"/>
      <c r="J333" s="23" t="n"/>
      <c r="K333" s="23" t="n"/>
      <c r="L333" s="23" t="n"/>
      <c r="M333" s="23" t="n"/>
      <c r="N333" s="21" t="n"/>
      <c r="O333" s="24" t="n"/>
      <c r="P333" s="24" t="n"/>
      <c r="Q333" s="22" t="n"/>
      <c r="R333" s="22" t="n"/>
      <c r="S333" s="21" t="n"/>
      <c r="T333" s="25">
        <f>IF($A333="","",IF($G333="","",MAX(0,IF($N333="Paid",IF($Q333="",TODAY(),$Q333),TODAY())-$G333)))</f>
        <v/>
      </c>
      <c r="U333" s="26">
        <f>IF($A333="","",MAX(0,$I333-$K333-$L333-$M333))</f>
        <v/>
      </c>
      <c r="V333" s="27">
        <f>IF($A333="","",IF($G333="","Not submitted",IF($T333&lt;=30,"0–30 days",IF($T333&lt;=60,"31–60 days",IF($T333&lt;=90,"61–90 days","More than 90 days")))))</f>
        <v/>
      </c>
      <c r="W333" s="28">
        <f>IF($A333="","",IF(OR($N333="Submitted",$N333="In Process",$N333="Denied",$N333="Paid",$N333="Adjusted",$N333="Voided"),"Not applicable",IF($H333="","Missing deadline",IF($H333&lt;TODAY(),"Past due",IF($H333&lt;=TODAY()+'Lists &amp; Settings'!$B$3,"Due within 14 days","On track")))))</f>
        <v/>
      </c>
      <c r="X333" s="28">
        <f>IF($A333="","",IF($U333&lt;=0,"Closed",IF($R333="","No follow-up date",IF($R333&lt;TODAY(),"Overdue",IF($R333=TODAY(),"Due","Scheduled")))))</f>
        <v/>
      </c>
      <c r="Y333" s="28">
        <f>IF($A333="","",IF($B333="","Missing encounter ID",IF($C333="","Missing clinic",IF($D333="","Missing payer",IF($E333="","Missing claim type",IF($F333="","Missing date of service",IF($H333="","Missing filing deadline",IF($I333="","Missing billed amount",IF($N333="","Missing claim status",IF($S333="","Missing owner",IF(COUNTIF($A$7:$A$506,$A333)&gt;1,"Duplicate claim ID",IF(AND($G333&lt;&gt;"",$G333&lt;$F333),"Submitted before service date",IF(AND($H333&lt;&gt;"",$H333&lt;$F333),"Deadline before service date",IF(AND($N333="Denied",$P333=""),"Missing denial category",IF(AND(OR($N333="Submitted",$N333="In Process",$N333="Denied",$N333="Paid",$N333="Adjusted"),$G333=""),"Missing submitted date",IF(AND($N333="Paid",$K333=0),"Paid status with no insurance payment",IF($K333+$L333+$M333&gt;$I333,"Amounts exceed billed amount","OK")))))))))))))))))</f>
        <v/>
      </c>
    </row>
    <row r="334">
      <c r="A334" s="29" t="n"/>
      <c r="B334" s="29" t="n"/>
      <c r="C334" s="29" t="n"/>
      <c r="D334" s="29" t="n"/>
      <c r="E334" s="29" t="n"/>
      <c r="F334" s="30" t="n"/>
      <c r="G334" s="30" t="n"/>
      <c r="H334" s="30" t="n"/>
      <c r="I334" s="31" t="n"/>
      <c r="J334" s="31" t="n"/>
      <c r="K334" s="31" t="n"/>
      <c r="L334" s="31" t="n"/>
      <c r="M334" s="31" t="n"/>
      <c r="N334" s="29" t="n"/>
      <c r="O334" s="32" t="n"/>
      <c r="P334" s="32" t="n"/>
      <c r="Q334" s="30" t="n"/>
      <c r="R334" s="30" t="n"/>
      <c r="S334" s="29" t="n"/>
      <c r="T334" s="25">
        <f>IF($A334="","",IF($G334="","",MAX(0,IF($N334="Paid",IF($Q334="",TODAY(),$Q334),TODAY())-$G334)))</f>
        <v/>
      </c>
      <c r="U334" s="26">
        <f>IF($A334="","",MAX(0,$I334-$K334-$L334-$M334))</f>
        <v/>
      </c>
      <c r="V334" s="27">
        <f>IF($A334="","",IF($G334="","Not submitted",IF($T334&lt;=30,"0–30 days",IF($T334&lt;=60,"31–60 days",IF($T334&lt;=90,"61–90 days","More than 90 days")))))</f>
        <v/>
      </c>
      <c r="W334" s="28">
        <f>IF($A334="","",IF(OR($N334="Submitted",$N334="In Process",$N334="Denied",$N334="Paid",$N334="Adjusted",$N334="Voided"),"Not applicable",IF($H334="","Missing deadline",IF($H334&lt;TODAY(),"Past due",IF($H334&lt;=TODAY()+'Lists &amp; Settings'!$B$3,"Due within 14 days","On track")))))</f>
        <v/>
      </c>
      <c r="X334" s="28">
        <f>IF($A334="","",IF($U334&lt;=0,"Closed",IF($R334="","No follow-up date",IF($R334&lt;TODAY(),"Overdue",IF($R334=TODAY(),"Due","Scheduled")))))</f>
        <v/>
      </c>
      <c r="Y334" s="28">
        <f>IF($A334="","",IF($B334="","Missing encounter ID",IF($C334="","Missing clinic",IF($D334="","Missing payer",IF($E334="","Missing claim type",IF($F334="","Missing date of service",IF($H334="","Missing filing deadline",IF($I334="","Missing billed amount",IF($N334="","Missing claim status",IF($S334="","Missing owner",IF(COUNTIF($A$7:$A$506,$A334)&gt;1,"Duplicate claim ID",IF(AND($G334&lt;&gt;"",$G334&lt;$F334),"Submitted before service date",IF(AND($H334&lt;&gt;"",$H334&lt;$F334),"Deadline before service date",IF(AND($N334="Denied",$P334=""),"Missing denial category",IF(AND(OR($N334="Submitted",$N334="In Process",$N334="Denied",$N334="Paid",$N334="Adjusted"),$G334=""),"Missing submitted date",IF(AND($N334="Paid",$K334=0),"Paid status with no insurance payment",IF($K334+$L334+$M334&gt;$I334,"Amounts exceed billed amount","OK")))))))))))))))))</f>
        <v/>
      </c>
    </row>
    <row r="335">
      <c r="A335" s="21" t="n"/>
      <c r="B335" s="21" t="n"/>
      <c r="C335" s="21" t="n"/>
      <c r="D335" s="21" t="n"/>
      <c r="E335" s="21" t="n"/>
      <c r="F335" s="22" t="n"/>
      <c r="G335" s="22" t="n"/>
      <c r="H335" s="22" t="n"/>
      <c r="I335" s="23" t="n"/>
      <c r="J335" s="23" t="n"/>
      <c r="K335" s="23" t="n"/>
      <c r="L335" s="23" t="n"/>
      <c r="M335" s="23" t="n"/>
      <c r="N335" s="21" t="n"/>
      <c r="O335" s="24" t="n"/>
      <c r="P335" s="24" t="n"/>
      <c r="Q335" s="22" t="n"/>
      <c r="R335" s="22" t="n"/>
      <c r="S335" s="21" t="n"/>
      <c r="T335" s="25">
        <f>IF($A335="","",IF($G335="","",MAX(0,IF($N335="Paid",IF($Q335="",TODAY(),$Q335),TODAY())-$G335)))</f>
        <v/>
      </c>
      <c r="U335" s="26">
        <f>IF($A335="","",MAX(0,$I335-$K335-$L335-$M335))</f>
        <v/>
      </c>
      <c r="V335" s="27">
        <f>IF($A335="","",IF($G335="","Not submitted",IF($T335&lt;=30,"0–30 days",IF($T335&lt;=60,"31–60 days",IF($T335&lt;=90,"61–90 days","More than 90 days")))))</f>
        <v/>
      </c>
      <c r="W335" s="28">
        <f>IF($A335="","",IF(OR($N335="Submitted",$N335="In Process",$N335="Denied",$N335="Paid",$N335="Adjusted",$N335="Voided"),"Not applicable",IF($H335="","Missing deadline",IF($H335&lt;TODAY(),"Past due",IF($H335&lt;=TODAY()+'Lists &amp; Settings'!$B$3,"Due within 14 days","On track")))))</f>
        <v/>
      </c>
      <c r="X335" s="28">
        <f>IF($A335="","",IF($U335&lt;=0,"Closed",IF($R335="","No follow-up date",IF($R335&lt;TODAY(),"Overdue",IF($R335=TODAY(),"Due","Scheduled")))))</f>
        <v/>
      </c>
      <c r="Y335" s="28">
        <f>IF($A335="","",IF($B335="","Missing encounter ID",IF($C335="","Missing clinic",IF($D335="","Missing payer",IF($E335="","Missing claim type",IF($F335="","Missing date of service",IF($H335="","Missing filing deadline",IF($I335="","Missing billed amount",IF($N335="","Missing claim status",IF($S335="","Missing owner",IF(COUNTIF($A$7:$A$506,$A335)&gt;1,"Duplicate claim ID",IF(AND($G335&lt;&gt;"",$G335&lt;$F335),"Submitted before service date",IF(AND($H335&lt;&gt;"",$H335&lt;$F335),"Deadline before service date",IF(AND($N335="Denied",$P335=""),"Missing denial category",IF(AND(OR($N335="Submitted",$N335="In Process",$N335="Denied",$N335="Paid",$N335="Adjusted"),$G335=""),"Missing submitted date",IF(AND($N335="Paid",$K335=0),"Paid status with no insurance payment",IF($K335+$L335+$M335&gt;$I335,"Amounts exceed billed amount","OK")))))))))))))))))</f>
        <v/>
      </c>
    </row>
    <row r="336">
      <c r="A336" s="29" t="n"/>
      <c r="B336" s="29" t="n"/>
      <c r="C336" s="29" t="n"/>
      <c r="D336" s="29" t="n"/>
      <c r="E336" s="29" t="n"/>
      <c r="F336" s="30" t="n"/>
      <c r="G336" s="30" t="n"/>
      <c r="H336" s="30" t="n"/>
      <c r="I336" s="31" t="n"/>
      <c r="J336" s="31" t="n"/>
      <c r="K336" s="31" t="n"/>
      <c r="L336" s="31" t="n"/>
      <c r="M336" s="31" t="n"/>
      <c r="N336" s="29" t="n"/>
      <c r="O336" s="32" t="n"/>
      <c r="P336" s="32" t="n"/>
      <c r="Q336" s="30" t="n"/>
      <c r="R336" s="30" t="n"/>
      <c r="S336" s="29" t="n"/>
      <c r="T336" s="25">
        <f>IF($A336="","",IF($G336="","",MAX(0,IF($N336="Paid",IF($Q336="",TODAY(),$Q336),TODAY())-$G336)))</f>
        <v/>
      </c>
      <c r="U336" s="26">
        <f>IF($A336="","",MAX(0,$I336-$K336-$L336-$M336))</f>
        <v/>
      </c>
      <c r="V336" s="27">
        <f>IF($A336="","",IF($G336="","Not submitted",IF($T336&lt;=30,"0–30 days",IF($T336&lt;=60,"31–60 days",IF($T336&lt;=90,"61–90 days","More than 90 days")))))</f>
        <v/>
      </c>
      <c r="W336" s="28">
        <f>IF($A336="","",IF(OR($N336="Submitted",$N336="In Process",$N336="Denied",$N336="Paid",$N336="Adjusted",$N336="Voided"),"Not applicable",IF($H336="","Missing deadline",IF($H336&lt;TODAY(),"Past due",IF($H336&lt;=TODAY()+'Lists &amp; Settings'!$B$3,"Due within 14 days","On track")))))</f>
        <v/>
      </c>
      <c r="X336" s="28">
        <f>IF($A336="","",IF($U336&lt;=0,"Closed",IF($R336="","No follow-up date",IF($R336&lt;TODAY(),"Overdue",IF($R336=TODAY(),"Due","Scheduled")))))</f>
        <v/>
      </c>
      <c r="Y336" s="28">
        <f>IF($A336="","",IF($B336="","Missing encounter ID",IF($C336="","Missing clinic",IF($D336="","Missing payer",IF($E336="","Missing claim type",IF($F336="","Missing date of service",IF($H336="","Missing filing deadline",IF($I336="","Missing billed amount",IF($N336="","Missing claim status",IF($S336="","Missing owner",IF(COUNTIF($A$7:$A$506,$A336)&gt;1,"Duplicate claim ID",IF(AND($G336&lt;&gt;"",$G336&lt;$F336),"Submitted before service date",IF(AND($H336&lt;&gt;"",$H336&lt;$F336),"Deadline before service date",IF(AND($N336="Denied",$P336=""),"Missing denial category",IF(AND(OR($N336="Submitted",$N336="In Process",$N336="Denied",$N336="Paid",$N336="Adjusted"),$G336=""),"Missing submitted date",IF(AND($N336="Paid",$K336=0),"Paid status with no insurance payment",IF($K336+$L336+$M336&gt;$I336,"Amounts exceed billed amount","OK")))))))))))))))))</f>
        <v/>
      </c>
    </row>
    <row r="337">
      <c r="A337" s="21" t="n"/>
      <c r="B337" s="21" t="n"/>
      <c r="C337" s="21" t="n"/>
      <c r="D337" s="21" t="n"/>
      <c r="E337" s="21" t="n"/>
      <c r="F337" s="22" t="n"/>
      <c r="G337" s="22" t="n"/>
      <c r="H337" s="22" t="n"/>
      <c r="I337" s="23" t="n"/>
      <c r="J337" s="23" t="n"/>
      <c r="K337" s="23" t="n"/>
      <c r="L337" s="23" t="n"/>
      <c r="M337" s="23" t="n"/>
      <c r="N337" s="21" t="n"/>
      <c r="O337" s="24" t="n"/>
      <c r="P337" s="24" t="n"/>
      <c r="Q337" s="22" t="n"/>
      <c r="R337" s="22" t="n"/>
      <c r="S337" s="21" t="n"/>
      <c r="T337" s="25">
        <f>IF($A337="","",IF($G337="","",MAX(0,IF($N337="Paid",IF($Q337="",TODAY(),$Q337),TODAY())-$G337)))</f>
        <v/>
      </c>
      <c r="U337" s="26">
        <f>IF($A337="","",MAX(0,$I337-$K337-$L337-$M337))</f>
        <v/>
      </c>
      <c r="V337" s="27">
        <f>IF($A337="","",IF($G337="","Not submitted",IF($T337&lt;=30,"0–30 days",IF($T337&lt;=60,"31–60 days",IF($T337&lt;=90,"61–90 days","More than 90 days")))))</f>
        <v/>
      </c>
      <c r="W337" s="28">
        <f>IF($A337="","",IF(OR($N337="Submitted",$N337="In Process",$N337="Denied",$N337="Paid",$N337="Adjusted",$N337="Voided"),"Not applicable",IF($H337="","Missing deadline",IF($H337&lt;TODAY(),"Past due",IF($H337&lt;=TODAY()+'Lists &amp; Settings'!$B$3,"Due within 14 days","On track")))))</f>
        <v/>
      </c>
      <c r="X337" s="28">
        <f>IF($A337="","",IF($U337&lt;=0,"Closed",IF($R337="","No follow-up date",IF($R337&lt;TODAY(),"Overdue",IF($R337=TODAY(),"Due","Scheduled")))))</f>
        <v/>
      </c>
      <c r="Y337" s="28">
        <f>IF($A337="","",IF($B337="","Missing encounter ID",IF($C337="","Missing clinic",IF($D337="","Missing payer",IF($E337="","Missing claim type",IF($F337="","Missing date of service",IF($H337="","Missing filing deadline",IF($I337="","Missing billed amount",IF($N337="","Missing claim status",IF($S337="","Missing owner",IF(COUNTIF($A$7:$A$506,$A337)&gt;1,"Duplicate claim ID",IF(AND($G337&lt;&gt;"",$G337&lt;$F337),"Submitted before service date",IF(AND($H337&lt;&gt;"",$H337&lt;$F337),"Deadline before service date",IF(AND($N337="Denied",$P337=""),"Missing denial category",IF(AND(OR($N337="Submitted",$N337="In Process",$N337="Denied",$N337="Paid",$N337="Adjusted"),$G337=""),"Missing submitted date",IF(AND($N337="Paid",$K337=0),"Paid status with no insurance payment",IF($K337+$L337+$M337&gt;$I337,"Amounts exceed billed amount","OK")))))))))))))))))</f>
        <v/>
      </c>
    </row>
    <row r="338">
      <c r="A338" s="29" t="n"/>
      <c r="B338" s="29" t="n"/>
      <c r="C338" s="29" t="n"/>
      <c r="D338" s="29" t="n"/>
      <c r="E338" s="29" t="n"/>
      <c r="F338" s="30" t="n"/>
      <c r="G338" s="30" t="n"/>
      <c r="H338" s="30" t="n"/>
      <c r="I338" s="31" t="n"/>
      <c r="J338" s="31" t="n"/>
      <c r="K338" s="31" t="n"/>
      <c r="L338" s="31" t="n"/>
      <c r="M338" s="31" t="n"/>
      <c r="N338" s="29" t="n"/>
      <c r="O338" s="32" t="n"/>
      <c r="P338" s="32" t="n"/>
      <c r="Q338" s="30" t="n"/>
      <c r="R338" s="30" t="n"/>
      <c r="S338" s="29" t="n"/>
      <c r="T338" s="25">
        <f>IF($A338="","",IF($G338="","",MAX(0,IF($N338="Paid",IF($Q338="",TODAY(),$Q338),TODAY())-$G338)))</f>
        <v/>
      </c>
      <c r="U338" s="26">
        <f>IF($A338="","",MAX(0,$I338-$K338-$L338-$M338))</f>
        <v/>
      </c>
      <c r="V338" s="27">
        <f>IF($A338="","",IF($G338="","Not submitted",IF($T338&lt;=30,"0–30 days",IF($T338&lt;=60,"31–60 days",IF($T338&lt;=90,"61–90 days","More than 90 days")))))</f>
        <v/>
      </c>
      <c r="W338" s="28">
        <f>IF($A338="","",IF(OR($N338="Submitted",$N338="In Process",$N338="Denied",$N338="Paid",$N338="Adjusted",$N338="Voided"),"Not applicable",IF($H338="","Missing deadline",IF($H338&lt;TODAY(),"Past due",IF($H338&lt;=TODAY()+'Lists &amp; Settings'!$B$3,"Due within 14 days","On track")))))</f>
        <v/>
      </c>
      <c r="X338" s="28">
        <f>IF($A338="","",IF($U338&lt;=0,"Closed",IF($R338="","No follow-up date",IF($R338&lt;TODAY(),"Overdue",IF($R338=TODAY(),"Due","Scheduled")))))</f>
        <v/>
      </c>
      <c r="Y338" s="28">
        <f>IF($A338="","",IF($B338="","Missing encounter ID",IF($C338="","Missing clinic",IF($D338="","Missing payer",IF($E338="","Missing claim type",IF($F338="","Missing date of service",IF($H338="","Missing filing deadline",IF($I338="","Missing billed amount",IF($N338="","Missing claim status",IF($S338="","Missing owner",IF(COUNTIF($A$7:$A$506,$A338)&gt;1,"Duplicate claim ID",IF(AND($G338&lt;&gt;"",$G338&lt;$F338),"Submitted before service date",IF(AND($H338&lt;&gt;"",$H338&lt;$F338),"Deadline before service date",IF(AND($N338="Denied",$P338=""),"Missing denial category",IF(AND(OR($N338="Submitted",$N338="In Process",$N338="Denied",$N338="Paid",$N338="Adjusted"),$G338=""),"Missing submitted date",IF(AND($N338="Paid",$K338=0),"Paid status with no insurance payment",IF($K338+$L338+$M338&gt;$I338,"Amounts exceed billed amount","OK")))))))))))))))))</f>
        <v/>
      </c>
    </row>
    <row r="339">
      <c r="A339" s="21" t="n"/>
      <c r="B339" s="21" t="n"/>
      <c r="C339" s="21" t="n"/>
      <c r="D339" s="21" t="n"/>
      <c r="E339" s="21" t="n"/>
      <c r="F339" s="22" t="n"/>
      <c r="G339" s="22" t="n"/>
      <c r="H339" s="22" t="n"/>
      <c r="I339" s="23" t="n"/>
      <c r="J339" s="23" t="n"/>
      <c r="K339" s="23" t="n"/>
      <c r="L339" s="23" t="n"/>
      <c r="M339" s="23" t="n"/>
      <c r="N339" s="21" t="n"/>
      <c r="O339" s="24" t="n"/>
      <c r="P339" s="24" t="n"/>
      <c r="Q339" s="22" t="n"/>
      <c r="R339" s="22" t="n"/>
      <c r="S339" s="21" t="n"/>
      <c r="T339" s="25">
        <f>IF($A339="","",IF($G339="","",MAX(0,IF($N339="Paid",IF($Q339="",TODAY(),$Q339),TODAY())-$G339)))</f>
        <v/>
      </c>
      <c r="U339" s="26">
        <f>IF($A339="","",MAX(0,$I339-$K339-$L339-$M339))</f>
        <v/>
      </c>
      <c r="V339" s="27">
        <f>IF($A339="","",IF($G339="","Not submitted",IF($T339&lt;=30,"0–30 days",IF($T339&lt;=60,"31–60 days",IF($T339&lt;=90,"61–90 days","More than 90 days")))))</f>
        <v/>
      </c>
      <c r="W339" s="28">
        <f>IF($A339="","",IF(OR($N339="Submitted",$N339="In Process",$N339="Denied",$N339="Paid",$N339="Adjusted",$N339="Voided"),"Not applicable",IF($H339="","Missing deadline",IF($H339&lt;TODAY(),"Past due",IF($H339&lt;=TODAY()+'Lists &amp; Settings'!$B$3,"Due within 14 days","On track")))))</f>
        <v/>
      </c>
      <c r="X339" s="28">
        <f>IF($A339="","",IF($U339&lt;=0,"Closed",IF($R339="","No follow-up date",IF($R339&lt;TODAY(),"Overdue",IF($R339=TODAY(),"Due","Scheduled")))))</f>
        <v/>
      </c>
      <c r="Y339" s="28">
        <f>IF($A339="","",IF($B339="","Missing encounter ID",IF($C339="","Missing clinic",IF($D339="","Missing payer",IF($E339="","Missing claim type",IF($F339="","Missing date of service",IF($H339="","Missing filing deadline",IF($I339="","Missing billed amount",IF($N339="","Missing claim status",IF($S339="","Missing owner",IF(COUNTIF($A$7:$A$506,$A339)&gt;1,"Duplicate claim ID",IF(AND($G339&lt;&gt;"",$G339&lt;$F339),"Submitted before service date",IF(AND($H339&lt;&gt;"",$H339&lt;$F339),"Deadline before service date",IF(AND($N339="Denied",$P339=""),"Missing denial category",IF(AND(OR($N339="Submitted",$N339="In Process",$N339="Denied",$N339="Paid",$N339="Adjusted"),$G339=""),"Missing submitted date",IF(AND($N339="Paid",$K339=0),"Paid status with no insurance payment",IF($K339+$L339+$M339&gt;$I339,"Amounts exceed billed amount","OK")))))))))))))))))</f>
        <v/>
      </c>
    </row>
    <row r="340">
      <c r="A340" s="29" t="n"/>
      <c r="B340" s="29" t="n"/>
      <c r="C340" s="29" t="n"/>
      <c r="D340" s="29" t="n"/>
      <c r="E340" s="29" t="n"/>
      <c r="F340" s="30" t="n"/>
      <c r="G340" s="30" t="n"/>
      <c r="H340" s="30" t="n"/>
      <c r="I340" s="31" t="n"/>
      <c r="J340" s="31" t="n"/>
      <c r="K340" s="31" t="n"/>
      <c r="L340" s="31" t="n"/>
      <c r="M340" s="31" t="n"/>
      <c r="N340" s="29" t="n"/>
      <c r="O340" s="32" t="n"/>
      <c r="P340" s="32" t="n"/>
      <c r="Q340" s="30" t="n"/>
      <c r="R340" s="30" t="n"/>
      <c r="S340" s="29" t="n"/>
      <c r="T340" s="25">
        <f>IF($A340="","",IF($G340="","",MAX(0,IF($N340="Paid",IF($Q340="",TODAY(),$Q340),TODAY())-$G340)))</f>
        <v/>
      </c>
      <c r="U340" s="26">
        <f>IF($A340="","",MAX(0,$I340-$K340-$L340-$M340))</f>
        <v/>
      </c>
      <c r="V340" s="27">
        <f>IF($A340="","",IF($G340="","Not submitted",IF($T340&lt;=30,"0–30 days",IF($T340&lt;=60,"31–60 days",IF($T340&lt;=90,"61–90 days","More than 90 days")))))</f>
        <v/>
      </c>
      <c r="W340" s="28">
        <f>IF($A340="","",IF(OR($N340="Submitted",$N340="In Process",$N340="Denied",$N340="Paid",$N340="Adjusted",$N340="Voided"),"Not applicable",IF($H340="","Missing deadline",IF($H340&lt;TODAY(),"Past due",IF($H340&lt;=TODAY()+'Lists &amp; Settings'!$B$3,"Due within 14 days","On track")))))</f>
        <v/>
      </c>
      <c r="X340" s="28">
        <f>IF($A340="","",IF($U340&lt;=0,"Closed",IF($R340="","No follow-up date",IF($R340&lt;TODAY(),"Overdue",IF($R340=TODAY(),"Due","Scheduled")))))</f>
        <v/>
      </c>
      <c r="Y340" s="28">
        <f>IF($A340="","",IF($B340="","Missing encounter ID",IF($C340="","Missing clinic",IF($D340="","Missing payer",IF($E340="","Missing claim type",IF($F340="","Missing date of service",IF($H340="","Missing filing deadline",IF($I340="","Missing billed amount",IF($N340="","Missing claim status",IF($S340="","Missing owner",IF(COUNTIF($A$7:$A$506,$A340)&gt;1,"Duplicate claim ID",IF(AND($G340&lt;&gt;"",$G340&lt;$F340),"Submitted before service date",IF(AND($H340&lt;&gt;"",$H340&lt;$F340),"Deadline before service date",IF(AND($N340="Denied",$P340=""),"Missing denial category",IF(AND(OR($N340="Submitted",$N340="In Process",$N340="Denied",$N340="Paid",$N340="Adjusted"),$G340=""),"Missing submitted date",IF(AND($N340="Paid",$K340=0),"Paid status with no insurance payment",IF($K340+$L340+$M340&gt;$I340,"Amounts exceed billed amount","OK")))))))))))))))))</f>
        <v/>
      </c>
    </row>
    <row r="341">
      <c r="A341" s="21" t="n"/>
      <c r="B341" s="21" t="n"/>
      <c r="C341" s="21" t="n"/>
      <c r="D341" s="21" t="n"/>
      <c r="E341" s="21" t="n"/>
      <c r="F341" s="22" t="n"/>
      <c r="G341" s="22" t="n"/>
      <c r="H341" s="22" t="n"/>
      <c r="I341" s="23" t="n"/>
      <c r="J341" s="23" t="n"/>
      <c r="K341" s="23" t="n"/>
      <c r="L341" s="23" t="n"/>
      <c r="M341" s="23" t="n"/>
      <c r="N341" s="21" t="n"/>
      <c r="O341" s="24" t="n"/>
      <c r="P341" s="24" t="n"/>
      <c r="Q341" s="22" t="n"/>
      <c r="R341" s="22" t="n"/>
      <c r="S341" s="21" t="n"/>
      <c r="T341" s="25">
        <f>IF($A341="","",IF($G341="","",MAX(0,IF($N341="Paid",IF($Q341="",TODAY(),$Q341),TODAY())-$G341)))</f>
        <v/>
      </c>
      <c r="U341" s="26">
        <f>IF($A341="","",MAX(0,$I341-$K341-$L341-$M341))</f>
        <v/>
      </c>
      <c r="V341" s="27">
        <f>IF($A341="","",IF($G341="","Not submitted",IF($T341&lt;=30,"0–30 days",IF($T341&lt;=60,"31–60 days",IF($T341&lt;=90,"61–90 days","More than 90 days")))))</f>
        <v/>
      </c>
      <c r="W341" s="28">
        <f>IF($A341="","",IF(OR($N341="Submitted",$N341="In Process",$N341="Denied",$N341="Paid",$N341="Adjusted",$N341="Voided"),"Not applicable",IF($H341="","Missing deadline",IF($H341&lt;TODAY(),"Past due",IF($H341&lt;=TODAY()+'Lists &amp; Settings'!$B$3,"Due within 14 days","On track")))))</f>
        <v/>
      </c>
      <c r="X341" s="28">
        <f>IF($A341="","",IF($U341&lt;=0,"Closed",IF($R341="","No follow-up date",IF($R341&lt;TODAY(),"Overdue",IF($R341=TODAY(),"Due","Scheduled")))))</f>
        <v/>
      </c>
      <c r="Y341" s="28">
        <f>IF($A341="","",IF($B341="","Missing encounter ID",IF($C341="","Missing clinic",IF($D341="","Missing payer",IF($E341="","Missing claim type",IF($F341="","Missing date of service",IF($H341="","Missing filing deadline",IF($I341="","Missing billed amount",IF($N341="","Missing claim status",IF($S341="","Missing owner",IF(COUNTIF($A$7:$A$506,$A341)&gt;1,"Duplicate claim ID",IF(AND($G341&lt;&gt;"",$G341&lt;$F341),"Submitted before service date",IF(AND($H341&lt;&gt;"",$H341&lt;$F341),"Deadline before service date",IF(AND($N341="Denied",$P341=""),"Missing denial category",IF(AND(OR($N341="Submitted",$N341="In Process",$N341="Denied",$N341="Paid",$N341="Adjusted"),$G341=""),"Missing submitted date",IF(AND($N341="Paid",$K341=0),"Paid status with no insurance payment",IF($K341+$L341+$M341&gt;$I341,"Amounts exceed billed amount","OK")))))))))))))))))</f>
        <v/>
      </c>
    </row>
    <row r="342">
      <c r="A342" s="29" t="n"/>
      <c r="B342" s="29" t="n"/>
      <c r="C342" s="29" t="n"/>
      <c r="D342" s="29" t="n"/>
      <c r="E342" s="29" t="n"/>
      <c r="F342" s="30" t="n"/>
      <c r="G342" s="30" t="n"/>
      <c r="H342" s="30" t="n"/>
      <c r="I342" s="31" t="n"/>
      <c r="J342" s="31" t="n"/>
      <c r="K342" s="31" t="n"/>
      <c r="L342" s="31" t="n"/>
      <c r="M342" s="31" t="n"/>
      <c r="N342" s="29" t="n"/>
      <c r="O342" s="32" t="n"/>
      <c r="P342" s="32" t="n"/>
      <c r="Q342" s="30" t="n"/>
      <c r="R342" s="30" t="n"/>
      <c r="S342" s="29" t="n"/>
      <c r="T342" s="25">
        <f>IF($A342="","",IF($G342="","",MAX(0,IF($N342="Paid",IF($Q342="",TODAY(),$Q342),TODAY())-$G342)))</f>
        <v/>
      </c>
      <c r="U342" s="26">
        <f>IF($A342="","",MAX(0,$I342-$K342-$L342-$M342))</f>
        <v/>
      </c>
      <c r="V342" s="27">
        <f>IF($A342="","",IF($G342="","Not submitted",IF($T342&lt;=30,"0–30 days",IF($T342&lt;=60,"31–60 days",IF($T342&lt;=90,"61–90 days","More than 90 days")))))</f>
        <v/>
      </c>
      <c r="W342" s="28">
        <f>IF($A342="","",IF(OR($N342="Submitted",$N342="In Process",$N342="Denied",$N342="Paid",$N342="Adjusted",$N342="Voided"),"Not applicable",IF($H342="","Missing deadline",IF($H342&lt;TODAY(),"Past due",IF($H342&lt;=TODAY()+'Lists &amp; Settings'!$B$3,"Due within 14 days","On track")))))</f>
        <v/>
      </c>
      <c r="X342" s="28">
        <f>IF($A342="","",IF($U342&lt;=0,"Closed",IF($R342="","No follow-up date",IF($R342&lt;TODAY(),"Overdue",IF($R342=TODAY(),"Due","Scheduled")))))</f>
        <v/>
      </c>
      <c r="Y342" s="28">
        <f>IF($A342="","",IF($B342="","Missing encounter ID",IF($C342="","Missing clinic",IF($D342="","Missing payer",IF($E342="","Missing claim type",IF($F342="","Missing date of service",IF($H342="","Missing filing deadline",IF($I342="","Missing billed amount",IF($N342="","Missing claim status",IF($S342="","Missing owner",IF(COUNTIF($A$7:$A$506,$A342)&gt;1,"Duplicate claim ID",IF(AND($G342&lt;&gt;"",$G342&lt;$F342),"Submitted before service date",IF(AND($H342&lt;&gt;"",$H342&lt;$F342),"Deadline before service date",IF(AND($N342="Denied",$P342=""),"Missing denial category",IF(AND(OR($N342="Submitted",$N342="In Process",$N342="Denied",$N342="Paid",$N342="Adjusted"),$G342=""),"Missing submitted date",IF(AND($N342="Paid",$K342=0),"Paid status with no insurance payment",IF($K342+$L342+$M342&gt;$I342,"Amounts exceed billed amount","OK")))))))))))))))))</f>
        <v/>
      </c>
    </row>
    <row r="343">
      <c r="A343" s="21" t="n"/>
      <c r="B343" s="21" t="n"/>
      <c r="C343" s="21" t="n"/>
      <c r="D343" s="21" t="n"/>
      <c r="E343" s="21" t="n"/>
      <c r="F343" s="22" t="n"/>
      <c r="G343" s="22" t="n"/>
      <c r="H343" s="22" t="n"/>
      <c r="I343" s="23" t="n"/>
      <c r="J343" s="23" t="n"/>
      <c r="K343" s="23" t="n"/>
      <c r="L343" s="23" t="n"/>
      <c r="M343" s="23" t="n"/>
      <c r="N343" s="21" t="n"/>
      <c r="O343" s="24" t="n"/>
      <c r="P343" s="24" t="n"/>
      <c r="Q343" s="22" t="n"/>
      <c r="R343" s="22" t="n"/>
      <c r="S343" s="21" t="n"/>
      <c r="T343" s="25">
        <f>IF($A343="","",IF($G343="","",MAX(0,IF($N343="Paid",IF($Q343="",TODAY(),$Q343),TODAY())-$G343)))</f>
        <v/>
      </c>
      <c r="U343" s="26">
        <f>IF($A343="","",MAX(0,$I343-$K343-$L343-$M343))</f>
        <v/>
      </c>
      <c r="V343" s="27">
        <f>IF($A343="","",IF($G343="","Not submitted",IF($T343&lt;=30,"0–30 days",IF($T343&lt;=60,"31–60 days",IF($T343&lt;=90,"61–90 days","More than 90 days")))))</f>
        <v/>
      </c>
      <c r="W343" s="28">
        <f>IF($A343="","",IF(OR($N343="Submitted",$N343="In Process",$N343="Denied",$N343="Paid",$N343="Adjusted",$N343="Voided"),"Not applicable",IF($H343="","Missing deadline",IF($H343&lt;TODAY(),"Past due",IF($H343&lt;=TODAY()+'Lists &amp; Settings'!$B$3,"Due within 14 days","On track")))))</f>
        <v/>
      </c>
      <c r="X343" s="28">
        <f>IF($A343="","",IF($U343&lt;=0,"Closed",IF($R343="","No follow-up date",IF($R343&lt;TODAY(),"Overdue",IF($R343=TODAY(),"Due","Scheduled")))))</f>
        <v/>
      </c>
      <c r="Y343" s="28">
        <f>IF($A343="","",IF($B343="","Missing encounter ID",IF($C343="","Missing clinic",IF($D343="","Missing payer",IF($E343="","Missing claim type",IF($F343="","Missing date of service",IF($H343="","Missing filing deadline",IF($I343="","Missing billed amount",IF($N343="","Missing claim status",IF($S343="","Missing owner",IF(COUNTIF($A$7:$A$506,$A343)&gt;1,"Duplicate claim ID",IF(AND($G343&lt;&gt;"",$G343&lt;$F343),"Submitted before service date",IF(AND($H343&lt;&gt;"",$H343&lt;$F343),"Deadline before service date",IF(AND($N343="Denied",$P343=""),"Missing denial category",IF(AND(OR($N343="Submitted",$N343="In Process",$N343="Denied",$N343="Paid",$N343="Adjusted"),$G343=""),"Missing submitted date",IF(AND($N343="Paid",$K343=0),"Paid status with no insurance payment",IF($K343+$L343+$M343&gt;$I343,"Amounts exceed billed amount","OK")))))))))))))))))</f>
        <v/>
      </c>
    </row>
    <row r="344">
      <c r="A344" s="29" t="n"/>
      <c r="B344" s="29" t="n"/>
      <c r="C344" s="29" t="n"/>
      <c r="D344" s="29" t="n"/>
      <c r="E344" s="29" t="n"/>
      <c r="F344" s="30" t="n"/>
      <c r="G344" s="30" t="n"/>
      <c r="H344" s="30" t="n"/>
      <c r="I344" s="31" t="n"/>
      <c r="J344" s="31" t="n"/>
      <c r="K344" s="31" t="n"/>
      <c r="L344" s="31" t="n"/>
      <c r="M344" s="31" t="n"/>
      <c r="N344" s="29" t="n"/>
      <c r="O344" s="32" t="n"/>
      <c r="P344" s="32" t="n"/>
      <c r="Q344" s="30" t="n"/>
      <c r="R344" s="30" t="n"/>
      <c r="S344" s="29" t="n"/>
      <c r="T344" s="25">
        <f>IF($A344="","",IF($G344="","",MAX(0,IF($N344="Paid",IF($Q344="",TODAY(),$Q344),TODAY())-$G344)))</f>
        <v/>
      </c>
      <c r="U344" s="26">
        <f>IF($A344="","",MAX(0,$I344-$K344-$L344-$M344))</f>
        <v/>
      </c>
      <c r="V344" s="27">
        <f>IF($A344="","",IF($G344="","Not submitted",IF($T344&lt;=30,"0–30 days",IF($T344&lt;=60,"31–60 days",IF($T344&lt;=90,"61–90 days","More than 90 days")))))</f>
        <v/>
      </c>
      <c r="W344" s="28">
        <f>IF($A344="","",IF(OR($N344="Submitted",$N344="In Process",$N344="Denied",$N344="Paid",$N344="Adjusted",$N344="Voided"),"Not applicable",IF($H344="","Missing deadline",IF($H344&lt;TODAY(),"Past due",IF($H344&lt;=TODAY()+'Lists &amp; Settings'!$B$3,"Due within 14 days","On track")))))</f>
        <v/>
      </c>
      <c r="X344" s="28">
        <f>IF($A344="","",IF($U344&lt;=0,"Closed",IF($R344="","No follow-up date",IF($R344&lt;TODAY(),"Overdue",IF($R344=TODAY(),"Due","Scheduled")))))</f>
        <v/>
      </c>
      <c r="Y344" s="28">
        <f>IF($A344="","",IF($B344="","Missing encounter ID",IF($C344="","Missing clinic",IF($D344="","Missing payer",IF($E344="","Missing claim type",IF($F344="","Missing date of service",IF($H344="","Missing filing deadline",IF($I344="","Missing billed amount",IF($N344="","Missing claim status",IF($S344="","Missing owner",IF(COUNTIF($A$7:$A$506,$A344)&gt;1,"Duplicate claim ID",IF(AND($G344&lt;&gt;"",$G344&lt;$F344),"Submitted before service date",IF(AND($H344&lt;&gt;"",$H344&lt;$F344),"Deadline before service date",IF(AND($N344="Denied",$P344=""),"Missing denial category",IF(AND(OR($N344="Submitted",$N344="In Process",$N344="Denied",$N344="Paid",$N344="Adjusted"),$G344=""),"Missing submitted date",IF(AND($N344="Paid",$K344=0),"Paid status with no insurance payment",IF($K344+$L344+$M344&gt;$I344,"Amounts exceed billed amount","OK")))))))))))))))))</f>
        <v/>
      </c>
    </row>
    <row r="345">
      <c r="A345" s="21" t="n"/>
      <c r="B345" s="21" t="n"/>
      <c r="C345" s="21" t="n"/>
      <c r="D345" s="21" t="n"/>
      <c r="E345" s="21" t="n"/>
      <c r="F345" s="22" t="n"/>
      <c r="G345" s="22" t="n"/>
      <c r="H345" s="22" t="n"/>
      <c r="I345" s="23" t="n"/>
      <c r="J345" s="23" t="n"/>
      <c r="K345" s="23" t="n"/>
      <c r="L345" s="23" t="n"/>
      <c r="M345" s="23" t="n"/>
      <c r="N345" s="21" t="n"/>
      <c r="O345" s="24" t="n"/>
      <c r="P345" s="24" t="n"/>
      <c r="Q345" s="22" t="n"/>
      <c r="R345" s="22" t="n"/>
      <c r="S345" s="21" t="n"/>
      <c r="T345" s="25">
        <f>IF($A345="","",IF($G345="","",MAX(0,IF($N345="Paid",IF($Q345="",TODAY(),$Q345),TODAY())-$G345)))</f>
        <v/>
      </c>
      <c r="U345" s="26">
        <f>IF($A345="","",MAX(0,$I345-$K345-$L345-$M345))</f>
        <v/>
      </c>
      <c r="V345" s="27">
        <f>IF($A345="","",IF($G345="","Not submitted",IF($T345&lt;=30,"0–30 days",IF($T345&lt;=60,"31–60 days",IF($T345&lt;=90,"61–90 days","More than 90 days")))))</f>
        <v/>
      </c>
      <c r="W345" s="28">
        <f>IF($A345="","",IF(OR($N345="Submitted",$N345="In Process",$N345="Denied",$N345="Paid",$N345="Adjusted",$N345="Voided"),"Not applicable",IF($H345="","Missing deadline",IF($H345&lt;TODAY(),"Past due",IF($H345&lt;=TODAY()+'Lists &amp; Settings'!$B$3,"Due within 14 days","On track")))))</f>
        <v/>
      </c>
      <c r="X345" s="28">
        <f>IF($A345="","",IF($U345&lt;=0,"Closed",IF($R345="","No follow-up date",IF($R345&lt;TODAY(),"Overdue",IF($R345=TODAY(),"Due","Scheduled")))))</f>
        <v/>
      </c>
      <c r="Y345" s="28">
        <f>IF($A345="","",IF($B345="","Missing encounter ID",IF($C345="","Missing clinic",IF($D345="","Missing payer",IF($E345="","Missing claim type",IF($F345="","Missing date of service",IF($H345="","Missing filing deadline",IF($I345="","Missing billed amount",IF($N345="","Missing claim status",IF($S345="","Missing owner",IF(COUNTIF($A$7:$A$506,$A345)&gt;1,"Duplicate claim ID",IF(AND($G345&lt;&gt;"",$G345&lt;$F345),"Submitted before service date",IF(AND($H345&lt;&gt;"",$H345&lt;$F345),"Deadline before service date",IF(AND($N345="Denied",$P345=""),"Missing denial category",IF(AND(OR($N345="Submitted",$N345="In Process",$N345="Denied",$N345="Paid",$N345="Adjusted"),$G345=""),"Missing submitted date",IF(AND($N345="Paid",$K345=0),"Paid status with no insurance payment",IF($K345+$L345+$M345&gt;$I345,"Amounts exceed billed amount","OK")))))))))))))))))</f>
        <v/>
      </c>
    </row>
    <row r="346">
      <c r="A346" s="29" t="n"/>
      <c r="B346" s="29" t="n"/>
      <c r="C346" s="29" t="n"/>
      <c r="D346" s="29" t="n"/>
      <c r="E346" s="29" t="n"/>
      <c r="F346" s="30" t="n"/>
      <c r="G346" s="30" t="n"/>
      <c r="H346" s="30" t="n"/>
      <c r="I346" s="31" t="n"/>
      <c r="J346" s="31" t="n"/>
      <c r="K346" s="31" t="n"/>
      <c r="L346" s="31" t="n"/>
      <c r="M346" s="31" t="n"/>
      <c r="N346" s="29" t="n"/>
      <c r="O346" s="32" t="n"/>
      <c r="P346" s="32" t="n"/>
      <c r="Q346" s="30" t="n"/>
      <c r="R346" s="30" t="n"/>
      <c r="S346" s="29" t="n"/>
      <c r="T346" s="25">
        <f>IF($A346="","",IF($G346="","",MAX(0,IF($N346="Paid",IF($Q346="",TODAY(),$Q346),TODAY())-$G346)))</f>
        <v/>
      </c>
      <c r="U346" s="26">
        <f>IF($A346="","",MAX(0,$I346-$K346-$L346-$M346))</f>
        <v/>
      </c>
      <c r="V346" s="27">
        <f>IF($A346="","",IF($G346="","Not submitted",IF($T346&lt;=30,"0–30 days",IF($T346&lt;=60,"31–60 days",IF($T346&lt;=90,"61–90 days","More than 90 days")))))</f>
        <v/>
      </c>
      <c r="W346" s="28">
        <f>IF($A346="","",IF(OR($N346="Submitted",$N346="In Process",$N346="Denied",$N346="Paid",$N346="Adjusted",$N346="Voided"),"Not applicable",IF($H346="","Missing deadline",IF($H346&lt;TODAY(),"Past due",IF($H346&lt;=TODAY()+'Lists &amp; Settings'!$B$3,"Due within 14 days","On track")))))</f>
        <v/>
      </c>
      <c r="X346" s="28">
        <f>IF($A346="","",IF($U346&lt;=0,"Closed",IF($R346="","No follow-up date",IF($R346&lt;TODAY(),"Overdue",IF($R346=TODAY(),"Due","Scheduled")))))</f>
        <v/>
      </c>
      <c r="Y346" s="28">
        <f>IF($A346="","",IF($B346="","Missing encounter ID",IF($C346="","Missing clinic",IF($D346="","Missing payer",IF($E346="","Missing claim type",IF($F346="","Missing date of service",IF($H346="","Missing filing deadline",IF($I346="","Missing billed amount",IF($N346="","Missing claim status",IF($S346="","Missing owner",IF(COUNTIF($A$7:$A$506,$A346)&gt;1,"Duplicate claim ID",IF(AND($G346&lt;&gt;"",$G346&lt;$F346),"Submitted before service date",IF(AND($H346&lt;&gt;"",$H346&lt;$F346),"Deadline before service date",IF(AND($N346="Denied",$P346=""),"Missing denial category",IF(AND(OR($N346="Submitted",$N346="In Process",$N346="Denied",$N346="Paid",$N346="Adjusted"),$G346=""),"Missing submitted date",IF(AND($N346="Paid",$K346=0),"Paid status with no insurance payment",IF($K346+$L346+$M346&gt;$I346,"Amounts exceed billed amount","OK")))))))))))))))))</f>
        <v/>
      </c>
    </row>
    <row r="347">
      <c r="A347" s="21" t="n"/>
      <c r="B347" s="21" t="n"/>
      <c r="C347" s="21" t="n"/>
      <c r="D347" s="21" t="n"/>
      <c r="E347" s="21" t="n"/>
      <c r="F347" s="22" t="n"/>
      <c r="G347" s="22" t="n"/>
      <c r="H347" s="22" t="n"/>
      <c r="I347" s="23" t="n"/>
      <c r="J347" s="23" t="n"/>
      <c r="K347" s="23" t="n"/>
      <c r="L347" s="23" t="n"/>
      <c r="M347" s="23" t="n"/>
      <c r="N347" s="21" t="n"/>
      <c r="O347" s="24" t="n"/>
      <c r="P347" s="24" t="n"/>
      <c r="Q347" s="22" t="n"/>
      <c r="R347" s="22" t="n"/>
      <c r="S347" s="21" t="n"/>
      <c r="T347" s="25">
        <f>IF($A347="","",IF($G347="","",MAX(0,IF($N347="Paid",IF($Q347="",TODAY(),$Q347),TODAY())-$G347)))</f>
        <v/>
      </c>
      <c r="U347" s="26">
        <f>IF($A347="","",MAX(0,$I347-$K347-$L347-$M347))</f>
        <v/>
      </c>
      <c r="V347" s="27">
        <f>IF($A347="","",IF($G347="","Not submitted",IF($T347&lt;=30,"0–30 days",IF($T347&lt;=60,"31–60 days",IF($T347&lt;=90,"61–90 days","More than 90 days")))))</f>
        <v/>
      </c>
      <c r="W347" s="28">
        <f>IF($A347="","",IF(OR($N347="Submitted",$N347="In Process",$N347="Denied",$N347="Paid",$N347="Adjusted",$N347="Voided"),"Not applicable",IF($H347="","Missing deadline",IF($H347&lt;TODAY(),"Past due",IF($H347&lt;=TODAY()+'Lists &amp; Settings'!$B$3,"Due within 14 days","On track")))))</f>
        <v/>
      </c>
      <c r="X347" s="28">
        <f>IF($A347="","",IF($U347&lt;=0,"Closed",IF($R347="","No follow-up date",IF($R347&lt;TODAY(),"Overdue",IF($R347=TODAY(),"Due","Scheduled")))))</f>
        <v/>
      </c>
      <c r="Y347" s="28">
        <f>IF($A347="","",IF($B347="","Missing encounter ID",IF($C347="","Missing clinic",IF($D347="","Missing payer",IF($E347="","Missing claim type",IF($F347="","Missing date of service",IF($H347="","Missing filing deadline",IF($I347="","Missing billed amount",IF($N347="","Missing claim status",IF($S347="","Missing owner",IF(COUNTIF($A$7:$A$506,$A347)&gt;1,"Duplicate claim ID",IF(AND($G347&lt;&gt;"",$G347&lt;$F347),"Submitted before service date",IF(AND($H347&lt;&gt;"",$H347&lt;$F347),"Deadline before service date",IF(AND($N347="Denied",$P347=""),"Missing denial category",IF(AND(OR($N347="Submitted",$N347="In Process",$N347="Denied",$N347="Paid",$N347="Adjusted"),$G347=""),"Missing submitted date",IF(AND($N347="Paid",$K347=0),"Paid status with no insurance payment",IF($K347+$L347+$M347&gt;$I347,"Amounts exceed billed amount","OK")))))))))))))))))</f>
        <v/>
      </c>
    </row>
    <row r="348">
      <c r="A348" s="29" t="n"/>
      <c r="B348" s="29" t="n"/>
      <c r="C348" s="29" t="n"/>
      <c r="D348" s="29" t="n"/>
      <c r="E348" s="29" t="n"/>
      <c r="F348" s="30" t="n"/>
      <c r="G348" s="30" t="n"/>
      <c r="H348" s="30" t="n"/>
      <c r="I348" s="31" t="n"/>
      <c r="J348" s="31" t="n"/>
      <c r="K348" s="31" t="n"/>
      <c r="L348" s="31" t="n"/>
      <c r="M348" s="31" t="n"/>
      <c r="N348" s="29" t="n"/>
      <c r="O348" s="32" t="n"/>
      <c r="P348" s="32" t="n"/>
      <c r="Q348" s="30" t="n"/>
      <c r="R348" s="30" t="n"/>
      <c r="S348" s="29" t="n"/>
      <c r="T348" s="25">
        <f>IF($A348="","",IF($G348="","",MAX(0,IF($N348="Paid",IF($Q348="",TODAY(),$Q348),TODAY())-$G348)))</f>
        <v/>
      </c>
      <c r="U348" s="26">
        <f>IF($A348="","",MAX(0,$I348-$K348-$L348-$M348))</f>
        <v/>
      </c>
      <c r="V348" s="27">
        <f>IF($A348="","",IF($G348="","Not submitted",IF($T348&lt;=30,"0–30 days",IF($T348&lt;=60,"31–60 days",IF($T348&lt;=90,"61–90 days","More than 90 days")))))</f>
        <v/>
      </c>
      <c r="W348" s="28">
        <f>IF($A348="","",IF(OR($N348="Submitted",$N348="In Process",$N348="Denied",$N348="Paid",$N348="Adjusted",$N348="Voided"),"Not applicable",IF($H348="","Missing deadline",IF($H348&lt;TODAY(),"Past due",IF($H348&lt;=TODAY()+'Lists &amp; Settings'!$B$3,"Due within 14 days","On track")))))</f>
        <v/>
      </c>
      <c r="X348" s="28">
        <f>IF($A348="","",IF($U348&lt;=0,"Closed",IF($R348="","No follow-up date",IF($R348&lt;TODAY(),"Overdue",IF($R348=TODAY(),"Due","Scheduled")))))</f>
        <v/>
      </c>
      <c r="Y348" s="28">
        <f>IF($A348="","",IF($B348="","Missing encounter ID",IF($C348="","Missing clinic",IF($D348="","Missing payer",IF($E348="","Missing claim type",IF($F348="","Missing date of service",IF($H348="","Missing filing deadline",IF($I348="","Missing billed amount",IF($N348="","Missing claim status",IF($S348="","Missing owner",IF(COUNTIF($A$7:$A$506,$A348)&gt;1,"Duplicate claim ID",IF(AND($G348&lt;&gt;"",$G348&lt;$F348),"Submitted before service date",IF(AND($H348&lt;&gt;"",$H348&lt;$F348),"Deadline before service date",IF(AND($N348="Denied",$P348=""),"Missing denial category",IF(AND(OR($N348="Submitted",$N348="In Process",$N348="Denied",$N348="Paid",$N348="Adjusted"),$G348=""),"Missing submitted date",IF(AND($N348="Paid",$K348=0),"Paid status with no insurance payment",IF($K348+$L348+$M348&gt;$I348,"Amounts exceed billed amount","OK")))))))))))))))))</f>
        <v/>
      </c>
    </row>
    <row r="349">
      <c r="A349" s="21" t="n"/>
      <c r="B349" s="21" t="n"/>
      <c r="C349" s="21" t="n"/>
      <c r="D349" s="21" t="n"/>
      <c r="E349" s="21" t="n"/>
      <c r="F349" s="22" t="n"/>
      <c r="G349" s="22" t="n"/>
      <c r="H349" s="22" t="n"/>
      <c r="I349" s="23" t="n"/>
      <c r="J349" s="23" t="n"/>
      <c r="K349" s="23" t="n"/>
      <c r="L349" s="23" t="n"/>
      <c r="M349" s="23" t="n"/>
      <c r="N349" s="21" t="n"/>
      <c r="O349" s="24" t="n"/>
      <c r="P349" s="24" t="n"/>
      <c r="Q349" s="22" t="n"/>
      <c r="R349" s="22" t="n"/>
      <c r="S349" s="21" t="n"/>
      <c r="T349" s="25">
        <f>IF($A349="","",IF($G349="","",MAX(0,IF($N349="Paid",IF($Q349="",TODAY(),$Q349),TODAY())-$G349)))</f>
        <v/>
      </c>
      <c r="U349" s="26">
        <f>IF($A349="","",MAX(0,$I349-$K349-$L349-$M349))</f>
        <v/>
      </c>
      <c r="V349" s="27">
        <f>IF($A349="","",IF($G349="","Not submitted",IF($T349&lt;=30,"0–30 days",IF($T349&lt;=60,"31–60 days",IF($T349&lt;=90,"61–90 days","More than 90 days")))))</f>
        <v/>
      </c>
      <c r="W349" s="28">
        <f>IF($A349="","",IF(OR($N349="Submitted",$N349="In Process",$N349="Denied",$N349="Paid",$N349="Adjusted",$N349="Voided"),"Not applicable",IF($H349="","Missing deadline",IF($H349&lt;TODAY(),"Past due",IF($H349&lt;=TODAY()+'Lists &amp; Settings'!$B$3,"Due within 14 days","On track")))))</f>
        <v/>
      </c>
      <c r="X349" s="28">
        <f>IF($A349="","",IF($U349&lt;=0,"Closed",IF($R349="","No follow-up date",IF($R349&lt;TODAY(),"Overdue",IF($R349=TODAY(),"Due","Scheduled")))))</f>
        <v/>
      </c>
      <c r="Y349" s="28">
        <f>IF($A349="","",IF($B349="","Missing encounter ID",IF($C349="","Missing clinic",IF($D349="","Missing payer",IF($E349="","Missing claim type",IF($F349="","Missing date of service",IF($H349="","Missing filing deadline",IF($I349="","Missing billed amount",IF($N349="","Missing claim status",IF($S349="","Missing owner",IF(COUNTIF($A$7:$A$506,$A349)&gt;1,"Duplicate claim ID",IF(AND($G349&lt;&gt;"",$G349&lt;$F349),"Submitted before service date",IF(AND($H349&lt;&gt;"",$H349&lt;$F349),"Deadline before service date",IF(AND($N349="Denied",$P349=""),"Missing denial category",IF(AND(OR($N349="Submitted",$N349="In Process",$N349="Denied",$N349="Paid",$N349="Adjusted"),$G349=""),"Missing submitted date",IF(AND($N349="Paid",$K349=0),"Paid status with no insurance payment",IF($K349+$L349+$M349&gt;$I349,"Amounts exceed billed amount","OK")))))))))))))))))</f>
        <v/>
      </c>
    </row>
    <row r="350">
      <c r="A350" s="29" t="n"/>
      <c r="B350" s="29" t="n"/>
      <c r="C350" s="29" t="n"/>
      <c r="D350" s="29" t="n"/>
      <c r="E350" s="29" t="n"/>
      <c r="F350" s="30" t="n"/>
      <c r="G350" s="30" t="n"/>
      <c r="H350" s="30" t="n"/>
      <c r="I350" s="31" t="n"/>
      <c r="J350" s="31" t="n"/>
      <c r="K350" s="31" t="n"/>
      <c r="L350" s="31" t="n"/>
      <c r="M350" s="31" t="n"/>
      <c r="N350" s="29" t="n"/>
      <c r="O350" s="32" t="n"/>
      <c r="P350" s="32" t="n"/>
      <c r="Q350" s="30" t="n"/>
      <c r="R350" s="30" t="n"/>
      <c r="S350" s="29" t="n"/>
      <c r="T350" s="25">
        <f>IF($A350="","",IF($G350="","",MAX(0,IF($N350="Paid",IF($Q350="",TODAY(),$Q350),TODAY())-$G350)))</f>
        <v/>
      </c>
      <c r="U350" s="26">
        <f>IF($A350="","",MAX(0,$I350-$K350-$L350-$M350))</f>
        <v/>
      </c>
      <c r="V350" s="27">
        <f>IF($A350="","",IF($G350="","Not submitted",IF($T350&lt;=30,"0–30 days",IF($T350&lt;=60,"31–60 days",IF($T350&lt;=90,"61–90 days","More than 90 days")))))</f>
        <v/>
      </c>
      <c r="W350" s="28">
        <f>IF($A350="","",IF(OR($N350="Submitted",$N350="In Process",$N350="Denied",$N350="Paid",$N350="Adjusted",$N350="Voided"),"Not applicable",IF($H350="","Missing deadline",IF($H350&lt;TODAY(),"Past due",IF($H350&lt;=TODAY()+'Lists &amp; Settings'!$B$3,"Due within 14 days","On track")))))</f>
        <v/>
      </c>
      <c r="X350" s="28">
        <f>IF($A350="","",IF($U350&lt;=0,"Closed",IF($R350="","No follow-up date",IF($R350&lt;TODAY(),"Overdue",IF($R350=TODAY(),"Due","Scheduled")))))</f>
        <v/>
      </c>
      <c r="Y350" s="28">
        <f>IF($A350="","",IF($B350="","Missing encounter ID",IF($C350="","Missing clinic",IF($D350="","Missing payer",IF($E350="","Missing claim type",IF($F350="","Missing date of service",IF($H350="","Missing filing deadline",IF($I350="","Missing billed amount",IF($N350="","Missing claim status",IF($S350="","Missing owner",IF(COUNTIF($A$7:$A$506,$A350)&gt;1,"Duplicate claim ID",IF(AND($G350&lt;&gt;"",$G350&lt;$F350),"Submitted before service date",IF(AND($H350&lt;&gt;"",$H350&lt;$F350),"Deadline before service date",IF(AND($N350="Denied",$P350=""),"Missing denial category",IF(AND(OR($N350="Submitted",$N350="In Process",$N350="Denied",$N350="Paid",$N350="Adjusted"),$G350=""),"Missing submitted date",IF(AND($N350="Paid",$K350=0),"Paid status with no insurance payment",IF($K350+$L350+$M350&gt;$I350,"Amounts exceed billed amount","OK")))))))))))))))))</f>
        <v/>
      </c>
    </row>
    <row r="351">
      <c r="A351" s="21" t="n"/>
      <c r="B351" s="21" t="n"/>
      <c r="C351" s="21" t="n"/>
      <c r="D351" s="21" t="n"/>
      <c r="E351" s="21" t="n"/>
      <c r="F351" s="22" t="n"/>
      <c r="G351" s="22" t="n"/>
      <c r="H351" s="22" t="n"/>
      <c r="I351" s="23" t="n"/>
      <c r="J351" s="23" t="n"/>
      <c r="K351" s="23" t="n"/>
      <c r="L351" s="23" t="n"/>
      <c r="M351" s="23" t="n"/>
      <c r="N351" s="21" t="n"/>
      <c r="O351" s="24" t="n"/>
      <c r="P351" s="24" t="n"/>
      <c r="Q351" s="22" t="n"/>
      <c r="R351" s="22" t="n"/>
      <c r="S351" s="21" t="n"/>
      <c r="T351" s="25">
        <f>IF($A351="","",IF($G351="","",MAX(0,IF($N351="Paid",IF($Q351="",TODAY(),$Q351),TODAY())-$G351)))</f>
        <v/>
      </c>
      <c r="U351" s="26">
        <f>IF($A351="","",MAX(0,$I351-$K351-$L351-$M351))</f>
        <v/>
      </c>
      <c r="V351" s="27">
        <f>IF($A351="","",IF($G351="","Not submitted",IF($T351&lt;=30,"0–30 days",IF($T351&lt;=60,"31–60 days",IF($T351&lt;=90,"61–90 days","More than 90 days")))))</f>
        <v/>
      </c>
      <c r="W351" s="28">
        <f>IF($A351="","",IF(OR($N351="Submitted",$N351="In Process",$N351="Denied",$N351="Paid",$N351="Adjusted",$N351="Voided"),"Not applicable",IF($H351="","Missing deadline",IF($H351&lt;TODAY(),"Past due",IF($H351&lt;=TODAY()+'Lists &amp; Settings'!$B$3,"Due within 14 days","On track")))))</f>
        <v/>
      </c>
      <c r="X351" s="28">
        <f>IF($A351="","",IF($U351&lt;=0,"Closed",IF($R351="","No follow-up date",IF($R351&lt;TODAY(),"Overdue",IF($R351=TODAY(),"Due","Scheduled")))))</f>
        <v/>
      </c>
      <c r="Y351" s="28">
        <f>IF($A351="","",IF($B351="","Missing encounter ID",IF($C351="","Missing clinic",IF($D351="","Missing payer",IF($E351="","Missing claim type",IF($F351="","Missing date of service",IF($H351="","Missing filing deadline",IF($I351="","Missing billed amount",IF($N351="","Missing claim status",IF($S351="","Missing owner",IF(COUNTIF($A$7:$A$506,$A351)&gt;1,"Duplicate claim ID",IF(AND($G351&lt;&gt;"",$G351&lt;$F351),"Submitted before service date",IF(AND($H351&lt;&gt;"",$H351&lt;$F351),"Deadline before service date",IF(AND($N351="Denied",$P351=""),"Missing denial category",IF(AND(OR($N351="Submitted",$N351="In Process",$N351="Denied",$N351="Paid",$N351="Adjusted"),$G351=""),"Missing submitted date",IF(AND($N351="Paid",$K351=0),"Paid status with no insurance payment",IF($K351+$L351+$M351&gt;$I351,"Amounts exceed billed amount","OK")))))))))))))))))</f>
        <v/>
      </c>
    </row>
    <row r="352">
      <c r="A352" s="29" t="n"/>
      <c r="B352" s="29" t="n"/>
      <c r="C352" s="29" t="n"/>
      <c r="D352" s="29" t="n"/>
      <c r="E352" s="29" t="n"/>
      <c r="F352" s="30" t="n"/>
      <c r="G352" s="30" t="n"/>
      <c r="H352" s="30" t="n"/>
      <c r="I352" s="31" t="n"/>
      <c r="J352" s="31" t="n"/>
      <c r="K352" s="31" t="n"/>
      <c r="L352" s="31" t="n"/>
      <c r="M352" s="31" t="n"/>
      <c r="N352" s="29" t="n"/>
      <c r="O352" s="32" t="n"/>
      <c r="P352" s="32" t="n"/>
      <c r="Q352" s="30" t="n"/>
      <c r="R352" s="30" t="n"/>
      <c r="S352" s="29" t="n"/>
      <c r="T352" s="25">
        <f>IF($A352="","",IF($G352="","",MAX(0,IF($N352="Paid",IF($Q352="",TODAY(),$Q352),TODAY())-$G352)))</f>
        <v/>
      </c>
      <c r="U352" s="26">
        <f>IF($A352="","",MAX(0,$I352-$K352-$L352-$M352))</f>
        <v/>
      </c>
      <c r="V352" s="27">
        <f>IF($A352="","",IF($G352="","Not submitted",IF($T352&lt;=30,"0–30 days",IF($T352&lt;=60,"31–60 days",IF($T352&lt;=90,"61–90 days","More than 90 days")))))</f>
        <v/>
      </c>
      <c r="W352" s="28">
        <f>IF($A352="","",IF(OR($N352="Submitted",$N352="In Process",$N352="Denied",$N352="Paid",$N352="Adjusted",$N352="Voided"),"Not applicable",IF($H352="","Missing deadline",IF($H352&lt;TODAY(),"Past due",IF($H352&lt;=TODAY()+'Lists &amp; Settings'!$B$3,"Due within 14 days","On track")))))</f>
        <v/>
      </c>
      <c r="X352" s="28">
        <f>IF($A352="","",IF($U352&lt;=0,"Closed",IF($R352="","No follow-up date",IF($R352&lt;TODAY(),"Overdue",IF($R352=TODAY(),"Due","Scheduled")))))</f>
        <v/>
      </c>
      <c r="Y352" s="28">
        <f>IF($A352="","",IF($B352="","Missing encounter ID",IF($C352="","Missing clinic",IF($D352="","Missing payer",IF($E352="","Missing claim type",IF($F352="","Missing date of service",IF($H352="","Missing filing deadline",IF($I352="","Missing billed amount",IF($N352="","Missing claim status",IF($S352="","Missing owner",IF(COUNTIF($A$7:$A$506,$A352)&gt;1,"Duplicate claim ID",IF(AND($G352&lt;&gt;"",$G352&lt;$F352),"Submitted before service date",IF(AND($H352&lt;&gt;"",$H352&lt;$F352),"Deadline before service date",IF(AND($N352="Denied",$P352=""),"Missing denial category",IF(AND(OR($N352="Submitted",$N352="In Process",$N352="Denied",$N352="Paid",$N352="Adjusted"),$G352=""),"Missing submitted date",IF(AND($N352="Paid",$K352=0),"Paid status with no insurance payment",IF($K352+$L352+$M352&gt;$I352,"Amounts exceed billed amount","OK")))))))))))))))))</f>
        <v/>
      </c>
    </row>
    <row r="353">
      <c r="A353" s="21" t="n"/>
      <c r="B353" s="21" t="n"/>
      <c r="C353" s="21" t="n"/>
      <c r="D353" s="21" t="n"/>
      <c r="E353" s="21" t="n"/>
      <c r="F353" s="22" t="n"/>
      <c r="G353" s="22" t="n"/>
      <c r="H353" s="22" t="n"/>
      <c r="I353" s="23" t="n"/>
      <c r="J353" s="23" t="n"/>
      <c r="K353" s="23" t="n"/>
      <c r="L353" s="23" t="n"/>
      <c r="M353" s="23" t="n"/>
      <c r="N353" s="21" t="n"/>
      <c r="O353" s="24" t="n"/>
      <c r="P353" s="24" t="n"/>
      <c r="Q353" s="22" t="n"/>
      <c r="R353" s="22" t="n"/>
      <c r="S353" s="21" t="n"/>
      <c r="T353" s="25">
        <f>IF($A353="","",IF($G353="","",MAX(0,IF($N353="Paid",IF($Q353="",TODAY(),$Q353),TODAY())-$G353)))</f>
        <v/>
      </c>
      <c r="U353" s="26">
        <f>IF($A353="","",MAX(0,$I353-$K353-$L353-$M353))</f>
        <v/>
      </c>
      <c r="V353" s="27">
        <f>IF($A353="","",IF($G353="","Not submitted",IF($T353&lt;=30,"0–30 days",IF($T353&lt;=60,"31–60 days",IF($T353&lt;=90,"61–90 days","More than 90 days")))))</f>
        <v/>
      </c>
      <c r="W353" s="28">
        <f>IF($A353="","",IF(OR($N353="Submitted",$N353="In Process",$N353="Denied",$N353="Paid",$N353="Adjusted",$N353="Voided"),"Not applicable",IF($H353="","Missing deadline",IF($H353&lt;TODAY(),"Past due",IF($H353&lt;=TODAY()+'Lists &amp; Settings'!$B$3,"Due within 14 days","On track")))))</f>
        <v/>
      </c>
      <c r="X353" s="28">
        <f>IF($A353="","",IF($U353&lt;=0,"Closed",IF($R353="","No follow-up date",IF($R353&lt;TODAY(),"Overdue",IF($R353=TODAY(),"Due","Scheduled")))))</f>
        <v/>
      </c>
      <c r="Y353" s="28">
        <f>IF($A353="","",IF($B353="","Missing encounter ID",IF($C353="","Missing clinic",IF($D353="","Missing payer",IF($E353="","Missing claim type",IF($F353="","Missing date of service",IF($H353="","Missing filing deadline",IF($I353="","Missing billed amount",IF($N353="","Missing claim status",IF($S353="","Missing owner",IF(COUNTIF($A$7:$A$506,$A353)&gt;1,"Duplicate claim ID",IF(AND($G353&lt;&gt;"",$G353&lt;$F353),"Submitted before service date",IF(AND($H353&lt;&gt;"",$H353&lt;$F353),"Deadline before service date",IF(AND($N353="Denied",$P353=""),"Missing denial category",IF(AND(OR($N353="Submitted",$N353="In Process",$N353="Denied",$N353="Paid",$N353="Adjusted"),$G353=""),"Missing submitted date",IF(AND($N353="Paid",$K353=0),"Paid status with no insurance payment",IF($K353+$L353+$M353&gt;$I353,"Amounts exceed billed amount","OK")))))))))))))))))</f>
        <v/>
      </c>
    </row>
    <row r="354">
      <c r="A354" s="29" t="n"/>
      <c r="B354" s="29" t="n"/>
      <c r="C354" s="29" t="n"/>
      <c r="D354" s="29" t="n"/>
      <c r="E354" s="29" t="n"/>
      <c r="F354" s="30" t="n"/>
      <c r="G354" s="30" t="n"/>
      <c r="H354" s="30" t="n"/>
      <c r="I354" s="31" t="n"/>
      <c r="J354" s="31" t="n"/>
      <c r="K354" s="31" t="n"/>
      <c r="L354" s="31" t="n"/>
      <c r="M354" s="31" t="n"/>
      <c r="N354" s="29" t="n"/>
      <c r="O354" s="32" t="n"/>
      <c r="P354" s="32" t="n"/>
      <c r="Q354" s="30" t="n"/>
      <c r="R354" s="30" t="n"/>
      <c r="S354" s="29" t="n"/>
      <c r="T354" s="25">
        <f>IF($A354="","",IF($G354="","",MAX(0,IF($N354="Paid",IF($Q354="",TODAY(),$Q354),TODAY())-$G354)))</f>
        <v/>
      </c>
      <c r="U354" s="26">
        <f>IF($A354="","",MAX(0,$I354-$K354-$L354-$M354))</f>
        <v/>
      </c>
      <c r="V354" s="27">
        <f>IF($A354="","",IF($G354="","Not submitted",IF($T354&lt;=30,"0–30 days",IF($T354&lt;=60,"31–60 days",IF($T354&lt;=90,"61–90 days","More than 90 days")))))</f>
        <v/>
      </c>
      <c r="W354" s="28">
        <f>IF($A354="","",IF(OR($N354="Submitted",$N354="In Process",$N354="Denied",$N354="Paid",$N354="Adjusted",$N354="Voided"),"Not applicable",IF($H354="","Missing deadline",IF($H354&lt;TODAY(),"Past due",IF($H354&lt;=TODAY()+'Lists &amp; Settings'!$B$3,"Due within 14 days","On track")))))</f>
        <v/>
      </c>
      <c r="X354" s="28">
        <f>IF($A354="","",IF($U354&lt;=0,"Closed",IF($R354="","No follow-up date",IF($R354&lt;TODAY(),"Overdue",IF($R354=TODAY(),"Due","Scheduled")))))</f>
        <v/>
      </c>
      <c r="Y354" s="28">
        <f>IF($A354="","",IF($B354="","Missing encounter ID",IF($C354="","Missing clinic",IF($D354="","Missing payer",IF($E354="","Missing claim type",IF($F354="","Missing date of service",IF($H354="","Missing filing deadline",IF($I354="","Missing billed amount",IF($N354="","Missing claim status",IF($S354="","Missing owner",IF(COUNTIF($A$7:$A$506,$A354)&gt;1,"Duplicate claim ID",IF(AND($G354&lt;&gt;"",$G354&lt;$F354),"Submitted before service date",IF(AND($H354&lt;&gt;"",$H354&lt;$F354),"Deadline before service date",IF(AND($N354="Denied",$P354=""),"Missing denial category",IF(AND(OR($N354="Submitted",$N354="In Process",$N354="Denied",$N354="Paid",$N354="Adjusted"),$G354=""),"Missing submitted date",IF(AND($N354="Paid",$K354=0),"Paid status with no insurance payment",IF($K354+$L354+$M354&gt;$I354,"Amounts exceed billed amount","OK")))))))))))))))))</f>
        <v/>
      </c>
    </row>
    <row r="355">
      <c r="A355" s="21" t="n"/>
      <c r="B355" s="21" t="n"/>
      <c r="C355" s="21" t="n"/>
      <c r="D355" s="21" t="n"/>
      <c r="E355" s="21" t="n"/>
      <c r="F355" s="22" t="n"/>
      <c r="G355" s="22" t="n"/>
      <c r="H355" s="22" t="n"/>
      <c r="I355" s="23" t="n"/>
      <c r="J355" s="23" t="n"/>
      <c r="K355" s="23" t="n"/>
      <c r="L355" s="23" t="n"/>
      <c r="M355" s="23" t="n"/>
      <c r="N355" s="21" t="n"/>
      <c r="O355" s="24" t="n"/>
      <c r="P355" s="24" t="n"/>
      <c r="Q355" s="22" t="n"/>
      <c r="R355" s="22" t="n"/>
      <c r="S355" s="21" t="n"/>
      <c r="T355" s="25">
        <f>IF($A355="","",IF($G355="","",MAX(0,IF($N355="Paid",IF($Q355="",TODAY(),$Q355),TODAY())-$G355)))</f>
        <v/>
      </c>
      <c r="U355" s="26">
        <f>IF($A355="","",MAX(0,$I355-$K355-$L355-$M355))</f>
        <v/>
      </c>
      <c r="V355" s="27">
        <f>IF($A355="","",IF($G355="","Not submitted",IF($T355&lt;=30,"0–30 days",IF($T355&lt;=60,"31–60 days",IF($T355&lt;=90,"61–90 days","More than 90 days")))))</f>
        <v/>
      </c>
      <c r="W355" s="28">
        <f>IF($A355="","",IF(OR($N355="Submitted",$N355="In Process",$N355="Denied",$N355="Paid",$N355="Adjusted",$N355="Voided"),"Not applicable",IF($H355="","Missing deadline",IF($H355&lt;TODAY(),"Past due",IF($H355&lt;=TODAY()+'Lists &amp; Settings'!$B$3,"Due within 14 days","On track")))))</f>
        <v/>
      </c>
      <c r="X355" s="28">
        <f>IF($A355="","",IF($U355&lt;=0,"Closed",IF($R355="","No follow-up date",IF($R355&lt;TODAY(),"Overdue",IF($R355=TODAY(),"Due","Scheduled")))))</f>
        <v/>
      </c>
      <c r="Y355" s="28">
        <f>IF($A355="","",IF($B355="","Missing encounter ID",IF($C355="","Missing clinic",IF($D355="","Missing payer",IF($E355="","Missing claim type",IF($F355="","Missing date of service",IF($H355="","Missing filing deadline",IF($I355="","Missing billed amount",IF($N355="","Missing claim status",IF($S355="","Missing owner",IF(COUNTIF($A$7:$A$506,$A355)&gt;1,"Duplicate claim ID",IF(AND($G355&lt;&gt;"",$G355&lt;$F355),"Submitted before service date",IF(AND($H355&lt;&gt;"",$H355&lt;$F355),"Deadline before service date",IF(AND($N355="Denied",$P355=""),"Missing denial category",IF(AND(OR($N355="Submitted",$N355="In Process",$N355="Denied",$N355="Paid",$N355="Adjusted"),$G355=""),"Missing submitted date",IF(AND($N355="Paid",$K355=0),"Paid status with no insurance payment",IF($K355+$L355+$M355&gt;$I355,"Amounts exceed billed amount","OK")))))))))))))))))</f>
        <v/>
      </c>
    </row>
    <row r="356">
      <c r="A356" s="29" t="n"/>
      <c r="B356" s="29" t="n"/>
      <c r="C356" s="29" t="n"/>
      <c r="D356" s="29" t="n"/>
      <c r="E356" s="29" t="n"/>
      <c r="F356" s="30" t="n"/>
      <c r="G356" s="30" t="n"/>
      <c r="H356" s="30" t="n"/>
      <c r="I356" s="31" t="n"/>
      <c r="J356" s="31" t="n"/>
      <c r="K356" s="31" t="n"/>
      <c r="L356" s="31" t="n"/>
      <c r="M356" s="31" t="n"/>
      <c r="N356" s="29" t="n"/>
      <c r="O356" s="32" t="n"/>
      <c r="P356" s="32" t="n"/>
      <c r="Q356" s="30" t="n"/>
      <c r="R356" s="30" t="n"/>
      <c r="S356" s="29" t="n"/>
      <c r="T356" s="25">
        <f>IF($A356="","",IF($G356="","",MAX(0,IF($N356="Paid",IF($Q356="",TODAY(),$Q356),TODAY())-$G356)))</f>
        <v/>
      </c>
      <c r="U356" s="26">
        <f>IF($A356="","",MAX(0,$I356-$K356-$L356-$M356))</f>
        <v/>
      </c>
      <c r="V356" s="27">
        <f>IF($A356="","",IF($G356="","Not submitted",IF($T356&lt;=30,"0–30 days",IF($T356&lt;=60,"31–60 days",IF($T356&lt;=90,"61–90 days","More than 90 days")))))</f>
        <v/>
      </c>
      <c r="W356" s="28">
        <f>IF($A356="","",IF(OR($N356="Submitted",$N356="In Process",$N356="Denied",$N356="Paid",$N356="Adjusted",$N356="Voided"),"Not applicable",IF($H356="","Missing deadline",IF($H356&lt;TODAY(),"Past due",IF($H356&lt;=TODAY()+'Lists &amp; Settings'!$B$3,"Due within 14 days","On track")))))</f>
        <v/>
      </c>
      <c r="X356" s="28">
        <f>IF($A356="","",IF($U356&lt;=0,"Closed",IF($R356="","No follow-up date",IF($R356&lt;TODAY(),"Overdue",IF($R356=TODAY(),"Due","Scheduled")))))</f>
        <v/>
      </c>
      <c r="Y356" s="28">
        <f>IF($A356="","",IF($B356="","Missing encounter ID",IF($C356="","Missing clinic",IF($D356="","Missing payer",IF($E356="","Missing claim type",IF($F356="","Missing date of service",IF($H356="","Missing filing deadline",IF($I356="","Missing billed amount",IF($N356="","Missing claim status",IF($S356="","Missing owner",IF(COUNTIF($A$7:$A$506,$A356)&gt;1,"Duplicate claim ID",IF(AND($G356&lt;&gt;"",$G356&lt;$F356),"Submitted before service date",IF(AND($H356&lt;&gt;"",$H356&lt;$F356),"Deadline before service date",IF(AND($N356="Denied",$P356=""),"Missing denial category",IF(AND(OR($N356="Submitted",$N356="In Process",$N356="Denied",$N356="Paid",$N356="Adjusted"),$G356=""),"Missing submitted date",IF(AND($N356="Paid",$K356=0),"Paid status with no insurance payment",IF($K356+$L356+$M356&gt;$I356,"Amounts exceed billed amount","OK")))))))))))))))))</f>
        <v/>
      </c>
    </row>
    <row r="357">
      <c r="A357" s="21" t="n"/>
      <c r="B357" s="21" t="n"/>
      <c r="C357" s="21" t="n"/>
      <c r="D357" s="21" t="n"/>
      <c r="E357" s="21" t="n"/>
      <c r="F357" s="22" t="n"/>
      <c r="G357" s="22" t="n"/>
      <c r="H357" s="22" t="n"/>
      <c r="I357" s="23" t="n"/>
      <c r="J357" s="23" t="n"/>
      <c r="K357" s="23" t="n"/>
      <c r="L357" s="23" t="n"/>
      <c r="M357" s="23" t="n"/>
      <c r="N357" s="21" t="n"/>
      <c r="O357" s="24" t="n"/>
      <c r="P357" s="24" t="n"/>
      <c r="Q357" s="22" t="n"/>
      <c r="R357" s="22" t="n"/>
      <c r="S357" s="21" t="n"/>
      <c r="T357" s="25">
        <f>IF($A357="","",IF($G357="","",MAX(0,IF($N357="Paid",IF($Q357="",TODAY(),$Q357),TODAY())-$G357)))</f>
        <v/>
      </c>
      <c r="U357" s="26">
        <f>IF($A357="","",MAX(0,$I357-$K357-$L357-$M357))</f>
        <v/>
      </c>
      <c r="V357" s="27">
        <f>IF($A357="","",IF($G357="","Not submitted",IF($T357&lt;=30,"0–30 days",IF($T357&lt;=60,"31–60 days",IF($T357&lt;=90,"61–90 days","More than 90 days")))))</f>
        <v/>
      </c>
      <c r="W357" s="28">
        <f>IF($A357="","",IF(OR($N357="Submitted",$N357="In Process",$N357="Denied",$N357="Paid",$N357="Adjusted",$N357="Voided"),"Not applicable",IF($H357="","Missing deadline",IF($H357&lt;TODAY(),"Past due",IF($H357&lt;=TODAY()+'Lists &amp; Settings'!$B$3,"Due within 14 days","On track")))))</f>
        <v/>
      </c>
      <c r="X357" s="28">
        <f>IF($A357="","",IF($U357&lt;=0,"Closed",IF($R357="","No follow-up date",IF($R357&lt;TODAY(),"Overdue",IF($R357=TODAY(),"Due","Scheduled")))))</f>
        <v/>
      </c>
      <c r="Y357" s="28">
        <f>IF($A357="","",IF($B357="","Missing encounter ID",IF($C357="","Missing clinic",IF($D357="","Missing payer",IF($E357="","Missing claim type",IF($F357="","Missing date of service",IF($H357="","Missing filing deadline",IF($I357="","Missing billed amount",IF($N357="","Missing claim status",IF($S357="","Missing owner",IF(COUNTIF($A$7:$A$506,$A357)&gt;1,"Duplicate claim ID",IF(AND($G357&lt;&gt;"",$G357&lt;$F357),"Submitted before service date",IF(AND($H357&lt;&gt;"",$H357&lt;$F357),"Deadline before service date",IF(AND($N357="Denied",$P357=""),"Missing denial category",IF(AND(OR($N357="Submitted",$N357="In Process",$N357="Denied",$N357="Paid",$N357="Adjusted"),$G357=""),"Missing submitted date",IF(AND($N357="Paid",$K357=0),"Paid status with no insurance payment",IF($K357+$L357+$M357&gt;$I357,"Amounts exceed billed amount","OK")))))))))))))))))</f>
        <v/>
      </c>
    </row>
    <row r="358">
      <c r="A358" s="29" t="n"/>
      <c r="B358" s="29" t="n"/>
      <c r="C358" s="29" t="n"/>
      <c r="D358" s="29" t="n"/>
      <c r="E358" s="29" t="n"/>
      <c r="F358" s="30" t="n"/>
      <c r="G358" s="30" t="n"/>
      <c r="H358" s="30" t="n"/>
      <c r="I358" s="31" t="n"/>
      <c r="J358" s="31" t="n"/>
      <c r="K358" s="31" t="n"/>
      <c r="L358" s="31" t="n"/>
      <c r="M358" s="31" t="n"/>
      <c r="N358" s="29" t="n"/>
      <c r="O358" s="32" t="n"/>
      <c r="P358" s="32" t="n"/>
      <c r="Q358" s="30" t="n"/>
      <c r="R358" s="30" t="n"/>
      <c r="S358" s="29" t="n"/>
      <c r="T358" s="25">
        <f>IF($A358="","",IF($G358="","",MAX(0,IF($N358="Paid",IF($Q358="",TODAY(),$Q358),TODAY())-$G358)))</f>
        <v/>
      </c>
      <c r="U358" s="26">
        <f>IF($A358="","",MAX(0,$I358-$K358-$L358-$M358))</f>
        <v/>
      </c>
      <c r="V358" s="27">
        <f>IF($A358="","",IF($G358="","Not submitted",IF($T358&lt;=30,"0–30 days",IF($T358&lt;=60,"31–60 days",IF($T358&lt;=90,"61–90 days","More than 90 days")))))</f>
        <v/>
      </c>
      <c r="W358" s="28">
        <f>IF($A358="","",IF(OR($N358="Submitted",$N358="In Process",$N358="Denied",$N358="Paid",$N358="Adjusted",$N358="Voided"),"Not applicable",IF($H358="","Missing deadline",IF($H358&lt;TODAY(),"Past due",IF($H358&lt;=TODAY()+'Lists &amp; Settings'!$B$3,"Due within 14 days","On track")))))</f>
        <v/>
      </c>
      <c r="X358" s="28">
        <f>IF($A358="","",IF($U358&lt;=0,"Closed",IF($R358="","No follow-up date",IF($R358&lt;TODAY(),"Overdue",IF($R358=TODAY(),"Due","Scheduled")))))</f>
        <v/>
      </c>
      <c r="Y358" s="28">
        <f>IF($A358="","",IF($B358="","Missing encounter ID",IF($C358="","Missing clinic",IF($D358="","Missing payer",IF($E358="","Missing claim type",IF($F358="","Missing date of service",IF($H358="","Missing filing deadline",IF($I358="","Missing billed amount",IF($N358="","Missing claim status",IF($S358="","Missing owner",IF(COUNTIF($A$7:$A$506,$A358)&gt;1,"Duplicate claim ID",IF(AND($G358&lt;&gt;"",$G358&lt;$F358),"Submitted before service date",IF(AND($H358&lt;&gt;"",$H358&lt;$F358),"Deadline before service date",IF(AND($N358="Denied",$P358=""),"Missing denial category",IF(AND(OR($N358="Submitted",$N358="In Process",$N358="Denied",$N358="Paid",$N358="Adjusted"),$G358=""),"Missing submitted date",IF(AND($N358="Paid",$K358=0),"Paid status with no insurance payment",IF($K358+$L358+$M358&gt;$I358,"Amounts exceed billed amount","OK")))))))))))))))))</f>
        <v/>
      </c>
    </row>
    <row r="359">
      <c r="A359" s="21" t="n"/>
      <c r="B359" s="21" t="n"/>
      <c r="C359" s="21" t="n"/>
      <c r="D359" s="21" t="n"/>
      <c r="E359" s="21" t="n"/>
      <c r="F359" s="22" t="n"/>
      <c r="G359" s="22" t="n"/>
      <c r="H359" s="22" t="n"/>
      <c r="I359" s="23" t="n"/>
      <c r="J359" s="23" t="n"/>
      <c r="K359" s="23" t="n"/>
      <c r="L359" s="23" t="n"/>
      <c r="M359" s="23" t="n"/>
      <c r="N359" s="21" t="n"/>
      <c r="O359" s="24" t="n"/>
      <c r="P359" s="24" t="n"/>
      <c r="Q359" s="22" t="n"/>
      <c r="R359" s="22" t="n"/>
      <c r="S359" s="21" t="n"/>
      <c r="T359" s="25">
        <f>IF($A359="","",IF($G359="","",MAX(0,IF($N359="Paid",IF($Q359="",TODAY(),$Q359),TODAY())-$G359)))</f>
        <v/>
      </c>
      <c r="U359" s="26">
        <f>IF($A359="","",MAX(0,$I359-$K359-$L359-$M359))</f>
        <v/>
      </c>
      <c r="V359" s="27">
        <f>IF($A359="","",IF($G359="","Not submitted",IF($T359&lt;=30,"0–30 days",IF($T359&lt;=60,"31–60 days",IF($T359&lt;=90,"61–90 days","More than 90 days")))))</f>
        <v/>
      </c>
      <c r="W359" s="28">
        <f>IF($A359="","",IF(OR($N359="Submitted",$N359="In Process",$N359="Denied",$N359="Paid",$N359="Adjusted",$N359="Voided"),"Not applicable",IF($H359="","Missing deadline",IF($H359&lt;TODAY(),"Past due",IF($H359&lt;=TODAY()+'Lists &amp; Settings'!$B$3,"Due within 14 days","On track")))))</f>
        <v/>
      </c>
      <c r="X359" s="28">
        <f>IF($A359="","",IF($U359&lt;=0,"Closed",IF($R359="","No follow-up date",IF($R359&lt;TODAY(),"Overdue",IF($R359=TODAY(),"Due","Scheduled")))))</f>
        <v/>
      </c>
      <c r="Y359" s="28">
        <f>IF($A359="","",IF($B359="","Missing encounter ID",IF($C359="","Missing clinic",IF($D359="","Missing payer",IF($E359="","Missing claim type",IF($F359="","Missing date of service",IF($H359="","Missing filing deadline",IF($I359="","Missing billed amount",IF($N359="","Missing claim status",IF($S359="","Missing owner",IF(COUNTIF($A$7:$A$506,$A359)&gt;1,"Duplicate claim ID",IF(AND($G359&lt;&gt;"",$G359&lt;$F359),"Submitted before service date",IF(AND($H359&lt;&gt;"",$H359&lt;$F359),"Deadline before service date",IF(AND($N359="Denied",$P359=""),"Missing denial category",IF(AND(OR($N359="Submitted",$N359="In Process",$N359="Denied",$N359="Paid",$N359="Adjusted"),$G359=""),"Missing submitted date",IF(AND($N359="Paid",$K359=0),"Paid status with no insurance payment",IF($K359+$L359+$M359&gt;$I359,"Amounts exceed billed amount","OK")))))))))))))))))</f>
        <v/>
      </c>
    </row>
    <row r="360">
      <c r="A360" s="29" t="n"/>
      <c r="B360" s="29" t="n"/>
      <c r="C360" s="29" t="n"/>
      <c r="D360" s="29" t="n"/>
      <c r="E360" s="29" t="n"/>
      <c r="F360" s="30" t="n"/>
      <c r="G360" s="30" t="n"/>
      <c r="H360" s="30" t="n"/>
      <c r="I360" s="31" t="n"/>
      <c r="J360" s="31" t="n"/>
      <c r="K360" s="31" t="n"/>
      <c r="L360" s="31" t="n"/>
      <c r="M360" s="31" t="n"/>
      <c r="N360" s="29" t="n"/>
      <c r="O360" s="32" t="n"/>
      <c r="P360" s="32" t="n"/>
      <c r="Q360" s="30" t="n"/>
      <c r="R360" s="30" t="n"/>
      <c r="S360" s="29" t="n"/>
      <c r="T360" s="25">
        <f>IF($A360="","",IF($G360="","",MAX(0,IF($N360="Paid",IF($Q360="",TODAY(),$Q360),TODAY())-$G360)))</f>
        <v/>
      </c>
      <c r="U360" s="26">
        <f>IF($A360="","",MAX(0,$I360-$K360-$L360-$M360))</f>
        <v/>
      </c>
      <c r="V360" s="27">
        <f>IF($A360="","",IF($G360="","Not submitted",IF($T360&lt;=30,"0–30 days",IF($T360&lt;=60,"31–60 days",IF($T360&lt;=90,"61–90 days","More than 90 days")))))</f>
        <v/>
      </c>
      <c r="W360" s="28">
        <f>IF($A360="","",IF(OR($N360="Submitted",$N360="In Process",$N360="Denied",$N360="Paid",$N360="Adjusted",$N360="Voided"),"Not applicable",IF($H360="","Missing deadline",IF($H360&lt;TODAY(),"Past due",IF($H360&lt;=TODAY()+'Lists &amp; Settings'!$B$3,"Due within 14 days","On track")))))</f>
        <v/>
      </c>
      <c r="X360" s="28">
        <f>IF($A360="","",IF($U360&lt;=0,"Closed",IF($R360="","No follow-up date",IF($R360&lt;TODAY(),"Overdue",IF($R360=TODAY(),"Due","Scheduled")))))</f>
        <v/>
      </c>
      <c r="Y360" s="28">
        <f>IF($A360="","",IF($B360="","Missing encounter ID",IF($C360="","Missing clinic",IF($D360="","Missing payer",IF($E360="","Missing claim type",IF($F360="","Missing date of service",IF($H360="","Missing filing deadline",IF($I360="","Missing billed amount",IF($N360="","Missing claim status",IF($S360="","Missing owner",IF(COUNTIF($A$7:$A$506,$A360)&gt;1,"Duplicate claim ID",IF(AND($G360&lt;&gt;"",$G360&lt;$F360),"Submitted before service date",IF(AND($H360&lt;&gt;"",$H360&lt;$F360),"Deadline before service date",IF(AND($N360="Denied",$P360=""),"Missing denial category",IF(AND(OR($N360="Submitted",$N360="In Process",$N360="Denied",$N360="Paid",$N360="Adjusted"),$G360=""),"Missing submitted date",IF(AND($N360="Paid",$K360=0),"Paid status with no insurance payment",IF($K360+$L360+$M360&gt;$I360,"Amounts exceed billed amount","OK")))))))))))))))))</f>
        <v/>
      </c>
    </row>
    <row r="361">
      <c r="A361" s="21" t="n"/>
      <c r="B361" s="21" t="n"/>
      <c r="C361" s="21" t="n"/>
      <c r="D361" s="21" t="n"/>
      <c r="E361" s="21" t="n"/>
      <c r="F361" s="22" t="n"/>
      <c r="G361" s="22" t="n"/>
      <c r="H361" s="22" t="n"/>
      <c r="I361" s="23" t="n"/>
      <c r="J361" s="23" t="n"/>
      <c r="K361" s="23" t="n"/>
      <c r="L361" s="23" t="n"/>
      <c r="M361" s="23" t="n"/>
      <c r="N361" s="21" t="n"/>
      <c r="O361" s="24" t="n"/>
      <c r="P361" s="24" t="n"/>
      <c r="Q361" s="22" t="n"/>
      <c r="R361" s="22" t="n"/>
      <c r="S361" s="21" t="n"/>
      <c r="T361" s="25">
        <f>IF($A361="","",IF($G361="","",MAX(0,IF($N361="Paid",IF($Q361="",TODAY(),$Q361),TODAY())-$G361)))</f>
        <v/>
      </c>
      <c r="U361" s="26">
        <f>IF($A361="","",MAX(0,$I361-$K361-$L361-$M361))</f>
        <v/>
      </c>
      <c r="V361" s="27">
        <f>IF($A361="","",IF($G361="","Not submitted",IF($T361&lt;=30,"0–30 days",IF($T361&lt;=60,"31–60 days",IF($T361&lt;=90,"61–90 days","More than 90 days")))))</f>
        <v/>
      </c>
      <c r="W361" s="28">
        <f>IF($A361="","",IF(OR($N361="Submitted",$N361="In Process",$N361="Denied",$N361="Paid",$N361="Adjusted",$N361="Voided"),"Not applicable",IF($H361="","Missing deadline",IF($H361&lt;TODAY(),"Past due",IF($H361&lt;=TODAY()+'Lists &amp; Settings'!$B$3,"Due within 14 days","On track")))))</f>
        <v/>
      </c>
      <c r="X361" s="28">
        <f>IF($A361="","",IF($U361&lt;=0,"Closed",IF($R361="","No follow-up date",IF($R361&lt;TODAY(),"Overdue",IF($R361=TODAY(),"Due","Scheduled")))))</f>
        <v/>
      </c>
      <c r="Y361" s="28">
        <f>IF($A361="","",IF($B361="","Missing encounter ID",IF($C361="","Missing clinic",IF($D361="","Missing payer",IF($E361="","Missing claim type",IF($F361="","Missing date of service",IF($H361="","Missing filing deadline",IF($I361="","Missing billed amount",IF($N361="","Missing claim status",IF($S361="","Missing owner",IF(COUNTIF($A$7:$A$506,$A361)&gt;1,"Duplicate claim ID",IF(AND($G361&lt;&gt;"",$G361&lt;$F361),"Submitted before service date",IF(AND($H361&lt;&gt;"",$H361&lt;$F361),"Deadline before service date",IF(AND($N361="Denied",$P361=""),"Missing denial category",IF(AND(OR($N361="Submitted",$N361="In Process",$N361="Denied",$N361="Paid",$N361="Adjusted"),$G361=""),"Missing submitted date",IF(AND($N361="Paid",$K361=0),"Paid status with no insurance payment",IF($K361+$L361+$M361&gt;$I361,"Amounts exceed billed amount","OK")))))))))))))))))</f>
        <v/>
      </c>
    </row>
    <row r="362">
      <c r="A362" s="29" t="n"/>
      <c r="B362" s="29" t="n"/>
      <c r="C362" s="29" t="n"/>
      <c r="D362" s="29" t="n"/>
      <c r="E362" s="29" t="n"/>
      <c r="F362" s="30" t="n"/>
      <c r="G362" s="30" t="n"/>
      <c r="H362" s="30" t="n"/>
      <c r="I362" s="31" t="n"/>
      <c r="J362" s="31" t="n"/>
      <c r="K362" s="31" t="n"/>
      <c r="L362" s="31" t="n"/>
      <c r="M362" s="31" t="n"/>
      <c r="N362" s="29" t="n"/>
      <c r="O362" s="32" t="n"/>
      <c r="P362" s="32" t="n"/>
      <c r="Q362" s="30" t="n"/>
      <c r="R362" s="30" t="n"/>
      <c r="S362" s="29" t="n"/>
      <c r="T362" s="25">
        <f>IF($A362="","",IF($G362="","",MAX(0,IF($N362="Paid",IF($Q362="",TODAY(),$Q362),TODAY())-$G362)))</f>
        <v/>
      </c>
      <c r="U362" s="26">
        <f>IF($A362="","",MAX(0,$I362-$K362-$L362-$M362))</f>
        <v/>
      </c>
      <c r="V362" s="27">
        <f>IF($A362="","",IF($G362="","Not submitted",IF($T362&lt;=30,"0–30 days",IF($T362&lt;=60,"31–60 days",IF($T362&lt;=90,"61–90 days","More than 90 days")))))</f>
        <v/>
      </c>
      <c r="W362" s="28">
        <f>IF($A362="","",IF(OR($N362="Submitted",$N362="In Process",$N362="Denied",$N362="Paid",$N362="Adjusted",$N362="Voided"),"Not applicable",IF($H362="","Missing deadline",IF($H362&lt;TODAY(),"Past due",IF($H362&lt;=TODAY()+'Lists &amp; Settings'!$B$3,"Due within 14 days","On track")))))</f>
        <v/>
      </c>
      <c r="X362" s="28">
        <f>IF($A362="","",IF($U362&lt;=0,"Closed",IF($R362="","No follow-up date",IF($R362&lt;TODAY(),"Overdue",IF($R362=TODAY(),"Due","Scheduled")))))</f>
        <v/>
      </c>
      <c r="Y362" s="28">
        <f>IF($A362="","",IF($B362="","Missing encounter ID",IF($C362="","Missing clinic",IF($D362="","Missing payer",IF($E362="","Missing claim type",IF($F362="","Missing date of service",IF($H362="","Missing filing deadline",IF($I362="","Missing billed amount",IF($N362="","Missing claim status",IF($S362="","Missing owner",IF(COUNTIF($A$7:$A$506,$A362)&gt;1,"Duplicate claim ID",IF(AND($G362&lt;&gt;"",$G362&lt;$F362),"Submitted before service date",IF(AND($H362&lt;&gt;"",$H362&lt;$F362),"Deadline before service date",IF(AND($N362="Denied",$P362=""),"Missing denial category",IF(AND(OR($N362="Submitted",$N362="In Process",$N362="Denied",$N362="Paid",$N362="Adjusted"),$G362=""),"Missing submitted date",IF(AND($N362="Paid",$K362=0),"Paid status with no insurance payment",IF($K362+$L362+$M362&gt;$I362,"Amounts exceed billed amount","OK")))))))))))))))))</f>
        <v/>
      </c>
    </row>
    <row r="363">
      <c r="A363" s="21" t="n"/>
      <c r="B363" s="21" t="n"/>
      <c r="C363" s="21" t="n"/>
      <c r="D363" s="21" t="n"/>
      <c r="E363" s="21" t="n"/>
      <c r="F363" s="22" t="n"/>
      <c r="G363" s="22" t="n"/>
      <c r="H363" s="22" t="n"/>
      <c r="I363" s="23" t="n"/>
      <c r="J363" s="23" t="n"/>
      <c r="K363" s="23" t="n"/>
      <c r="L363" s="23" t="n"/>
      <c r="M363" s="23" t="n"/>
      <c r="N363" s="21" t="n"/>
      <c r="O363" s="24" t="n"/>
      <c r="P363" s="24" t="n"/>
      <c r="Q363" s="22" t="n"/>
      <c r="R363" s="22" t="n"/>
      <c r="S363" s="21" t="n"/>
      <c r="T363" s="25">
        <f>IF($A363="","",IF($G363="","",MAX(0,IF($N363="Paid",IF($Q363="",TODAY(),$Q363),TODAY())-$G363)))</f>
        <v/>
      </c>
      <c r="U363" s="26">
        <f>IF($A363="","",MAX(0,$I363-$K363-$L363-$M363))</f>
        <v/>
      </c>
      <c r="V363" s="27">
        <f>IF($A363="","",IF($G363="","Not submitted",IF($T363&lt;=30,"0–30 days",IF($T363&lt;=60,"31–60 days",IF($T363&lt;=90,"61–90 days","More than 90 days")))))</f>
        <v/>
      </c>
      <c r="W363" s="28">
        <f>IF($A363="","",IF(OR($N363="Submitted",$N363="In Process",$N363="Denied",$N363="Paid",$N363="Adjusted",$N363="Voided"),"Not applicable",IF($H363="","Missing deadline",IF($H363&lt;TODAY(),"Past due",IF($H363&lt;=TODAY()+'Lists &amp; Settings'!$B$3,"Due within 14 days","On track")))))</f>
        <v/>
      </c>
      <c r="X363" s="28">
        <f>IF($A363="","",IF($U363&lt;=0,"Closed",IF($R363="","No follow-up date",IF($R363&lt;TODAY(),"Overdue",IF($R363=TODAY(),"Due","Scheduled")))))</f>
        <v/>
      </c>
      <c r="Y363" s="28">
        <f>IF($A363="","",IF($B363="","Missing encounter ID",IF($C363="","Missing clinic",IF($D363="","Missing payer",IF($E363="","Missing claim type",IF($F363="","Missing date of service",IF($H363="","Missing filing deadline",IF($I363="","Missing billed amount",IF($N363="","Missing claim status",IF($S363="","Missing owner",IF(COUNTIF($A$7:$A$506,$A363)&gt;1,"Duplicate claim ID",IF(AND($G363&lt;&gt;"",$G363&lt;$F363),"Submitted before service date",IF(AND($H363&lt;&gt;"",$H363&lt;$F363),"Deadline before service date",IF(AND($N363="Denied",$P363=""),"Missing denial category",IF(AND(OR($N363="Submitted",$N363="In Process",$N363="Denied",$N363="Paid",$N363="Adjusted"),$G363=""),"Missing submitted date",IF(AND($N363="Paid",$K363=0),"Paid status with no insurance payment",IF($K363+$L363+$M363&gt;$I363,"Amounts exceed billed amount","OK")))))))))))))))))</f>
        <v/>
      </c>
    </row>
    <row r="364">
      <c r="A364" s="29" t="n"/>
      <c r="B364" s="29" t="n"/>
      <c r="C364" s="29" t="n"/>
      <c r="D364" s="29" t="n"/>
      <c r="E364" s="29" t="n"/>
      <c r="F364" s="30" t="n"/>
      <c r="G364" s="30" t="n"/>
      <c r="H364" s="30" t="n"/>
      <c r="I364" s="31" t="n"/>
      <c r="J364" s="31" t="n"/>
      <c r="K364" s="31" t="n"/>
      <c r="L364" s="31" t="n"/>
      <c r="M364" s="31" t="n"/>
      <c r="N364" s="29" t="n"/>
      <c r="O364" s="32" t="n"/>
      <c r="P364" s="32" t="n"/>
      <c r="Q364" s="30" t="n"/>
      <c r="R364" s="30" t="n"/>
      <c r="S364" s="29" t="n"/>
      <c r="T364" s="25">
        <f>IF($A364="","",IF($G364="","",MAX(0,IF($N364="Paid",IF($Q364="",TODAY(),$Q364),TODAY())-$G364)))</f>
        <v/>
      </c>
      <c r="U364" s="26">
        <f>IF($A364="","",MAX(0,$I364-$K364-$L364-$M364))</f>
        <v/>
      </c>
      <c r="V364" s="27">
        <f>IF($A364="","",IF($G364="","Not submitted",IF($T364&lt;=30,"0–30 days",IF($T364&lt;=60,"31–60 days",IF($T364&lt;=90,"61–90 days","More than 90 days")))))</f>
        <v/>
      </c>
      <c r="W364" s="28">
        <f>IF($A364="","",IF(OR($N364="Submitted",$N364="In Process",$N364="Denied",$N364="Paid",$N364="Adjusted",$N364="Voided"),"Not applicable",IF($H364="","Missing deadline",IF($H364&lt;TODAY(),"Past due",IF($H364&lt;=TODAY()+'Lists &amp; Settings'!$B$3,"Due within 14 days","On track")))))</f>
        <v/>
      </c>
      <c r="X364" s="28">
        <f>IF($A364="","",IF($U364&lt;=0,"Closed",IF($R364="","No follow-up date",IF($R364&lt;TODAY(),"Overdue",IF($R364=TODAY(),"Due","Scheduled")))))</f>
        <v/>
      </c>
      <c r="Y364" s="28">
        <f>IF($A364="","",IF($B364="","Missing encounter ID",IF($C364="","Missing clinic",IF($D364="","Missing payer",IF($E364="","Missing claim type",IF($F364="","Missing date of service",IF($H364="","Missing filing deadline",IF($I364="","Missing billed amount",IF($N364="","Missing claim status",IF($S364="","Missing owner",IF(COUNTIF($A$7:$A$506,$A364)&gt;1,"Duplicate claim ID",IF(AND($G364&lt;&gt;"",$G364&lt;$F364),"Submitted before service date",IF(AND($H364&lt;&gt;"",$H364&lt;$F364),"Deadline before service date",IF(AND($N364="Denied",$P364=""),"Missing denial category",IF(AND(OR($N364="Submitted",$N364="In Process",$N364="Denied",$N364="Paid",$N364="Adjusted"),$G364=""),"Missing submitted date",IF(AND($N364="Paid",$K364=0),"Paid status with no insurance payment",IF($K364+$L364+$M364&gt;$I364,"Amounts exceed billed amount","OK")))))))))))))))))</f>
        <v/>
      </c>
    </row>
    <row r="365">
      <c r="A365" s="21" t="n"/>
      <c r="B365" s="21" t="n"/>
      <c r="C365" s="21" t="n"/>
      <c r="D365" s="21" t="n"/>
      <c r="E365" s="21" t="n"/>
      <c r="F365" s="22" t="n"/>
      <c r="G365" s="22" t="n"/>
      <c r="H365" s="22" t="n"/>
      <c r="I365" s="23" t="n"/>
      <c r="J365" s="23" t="n"/>
      <c r="K365" s="23" t="n"/>
      <c r="L365" s="23" t="n"/>
      <c r="M365" s="23" t="n"/>
      <c r="N365" s="21" t="n"/>
      <c r="O365" s="24" t="n"/>
      <c r="P365" s="24" t="n"/>
      <c r="Q365" s="22" t="n"/>
      <c r="R365" s="22" t="n"/>
      <c r="S365" s="21" t="n"/>
      <c r="T365" s="25">
        <f>IF($A365="","",IF($G365="","",MAX(0,IF($N365="Paid",IF($Q365="",TODAY(),$Q365),TODAY())-$G365)))</f>
        <v/>
      </c>
      <c r="U365" s="26">
        <f>IF($A365="","",MAX(0,$I365-$K365-$L365-$M365))</f>
        <v/>
      </c>
      <c r="V365" s="27">
        <f>IF($A365="","",IF($G365="","Not submitted",IF($T365&lt;=30,"0–30 days",IF($T365&lt;=60,"31–60 days",IF($T365&lt;=90,"61–90 days","More than 90 days")))))</f>
        <v/>
      </c>
      <c r="W365" s="28">
        <f>IF($A365="","",IF(OR($N365="Submitted",$N365="In Process",$N365="Denied",$N365="Paid",$N365="Adjusted",$N365="Voided"),"Not applicable",IF($H365="","Missing deadline",IF($H365&lt;TODAY(),"Past due",IF($H365&lt;=TODAY()+'Lists &amp; Settings'!$B$3,"Due within 14 days","On track")))))</f>
        <v/>
      </c>
      <c r="X365" s="28">
        <f>IF($A365="","",IF($U365&lt;=0,"Closed",IF($R365="","No follow-up date",IF($R365&lt;TODAY(),"Overdue",IF($R365=TODAY(),"Due","Scheduled")))))</f>
        <v/>
      </c>
      <c r="Y365" s="28">
        <f>IF($A365="","",IF($B365="","Missing encounter ID",IF($C365="","Missing clinic",IF($D365="","Missing payer",IF($E365="","Missing claim type",IF($F365="","Missing date of service",IF($H365="","Missing filing deadline",IF($I365="","Missing billed amount",IF($N365="","Missing claim status",IF($S365="","Missing owner",IF(COUNTIF($A$7:$A$506,$A365)&gt;1,"Duplicate claim ID",IF(AND($G365&lt;&gt;"",$G365&lt;$F365),"Submitted before service date",IF(AND($H365&lt;&gt;"",$H365&lt;$F365),"Deadline before service date",IF(AND($N365="Denied",$P365=""),"Missing denial category",IF(AND(OR($N365="Submitted",$N365="In Process",$N365="Denied",$N365="Paid",$N365="Adjusted"),$G365=""),"Missing submitted date",IF(AND($N365="Paid",$K365=0),"Paid status with no insurance payment",IF($K365+$L365+$M365&gt;$I365,"Amounts exceed billed amount","OK")))))))))))))))))</f>
        <v/>
      </c>
    </row>
    <row r="366">
      <c r="A366" s="29" t="n"/>
      <c r="B366" s="29" t="n"/>
      <c r="C366" s="29" t="n"/>
      <c r="D366" s="29" t="n"/>
      <c r="E366" s="29" t="n"/>
      <c r="F366" s="30" t="n"/>
      <c r="G366" s="30" t="n"/>
      <c r="H366" s="30" t="n"/>
      <c r="I366" s="31" t="n"/>
      <c r="J366" s="31" t="n"/>
      <c r="K366" s="31" t="n"/>
      <c r="L366" s="31" t="n"/>
      <c r="M366" s="31" t="n"/>
      <c r="N366" s="29" t="n"/>
      <c r="O366" s="32" t="n"/>
      <c r="P366" s="32" t="n"/>
      <c r="Q366" s="30" t="n"/>
      <c r="R366" s="30" t="n"/>
      <c r="S366" s="29" t="n"/>
      <c r="T366" s="25">
        <f>IF($A366="","",IF($G366="","",MAX(0,IF($N366="Paid",IF($Q366="",TODAY(),$Q366),TODAY())-$G366)))</f>
        <v/>
      </c>
      <c r="U366" s="26">
        <f>IF($A366="","",MAX(0,$I366-$K366-$L366-$M366))</f>
        <v/>
      </c>
      <c r="V366" s="27">
        <f>IF($A366="","",IF($G366="","Not submitted",IF($T366&lt;=30,"0–30 days",IF($T366&lt;=60,"31–60 days",IF($T366&lt;=90,"61–90 days","More than 90 days")))))</f>
        <v/>
      </c>
      <c r="W366" s="28">
        <f>IF($A366="","",IF(OR($N366="Submitted",$N366="In Process",$N366="Denied",$N366="Paid",$N366="Adjusted",$N366="Voided"),"Not applicable",IF($H366="","Missing deadline",IF($H366&lt;TODAY(),"Past due",IF($H366&lt;=TODAY()+'Lists &amp; Settings'!$B$3,"Due within 14 days","On track")))))</f>
        <v/>
      </c>
      <c r="X366" s="28">
        <f>IF($A366="","",IF($U366&lt;=0,"Closed",IF($R366="","No follow-up date",IF($R366&lt;TODAY(),"Overdue",IF($R366=TODAY(),"Due","Scheduled")))))</f>
        <v/>
      </c>
      <c r="Y366" s="28">
        <f>IF($A366="","",IF($B366="","Missing encounter ID",IF($C366="","Missing clinic",IF($D366="","Missing payer",IF($E366="","Missing claim type",IF($F366="","Missing date of service",IF($H366="","Missing filing deadline",IF($I366="","Missing billed amount",IF($N366="","Missing claim status",IF($S366="","Missing owner",IF(COUNTIF($A$7:$A$506,$A366)&gt;1,"Duplicate claim ID",IF(AND($G366&lt;&gt;"",$G366&lt;$F366),"Submitted before service date",IF(AND($H366&lt;&gt;"",$H366&lt;$F366),"Deadline before service date",IF(AND($N366="Denied",$P366=""),"Missing denial category",IF(AND(OR($N366="Submitted",$N366="In Process",$N366="Denied",$N366="Paid",$N366="Adjusted"),$G366=""),"Missing submitted date",IF(AND($N366="Paid",$K366=0),"Paid status with no insurance payment",IF($K366+$L366+$M366&gt;$I366,"Amounts exceed billed amount","OK")))))))))))))))))</f>
        <v/>
      </c>
    </row>
    <row r="367">
      <c r="A367" s="21" t="n"/>
      <c r="B367" s="21" t="n"/>
      <c r="C367" s="21" t="n"/>
      <c r="D367" s="21" t="n"/>
      <c r="E367" s="21" t="n"/>
      <c r="F367" s="22" t="n"/>
      <c r="G367" s="22" t="n"/>
      <c r="H367" s="22" t="n"/>
      <c r="I367" s="23" t="n"/>
      <c r="J367" s="23" t="n"/>
      <c r="K367" s="23" t="n"/>
      <c r="L367" s="23" t="n"/>
      <c r="M367" s="23" t="n"/>
      <c r="N367" s="21" t="n"/>
      <c r="O367" s="24" t="n"/>
      <c r="P367" s="24" t="n"/>
      <c r="Q367" s="22" t="n"/>
      <c r="R367" s="22" t="n"/>
      <c r="S367" s="21" t="n"/>
      <c r="T367" s="25">
        <f>IF($A367="","",IF($G367="","",MAX(0,IF($N367="Paid",IF($Q367="",TODAY(),$Q367),TODAY())-$G367)))</f>
        <v/>
      </c>
      <c r="U367" s="26">
        <f>IF($A367="","",MAX(0,$I367-$K367-$L367-$M367))</f>
        <v/>
      </c>
      <c r="V367" s="27">
        <f>IF($A367="","",IF($G367="","Not submitted",IF($T367&lt;=30,"0–30 days",IF($T367&lt;=60,"31–60 days",IF($T367&lt;=90,"61–90 days","More than 90 days")))))</f>
        <v/>
      </c>
      <c r="W367" s="28">
        <f>IF($A367="","",IF(OR($N367="Submitted",$N367="In Process",$N367="Denied",$N367="Paid",$N367="Adjusted",$N367="Voided"),"Not applicable",IF($H367="","Missing deadline",IF($H367&lt;TODAY(),"Past due",IF($H367&lt;=TODAY()+'Lists &amp; Settings'!$B$3,"Due within 14 days","On track")))))</f>
        <v/>
      </c>
      <c r="X367" s="28">
        <f>IF($A367="","",IF($U367&lt;=0,"Closed",IF($R367="","No follow-up date",IF($R367&lt;TODAY(),"Overdue",IF($R367=TODAY(),"Due","Scheduled")))))</f>
        <v/>
      </c>
      <c r="Y367" s="28">
        <f>IF($A367="","",IF($B367="","Missing encounter ID",IF($C367="","Missing clinic",IF($D367="","Missing payer",IF($E367="","Missing claim type",IF($F367="","Missing date of service",IF($H367="","Missing filing deadline",IF($I367="","Missing billed amount",IF($N367="","Missing claim status",IF($S367="","Missing owner",IF(COUNTIF($A$7:$A$506,$A367)&gt;1,"Duplicate claim ID",IF(AND($G367&lt;&gt;"",$G367&lt;$F367),"Submitted before service date",IF(AND($H367&lt;&gt;"",$H367&lt;$F367),"Deadline before service date",IF(AND($N367="Denied",$P367=""),"Missing denial category",IF(AND(OR($N367="Submitted",$N367="In Process",$N367="Denied",$N367="Paid",$N367="Adjusted"),$G367=""),"Missing submitted date",IF(AND($N367="Paid",$K367=0),"Paid status with no insurance payment",IF($K367+$L367+$M367&gt;$I367,"Amounts exceed billed amount","OK")))))))))))))))))</f>
        <v/>
      </c>
    </row>
    <row r="368">
      <c r="A368" s="29" t="n"/>
      <c r="B368" s="29" t="n"/>
      <c r="C368" s="29" t="n"/>
      <c r="D368" s="29" t="n"/>
      <c r="E368" s="29" t="n"/>
      <c r="F368" s="30" t="n"/>
      <c r="G368" s="30" t="n"/>
      <c r="H368" s="30" t="n"/>
      <c r="I368" s="31" t="n"/>
      <c r="J368" s="31" t="n"/>
      <c r="K368" s="31" t="n"/>
      <c r="L368" s="31" t="n"/>
      <c r="M368" s="31" t="n"/>
      <c r="N368" s="29" t="n"/>
      <c r="O368" s="32" t="n"/>
      <c r="P368" s="32" t="n"/>
      <c r="Q368" s="30" t="n"/>
      <c r="R368" s="30" t="n"/>
      <c r="S368" s="29" t="n"/>
      <c r="T368" s="25">
        <f>IF($A368="","",IF($G368="","",MAX(0,IF($N368="Paid",IF($Q368="",TODAY(),$Q368),TODAY())-$G368)))</f>
        <v/>
      </c>
      <c r="U368" s="26">
        <f>IF($A368="","",MAX(0,$I368-$K368-$L368-$M368))</f>
        <v/>
      </c>
      <c r="V368" s="27">
        <f>IF($A368="","",IF($G368="","Not submitted",IF($T368&lt;=30,"0–30 days",IF($T368&lt;=60,"31–60 days",IF($T368&lt;=90,"61–90 days","More than 90 days")))))</f>
        <v/>
      </c>
      <c r="W368" s="28">
        <f>IF($A368="","",IF(OR($N368="Submitted",$N368="In Process",$N368="Denied",$N368="Paid",$N368="Adjusted",$N368="Voided"),"Not applicable",IF($H368="","Missing deadline",IF($H368&lt;TODAY(),"Past due",IF($H368&lt;=TODAY()+'Lists &amp; Settings'!$B$3,"Due within 14 days","On track")))))</f>
        <v/>
      </c>
      <c r="X368" s="28">
        <f>IF($A368="","",IF($U368&lt;=0,"Closed",IF($R368="","No follow-up date",IF($R368&lt;TODAY(),"Overdue",IF($R368=TODAY(),"Due","Scheduled")))))</f>
        <v/>
      </c>
      <c r="Y368" s="28">
        <f>IF($A368="","",IF($B368="","Missing encounter ID",IF($C368="","Missing clinic",IF($D368="","Missing payer",IF($E368="","Missing claim type",IF($F368="","Missing date of service",IF($H368="","Missing filing deadline",IF($I368="","Missing billed amount",IF($N368="","Missing claim status",IF($S368="","Missing owner",IF(COUNTIF($A$7:$A$506,$A368)&gt;1,"Duplicate claim ID",IF(AND($G368&lt;&gt;"",$G368&lt;$F368),"Submitted before service date",IF(AND($H368&lt;&gt;"",$H368&lt;$F368),"Deadline before service date",IF(AND($N368="Denied",$P368=""),"Missing denial category",IF(AND(OR($N368="Submitted",$N368="In Process",$N368="Denied",$N368="Paid",$N368="Adjusted"),$G368=""),"Missing submitted date",IF(AND($N368="Paid",$K368=0),"Paid status with no insurance payment",IF($K368+$L368+$M368&gt;$I368,"Amounts exceed billed amount","OK")))))))))))))))))</f>
        <v/>
      </c>
    </row>
    <row r="369">
      <c r="A369" s="21" t="n"/>
      <c r="B369" s="21" t="n"/>
      <c r="C369" s="21" t="n"/>
      <c r="D369" s="21" t="n"/>
      <c r="E369" s="21" t="n"/>
      <c r="F369" s="22" t="n"/>
      <c r="G369" s="22" t="n"/>
      <c r="H369" s="22" t="n"/>
      <c r="I369" s="23" t="n"/>
      <c r="J369" s="23" t="n"/>
      <c r="K369" s="23" t="n"/>
      <c r="L369" s="23" t="n"/>
      <c r="M369" s="23" t="n"/>
      <c r="N369" s="21" t="n"/>
      <c r="O369" s="24" t="n"/>
      <c r="P369" s="24" t="n"/>
      <c r="Q369" s="22" t="n"/>
      <c r="R369" s="22" t="n"/>
      <c r="S369" s="21" t="n"/>
      <c r="T369" s="25">
        <f>IF($A369="","",IF($G369="","",MAX(0,IF($N369="Paid",IF($Q369="",TODAY(),$Q369),TODAY())-$G369)))</f>
        <v/>
      </c>
      <c r="U369" s="26">
        <f>IF($A369="","",MAX(0,$I369-$K369-$L369-$M369))</f>
        <v/>
      </c>
      <c r="V369" s="27">
        <f>IF($A369="","",IF($G369="","Not submitted",IF($T369&lt;=30,"0–30 days",IF($T369&lt;=60,"31–60 days",IF($T369&lt;=90,"61–90 days","More than 90 days")))))</f>
        <v/>
      </c>
      <c r="W369" s="28">
        <f>IF($A369="","",IF(OR($N369="Submitted",$N369="In Process",$N369="Denied",$N369="Paid",$N369="Adjusted",$N369="Voided"),"Not applicable",IF($H369="","Missing deadline",IF($H369&lt;TODAY(),"Past due",IF($H369&lt;=TODAY()+'Lists &amp; Settings'!$B$3,"Due within 14 days","On track")))))</f>
        <v/>
      </c>
      <c r="X369" s="28">
        <f>IF($A369="","",IF($U369&lt;=0,"Closed",IF($R369="","No follow-up date",IF($R369&lt;TODAY(),"Overdue",IF($R369=TODAY(),"Due","Scheduled")))))</f>
        <v/>
      </c>
      <c r="Y369" s="28">
        <f>IF($A369="","",IF($B369="","Missing encounter ID",IF($C369="","Missing clinic",IF($D369="","Missing payer",IF($E369="","Missing claim type",IF($F369="","Missing date of service",IF($H369="","Missing filing deadline",IF($I369="","Missing billed amount",IF($N369="","Missing claim status",IF($S369="","Missing owner",IF(COUNTIF($A$7:$A$506,$A369)&gt;1,"Duplicate claim ID",IF(AND($G369&lt;&gt;"",$G369&lt;$F369),"Submitted before service date",IF(AND($H369&lt;&gt;"",$H369&lt;$F369),"Deadline before service date",IF(AND($N369="Denied",$P369=""),"Missing denial category",IF(AND(OR($N369="Submitted",$N369="In Process",$N369="Denied",$N369="Paid",$N369="Adjusted"),$G369=""),"Missing submitted date",IF(AND($N369="Paid",$K369=0),"Paid status with no insurance payment",IF($K369+$L369+$M369&gt;$I369,"Amounts exceed billed amount","OK")))))))))))))))))</f>
        <v/>
      </c>
    </row>
    <row r="370">
      <c r="A370" s="29" t="n"/>
      <c r="B370" s="29" t="n"/>
      <c r="C370" s="29" t="n"/>
      <c r="D370" s="29" t="n"/>
      <c r="E370" s="29" t="n"/>
      <c r="F370" s="30" t="n"/>
      <c r="G370" s="30" t="n"/>
      <c r="H370" s="30" t="n"/>
      <c r="I370" s="31" t="n"/>
      <c r="J370" s="31" t="n"/>
      <c r="K370" s="31" t="n"/>
      <c r="L370" s="31" t="n"/>
      <c r="M370" s="31" t="n"/>
      <c r="N370" s="29" t="n"/>
      <c r="O370" s="32" t="n"/>
      <c r="P370" s="32" t="n"/>
      <c r="Q370" s="30" t="n"/>
      <c r="R370" s="30" t="n"/>
      <c r="S370" s="29" t="n"/>
      <c r="T370" s="25">
        <f>IF($A370="","",IF($G370="","",MAX(0,IF($N370="Paid",IF($Q370="",TODAY(),$Q370),TODAY())-$G370)))</f>
        <v/>
      </c>
      <c r="U370" s="26">
        <f>IF($A370="","",MAX(0,$I370-$K370-$L370-$M370))</f>
        <v/>
      </c>
      <c r="V370" s="27">
        <f>IF($A370="","",IF($G370="","Not submitted",IF($T370&lt;=30,"0–30 days",IF($T370&lt;=60,"31–60 days",IF($T370&lt;=90,"61–90 days","More than 90 days")))))</f>
        <v/>
      </c>
      <c r="W370" s="28">
        <f>IF($A370="","",IF(OR($N370="Submitted",$N370="In Process",$N370="Denied",$N370="Paid",$N370="Adjusted",$N370="Voided"),"Not applicable",IF($H370="","Missing deadline",IF($H370&lt;TODAY(),"Past due",IF($H370&lt;=TODAY()+'Lists &amp; Settings'!$B$3,"Due within 14 days","On track")))))</f>
        <v/>
      </c>
      <c r="X370" s="28">
        <f>IF($A370="","",IF($U370&lt;=0,"Closed",IF($R370="","No follow-up date",IF($R370&lt;TODAY(),"Overdue",IF($R370=TODAY(),"Due","Scheduled")))))</f>
        <v/>
      </c>
      <c r="Y370" s="28">
        <f>IF($A370="","",IF($B370="","Missing encounter ID",IF($C370="","Missing clinic",IF($D370="","Missing payer",IF($E370="","Missing claim type",IF($F370="","Missing date of service",IF($H370="","Missing filing deadline",IF($I370="","Missing billed amount",IF($N370="","Missing claim status",IF($S370="","Missing owner",IF(COUNTIF($A$7:$A$506,$A370)&gt;1,"Duplicate claim ID",IF(AND($G370&lt;&gt;"",$G370&lt;$F370),"Submitted before service date",IF(AND($H370&lt;&gt;"",$H370&lt;$F370),"Deadline before service date",IF(AND($N370="Denied",$P370=""),"Missing denial category",IF(AND(OR($N370="Submitted",$N370="In Process",$N370="Denied",$N370="Paid",$N370="Adjusted"),$G370=""),"Missing submitted date",IF(AND($N370="Paid",$K370=0),"Paid status with no insurance payment",IF($K370+$L370+$M370&gt;$I370,"Amounts exceed billed amount","OK")))))))))))))))))</f>
        <v/>
      </c>
    </row>
    <row r="371">
      <c r="A371" s="21" t="n"/>
      <c r="B371" s="21" t="n"/>
      <c r="C371" s="21" t="n"/>
      <c r="D371" s="21" t="n"/>
      <c r="E371" s="21" t="n"/>
      <c r="F371" s="22" t="n"/>
      <c r="G371" s="22" t="n"/>
      <c r="H371" s="22" t="n"/>
      <c r="I371" s="23" t="n"/>
      <c r="J371" s="23" t="n"/>
      <c r="K371" s="23" t="n"/>
      <c r="L371" s="23" t="n"/>
      <c r="M371" s="23" t="n"/>
      <c r="N371" s="21" t="n"/>
      <c r="O371" s="24" t="n"/>
      <c r="P371" s="24" t="n"/>
      <c r="Q371" s="22" t="n"/>
      <c r="R371" s="22" t="n"/>
      <c r="S371" s="21" t="n"/>
      <c r="T371" s="25">
        <f>IF($A371="","",IF($G371="","",MAX(0,IF($N371="Paid",IF($Q371="",TODAY(),$Q371),TODAY())-$G371)))</f>
        <v/>
      </c>
      <c r="U371" s="26">
        <f>IF($A371="","",MAX(0,$I371-$K371-$L371-$M371))</f>
        <v/>
      </c>
      <c r="V371" s="27">
        <f>IF($A371="","",IF($G371="","Not submitted",IF($T371&lt;=30,"0–30 days",IF($T371&lt;=60,"31–60 days",IF($T371&lt;=90,"61–90 days","More than 90 days")))))</f>
        <v/>
      </c>
      <c r="W371" s="28">
        <f>IF($A371="","",IF(OR($N371="Submitted",$N371="In Process",$N371="Denied",$N371="Paid",$N371="Adjusted",$N371="Voided"),"Not applicable",IF($H371="","Missing deadline",IF($H371&lt;TODAY(),"Past due",IF($H371&lt;=TODAY()+'Lists &amp; Settings'!$B$3,"Due within 14 days","On track")))))</f>
        <v/>
      </c>
      <c r="X371" s="28">
        <f>IF($A371="","",IF($U371&lt;=0,"Closed",IF($R371="","No follow-up date",IF($R371&lt;TODAY(),"Overdue",IF($R371=TODAY(),"Due","Scheduled")))))</f>
        <v/>
      </c>
      <c r="Y371" s="28">
        <f>IF($A371="","",IF($B371="","Missing encounter ID",IF($C371="","Missing clinic",IF($D371="","Missing payer",IF($E371="","Missing claim type",IF($F371="","Missing date of service",IF($H371="","Missing filing deadline",IF($I371="","Missing billed amount",IF($N371="","Missing claim status",IF($S371="","Missing owner",IF(COUNTIF($A$7:$A$506,$A371)&gt;1,"Duplicate claim ID",IF(AND($G371&lt;&gt;"",$G371&lt;$F371),"Submitted before service date",IF(AND($H371&lt;&gt;"",$H371&lt;$F371),"Deadline before service date",IF(AND($N371="Denied",$P371=""),"Missing denial category",IF(AND(OR($N371="Submitted",$N371="In Process",$N371="Denied",$N371="Paid",$N371="Adjusted"),$G371=""),"Missing submitted date",IF(AND($N371="Paid",$K371=0),"Paid status with no insurance payment",IF($K371+$L371+$M371&gt;$I371,"Amounts exceed billed amount","OK")))))))))))))))))</f>
        <v/>
      </c>
    </row>
    <row r="372">
      <c r="A372" s="29" t="n"/>
      <c r="B372" s="29" t="n"/>
      <c r="C372" s="29" t="n"/>
      <c r="D372" s="29" t="n"/>
      <c r="E372" s="29" t="n"/>
      <c r="F372" s="30" t="n"/>
      <c r="G372" s="30" t="n"/>
      <c r="H372" s="30" t="n"/>
      <c r="I372" s="31" t="n"/>
      <c r="J372" s="31" t="n"/>
      <c r="K372" s="31" t="n"/>
      <c r="L372" s="31" t="n"/>
      <c r="M372" s="31" t="n"/>
      <c r="N372" s="29" t="n"/>
      <c r="O372" s="32" t="n"/>
      <c r="P372" s="32" t="n"/>
      <c r="Q372" s="30" t="n"/>
      <c r="R372" s="30" t="n"/>
      <c r="S372" s="29" t="n"/>
      <c r="T372" s="25">
        <f>IF($A372="","",IF($G372="","",MAX(0,IF($N372="Paid",IF($Q372="",TODAY(),$Q372),TODAY())-$G372)))</f>
        <v/>
      </c>
      <c r="U372" s="26">
        <f>IF($A372="","",MAX(0,$I372-$K372-$L372-$M372))</f>
        <v/>
      </c>
      <c r="V372" s="27">
        <f>IF($A372="","",IF($G372="","Not submitted",IF($T372&lt;=30,"0–30 days",IF($T372&lt;=60,"31–60 days",IF($T372&lt;=90,"61–90 days","More than 90 days")))))</f>
        <v/>
      </c>
      <c r="W372" s="28">
        <f>IF($A372="","",IF(OR($N372="Submitted",$N372="In Process",$N372="Denied",$N372="Paid",$N372="Adjusted",$N372="Voided"),"Not applicable",IF($H372="","Missing deadline",IF($H372&lt;TODAY(),"Past due",IF($H372&lt;=TODAY()+'Lists &amp; Settings'!$B$3,"Due within 14 days","On track")))))</f>
        <v/>
      </c>
      <c r="X372" s="28">
        <f>IF($A372="","",IF($U372&lt;=0,"Closed",IF($R372="","No follow-up date",IF($R372&lt;TODAY(),"Overdue",IF($R372=TODAY(),"Due","Scheduled")))))</f>
        <v/>
      </c>
      <c r="Y372" s="28">
        <f>IF($A372="","",IF($B372="","Missing encounter ID",IF($C372="","Missing clinic",IF($D372="","Missing payer",IF($E372="","Missing claim type",IF($F372="","Missing date of service",IF($H372="","Missing filing deadline",IF($I372="","Missing billed amount",IF($N372="","Missing claim status",IF($S372="","Missing owner",IF(COUNTIF($A$7:$A$506,$A372)&gt;1,"Duplicate claim ID",IF(AND($G372&lt;&gt;"",$G372&lt;$F372),"Submitted before service date",IF(AND($H372&lt;&gt;"",$H372&lt;$F372),"Deadline before service date",IF(AND($N372="Denied",$P372=""),"Missing denial category",IF(AND(OR($N372="Submitted",$N372="In Process",$N372="Denied",$N372="Paid",$N372="Adjusted"),$G372=""),"Missing submitted date",IF(AND($N372="Paid",$K372=0),"Paid status with no insurance payment",IF($K372+$L372+$M372&gt;$I372,"Amounts exceed billed amount","OK")))))))))))))))))</f>
        <v/>
      </c>
    </row>
    <row r="373">
      <c r="A373" s="21" t="n"/>
      <c r="B373" s="21" t="n"/>
      <c r="C373" s="21" t="n"/>
      <c r="D373" s="21" t="n"/>
      <c r="E373" s="21" t="n"/>
      <c r="F373" s="22" t="n"/>
      <c r="G373" s="22" t="n"/>
      <c r="H373" s="22" t="n"/>
      <c r="I373" s="23" t="n"/>
      <c r="J373" s="23" t="n"/>
      <c r="K373" s="23" t="n"/>
      <c r="L373" s="23" t="n"/>
      <c r="M373" s="23" t="n"/>
      <c r="N373" s="21" t="n"/>
      <c r="O373" s="24" t="n"/>
      <c r="P373" s="24" t="n"/>
      <c r="Q373" s="22" t="n"/>
      <c r="R373" s="22" t="n"/>
      <c r="S373" s="21" t="n"/>
      <c r="T373" s="25">
        <f>IF($A373="","",IF($G373="","",MAX(0,IF($N373="Paid",IF($Q373="",TODAY(),$Q373),TODAY())-$G373)))</f>
        <v/>
      </c>
      <c r="U373" s="26">
        <f>IF($A373="","",MAX(0,$I373-$K373-$L373-$M373))</f>
        <v/>
      </c>
      <c r="V373" s="27">
        <f>IF($A373="","",IF($G373="","Not submitted",IF($T373&lt;=30,"0–30 days",IF($T373&lt;=60,"31–60 days",IF($T373&lt;=90,"61–90 days","More than 90 days")))))</f>
        <v/>
      </c>
      <c r="W373" s="28">
        <f>IF($A373="","",IF(OR($N373="Submitted",$N373="In Process",$N373="Denied",$N373="Paid",$N373="Adjusted",$N373="Voided"),"Not applicable",IF($H373="","Missing deadline",IF($H373&lt;TODAY(),"Past due",IF($H373&lt;=TODAY()+'Lists &amp; Settings'!$B$3,"Due within 14 days","On track")))))</f>
        <v/>
      </c>
      <c r="X373" s="28">
        <f>IF($A373="","",IF($U373&lt;=0,"Closed",IF($R373="","No follow-up date",IF($R373&lt;TODAY(),"Overdue",IF($R373=TODAY(),"Due","Scheduled")))))</f>
        <v/>
      </c>
      <c r="Y373" s="28">
        <f>IF($A373="","",IF($B373="","Missing encounter ID",IF($C373="","Missing clinic",IF($D373="","Missing payer",IF($E373="","Missing claim type",IF($F373="","Missing date of service",IF($H373="","Missing filing deadline",IF($I373="","Missing billed amount",IF($N373="","Missing claim status",IF($S373="","Missing owner",IF(COUNTIF($A$7:$A$506,$A373)&gt;1,"Duplicate claim ID",IF(AND($G373&lt;&gt;"",$G373&lt;$F373),"Submitted before service date",IF(AND($H373&lt;&gt;"",$H373&lt;$F373),"Deadline before service date",IF(AND($N373="Denied",$P373=""),"Missing denial category",IF(AND(OR($N373="Submitted",$N373="In Process",$N373="Denied",$N373="Paid",$N373="Adjusted"),$G373=""),"Missing submitted date",IF(AND($N373="Paid",$K373=0),"Paid status with no insurance payment",IF($K373+$L373+$M373&gt;$I373,"Amounts exceed billed amount","OK")))))))))))))))))</f>
        <v/>
      </c>
    </row>
    <row r="374">
      <c r="A374" s="29" t="n"/>
      <c r="B374" s="29" t="n"/>
      <c r="C374" s="29" t="n"/>
      <c r="D374" s="29" t="n"/>
      <c r="E374" s="29" t="n"/>
      <c r="F374" s="30" t="n"/>
      <c r="G374" s="30" t="n"/>
      <c r="H374" s="30" t="n"/>
      <c r="I374" s="31" t="n"/>
      <c r="J374" s="31" t="n"/>
      <c r="K374" s="31" t="n"/>
      <c r="L374" s="31" t="n"/>
      <c r="M374" s="31" t="n"/>
      <c r="N374" s="29" t="n"/>
      <c r="O374" s="32" t="n"/>
      <c r="P374" s="32" t="n"/>
      <c r="Q374" s="30" t="n"/>
      <c r="R374" s="30" t="n"/>
      <c r="S374" s="29" t="n"/>
      <c r="T374" s="25">
        <f>IF($A374="","",IF($G374="","",MAX(0,IF($N374="Paid",IF($Q374="",TODAY(),$Q374),TODAY())-$G374)))</f>
        <v/>
      </c>
      <c r="U374" s="26">
        <f>IF($A374="","",MAX(0,$I374-$K374-$L374-$M374))</f>
        <v/>
      </c>
      <c r="V374" s="27">
        <f>IF($A374="","",IF($G374="","Not submitted",IF($T374&lt;=30,"0–30 days",IF($T374&lt;=60,"31–60 days",IF($T374&lt;=90,"61–90 days","More than 90 days")))))</f>
        <v/>
      </c>
      <c r="W374" s="28">
        <f>IF($A374="","",IF(OR($N374="Submitted",$N374="In Process",$N374="Denied",$N374="Paid",$N374="Adjusted",$N374="Voided"),"Not applicable",IF($H374="","Missing deadline",IF($H374&lt;TODAY(),"Past due",IF($H374&lt;=TODAY()+'Lists &amp; Settings'!$B$3,"Due within 14 days","On track")))))</f>
        <v/>
      </c>
      <c r="X374" s="28">
        <f>IF($A374="","",IF($U374&lt;=0,"Closed",IF($R374="","No follow-up date",IF($R374&lt;TODAY(),"Overdue",IF($R374=TODAY(),"Due","Scheduled")))))</f>
        <v/>
      </c>
      <c r="Y374" s="28">
        <f>IF($A374="","",IF($B374="","Missing encounter ID",IF($C374="","Missing clinic",IF($D374="","Missing payer",IF($E374="","Missing claim type",IF($F374="","Missing date of service",IF($H374="","Missing filing deadline",IF($I374="","Missing billed amount",IF($N374="","Missing claim status",IF($S374="","Missing owner",IF(COUNTIF($A$7:$A$506,$A374)&gt;1,"Duplicate claim ID",IF(AND($G374&lt;&gt;"",$G374&lt;$F374),"Submitted before service date",IF(AND($H374&lt;&gt;"",$H374&lt;$F374),"Deadline before service date",IF(AND($N374="Denied",$P374=""),"Missing denial category",IF(AND(OR($N374="Submitted",$N374="In Process",$N374="Denied",$N374="Paid",$N374="Adjusted"),$G374=""),"Missing submitted date",IF(AND($N374="Paid",$K374=0),"Paid status with no insurance payment",IF($K374+$L374+$M374&gt;$I374,"Amounts exceed billed amount","OK")))))))))))))))))</f>
        <v/>
      </c>
    </row>
    <row r="375">
      <c r="A375" s="21" t="n"/>
      <c r="B375" s="21" t="n"/>
      <c r="C375" s="21" t="n"/>
      <c r="D375" s="21" t="n"/>
      <c r="E375" s="21" t="n"/>
      <c r="F375" s="22" t="n"/>
      <c r="G375" s="22" t="n"/>
      <c r="H375" s="22" t="n"/>
      <c r="I375" s="23" t="n"/>
      <c r="J375" s="23" t="n"/>
      <c r="K375" s="23" t="n"/>
      <c r="L375" s="23" t="n"/>
      <c r="M375" s="23" t="n"/>
      <c r="N375" s="21" t="n"/>
      <c r="O375" s="24" t="n"/>
      <c r="P375" s="24" t="n"/>
      <c r="Q375" s="22" t="n"/>
      <c r="R375" s="22" t="n"/>
      <c r="S375" s="21" t="n"/>
      <c r="T375" s="25">
        <f>IF($A375="","",IF($G375="","",MAX(0,IF($N375="Paid",IF($Q375="",TODAY(),$Q375),TODAY())-$G375)))</f>
        <v/>
      </c>
      <c r="U375" s="26">
        <f>IF($A375="","",MAX(0,$I375-$K375-$L375-$M375))</f>
        <v/>
      </c>
      <c r="V375" s="27">
        <f>IF($A375="","",IF($G375="","Not submitted",IF($T375&lt;=30,"0–30 days",IF($T375&lt;=60,"31–60 days",IF($T375&lt;=90,"61–90 days","More than 90 days")))))</f>
        <v/>
      </c>
      <c r="W375" s="28">
        <f>IF($A375="","",IF(OR($N375="Submitted",$N375="In Process",$N375="Denied",$N375="Paid",$N375="Adjusted",$N375="Voided"),"Not applicable",IF($H375="","Missing deadline",IF($H375&lt;TODAY(),"Past due",IF($H375&lt;=TODAY()+'Lists &amp; Settings'!$B$3,"Due within 14 days","On track")))))</f>
        <v/>
      </c>
      <c r="X375" s="28">
        <f>IF($A375="","",IF($U375&lt;=0,"Closed",IF($R375="","No follow-up date",IF($R375&lt;TODAY(),"Overdue",IF($R375=TODAY(),"Due","Scheduled")))))</f>
        <v/>
      </c>
      <c r="Y375" s="28">
        <f>IF($A375="","",IF($B375="","Missing encounter ID",IF($C375="","Missing clinic",IF($D375="","Missing payer",IF($E375="","Missing claim type",IF($F375="","Missing date of service",IF($H375="","Missing filing deadline",IF($I375="","Missing billed amount",IF($N375="","Missing claim status",IF($S375="","Missing owner",IF(COUNTIF($A$7:$A$506,$A375)&gt;1,"Duplicate claim ID",IF(AND($G375&lt;&gt;"",$G375&lt;$F375),"Submitted before service date",IF(AND($H375&lt;&gt;"",$H375&lt;$F375),"Deadline before service date",IF(AND($N375="Denied",$P375=""),"Missing denial category",IF(AND(OR($N375="Submitted",$N375="In Process",$N375="Denied",$N375="Paid",$N375="Adjusted"),$G375=""),"Missing submitted date",IF(AND($N375="Paid",$K375=0),"Paid status with no insurance payment",IF($K375+$L375+$M375&gt;$I375,"Amounts exceed billed amount","OK")))))))))))))))))</f>
        <v/>
      </c>
    </row>
    <row r="376">
      <c r="A376" s="29" t="n"/>
      <c r="B376" s="29" t="n"/>
      <c r="C376" s="29" t="n"/>
      <c r="D376" s="29" t="n"/>
      <c r="E376" s="29" t="n"/>
      <c r="F376" s="30" t="n"/>
      <c r="G376" s="30" t="n"/>
      <c r="H376" s="30" t="n"/>
      <c r="I376" s="31" t="n"/>
      <c r="J376" s="31" t="n"/>
      <c r="K376" s="31" t="n"/>
      <c r="L376" s="31" t="n"/>
      <c r="M376" s="31" t="n"/>
      <c r="N376" s="29" t="n"/>
      <c r="O376" s="32" t="n"/>
      <c r="P376" s="32" t="n"/>
      <c r="Q376" s="30" t="n"/>
      <c r="R376" s="30" t="n"/>
      <c r="S376" s="29" t="n"/>
      <c r="T376" s="25">
        <f>IF($A376="","",IF($G376="","",MAX(0,IF($N376="Paid",IF($Q376="",TODAY(),$Q376),TODAY())-$G376)))</f>
        <v/>
      </c>
      <c r="U376" s="26">
        <f>IF($A376="","",MAX(0,$I376-$K376-$L376-$M376))</f>
        <v/>
      </c>
      <c r="V376" s="27">
        <f>IF($A376="","",IF($G376="","Not submitted",IF($T376&lt;=30,"0–30 days",IF($T376&lt;=60,"31–60 days",IF($T376&lt;=90,"61–90 days","More than 90 days")))))</f>
        <v/>
      </c>
      <c r="W376" s="28">
        <f>IF($A376="","",IF(OR($N376="Submitted",$N376="In Process",$N376="Denied",$N376="Paid",$N376="Adjusted",$N376="Voided"),"Not applicable",IF($H376="","Missing deadline",IF($H376&lt;TODAY(),"Past due",IF($H376&lt;=TODAY()+'Lists &amp; Settings'!$B$3,"Due within 14 days","On track")))))</f>
        <v/>
      </c>
      <c r="X376" s="28">
        <f>IF($A376="","",IF($U376&lt;=0,"Closed",IF($R376="","No follow-up date",IF($R376&lt;TODAY(),"Overdue",IF($R376=TODAY(),"Due","Scheduled")))))</f>
        <v/>
      </c>
      <c r="Y376" s="28">
        <f>IF($A376="","",IF($B376="","Missing encounter ID",IF($C376="","Missing clinic",IF($D376="","Missing payer",IF($E376="","Missing claim type",IF($F376="","Missing date of service",IF($H376="","Missing filing deadline",IF($I376="","Missing billed amount",IF($N376="","Missing claim status",IF($S376="","Missing owner",IF(COUNTIF($A$7:$A$506,$A376)&gt;1,"Duplicate claim ID",IF(AND($G376&lt;&gt;"",$G376&lt;$F376),"Submitted before service date",IF(AND($H376&lt;&gt;"",$H376&lt;$F376),"Deadline before service date",IF(AND($N376="Denied",$P376=""),"Missing denial category",IF(AND(OR($N376="Submitted",$N376="In Process",$N376="Denied",$N376="Paid",$N376="Adjusted"),$G376=""),"Missing submitted date",IF(AND($N376="Paid",$K376=0),"Paid status with no insurance payment",IF($K376+$L376+$M376&gt;$I376,"Amounts exceed billed amount","OK")))))))))))))))))</f>
        <v/>
      </c>
    </row>
    <row r="377">
      <c r="A377" s="21" t="n"/>
      <c r="B377" s="21" t="n"/>
      <c r="C377" s="21" t="n"/>
      <c r="D377" s="21" t="n"/>
      <c r="E377" s="21" t="n"/>
      <c r="F377" s="22" t="n"/>
      <c r="G377" s="22" t="n"/>
      <c r="H377" s="22" t="n"/>
      <c r="I377" s="23" t="n"/>
      <c r="J377" s="23" t="n"/>
      <c r="K377" s="23" t="n"/>
      <c r="L377" s="23" t="n"/>
      <c r="M377" s="23" t="n"/>
      <c r="N377" s="21" t="n"/>
      <c r="O377" s="24" t="n"/>
      <c r="P377" s="24" t="n"/>
      <c r="Q377" s="22" t="n"/>
      <c r="R377" s="22" t="n"/>
      <c r="S377" s="21" t="n"/>
      <c r="T377" s="25">
        <f>IF($A377="","",IF($G377="","",MAX(0,IF($N377="Paid",IF($Q377="",TODAY(),$Q377),TODAY())-$G377)))</f>
        <v/>
      </c>
      <c r="U377" s="26">
        <f>IF($A377="","",MAX(0,$I377-$K377-$L377-$M377))</f>
        <v/>
      </c>
      <c r="V377" s="27">
        <f>IF($A377="","",IF($G377="","Not submitted",IF($T377&lt;=30,"0–30 days",IF($T377&lt;=60,"31–60 days",IF($T377&lt;=90,"61–90 days","More than 90 days")))))</f>
        <v/>
      </c>
      <c r="W377" s="28">
        <f>IF($A377="","",IF(OR($N377="Submitted",$N377="In Process",$N377="Denied",$N377="Paid",$N377="Adjusted",$N377="Voided"),"Not applicable",IF($H377="","Missing deadline",IF($H377&lt;TODAY(),"Past due",IF($H377&lt;=TODAY()+'Lists &amp; Settings'!$B$3,"Due within 14 days","On track")))))</f>
        <v/>
      </c>
      <c r="X377" s="28">
        <f>IF($A377="","",IF($U377&lt;=0,"Closed",IF($R377="","No follow-up date",IF($R377&lt;TODAY(),"Overdue",IF($R377=TODAY(),"Due","Scheduled")))))</f>
        <v/>
      </c>
      <c r="Y377" s="28">
        <f>IF($A377="","",IF($B377="","Missing encounter ID",IF($C377="","Missing clinic",IF($D377="","Missing payer",IF($E377="","Missing claim type",IF($F377="","Missing date of service",IF($H377="","Missing filing deadline",IF($I377="","Missing billed amount",IF($N377="","Missing claim status",IF($S377="","Missing owner",IF(COUNTIF($A$7:$A$506,$A377)&gt;1,"Duplicate claim ID",IF(AND($G377&lt;&gt;"",$G377&lt;$F377),"Submitted before service date",IF(AND($H377&lt;&gt;"",$H377&lt;$F377),"Deadline before service date",IF(AND($N377="Denied",$P377=""),"Missing denial category",IF(AND(OR($N377="Submitted",$N377="In Process",$N377="Denied",$N377="Paid",$N377="Adjusted"),$G377=""),"Missing submitted date",IF(AND($N377="Paid",$K377=0),"Paid status with no insurance payment",IF($K377+$L377+$M377&gt;$I377,"Amounts exceed billed amount","OK")))))))))))))))))</f>
        <v/>
      </c>
    </row>
    <row r="378">
      <c r="A378" s="29" t="n"/>
      <c r="B378" s="29" t="n"/>
      <c r="C378" s="29" t="n"/>
      <c r="D378" s="29" t="n"/>
      <c r="E378" s="29" t="n"/>
      <c r="F378" s="30" t="n"/>
      <c r="G378" s="30" t="n"/>
      <c r="H378" s="30" t="n"/>
      <c r="I378" s="31" t="n"/>
      <c r="J378" s="31" t="n"/>
      <c r="K378" s="31" t="n"/>
      <c r="L378" s="31" t="n"/>
      <c r="M378" s="31" t="n"/>
      <c r="N378" s="29" t="n"/>
      <c r="O378" s="32" t="n"/>
      <c r="P378" s="32" t="n"/>
      <c r="Q378" s="30" t="n"/>
      <c r="R378" s="30" t="n"/>
      <c r="S378" s="29" t="n"/>
      <c r="T378" s="25">
        <f>IF($A378="","",IF($G378="","",MAX(0,IF($N378="Paid",IF($Q378="",TODAY(),$Q378),TODAY())-$G378)))</f>
        <v/>
      </c>
      <c r="U378" s="26">
        <f>IF($A378="","",MAX(0,$I378-$K378-$L378-$M378))</f>
        <v/>
      </c>
      <c r="V378" s="27">
        <f>IF($A378="","",IF($G378="","Not submitted",IF($T378&lt;=30,"0–30 days",IF($T378&lt;=60,"31–60 days",IF($T378&lt;=90,"61–90 days","More than 90 days")))))</f>
        <v/>
      </c>
      <c r="W378" s="28">
        <f>IF($A378="","",IF(OR($N378="Submitted",$N378="In Process",$N378="Denied",$N378="Paid",$N378="Adjusted",$N378="Voided"),"Not applicable",IF($H378="","Missing deadline",IF($H378&lt;TODAY(),"Past due",IF($H378&lt;=TODAY()+'Lists &amp; Settings'!$B$3,"Due within 14 days","On track")))))</f>
        <v/>
      </c>
      <c r="X378" s="28">
        <f>IF($A378="","",IF($U378&lt;=0,"Closed",IF($R378="","No follow-up date",IF($R378&lt;TODAY(),"Overdue",IF($R378=TODAY(),"Due","Scheduled")))))</f>
        <v/>
      </c>
      <c r="Y378" s="28">
        <f>IF($A378="","",IF($B378="","Missing encounter ID",IF($C378="","Missing clinic",IF($D378="","Missing payer",IF($E378="","Missing claim type",IF($F378="","Missing date of service",IF($H378="","Missing filing deadline",IF($I378="","Missing billed amount",IF($N378="","Missing claim status",IF($S378="","Missing owner",IF(COUNTIF($A$7:$A$506,$A378)&gt;1,"Duplicate claim ID",IF(AND($G378&lt;&gt;"",$G378&lt;$F378),"Submitted before service date",IF(AND($H378&lt;&gt;"",$H378&lt;$F378),"Deadline before service date",IF(AND($N378="Denied",$P378=""),"Missing denial category",IF(AND(OR($N378="Submitted",$N378="In Process",$N378="Denied",$N378="Paid",$N378="Adjusted"),$G378=""),"Missing submitted date",IF(AND($N378="Paid",$K378=0),"Paid status with no insurance payment",IF($K378+$L378+$M378&gt;$I378,"Amounts exceed billed amount","OK")))))))))))))))))</f>
        <v/>
      </c>
    </row>
    <row r="379">
      <c r="A379" s="21" t="n"/>
      <c r="B379" s="21" t="n"/>
      <c r="C379" s="21" t="n"/>
      <c r="D379" s="21" t="n"/>
      <c r="E379" s="21" t="n"/>
      <c r="F379" s="22" t="n"/>
      <c r="G379" s="22" t="n"/>
      <c r="H379" s="22" t="n"/>
      <c r="I379" s="23" t="n"/>
      <c r="J379" s="23" t="n"/>
      <c r="K379" s="23" t="n"/>
      <c r="L379" s="23" t="n"/>
      <c r="M379" s="23" t="n"/>
      <c r="N379" s="21" t="n"/>
      <c r="O379" s="24" t="n"/>
      <c r="P379" s="24" t="n"/>
      <c r="Q379" s="22" t="n"/>
      <c r="R379" s="22" t="n"/>
      <c r="S379" s="21" t="n"/>
      <c r="T379" s="25">
        <f>IF($A379="","",IF($G379="","",MAX(0,IF($N379="Paid",IF($Q379="",TODAY(),$Q379),TODAY())-$G379)))</f>
        <v/>
      </c>
      <c r="U379" s="26">
        <f>IF($A379="","",MAX(0,$I379-$K379-$L379-$M379))</f>
        <v/>
      </c>
      <c r="V379" s="27">
        <f>IF($A379="","",IF($G379="","Not submitted",IF($T379&lt;=30,"0–30 days",IF($T379&lt;=60,"31–60 days",IF($T379&lt;=90,"61–90 days","More than 90 days")))))</f>
        <v/>
      </c>
      <c r="W379" s="28">
        <f>IF($A379="","",IF(OR($N379="Submitted",$N379="In Process",$N379="Denied",$N379="Paid",$N379="Adjusted",$N379="Voided"),"Not applicable",IF($H379="","Missing deadline",IF($H379&lt;TODAY(),"Past due",IF($H379&lt;=TODAY()+'Lists &amp; Settings'!$B$3,"Due within 14 days","On track")))))</f>
        <v/>
      </c>
      <c r="X379" s="28">
        <f>IF($A379="","",IF($U379&lt;=0,"Closed",IF($R379="","No follow-up date",IF($R379&lt;TODAY(),"Overdue",IF($R379=TODAY(),"Due","Scheduled")))))</f>
        <v/>
      </c>
      <c r="Y379" s="28">
        <f>IF($A379="","",IF($B379="","Missing encounter ID",IF($C379="","Missing clinic",IF($D379="","Missing payer",IF($E379="","Missing claim type",IF($F379="","Missing date of service",IF($H379="","Missing filing deadline",IF($I379="","Missing billed amount",IF($N379="","Missing claim status",IF($S379="","Missing owner",IF(COUNTIF($A$7:$A$506,$A379)&gt;1,"Duplicate claim ID",IF(AND($G379&lt;&gt;"",$G379&lt;$F379),"Submitted before service date",IF(AND($H379&lt;&gt;"",$H379&lt;$F379),"Deadline before service date",IF(AND($N379="Denied",$P379=""),"Missing denial category",IF(AND(OR($N379="Submitted",$N379="In Process",$N379="Denied",$N379="Paid",$N379="Adjusted"),$G379=""),"Missing submitted date",IF(AND($N379="Paid",$K379=0),"Paid status with no insurance payment",IF($K379+$L379+$M379&gt;$I379,"Amounts exceed billed amount","OK")))))))))))))))))</f>
        <v/>
      </c>
    </row>
    <row r="380">
      <c r="A380" s="29" t="n"/>
      <c r="B380" s="29" t="n"/>
      <c r="C380" s="29" t="n"/>
      <c r="D380" s="29" t="n"/>
      <c r="E380" s="29" t="n"/>
      <c r="F380" s="30" t="n"/>
      <c r="G380" s="30" t="n"/>
      <c r="H380" s="30" t="n"/>
      <c r="I380" s="31" t="n"/>
      <c r="J380" s="31" t="n"/>
      <c r="K380" s="31" t="n"/>
      <c r="L380" s="31" t="n"/>
      <c r="M380" s="31" t="n"/>
      <c r="N380" s="29" t="n"/>
      <c r="O380" s="32" t="n"/>
      <c r="P380" s="32" t="n"/>
      <c r="Q380" s="30" t="n"/>
      <c r="R380" s="30" t="n"/>
      <c r="S380" s="29" t="n"/>
      <c r="T380" s="25">
        <f>IF($A380="","",IF($G380="","",MAX(0,IF($N380="Paid",IF($Q380="",TODAY(),$Q380),TODAY())-$G380)))</f>
        <v/>
      </c>
      <c r="U380" s="26">
        <f>IF($A380="","",MAX(0,$I380-$K380-$L380-$M380))</f>
        <v/>
      </c>
      <c r="V380" s="27">
        <f>IF($A380="","",IF($G380="","Not submitted",IF($T380&lt;=30,"0–30 days",IF($T380&lt;=60,"31–60 days",IF($T380&lt;=90,"61–90 days","More than 90 days")))))</f>
        <v/>
      </c>
      <c r="W380" s="28">
        <f>IF($A380="","",IF(OR($N380="Submitted",$N380="In Process",$N380="Denied",$N380="Paid",$N380="Adjusted",$N380="Voided"),"Not applicable",IF($H380="","Missing deadline",IF($H380&lt;TODAY(),"Past due",IF($H380&lt;=TODAY()+'Lists &amp; Settings'!$B$3,"Due within 14 days","On track")))))</f>
        <v/>
      </c>
      <c r="X380" s="28">
        <f>IF($A380="","",IF($U380&lt;=0,"Closed",IF($R380="","No follow-up date",IF($R380&lt;TODAY(),"Overdue",IF($R380=TODAY(),"Due","Scheduled")))))</f>
        <v/>
      </c>
      <c r="Y380" s="28">
        <f>IF($A380="","",IF($B380="","Missing encounter ID",IF($C380="","Missing clinic",IF($D380="","Missing payer",IF($E380="","Missing claim type",IF($F380="","Missing date of service",IF($H380="","Missing filing deadline",IF($I380="","Missing billed amount",IF($N380="","Missing claim status",IF($S380="","Missing owner",IF(COUNTIF($A$7:$A$506,$A380)&gt;1,"Duplicate claim ID",IF(AND($G380&lt;&gt;"",$G380&lt;$F380),"Submitted before service date",IF(AND($H380&lt;&gt;"",$H380&lt;$F380),"Deadline before service date",IF(AND($N380="Denied",$P380=""),"Missing denial category",IF(AND(OR($N380="Submitted",$N380="In Process",$N380="Denied",$N380="Paid",$N380="Adjusted"),$G380=""),"Missing submitted date",IF(AND($N380="Paid",$K380=0),"Paid status with no insurance payment",IF($K380+$L380+$M380&gt;$I380,"Amounts exceed billed amount","OK")))))))))))))))))</f>
        <v/>
      </c>
    </row>
    <row r="381">
      <c r="A381" s="21" t="n"/>
      <c r="B381" s="21" t="n"/>
      <c r="C381" s="21" t="n"/>
      <c r="D381" s="21" t="n"/>
      <c r="E381" s="21" t="n"/>
      <c r="F381" s="22" t="n"/>
      <c r="G381" s="22" t="n"/>
      <c r="H381" s="22" t="n"/>
      <c r="I381" s="23" t="n"/>
      <c r="J381" s="23" t="n"/>
      <c r="K381" s="23" t="n"/>
      <c r="L381" s="23" t="n"/>
      <c r="M381" s="23" t="n"/>
      <c r="N381" s="21" t="n"/>
      <c r="O381" s="24" t="n"/>
      <c r="P381" s="24" t="n"/>
      <c r="Q381" s="22" t="n"/>
      <c r="R381" s="22" t="n"/>
      <c r="S381" s="21" t="n"/>
      <c r="T381" s="25">
        <f>IF($A381="","",IF($G381="","",MAX(0,IF($N381="Paid",IF($Q381="",TODAY(),$Q381),TODAY())-$G381)))</f>
        <v/>
      </c>
      <c r="U381" s="26">
        <f>IF($A381="","",MAX(0,$I381-$K381-$L381-$M381))</f>
        <v/>
      </c>
      <c r="V381" s="27">
        <f>IF($A381="","",IF($G381="","Not submitted",IF($T381&lt;=30,"0–30 days",IF($T381&lt;=60,"31–60 days",IF($T381&lt;=90,"61–90 days","More than 90 days")))))</f>
        <v/>
      </c>
      <c r="W381" s="28">
        <f>IF($A381="","",IF(OR($N381="Submitted",$N381="In Process",$N381="Denied",$N381="Paid",$N381="Adjusted",$N381="Voided"),"Not applicable",IF($H381="","Missing deadline",IF($H381&lt;TODAY(),"Past due",IF($H381&lt;=TODAY()+'Lists &amp; Settings'!$B$3,"Due within 14 days","On track")))))</f>
        <v/>
      </c>
      <c r="X381" s="28">
        <f>IF($A381="","",IF($U381&lt;=0,"Closed",IF($R381="","No follow-up date",IF($R381&lt;TODAY(),"Overdue",IF($R381=TODAY(),"Due","Scheduled")))))</f>
        <v/>
      </c>
      <c r="Y381" s="28">
        <f>IF($A381="","",IF($B381="","Missing encounter ID",IF($C381="","Missing clinic",IF($D381="","Missing payer",IF($E381="","Missing claim type",IF($F381="","Missing date of service",IF($H381="","Missing filing deadline",IF($I381="","Missing billed amount",IF($N381="","Missing claim status",IF($S381="","Missing owner",IF(COUNTIF($A$7:$A$506,$A381)&gt;1,"Duplicate claim ID",IF(AND($G381&lt;&gt;"",$G381&lt;$F381),"Submitted before service date",IF(AND($H381&lt;&gt;"",$H381&lt;$F381),"Deadline before service date",IF(AND($N381="Denied",$P381=""),"Missing denial category",IF(AND(OR($N381="Submitted",$N381="In Process",$N381="Denied",$N381="Paid",$N381="Adjusted"),$G381=""),"Missing submitted date",IF(AND($N381="Paid",$K381=0),"Paid status with no insurance payment",IF($K381+$L381+$M381&gt;$I381,"Amounts exceed billed amount","OK")))))))))))))))))</f>
        <v/>
      </c>
    </row>
    <row r="382">
      <c r="A382" s="29" t="n"/>
      <c r="B382" s="29" t="n"/>
      <c r="C382" s="29" t="n"/>
      <c r="D382" s="29" t="n"/>
      <c r="E382" s="29" t="n"/>
      <c r="F382" s="30" t="n"/>
      <c r="G382" s="30" t="n"/>
      <c r="H382" s="30" t="n"/>
      <c r="I382" s="31" t="n"/>
      <c r="J382" s="31" t="n"/>
      <c r="K382" s="31" t="n"/>
      <c r="L382" s="31" t="n"/>
      <c r="M382" s="31" t="n"/>
      <c r="N382" s="29" t="n"/>
      <c r="O382" s="32" t="n"/>
      <c r="P382" s="32" t="n"/>
      <c r="Q382" s="30" t="n"/>
      <c r="R382" s="30" t="n"/>
      <c r="S382" s="29" t="n"/>
      <c r="T382" s="25">
        <f>IF($A382="","",IF($G382="","",MAX(0,IF($N382="Paid",IF($Q382="",TODAY(),$Q382),TODAY())-$G382)))</f>
        <v/>
      </c>
      <c r="U382" s="26">
        <f>IF($A382="","",MAX(0,$I382-$K382-$L382-$M382))</f>
        <v/>
      </c>
      <c r="V382" s="27">
        <f>IF($A382="","",IF($G382="","Not submitted",IF($T382&lt;=30,"0–30 days",IF($T382&lt;=60,"31–60 days",IF($T382&lt;=90,"61–90 days","More than 90 days")))))</f>
        <v/>
      </c>
      <c r="W382" s="28">
        <f>IF($A382="","",IF(OR($N382="Submitted",$N382="In Process",$N382="Denied",$N382="Paid",$N382="Adjusted",$N382="Voided"),"Not applicable",IF($H382="","Missing deadline",IF($H382&lt;TODAY(),"Past due",IF($H382&lt;=TODAY()+'Lists &amp; Settings'!$B$3,"Due within 14 days","On track")))))</f>
        <v/>
      </c>
      <c r="X382" s="28">
        <f>IF($A382="","",IF($U382&lt;=0,"Closed",IF($R382="","No follow-up date",IF($R382&lt;TODAY(),"Overdue",IF($R382=TODAY(),"Due","Scheduled")))))</f>
        <v/>
      </c>
      <c r="Y382" s="28">
        <f>IF($A382="","",IF($B382="","Missing encounter ID",IF($C382="","Missing clinic",IF($D382="","Missing payer",IF($E382="","Missing claim type",IF($F382="","Missing date of service",IF($H382="","Missing filing deadline",IF($I382="","Missing billed amount",IF($N382="","Missing claim status",IF($S382="","Missing owner",IF(COUNTIF($A$7:$A$506,$A382)&gt;1,"Duplicate claim ID",IF(AND($G382&lt;&gt;"",$G382&lt;$F382),"Submitted before service date",IF(AND($H382&lt;&gt;"",$H382&lt;$F382),"Deadline before service date",IF(AND($N382="Denied",$P382=""),"Missing denial category",IF(AND(OR($N382="Submitted",$N382="In Process",$N382="Denied",$N382="Paid",$N382="Adjusted"),$G382=""),"Missing submitted date",IF(AND($N382="Paid",$K382=0),"Paid status with no insurance payment",IF($K382+$L382+$M382&gt;$I382,"Amounts exceed billed amount","OK")))))))))))))))))</f>
        <v/>
      </c>
    </row>
    <row r="383">
      <c r="A383" s="21" t="n"/>
      <c r="B383" s="21" t="n"/>
      <c r="C383" s="21" t="n"/>
      <c r="D383" s="21" t="n"/>
      <c r="E383" s="21" t="n"/>
      <c r="F383" s="22" t="n"/>
      <c r="G383" s="22" t="n"/>
      <c r="H383" s="22" t="n"/>
      <c r="I383" s="23" t="n"/>
      <c r="J383" s="23" t="n"/>
      <c r="K383" s="23" t="n"/>
      <c r="L383" s="23" t="n"/>
      <c r="M383" s="23" t="n"/>
      <c r="N383" s="21" t="n"/>
      <c r="O383" s="24" t="n"/>
      <c r="P383" s="24" t="n"/>
      <c r="Q383" s="22" t="n"/>
      <c r="R383" s="22" t="n"/>
      <c r="S383" s="21" t="n"/>
      <c r="T383" s="25">
        <f>IF($A383="","",IF($G383="","",MAX(0,IF($N383="Paid",IF($Q383="",TODAY(),$Q383),TODAY())-$G383)))</f>
        <v/>
      </c>
      <c r="U383" s="26">
        <f>IF($A383="","",MAX(0,$I383-$K383-$L383-$M383))</f>
        <v/>
      </c>
      <c r="V383" s="27">
        <f>IF($A383="","",IF($G383="","Not submitted",IF($T383&lt;=30,"0–30 days",IF($T383&lt;=60,"31–60 days",IF($T383&lt;=90,"61–90 days","More than 90 days")))))</f>
        <v/>
      </c>
      <c r="W383" s="28">
        <f>IF($A383="","",IF(OR($N383="Submitted",$N383="In Process",$N383="Denied",$N383="Paid",$N383="Adjusted",$N383="Voided"),"Not applicable",IF($H383="","Missing deadline",IF($H383&lt;TODAY(),"Past due",IF($H383&lt;=TODAY()+'Lists &amp; Settings'!$B$3,"Due within 14 days","On track")))))</f>
        <v/>
      </c>
      <c r="X383" s="28">
        <f>IF($A383="","",IF($U383&lt;=0,"Closed",IF($R383="","No follow-up date",IF($R383&lt;TODAY(),"Overdue",IF($R383=TODAY(),"Due","Scheduled")))))</f>
        <v/>
      </c>
      <c r="Y383" s="28">
        <f>IF($A383="","",IF($B383="","Missing encounter ID",IF($C383="","Missing clinic",IF($D383="","Missing payer",IF($E383="","Missing claim type",IF($F383="","Missing date of service",IF($H383="","Missing filing deadline",IF($I383="","Missing billed amount",IF($N383="","Missing claim status",IF($S383="","Missing owner",IF(COUNTIF($A$7:$A$506,$A383)&gt;1,"Duplicate claim ID",IF(AND($G383&lt;&gt;"",$G383&lt;$F383),"Submitted before service date",IF(AND($H383&lt;&gt;"",$H383&lt;$F383),"Deadline before service date",IF(AND($N383="Denied",$P383=""),"Missing denial category",IF(AND(OR($N383="Submitted",$N383="In Process",$N383="Denied",$N383="Paid",$N383="Adjusted"),$G383=""),"Missing submitted date",IF(AND($N383="Paid",$K383=0),"Paid status with no insurance payment",IF($K383+$L383+$M383&gt;$I383,"Amounts exceed billed amount","OK")))))))))))))))))</f>
        <v/>
      </c>
    </row>
    <row r="384">
      <c r="A384" s="29" t="n"/>
      <c r="B384" s="29" t="n"/>
      <c r="C384" s="29" t="n"/>
      <c r="D384" s="29" t="n"/>
      <c r="E384" s="29" t="n"/>
      <c r="F384" s="30" t="n"/>
      <c r="G384" s="30" t="n"/>
      <c r="H384" s="30" t="n"/>
      <c r="I384" s="31" t="n"/>
      <c r="J384" s="31" t="n"/>
      <c r="K384" s="31" t="n"/>
      <c r="L384" s="31" t="n"/>
      <c r="M384" s="31" t="n"/>
      <c r="N384" s="29" t="n"/>
      <c r="O384" s="32" t="n"/>
      <c r="P384" s="32" t="n"/>
      <c r="Q384" s="30" t="n"/>
      <c r="R384" s="30" t="n"/>
      <c r="S384" s="29" t="n"/>
      <c r="T384" s="25">
        <f>IF($A384="","",IF($G384="","",MAX(0,IF($N384="Paid",IF($Q384="",TODAY(),$Q384),TODAY())-$G384)))</f>
        <v/>
      </c>
      <c r="U384" s="26">
        <f>IF($A384="","",MAX(0,$I384-$K384-$L384-$M384))</f>
        <v/>
      </c>
      <c r="V384" s="27">
        <f>IF($A384="","",IF($G384="","Not submitted",IF($T384&lt;=30,"0–30 days",IF($T384&lt;=60,"31–60 days",IF($T384&lt;=90,"61–90 days","More than 90 days")))))</f>
        <v/>
      </c>
      <c r="W384" s="28">
        <f>IF($A384="","",IF(OR($N384="Submitted",$N384="In Process",$N384="Denied",$N384="Paid",$N384="Adjusted",$N384="Voided"),"Not applicable",IF($H384="","Missing deadline",IF($H384&lt;TODAY(),"Past due",IF($H384&lt;=TODAY()+'Lists &amp; Settings'!$B$3,"Due within 14 days","On track")))))</f>
        <v/>
      </c>
      <c r="X384" s="28">
        <f>IF($A384="","",IF($U384&lt;=0,"Closed",IF($R384="","No follow-up date",IF($R384&lt;TODAY(),"Overdue",IF($R384=TODAY(),"Due","Scheduled")))))</f>
        <v/>
      </c>
      <c r="Y384" s="28">
        <f>IF($A384="","",IF($B384="","Missing encounter ID",IF($C384="","Missing clinic",IF($D384="","Missing payer",IF($E384="","Missing claim type",IF($F384="","Missing date of service",IF($H384="","Missing filing deadline",IF($I384="","Missing billed amount",IF($N384="","Missing claim status",IF($S384="","Missing owner",IF(COUNTIF($A$7:$A$506,$A384)&gt;1,"Duplicate claim ID",IF(AND($G384&lt;&gt;"",$G384&lt;$F384),"Submitted before service date",IF(AND($H384&lt;&gt;"",$H384&lt;$F384),"Deadline before service date",IF(AND($N384="Denied",$P384=""),"Missing denial category",IF(AND(OR($N384="Submitted",$N384="In Process",$N384="Denied",$N384="Paid",$N384="Adjusted"),$G384=""),"Missing submitted date",IF(AND($N384="Paid",$K384=0),"Paid status with no insurance payment",IF($K384+$L384+$M384&gt;$I384,"Amounts exceed billed amount","OK")))))))))))))))))</f>
        <v/>
      </c>
    </row>
    <row r="385">
      <c r="A385" s="21" t="n"/>
      <c r="B385" s="21" t="n"/>
      <c r="C385" s="21" t="n"/>
      <c r="D385" s="21" t="n"/>
      <c r="E385" s="21" t="n"/>
      <c r="F385" s="22" t="n"/>
      <c r="G385" s="22" t="n"/>
      <c r="H385" s="22" t="n"/>
      <c r="I385" s="23" t="n"/>
      <c r="J385" s="23" t="n"/>
      <c r="K385" s="23" t="n"/>
      <c r="L385" s="23" t="n"/>
      <c r="M385" s="23" t="n"/>
      <c r="N385" s="21" t="n"/>
      <c r="O385" s="24" t="n"/>
      <c r="P385" s="24" t="n"/>
      <c r="Q385" s="22" t="n"/>
      <c r="R385" s="22" t="n"/>
      <c r="S385" s="21" t="n"/>
      <c r="T385" s="25">
        <f>IF($A385="","",IF($G385="","",MAX(0,IF($N385="Paid",IF($Q385="",TODAY(),$Q385),TODAY())-$G385)))</f>
        <v/>
      </c>
      <c r="U385" s="26">
        <f>IF($A385="","",MAX(0,$I385-$K385-$L385-$M385))</f>
        <v/>
      </c>
      <c r="V385" s="27">
        <f>IF($A385="","",IF($G385="","Not submitted",IF($T385&lt;=30,"0–30 days",IF($T385&lt;=60,"31–60 days",IF($T385&lt;=90,"61–90 days","More than 90 days")))))</f>
        <v/>
      </c>
      <c r="W385" s="28">
        <f>IF($A385="","",IF(OR($N385="Submitted",$N385="In Process",$N385="Denied",$N385="Paid",$N385="Adjusted",$N385="Voided"),"Not applicable",IF($H385="","Missing deadline",IF($H385&lt;TODAY(),"Past due",IF($H385&lt;=TODAY()+'Lists &amp; Settings'!$B$3,"Due within 14 days","On track")))))</f>
        <v/>
      </c>
      <c r="X385" s="28">
        <f>IF($A385="","",IF($U385&lt;=0,"Closed",IF($R385="","No follow-up date",IF($R385&lt;TODAY(),"Overdue",IF($R385=TODAY(),"Due","Scheduled")))))</f>
        <v/>
      </c>
      <c r="Y385" s="28">
        <f>IF($A385="","",IF($B385="","Missing encounter ID",IF($C385="","Missing clinic",IF($D385="","Missing payer",IF($E385="","Missing claim type",IF($F385="","Missing date of service",IF($H385="","Missing filing deadline",IF($I385="","Missing billed amount",IF($N385="","Missing claim status",IF($S385="","Missing owner",IF(COUNTIF($A$7:$A$506,$A385)&gt;1,"Duplicate claim ID",IF(AND($G385&lt;&gt;"",$G385&lt;$F385),"Submitted before service date",IF(AND($H385&lt;&gt;"",$H385&lt;$F385),"Deadline before service date",IF(AND($N385="Denied",$P385=""),"Missing denial category",IF(AND(OR($N385="Submitted",$N385="In Process",$N385="Denied",$N385="Paid",$N385="Adjusted"),$G385=""),"Missing submitted date",IF(AND($N385="Paid",$K385=0),"Paid status with no insurance payment",IF($K385+$L385+$M385&gt;$I385,"Amounts exceed billed amount","OK")))))))))))))))))</f>
        <v/>
      </c>
    </row>
    <row r="386">
      <c r="A386" s="29" t="n"/>
      <c r="B386" s="29" t="n"/>
      <c r="C386" s="29" t="n"/>
      <c r="D386" s="29" t="n"/>
      <c r="E386" s="29" t="n"/>
      <c r="F386" s="30" t="n"/>
      <c r="G386" s="30" t="n"/>
      <c r="H386" s="30" t="n"/>
      <c r="I386" s="31" t="n"/>
      <c r="J386" s="31" t="n"/>
      <c r="K386" s="31" t="n"/>
      <c r="L386" s="31" t="n"/>
      <c r="M386" s="31" t="n"/>
      <c r="N386" s="29" t="n"/>
      <c r="O386" s="32" t="n"/>
      <c r="P386" s="32" t="n"/>
      <c r="Q386" s="30" t="n"/>
      <c r="R386" s="30" t="n"/>
      <c r="S386" s="29" t="n"/>
      <c r="T386" s="25">
        <f>IF($A386="","",IF($G386="","",MAX(0,IF($N386="Paid",IF($Q386="",TODAY(),$Q386),TODAY())-$G386)))</f>
        <v/>
      </c>
      <c r="U386" s="26">
        <f>IF($A386="","",MAX(0,$I386-$K386-$L386-$M386))</f>
        <v/>
      </c>
      <c r="V386" s="27">
        <f>IF($A386="","",IF($G386="","Not submitted",IF($T386&lt;=30,"0–30 days",IF($T386&lt;=60,"31–60 days",IF($T386&lt;=90,"61–90 days","More than 90 days")))))</f>
        <v/>
      </c>
      <c r="W386" s="28">
        <f>IF($A386="","",IF(OR($N386="Submitted",$N386="In Process",$N386="Denied",$N386="Paid",$N386="Adjusted",$N386="Voided"),"Not applicable",IF($H386="","Missing deadline",IF($H386&lt;TODAY(),"Past due",IF($H386&lt;=TODAY()+'Lists &amp; Settings'!$B$3,"Due within 14 days","On track")))))</f>
        <v/>
      </c>
      <c r="X386" s="28">
        <f>IF($A386="","",IF($U386&lt;=0,"Closed",IF($R386="","No follow-up date",IF($R386&lt;TODAY(),"Overdue",IF($R386=TODAY(),"Due","Scheduled")))))</f>
        <v/>
      </c>
      <c r="Y386" s="28">
        <f>IF($A386="","",IF($B386="","Missing encounter ID",IF($C386="","Missing clinic",IF($D386="","Missing payer",IF($E386="","Missing claim type",IF($F386="","Missing date of service",IF($H386="","Missing filing deadline",IF($I386="","Missing billed amount",IF($N386="","Missing claim status",IF($S386="","Missing owner",IF(COUNTIF($A$7:$A$506,$A386)&gt;1,"Duplicate claim ID",IF(AND($G386&lt;&gt;"",$G386&lt;$F386),"Submitted before service date",IF(AND($H386&lt;&gt;"",$H386&lt;$F386),"Deadline before service date",IF(AND($N386="Denied",$P386=""),"Missing denial category",IF(AND(OR($N386="Submitted",$N386="In Process",$N386="Denied",$N386="Paid",$N386="Adjusted"),$G386=""),"Missing submitted date",IF(AND($N386="Paid",$K386=0),"Paid status with no insurance payment",IF($K386+$L386+$M386&gt;$I386,"Amounts exceed billed amount","OK")))))))))))))))))</f>
        <v/>
      </c>
    </row>
    <row r="387">
      <c r="A387" s="21" t="n"/>
      <c r="B387" s="21" t="n"/>
      <c r="C387" s="21" t="n"/>
      <c r="D387" s="21" t="n"/>
      <c r="E387" s="21" t="n"/>
      <c r="F387" s="22" t="n"/>
      <c r="G387" s="22" t="n"/>
      <c r="H387" s="22" t="n"/>
      <c r="I387" s="23" t="n"/>
      <c r="J387" s="23" t="n"/>
      <c r="K387" s="23" t="n"/>
      <c r="L387" s="23" t="n"/>
      <c r="M387" s="23" t="n"/>
      <c r="N387" s="21" t="n"/>
      <c r="O387" s="24" t="n"/>
      <c r="P387" s="24" t="n"/>
      <c r="Q387" s="22" t="n"/>
      <c r="R387" s="22" t="n"/>
      <c r="S387" s="21" t="n"/>
      <c r="T387" s="25">
        <f>IF($A387="","",IF($G387="","",MAX(0,IF($N387="Paid",IF($Q387="",TODAY(),$Q387),TODAY())-$G387)))</f>
        <v/>
      </c>
      <c r="U387" s="26">
        <f>IF($A387="","",MAX(0,$I387-$K387-$L387-$M387))</f>
        <v/>
      </c>
      <c r="V387" s="27">
        <f>IF($A387="","",IF($G387="","Not submitted",IF($T387&lt;=30,"0–30 days",IF($T387&lt;=60,"31–60 days",IF($T387&lt;=90,"61–90 days","More than 90 days")))))</f>
        <v/>
      </c>
      <c r="W387" s="28">
        <f>IF($A387="","",IF(OR($N387="Submitted",$N387="In Process",$N387="Denied",$N387="Paid",$N387="Adjusted",$N387="Voided"),"Not applicable",IF($H387="","Missing deadline",IF($H387&lt;TODAY(),"Past due",IF($H387&lt;=TODAY()+'Lists &amp; Settings'!$B$3,"Due within 14 days","On track")))))</f>
        <v/>
      </c>
      <c r="X387" s="28">
        <f>IF($A387="","",IF($U387&lt;=0,"Closed",IF($R387="","No follow-up date",IF($R387&lt;TODAY(),"Overdue",IF($R387=TODAY(),"Due","Scheduled")))))</f>
        <v/>
      </c>
      <c r="Y387" s="28">
        <f>IF($A387="","",IF($B387="","Missing encounter ID",IF($C387="","Missing clinic",IF($D387="","Missing payer",IF($E387="","Missing claim type",IF($F387="","Missing date of service",IF($H387="","Missing filing deadline",IF($I387="","Missing billed amount",IF($N387="","Missing claim status",IF($S387="","Missing owner",IF(COUNTIF($A$7:$A$506,$A387)&gt;1,"Duplicate claim ID",IF(AND($G387&lt;&gt;"",$G387&lt;$F387),"Submitted before service date",IF(AND($H387&lt;&gt;"",$H387&lt;$F387),"Deadline before service date",IF(AND($N387="Denied",$P387=""),"Missing denial category",IF(AND(OR($N387="Submitted",$N387="In Process",$N387="Denied",$N387="Paid",$N387="Adjusted"),$G387=""),"Missing submitted date",IF(AND($N387="Paid",$K387=0),"Paid status with no insurance payment",IF($K387+$L387+$M387&gt;$I387,"Amounts exceed billed amount","OK")))))))))))))))))</f>
        <v/>
      </c>
    </row>
    <row r="388">
      <c r="A388" s="29" t="n"/>
      <c r="B388" s="29" t="n"/>
      <c r="C388" s="29" t="n"/>
      <c r="D388" s="29" t="n"/>
      <c r="E388" s="29" t="n"/>
      <c r="F388" s="30" t="n"/>
      <c r="G388" s="30" t="n"/>
      <c r="H388" s="30" t="n"/>
      <c r="I388" s="31" t="n"/>
      <c r="J388" s="31" t="n"/>
      <c r="K388" s="31" t="n"/>
      <c r="L388" s="31" t="n"/>
      <c r="M388" s="31" t="n"/>
      <c r="N388" s="29" t="n"/>
      <c r="O388" s="32" t="n"/>
      <c r="P388" s="32" t="n"/>
      <c r="Q388" s="30" t="n"/>
      <c r="R388" s="30" t="n"/>
      <c r="S388" s="29" t="n"/>
      <c r="T388" s="25">
        <f>IF($A388="","",IF($G388="","",MAX(0,IF($N388="Paid",IF($Q388="",TODAY(),$Q388),TODAY())-$G388)))</f>
        <v/>
      </c>
      <c r="U388" s="26">
        <f>IF($A388="","",MAX(0,$I388-$K388-$L388-$M388))</f>
        <v/>
      </c>
      <c r="V388" s="27">
        <f>IF($A388="","",IF($G388="","Not submitted",IF($T388&lt;=30,"0–30 days",IF($T388&lt;=60,"31–60 days",IF($T388&lt;=90,"61–90 days","More than 90 days")))))</f>
        <v/>
      </c>
      <c r="W388" s="28">
        <f>IF($A388="","",IF(OR($N388="Submitted",$N388="In Process",$N388="Denied",$N388="Paid",$N388="Adjusted",$N388="Voided"),"Not applicable",IF($H388="","Missing deadline",IF($H388&lt;TODAY(),"Past due",IF($H388&lt;=TODAY()+'Lists &amp; Settings'!$B$3,"Due within 14 days","On track")))))</f>
        <v/>
      </c>
      <c r="X388" s="28">
        <f>IF($A388="","",IF($U388&lt;=0,"Closed",IF($R388="","No follow-up date",IF($R388&lt;TODAY(),"Overdue",IF($R388=TODAY(),"Due","Scheduled")))))</f>
        <v/>
      </c>
      <c r="Y388" s="28">
        <f>IF($A388="","",IF($B388="","Missing encounter ID",IF($C388="","Missing clinic",IF($D388="","Missing payer",IF($E388="","Missing claim type",IF($F388="","Missing date of service",IF($H388="","Missing filing deadline",IF($I388="","Missing billed amount",IF($N388="","Missing claim status",IF($S388="","Missing owner",IF(COUNTIF($A$7:$A$506,$A388)&gt;1,"Duplicate claim ID",IF(AND($G388&lt;&gt;"",$G388&lt;$F388),"Submitted before service date",IF(AND($H388&lt;&gt;"",$H388&lt;$F388),"Deadline before service date",IF(AND($N388="Denied",$P388=""),"Missing denial category",IF(AND(OR($N388="Submitted",$N388="In Process",$N388="Denied",$N388="Paid",$N388="Adjusted"),$G388=""),"Missing submitted date",IF(AND($N388="Paid",$K388=0),"Paid status with no insurance payment",IF($K388+$L388+$M388&gt;$I388,"Amounts exceed billed amount","OK")))))))))))))))))</f>
        <v/>
      </c>
    </row>
    <row r="389">
      <c r="A389" s="21" t="n"/>
      <c r="B389" s="21" t="n"/>
      <c r="C389" s="21" t="n"/>
      <c r="D389" s="21" t="n"/>
      <c r="E389" s="21" t="n"/>
      <c r="F389" s="22" t="n"/>
      <c r="G389" s="22" t="n"/>
      <c r="H389" s="22" t="n"/>
      <c r="I389" s="23" t="n"/>
      <c r="J389" s="23" t="n"/>
      <c r="K389" s="23" t="n"/>
      <c r="L389" s="23" t="n"/>
      <c r="M389" s="23" t="n"/>
      <c r="N389" s="21" t="n"/>
      <c r="O389" s="24" t="n"/>
      <c r="P389" s="24" t="n"/>
      <c r="Q389" s="22" t="n"/>
      <c r="R389" s="22" t="n"/>
      <c r="S389" s="21" t="n"/>
      <c r="T389" s="25">
        <f>IF($A389="","",IF($G389="","",MAX(0,IF($N389="Paid",IF($Q389="",TODAY(),$Q389),TODAY())-$G389)))</f>
        <v/>
      </c>
      <c r="U389" s="26">
        <f>IF($A389="","",MAX(0,$I389-$K389-$L389-$M389))</f>
        <v/>
      </c>
      <c r="V389" s="27">
        <f>IF($A389="","",IF($G389="","Not submitted",IF($T389&lt;=30,"0–30 days",IF($T389&lt;=60,"31–60 days",IF($T389&lt;=90,"61–90 days","More than 90 days")))))</f>
        <v/>
      </c>
      <c r="W389" s="28">
        <f>IF($A389="","",IF(OR($N389="Submitted",$N389="In Process",$N389="Denied",$N389="Paid",$N389="Adjusted",$N389="Voided"),"Not applicable",IF($H389="","Missing deadline",IF($H389&lt;TODAY(),"Past due",IF($H389&lt;=TODAY()+'Lists &amp; Settings'!$B$3,"Due within 14 days","On track")))))</f>
        <v/>
      </c>
      <c r="X389" s="28">
        <f>IF($A389="","",IF($U389&lt;=0,"Closed",IF($R389="","No follow-up date",IF($R389&lt;TODAY(),"Overdue",IF($R389=TODAY(),"Due","Scheduled")))))</f>
        <v/>
      </c>
      <c r="Y389" s="28">
        <f>IF($A389="","",IF($B389="","Missing encounter ID",IF($C389="","Missing clinic",IF($D389="","Missing payer",IF($E389="","Missing claim type",IF($F389="","Missing date of service",IF($H389="","Missing filing deadline",IF($I389="","Missing billed amount",IF($N389="","Missing claim status",IF($S389="","Missing owner",IF(COUNTIF($A$7:$A$506,$A389)&gt;1,"Duplicate claim ID",IF(AND($G389&lt;&gt;"",$G389&lt;$F389),"Submitted before service date",IF(AND($H389&lt;&gt;"",$H389&lt;$F389),"Deadline before service date",IF(AND($N389="Denied",$P389=""),"Missing denial category",IF(AND(OR($N389="Submitted",$N389="In Process",$N389="Denied",$N389="Paid",$N389="Adjusted"),$G389=""),"Missing submitted date",IF(AND($N389="Paid",$K389=0),"Paid status with no insurance payment",IF($K389+$L389+$M389&gt;$I389,"Amounts exceed billed amount","OK")))))))))))))))))</f>
        <v/>
      </c>
    </row>
    <row r="390">
      <c r="A390" s="29" t="n"/>
      <c r="B390" s="29" t="n"/>
      <c r="C390" s="29" t="n"/>
      <c r="D390" s="29" t="n"/>
      <c r="E390" s="29" t="n"/>
      <c r="F390" s="30" t="n"/>
      <c r="G390" s="30" t="n"/>
      <c r="H390" s="30" t="n"/>
      <c r="I390" s="31" t="n"/>
      <c r="J390" s="31" t="n"/>
      <c r="K390" s="31" t="n"/>
      <c r="L390" s="31" t="n"/>
      <c r="M390" s="31" t="n"/>
      <c r="N390" s="29" t="n"/>
      <c r="O390" s="32" t="n"/>
      <c r="P390" s="32" t="n"/>
      <c r="Q390" s="30" t="n"/>
      <c r="R390" s="30" t="n"/>
      <c r="S390" s="29" t="n"/>
      <c r="T390" s="25">
        <f>IF($A390="","",IF($G390="","",MAX(0,IF($N390="Paid",IF($Q390="",TODAY(),$Q390),TODAY())-$G390)))</f>
        <v/>
      </c>
      <c r="U390" s="26">
        <f>IF($A390="","",MAX(0,$I390-$K390-$L390-$M390))</f>
        <v/>
      </c>
      <c r="V390" s="27">
        <f>IF($A390="","",IF($G390="","Not submitted",IF($T390&lt;=30,"0–30 days",IF($T390&lt;=60,"31–60 days",IF($T390&lt;=90,"61–90 days","More than 90 days")))))</f>
        <v/>
      </c>
      <c r="W390" s="28">
        <f>IF($A390="","",IF(OR($N390="Submitted",$N390="In Process",$N390="Denied",$N390="Paid",$N390="Adjusted",$N390="Voided"),"Not applicable",IF($H390="","Missing deadline",IF($H390&lt;TODAY(),"Past due",IF($H390&lt;=TODAY()+'Lists &amp; Settings'!$B$3,"Due within 14 days","On track")))))</f>
        <v/>
      </c>
      <c r="X390" s="28">
        <f>IF($A390="","",IF($U390&lt;=0,"Closed",IF($R390="","No follow-up date",IF($R390&lt;TODAY(),"Overdue",IF($R390=TODAY(),"Due","Scheduled")))))</f>
        <v/>
      </c>
      <c r="Y390" s="28">
        <f>IF($A390="","",IF($B390="","Missing encounter ID",IF($C390="","Missing clinic",IF($D390="","Missing payer",IF($E390="","Missing claim type",IF($F390="","Missing date of service",IF($H390="","Missing filing deadline",IF($I390="","Missing billed amount",IF($N390="","Missing claim status",IF($S390="","Missing owner",IF(COUNTIF($A$7:$A$506,$A390)&gt;1,"Duplicate claim ID",IF(AND($G390&lt;&gt;"",$G390&lt;$F390),"Submitted before service date",IF(AND($H390&lt;&gt;"",$H390&lt;$F390),"Deadline before service date",IF(AND($N390="Denied",$P390=""),"Missing denial category",IF(AND(OR($N390="Submitted",$N390="In Process",$N390="Denied",$N390="Paid",$N390="Adjusted"),$G390=""),"Missing submitted date",IF(AND($N390="Paid",$K390=0),"Paid status with no insurance payment",IF($K390+$L390+$M390&gt;$I390,"Amounts exceed billed amount","OK")))))))))))))))))</f>
        <v/>
      </c>
    </row>
    <row r="391">
      <c r="A391" s="21" t="n"/>
      <c r="B391" s="21" t="n"/>
      <c r="C391" s="21" t="n"/>
      <c r="D391" s="21" t="n"/>
      <c r="E391" s="21" t="n"/>
      <c r="F391" s="22" t="n"/>
      <c r="G391" s="22" t="n"/>
      <c r="H391" s="22" t="n"/>
      <c r="I391" s="23" t="n"/>
      <c r="J391" s="23" t="n"/>
      <c r="K391" s="23" t="n"/>
      <c r="L391" s="23" t="n"/>
      <c r="M391" s="23" t="n"/>
      <c r="N391" s="21" t="n"/>
      <c r="O391" s="24" t="n"/>
      <c r="P391" s="24" t="n"/>
      <c r="Q391" s="22" t="n"/>
      <c r="R391" s="22" t="n"/>
      <c r="S391" s="21" t="n"/>
      <c r="T391" s="25">
        <f>IF($A391="","",IF($G391="","",MAX(0,IF($N391="Paid",IF($Q391="",TODAY(),$Q391),TODAY())-$G391)))</f>
        <v/>
      </c>
      <c r="U391" s="26">
        <f>IF($A391="","",MAX(0,$I391-$K391-$L391-$M391))</f>
        <v/>
      </c>
      <c r="V391" s="27">
        <f>IF($A391="","",IF($G391="","Not submitted",IF($T391&lt;=30,"0–30 days",IF($T391&lt;=60,"31–60 days",IF($T391&lt;=90,"61–90 days","More than 90 days")))))</f>
        <v/>
      </c>
      <c r="W391" s="28">
        <f>IF($A391="","",IF(OR($N391="Submitted",$N391="In Process",$N391="Denied",$N391="Paid",$N391="Adjusted",$N391="Voided"),"Not applicable",IF($H391="","Missing deadline",IF($H391&lt;TODAY(),"Past due",IF($H391&lt;=TODAY()+'Lists &amp; Settings'!$B$3,"Due within 14 days","On track")))))</f>
        <v/>
      </c>
      <c r="X391" s="28">
        <f>IF($A391="","",IF($U391&lt;=0,"Closed",IF($R391="","No follow-up date",IF($R391&lt;TODAY(),"Overdue",IF($R391=TODAY(),"Due","Scheduled")))))</f>
        <v/>
      </c>
      <c r="Y391" s="28">
        <f>IF($A391="","",IF($B391="","Missing encounter ID",IF($C391="","Missing clinic",IF($D391="","Missing payer",IF($E391="","Missing claim type",IF($F391="","Missing date of service",IF($H391="","Missing filing deadline",IF($I391="","Missing billed amount",IF($N391="","Missing claim status",IF($S391="","Missing owner",IF(COUNTIF($A$7:$A$506,$A391)&gt;1,"Duplicate claim ID",IF(AND($G391&lt;&gt;"",$G391&lt;$F391),"Submitted before service date",IF(AND($H391&lt;&gt;"",$H391&lt;$F391),"Deadline before service date",IF(AND($N391="Denied",$P391=""),"Missing denial category",IF(AND(OR($N391="Submitted",$N391="In Process",$N391="Denied",$N391="Paid",$N391="Adjusted"),$G391=""),"Missing submitted date",IF(AND($N391="Paid",$K391=0),"Paid status with no insurance payment",IF($K391+$L391+$M391&gt;$I391,"Amounts exceed billed amount","OK")))))))))))))))))</f>
        <v/>
      </c>
    </row>
    <row r="392">
      <c r="A392" s="29" t="n"/>
      <c r="B392" s="29" t="n"/>
      <c r="C392" s="29" t="n"/>
      <c r="D392" s="29" t="n"/>
      <c r="E392" s="29" t="n"/>
      <c r="F392" s="30" t="n"/>
      <c r="G392" s="30" t="n"/>
      <c r="H392" s="30" t="n"/>
      <c r="I392" s="31" t="n"/>
      <c r="J392" s="31" t="n"/>
      <c r="K392" s="31" t="n"/>
      <c r="L392" s="31" t="n"/>
      <c r="M392" s="31" t="n"/>
      <c r="N392" s="29" t="n"/>
      <c r="O392" s="32" t="n"/>
      <c r="P392" s="32" t="n"/>
      <c r="Q392" s="30" t="n"/>
      <c r="R392" s="30" t="n"/>
      <c r="S392" s="29" t="n"/>
      <c r="T392" s="25">
        <f>IF($A392="","",IF($G392="","",MAX(0,IF($N392="Paid",IF($Q392="",TODAY(),$Q392),TODAY())-$G392)))</f>
        <v/>
      </c>
      <c r="U392" s="26">
        <f>IF($A392="","",MAX(0,$I392-$K392-$L392-$M392))</f>
        <v/>
      </c>
      <c r="V392" s="27">
        <f>IF($A392="","",IF($G392="","Not submitted",IF($T392&lt;=30,"0–30 days",IF($T392&lt;=60,"31–60 days",IF($T392&lt;=90,"61–90 days","More than 90 days")))))</f>
        <v/>
      </c>
      <c r="W392" s="28">
        <f>IF($A392="","",IF(OR($N392="Submitted",$N392="In Process",$N392="Denied",$N392="Paid",$N392="Adjusted",$N392="Voided"),"Not applicable",IF($H392="","Missing deadline",IF($H392&lt;TODAY(),"Past due",IF($H392&lt;=TODAY()+'Lists &amp; Settings'!$B$3,"Due within 14 days","On track")))))</f>
        <v/>
      </c>
      <c r="X392" s="28">
        <f>IF($A392="","",IF($U392&lt;=0,"Closed",IF($R392="","No follow-up date",IF($R392&lt;TODAY(),"Overdue",IF($R392=TODAY(),"Due","Scheduled")))))</f>
        <v/>
      </c>
      <c r="Y392" s="28">
        <f>IF($A392="","",IF($B392="","Missing encounter ID",IF($C392="","Missing clinic",IF($D392="","Missing payer",IF($E392="","Missing claim type",IF($F392="","Missing date of service",IF($H392="","Missing filing deadline",IF($I392="","Missing billed amount",IF($N392="","Missing claim status",IF($S392="","Missing owner",IF(COUNTIF($A$7:$A$506,$A392)&gt;1,"Duplicate claim ID",IF(AND($G392&lt;&gt;"",$G392&lt;$F392),"Submitted before service date",IF(AND($H392&lt;&gt;"",$H392&lt;$F392),"Deadline before service date",IF(AND($N392="Denied",$P392=""),"Missing denial category",IF(AND(OR($N392="Submitted",$N392="In Process",$N392="Denied",$N392="Paid",$N392="Adjusted"),$G392=""),"Missing submitted date",IF(AND($N392="Paid",$K392=0),"Paid status with no insurance payment",IF($K392+$L392+$M392&gt;$I392,"Amounts exceed billed amount","OK")))))))))))))))))</f>
        <v/>
      </c>
    </row>
    <row r="393">
      <c r="A393" s="21" t="n"/>
      <c r="B393" s="21" t="n"/>
      <c r="C393" s="21" t="n"/>
      <c r="D393" s="21" t="n"/>
      <c r="E393" s="21" t="n"/>
      <c r="F393" s="22" t="n"/>
      <c r="G393" s="22" t="n"/>
      <c r="H393" s="22" t="n"/>
      <c r="I393" s="23" t="n"/>
      <c r="J393" s="23" t="n"/>
      <c r="K393" s="23" t="n"/>
      <c r="L393" s="23" t="n"/>
      <c r="M393" s="23" t="n"/>
      <c r="N393" s="21" t="n"/>
      <c r="O393" s="24" t="n"/>
      <c r="P393" s="24" t="n"/>
      <c r="Q393" s="22" t="n"/>
      <c r="R393" s="22" t="n"/>
      <c r="S393" s="21" t="n"/>
      <c r="T393" s="25">
        <f>IF($A393="","",IF($G393="","",MAX(0,IF($N393="Paid",IF($Q393="",TODAY(),$Q393),TODAY())-$G393)))</f>
        <v/>
      </c>
      <c r="U393" s="26">
        <f>IF($A393="","",MAX(0,$I393-$K393-$L393-$M393))</f>
        <v/>
      </c>
      <c r="V393" s="27">
        <f>IF($A393="","",IF($G393="","Not submitted",IF($T393&lt;=30,"0–30 days",IF($T393&lt;=60,"31–60 days",IF($T393&lt;=90,"61–90 days","More than 90 days")))))</f>
        <v/>
      </c>
      <c r="W393" s="28">
        <f>IF($A393="","",IF(OR($N393="Submitted",$N393="In Process",$N393="Denied",$N393="Paid",$N393="Adjusted",$N393="Voided"),"Not applicable",IF($H393="","Missing deadline",IF($H393&lt;TODAY(),"Past due",IF($H393&lt;=TODAY()+'Lists &amp; Settings'!$B$3,"Due within 14 days","On track")))))</f>
        <v/>
      </c>
      <c r="X393" s="28">
        <f>IF($A393="","",IF($U393&lt;=0,"Closed",IF($R393="","No follow-up date",IF($R393&lt;TODAY(),"Overdue",IF($R393=TODAY(),"Due","Scheduled")))))</f>
        <v/>
      </c>
      <c r="Y393" s="28">
        <f>IF($A393="","",IF($B393="","Missing encounter ID",IF($C393="","Missing clinic",IF($D393="","Missing payer",IF($E393="","Missing claim type",IF($F393="","Missing date of service",IF($H393="","Missing filing deadline",IF($I393="","Missing billed amount",IF($N393="","Missing claim status",IF($S393="","Missing owner",IF(COUNTIF($A$7:$A$506,$A393)&gt;1,"Duplicate claim ID",IF(AND($G393&lt;&gt;"",$G393&lt;$F393),"Submitted before service date",IF(AND($H393&lt;&gt;"",$H393&lt;$F393),"Deadline before service date",IF(AND($N393="Denied",$P393=""),"Missing denial category",IF(AND(OR($N393="Submitted",$N393="In Process",$N393="Denied",$N393="Paid",$N393="Adjusted"),$G393=""),"Missing submitted date",IF(AND($N393="Paid",$K393=0),"Paid status with no insurance payment",IF($K393+$L393+$M393&gt;$I393,"Amounts exceed billed amount","OK")))))))))))))))))</f>
        <v/>
      </c>
    </row>
    <row r="394">
      <c r="A394" s="29" t="n"/>
      <c r="B394" s="29" t="n"/>
      <c r="C394" s="29" t="n"/>
      <c r="D394" s="29" t="n"/>
      <c r="E394" s="29" t="n"/>
      <c r="F394" s="30" t="n"/>
      <c r="G394" s="30" t="n"/>
      <c r="H394" s="30" t="n"/>
      <c r="I394" s="31" t="n"/>
      <c r="J394" s="31" t="n"/>
      <c r="K394" s="31" t="n"/>
      <c r="L394" s="31" t="n"/>
      <c r="M394" s="31" t="n"/>
      <c r="N394" s="29" t="n"/>
      <c r="O394" s="32" t="n"/>
      <c r="P394" s="32" t="n"/>
      <c r="Q394" s="30" t="n"/>
      <c r="R394" s="30" t="n"/>
      <c r="S394" s="29" t="n"/>
      <c r="T394" s="25">
        <f>IF($A394="","",IF($G394="","",MAX(0,IF($N394="Paid",IF($Q394="",TODAY(),$Q394),TODAY())-$G394)))</f>
        <v/>
      </c>
      <c r="U394" s="26">
        <f>IF($A394="","",MAX(0,$I394-$K394-$L394-$M394))</f>
        <v/>
      </c>
      <c r="V394" s="27">
        <f>IF($A394="","",IF($G394="","Not submitted",IF($T394&lt;=30,"0–30 days",IF($T394&lt;=60,"31–60 days",IF($T394&lt;=90,"61–90 days","More than 90 days")))))</f>
        <v/>
      </c>
      <c r="W394" s="28">
        <f>IF($A394="","",IF(OR($N394="Submitted",$N394="In Process",$N394="Denied",$N394="Paid",$N394="Adjusted",$N394="Voided"),"Not applicable",IF($H394="","Missing deadline",IF($H394&lt;TODAY(),"Past due",IF($H394&lt;=TODAY()+'Lists &amp; Settings'!$B$3,"Due within 14 days","On track")))))</f>
        <v/>
      </c>
      <c r="X394" s="28">
        <f>IF($A394="","",IF($U394&lt;=0,"Closed",IF($R394="","No follow-up date",IF($R394&lt;TODAY(),"Overdue",IF($R394=TODAY(),"Due","Scheduled")))))</f>
        <v/>
      </c>
      <c r="Y394" s="28">
        <f>IF($A394="","",IF($B394="","Missing encounter ID",IF($C394="","Missing clinic",IF($D394="","Missing payer",IF($E394="","Missing claim type",IF($F394="","Missing date of service",IF($H394="","Missing filing deadline",IF($I394="","Missing billed amount",IF($N394="","Missing claim status",IF($S394="","Missing owner",IF(COUNTIF($A$7:$A$506,$A394)&gt;1,"Duplicate claim ID",IF(AND($G394&lt;&gt;"",$G394&lt;$F394),"Submitted before service date",IF(AND($H394&lt;&gt;"",$H394&lt;$F394),"Deadline before service date",IF(AND($N394="Denied",$P394=""),"Missing denial category",IF(AND(OR($N394="Submitted",$N394="In Process",$N394="Denied",$N394="Paid",$N394="Adjusted"),$G394=""),"Missing submitted date",IF(AND($N394="Paid",$K394=0),"Paid status with no insurance payment",IF($K394+$L394+$M394&gt;$I394,"Amounts exceed billed amount","OK")))))))))))))))))</f>
        <v/>
      </c>
    </row>
    <row r="395">
      <c r="A395" s="21" t="n"/>
      <c r="B395" s="21" t="n"/>
      <c r="C395" s="21" t="n"/>
      <c r="D395" s="21" t="n"/>
      <c r="E395" s="21" t="n"/>
      <c r="F395" s="22" t="n"/>
      <c r="G395" s="22" t="n"/>
      <c r="H395" s="22" t="n"/>
      <c r="I395" s="23" t="n"/>
      <c r="J395" s="23" t="n"/>
      <c r="K395" s="23" t="n"/>
      <c r="L395" s="23" t="n"/>
      <c r="M395" s="23" t="n"/>
      <c r="N395" s="21" t="n"/>
      <c r="O395" s="24" t="n"/>
      <c r="P395" s="24" t="n"/>
      <c r="Q395" s="22" t="n"/>
      <c r="R395" s="22" t="n"/>
      <c r="S395" s="21" t="n"/>
      <c r="T395" s="25">
        <f>IF($A395="","",IF($G395="","",MAX(0,IF($N395="Paid",IF($Q395="",TODAY(),$Q395),TODAY())-$G395)))</f>
        <v/>
      </c>
      <c r="U395" s="26">
        <f>IF($A395="","",MAX(0,$I395-$K395-$L395-$M395))</f>
        <v/>
      </c>
      <c r="V395" s="27">
        <f>IF($A395="","",IF($G395="","Not submitted",IF($T395&lt;=30,"0–30 days",IF($T395&lt;=60,"31–60 days",IF($T395&lt;=90,"61–90 days","More than 90 days")))))</f>
        <v/>
      </c>
      <c r="W395" s="28">
        <f>IF($A395="","",IF(OR($N395="Submitted",$N395="In Process",$N395="Denied",$N395="Paid",$N395="Adjusted",$N395="Voided"),"Not applicable",IF($H395="","Missing deadline",IF($H395&lt;TODAY(),"Past due",IF($H395&lt;=TODAY()+'Lists &amp; Settings'!$B$3,"Due within 14 days","On track")))))</f>
        <v/>
      </c>
      <c r="X395" s="28">
        <f>IF($A395="","",IF($U395&lt;=0,"Closed",IF($R395="","No follow-up date",IF($R395&lt;TODAY(),"Overdue",IF($R395=TODAY(),"Due","Scheduled")))))</f>
        <v/>
      </c>
      <c r="Y395" s="28">
        <f>IF($A395="","",IF($B395="","Missing encounter ID",IF($C395="","Missing clinic",IF($D395="","Missing payer",IF($E395="","Missing claim type",IF($F395="","Missing date of service",IF($H395="","Missing filing deadline",IF($I395="","Missing billed amount",IF($N395="","Missing claim status",IF($S395="","Missing owner",IF(COUNTIF($A$7:$A$506,$A395)&gt;1,"Duplicate claim ID",IF(AND($G395&lt;&gt;"",$G395&lt;$F395),"Submitted before service date",IF(AND($H395&lt;&gt;"",$H395&lt;$F395),"Deadline before service date",IF(AND($N395="Denied",$P395=""),"Missing denial category",IF(AND(OR($N395="Submitted",$N395="In Process",$N395="Denied",$N395="Paid",$N395="Adjusted"),$G395=""),"Missing submitted date",IF(AND($N395="Paid",$K395=0),"Paid status with no insurance payment",IF($K395+$L395+$M395&gt;$I395,"Amounts exceed billed amount","OK")))))))))))))))))</f>
        <v/>
      </c>
    </row>
    <row r="396">
      <c r="A396" s="29" t="n"/>
      <c r="B396" s="29" t="n"/>
      <c r="C396" s="29" t="n"/>
      <c r="D396" s="29" t="n"/>
      <c r="E396" s="29" t="n"/>
      <c r="F396" s="30" t="n"/>
      <c r="G396" s="30" t="n"/>
      <c r="H396" s="30" t="n"/>
      <c r="I396" s="31" t="n"/>
      <c r="J396" s="31" t="n"/>
      <c r="K396" s="31" t="n"/>
      <c r="L396" s="31" t="n"/>
      <c r="M396" s="31" t="n"/>
      <c r="N396" s="29" t="n"/>
      <c r="O396" s="32" t="n"/>
      <c r="P396" s="32" t="n"/>
      <c r="Q396" s="30" t="n"/>
      <c r="R396" s="30" t="n"/>
      <c r="S396" s="29" t="n"/>
      <c r="T396" s="25">
        <f>IF($A396="","",IF($G396="","",MAX(0,IF($N396="Paid",IF($Q396="",TODAY(),$Q396),TODAY())-$G396)))</f>
        <v/>
      </c>
      <c r="U396" s="26">
        <f>IF($A396="","",MAX(0,$I396-$K396-$L396-$M396))</f>
        <v/>
      </c>
      <c r="V396" s="27">
        <f>IF($A396="","",IF($G396="","Not submitted",IF($T396&lt;=30,"0–30 days",IF($T396&lt;=60,"31–60 days",IF($T396&lt;=90,"61–90 days","More than 90 days")))))</f>
        <v/>
      </c>
      <c r="W396" s="28">
        <f>IF($A396="","",IF(OR($N396="Submitted",$N396="In Process",$N396="Denied",$N396="Paid",$N396="Adjusted",$N396="Voided"),"Not applicable",IF($H396="","Missing deadline",IF($H396&lt;TODAY(),"Past due",IF($H396&lt;=TODAY()+'Lists &amp; Settings'!$B$3,"Due within 14 days","On track")))))</f>
        <v/>
      </c>
      <c r="X396" s="28">
        <f>IF($A396="","",IF($U396&lt;=0,"Closed",IF($R396="","No follow-up date",IF($R396&lt;TODAY(),"Overdue",IF($R396=TODAY(),"Due","Scheduled")))))</f>
        <v/>
      </c>
      <c r="Y396" s="28">
        <f>IF($A396="","",IF($B396="","Missing encounter ID",IF($C396="","Missing clinic",IF($D396="","Missing payer",IF($E396="","Missing claim type",IF($F396="","Missing date of service",IF($H396="","Missing filing deadline",IF($I396="","Missing billed amount",IF($N396="","Missing claim status",IF($S396="","Missing owner",IF(COUNTIF($A$7:$A$506,$A396)&gt;1,"Duplicate claim ID",IF(AND($G396&lt;&gt;"",$G396&lt;$F396),"Submitted before service date",IF(AND($H396&lt;&gt;"",$H396&lt;$F396),"Deadline before service date",IF(AND($N396="Denied",$P396=""),"Missing denial category",IF(AND(OR($N396="Submitted",$N396="In Process",$N396="Denied",$N396="Paid",$N396="Adjusted"),$G396=""),"Missing submitted date",IF(AND($N396="Paid",$K396=0),"Paid status with no insurance payment",IF($K396+$L396+$M396&gt;$I396,"Amounts exceed billed amount","OK")))))))))))))))))</f>
        <v/>
      </c>
    </row>
    <row r="397">
      <c r="A397" s="21" t="n"/>
      <c r="B397" s="21" t="n"/>
      <c r="C397" s="21" t="n"/>
      <c r="D397" s="21" t="n"/>
      <c r="E397" s="21" t="n"/>
      <c r="F397" s="22" t="n"/>
      <c r="G397" s="22" t="n"/>
      <c r="H397" s="22" t="n"/>
      <c r="I397" s="23" t="n"/>
      <c r="J397" s="23" t="n"/>
      <c r="K397" s="23" t="n"/>
      <c r="L397" s="23" t="n"/>
      <c r="M397" s="23" t="n"/>
      <c r="N397" s="21" t="n"/>
      <c r="O397" s="24" t="n"/>
      <c r="P397" s="24" t="n"/>
      <c r="Q397" s="22" t="n"/>
      <c r="R397" s="22" t="n"/>
      <c r="S397" s="21" t="n"/>
      <c r="T397" s="25">
        <f>IF($A397="","",IF($G397="","",MAX(0,IF($N397="Paid",IF($Q397="",TODAY(),$Q397),TODAY())-$G397)))</f>
        <v/>
      </c>
      <c r="U397" s="26">
        <f>IF($A397="","",MAX(0,$I397-$K397-$L397-$M397))</f>
        <v/>
      </c>
      <c r="V397" s="27">
        <f>IF($A397="","",IF($G397="","Not submitted",IF($T397&lt;=30,"0–30 days",IF($T397&lt;=60,"31–60 days",IF($T397&lt;=90,"61–90 days","More than 90 days")))))</f>
        <v/>
      </c>
      <c r="W397" s="28">
        <f>IF($A397="","",IF(OR($N397="Submitted",$N397="In Process",$N397="Denied",$N397="Paid",$N397="Adjusted",$N397="Voided"),"Not applicable",IF($H397="","Missing deadline",IF($H397&lt;TODAY(),"Past due",IF($H397&lt;=TODAY()+'Lists &amp; Settings'!$B$3,"Due within 14 days","On track")))))</f>
        <v/>
      </c>
      <c r="X397" s="28">
        <f>IF($A397="","",IF($U397&lt;=0,"Closed",IF($R397="","No follow-up date",IF($R397&lt;TODAY(),"Overdue",IF($R397=TODAY(),"Due","Scheduled")))))</f>
        <v/>
      </c>
      <c r="Y397" s="28">
        <f>IF($A397="","",IF($B397="","Missing encounter ID",IF($C397="","Missing clinic",IF($D397="","Missing payer",IF($E397="","Missing claim type",IF($F397="","Missing date of service",IF($H397="","Missing filing deadline",IF($I397="","Missing billed amount",IF($N397="","Missing claim status",IF($S397="","Missing owner",IF(COUNTIF($A$7:$A$506,$A397)&gt;1,"Duplicate claim ID",IF(AND($G397&lt;&gt;"",$G397&lt;$F397),"Submitted before service date",IF(AND($H397&lt;&gt;"",$H397&lt;$F397),"Deadline before service date",IF(AND($N397="Denied",$P397=""),"Missing denial category",IF(AND(OR($N397="Submitted",$N397="In Process",$N397="Denied",$N397="Paid",$N397="Adjusted"),$G397=""),"Missing submitted date",IF(AND($N397="Paid",$K397=0),"Paid status with no insurance payment",IF($K397+$L397+$M397&gt;$I397,"Amounts exceed billed amount","OK")))))))))))))))))</f>
        <v/>
      </c>
    </row>
    <row r="398">
      <c r="A398" s="29" t="n"/>
      <c r="B398" s="29" t="n"/>
      <c r="C398" s="29" t="n"/>
      <c r="D398" s="29" t="n"/>
      <c r="E398" s="29" t="n"/>
      <c r="F398" s="30" t="n"/>
      <c r="G398" s="30" t="n"/>
      <c r="H398" s="30" t="n"/>
      <c r="I398" s="31" t="n"/>
      <c r="J398" s="31" t="n"/>
      <c r="K398" s="31" t="n"/>
      <c r="L398" s="31" t="n"/>
      <c r="M398" s="31" t="n"/>
      <c r="N398" s="29" t="n"/>
      <c r="O398" s="32" t="n"/>
      <c r="P398" s="32" t="n"/>
      <c r="Q398" s="30" t="n"/>
      <c r="R398" s="30" t="n"/>
      <c r="S398" s="29" t="n"/>
      <c r="T398" s="25">
        <f>IF($A398="","",IF($G398="","",MAX(0,IF($N398="Paid",IF($Q398="",TODAY(),$Q398),TODAY())-$G398)))</f>
        <v/>
      </c>
      <c r="U398" s="26">
        <f>IF($A398="","",MAX(0,$I398-$K398-$L398-$M398))</f>
        <v/>
      </c>
      <c r="V398" s="27">
        <f>IF($A398="","",IF($G398="","Not submitted",IF($T398&lt;=30,"0–30 days",IF($T398&lt;=60,"31–60 days",IF($T398&lt;=90,"61–90 days","More than 90 days")))))</f>
        <v/>
      </c>
      <c r="W398" s="28">
        <f>IF($A398="","",IF(OR($N398="Submitted",$N398="In Process",$N398="Denied",$N398="Paid",$N398="Adjusted",$N398="Voided"),"Not applicable",IF($H398="","Missing deadline",IF($H398&lt;TODAY(),"Past due",IF($H398&lt;=TODAY()+'Lists &amp; Settings'!$B$3,"Due within 14 days","On track")))))</f>
        <v/>
      </c>
      <c r="X398" s="28">
        <f>IF($A398="","",IF($U398&lt;=0,"Closed",IF($R398="","No follow-up date",IF($R398&lt;TODAY(),"Overdue",IF($R398=TODAY(),"Due","Scheduled")))))</f>
        <v/>
      </c>
      <c r="Y398" s="28">
        <f>IF($A398="","",IF($B398="","Missing encounter ID",IF($C398="","Missing clinic",IF($D398="","Missing payer",IF($E398="","Missing claim type",IF($F398="","Missing date of service",IF($H398="","Missing filing deadline",IF($I398="","Missing billed amount",IF($N398="","Missing claim status",IF($S398="","Missing owner",IF(COUNTIF($A$7:$A$506,$A398)&gt;1,"Duplicate claim ID",IF(AND($G398&lt;&gt;"",$G398&lt;$F398),"Submitted before service date",IF(AND($H398&lt;&gt;"",$H398&lt;$F398),"Deadline before service date",IF(AND($N398="Denied",$P398=""),"Missing denial category",IF(AND(OR($N398="Submitted",$N398="In Process",$N398="Denied",$N398="Paid",$N398="Adjusted"),$G398=""),"Missing submitted date",IF(AND($N398="Paid",$K398=0),"Paid status with no insurance payment",IF($K398+$L398+$M398&gt;$I398,"Amounts exceed billed amount","OK")))))))))))))))))</f>
        <v/>
      </c>
    </row>
    <row r="399">
      <c r="A399" s="21" t="n"/>
      <c r="B399" s="21" t="n"/>
      <c r="C399" s="21" t="n"/>
      <c r="D399" s="21" t="n"/>
      <c r="E399" s="21" t="n"/>
      <c r="F399" s="22" t="n"/>
      <c r="G399" s="22" t="n"/>
      <c r="H399" s="22" t="n"/>
      <c r="I399" s="23" t="n"/>
      <c r="J399" s="23" t="n"/>
      <c r="K399" s="23" t="n"/>
      <c r="L399" s="23" t="n"/>
      <c r="M399" s="23" t="n"/>
      <c r="N399" s="21" t="n"/>
      <c r="O399" s="24" t="n"/>
      <c r="P399" s="24" t="n"/>
      <c r="Q399" s="22" t="n"/>
      <c r="R399" s="22" t="n"/>
      <c r="S399" s="21" t="n"/>
      <c r="T399" s="25">
        <f>IF($A399="","",IF($G399="","",MAX(0,IF($N399="Paid",IF($Q399="",TODAY(),$Q399),TODAY())-$G399)))</f>
        <v/>
      </c>
      <c r="U399" s="26">
        <f>IF($A399="","",MAX(0,$I399-$K399-$L399-$M399))</f>
        <v/>
      </c>
      <c r="V399" s="27">
        <f>IF($A399="","",IF($G399="","Not submitted",IF($T399&lt;=30,"0–30 days",IF($T399&lt;=60,"31–60 days",IF($T399&lt;=90,"61–90 days","More than 90 days")))))</f>
        <v/>
      </c>
      <c r="W399" s="28">
        <f>IF($A399="","",IF(OR($N399="Submitted",$N399="In Process",$N399="Denied",$N399="Paid",$N399="Adjusted",$N399="Voided"),"Not applicable",IF($H399="","Missing deadline",IF($H399&lt;TODAY(),"Past due",IF($H399&lt;=TODAY()+'Lists &amp; Settings'!$B$3,"Due within 14 days","On track")))))</f>
        <v/>
      </c>
      <c r="X399" s="28">
        <f>IF($A399="","",IF($U399&lt;=0,"Closed",IF($R399="","No follow-up date",IF($R399&lt;TODAY(),"Overdue",IF($R399=TODAY(),"Due","Scheduled")))))</f>
        <v/>
      </c>
      <c r="Y399" s="28">
        <f>IF($A399="","",IF($B399="","Missing encounter ID",IF($C399="","Missing clinic",IF($D399="","Missing payer",IF($E399="","Missing claim type",IF($F399="","Missing date of service",IF($H399="","Missing filing deadline",IF($I399="","Missing billed amount",IF($N399="","Missing claim status",IF($S399="","Missing owner",IF(COUNTIF($A$7:$A$506,$A399)&gt;1,"Duplicate claim ID",IF(AND($G399&lt;&gt;"",$G399&lt;$F399),"Submitted before service date",IF(AND($H399&lt;&gt;"",$H399&lt;$F399),"Deadline before service date",IF(AND($N399="Denied",$P399=""),"Missing denial category",IF(AND(OR($N399="Submitted",$N399="In Process",$N399="Denied",$N399="Paid",$N399="Adjusted"),$G399=""),"Missing submitted date",IF(AND($N399="Paid",$K399=0),"Paid status with no insurance payment",IF($K399+$L399+$M399&gt;$I399,"Amounts exceed billed amount","OK")))))))))))))))))</f>
        <v/>
      </c>
    </row>
    <row r="400">
      <c r="A400" s="29" t="n"/>
      <c r="B400" s="29" t="n"/>
      <c r="C400" s="29" t="n"/>
      <c r="D400" s="29" t="n"/>
      <c r="E400" s="29" t="n"/>
      <c r="F400" s="30" t="n"/>
      <c r="G400" s="30" t="n"/>
      <c r="H400" s="30" t="n"/>
      <c r="I400" s="31" t="n"/>
      <c r="J400" s="31" t="n"/>
      <c r="K400" s="31" t="n"/>
      <c r="L400" s="31" t="n"/>
      <c r="M400" s="31" t="n"/>
      <c r="N400" s="29" t="n"/>
      <c r="O400" s="32" t="n"/>
      <c r="P400" s="32" t="n"/>
      <c r="Q400" s="30" t="n"/>
      <c r="R400" s="30" t="n"/>
      <c r="S400" s="29" t="n"/>
      <c r="T400" s="25">
        <f>IF($A400="","",IF($G400="","",MAX(0,IF($N400="Paid",IF($Q400="",TODAY(),$Q400),TODAY())-$G400)))</f>
        <v/>
      </c>
      <c r="U400" s="26">
        <f>IF($A400="","",MAX(0,$I400-$K400-$L400-$M400))</f>
        <v/>
      </c>
      <c r="V400" s="27">
        <f>IF($A400="","",IF($G400="","Not submitted",IF($T400&lt;=30,"0–30 days",IF($T400&lt;=60,"31–60 days",IF($T400&lt;=90,"61–90 days","More than 90 days")))))</f>
        <v/>
      </c>
      <c r="W400" s="28">
        <f>IF($A400="","",IF(OR($N400="Submitted",$N400="In Process",$N400="Denied",$N400="Paid",$N400="Adjusted",$N400="Voided"),"Not applicable",IF($H400="","Missing deadline",IF($H400&lt;TODAY(),"Past due",IF($H400&lt;=TODAY()+'Lists &amp; Settings'!$B$3,"Due within 14 days","On track")))))</f>
        <v/>
      </c>
      <c r="X400" s="28">
        <f>IF($A400="","",IF($U400&lt;=0,"Closed",IF($R400="","No follow-up date",IF($R400&lt;TODAY(),"Overdue",IF($R400=TODAY(),"Due","Scheduled")))))</f>
        <v/>
      </c>
      <c r="Y400" s="28">
        <f>IF($A400="","",IF($B400="","Missing encounter ID",IF($C400="","Missing clinic",IF($D400="","Missing payer",IF($E400="","Missing claim type",IF($F400="","Missing date of service",IF($H400="","Missing filing deadline",IF($I400="","Missing billed amount",IF($N400="","Missing claim status",IF($S400="","Missing owner",IF(COUNTIF($A$7:$A$506,$A400)&gt;1,"Duplicate claim ID",IF(AND($G400&lt;&gt;"",$G400&lt;$F400),"Submitted before service date",IF(AND($H400&lt;&gt;"",$H400&lt;$F400),"Deadline before service date",IF(AND($N400="Denied",$P400=""),"Missing denial category",IF(AND(OR($N400="Submitted",$N400="In Process",$N400="Denied",$N400="Paid",$N400="Adjusted"),$G400=""),"Missing submitted date",IF(AND($N400="Paid",$K400=0),"Paid status with no insurance payment",IF($K400+$L400+$M400&gt;$I400,"Amounts exceed billed amount","OK")))))))))))))))))</f>
        <v/>
      </c>
    </row>
    <row r="401">
      <c r="A401" s="21" t="n"/>
      <c r="B401" s="21" t="n"/>
      <c r="C401" s="21" t="n"/>
      <c r="D401" s="21" t="n"/>
      <c r="E401" s="21" t="n"/>
      <c r="F401" s="22" t="n"/>
      <c r="G401" s="22" t="n"/>
      <c r="H401" s="22" t="n"/>
      <c r="I401" s="23" t="n"/>
      <c r="J401" s="23" t="n"/>
      <c r="K401" s="23" t="n"/>
      <c r="L401" s="23" t="n"/>
      <c r="M401" s="23" t="n"/>
      <c r="N401" s="21" t="n"/>
      <c r="O401" s="24" t="n"/>
      <c r="P401" s="24" t="n"/>
      <c r="Q401" s="22" t="n"/>
      <c r="R401" s="22" t="n"/>
      <c r="S401" s="21" t="n"/>
      <c r="T401" s="25">
        <f>IF($A401="","",IF($G401="","",MAX(0,IF($N401="Paid",IF($Q401="",TODAY(),$Q401),TODAY())-$G401)))</f>
        <v/>
      </c>
      <c r="U401" s="26">
        <f>IF($A401="","",MAX(0,$I401-$K401-$L401-$M401))</f>
        <v/>
      </c>
      <c r="V401" s="27">
        <f>IF($A401="","",IF($G401="","Not submitted",IF($T401&lt;=30,"0–30 days",IF($T401&lt;=60,"31–60 days",IF($T401&lt;=90,"61–90 days","More than 90 days")))))</f>
        <v/>
      </c>
      <c r="W401" s="28">
        <f>IF($A401="","",IF(OR($N401="Submitted",$N401="In Process",$N401="Denied",$N401="Paid",$N401="Adjusted",$N401="Voided"),"Not applicable",IF($H401="","Missing deadline",IF($H401&lt;TODAY(),"Past due",IF($H401&lt;=TODAY()+'Lists &amp; Settings'!$B$3,"Due within 14 days","On track")))))</f>
        <v/>
      </c>
      <c r="X401" s="28">
        <f>IF($A401="","",IF($U401&lt;=0,"Closed",IF($R401="","No follow-up date",IF($R401&lt;TODAY(),"Overdue",IF($R401=TODAY(),"Due","Scheduled")))))</f>
        <v/>
      </c>
      <c r="Y401" s="28">
        <f>IF($A401="","",IF($B401="","Missing encounter ID",IF($C401="","Missing clinic",IF($D401="","Missing payer",IF($E401="","Missing claim type",IF($F401="","Missing date of service",IF($H401="","Missing filing deadline",IF($I401="","Missing billed amount",IF($N401="","Missing claim status",IF($S401="","Missing owner",IF(COUNTIF($A$7:$A$506,$A401)&gt;1,"Duplicate claim ID",IF(AND($G401&lt;&gt;"",$G401&lt;$F401),"Submitted before service date",IF(AND($H401&lt;&gt;"",$H401&lt;$F401),"Deadline before service date",IF(AND($N401="Denied",$P401=""),"Missing denial category",IF(AND(OR($N401="Submitted",$N401="In Process",$N401="Denied",$N401="Paid",$N401="Adjusted"),$G401=""),"Missing submitted date",IF(AND($N401="Paid",$K401=0),"Paid status with no insurance payment",IF($K401+$L401+$M401&gt;$I401,"Amounts exceed billed amount","OK")))))))))))))))))</f>
        <v/>
      </c>
    </row>
    <row r="402">
      <c r="A402" s="29" t="n"/>
      <c r="B402" s="29" t="n"/>
      <c r="C402" s="29" t="n"/>
      <c r="D402" s="29" t="n"/>
      <c r="E402" s="29" t="n"/>
      <c r="F402" s="30" t="n"/>
      <c r="G402" s="30" t="n"/>
      <c r="H402" s="30" t="n"/>
      <c r="I402" s="31" t="n"/>
      <c r="J402" s="31" t="n"/>
      <c r="K402" s="31" t="n"/>
      <c r="L402" s="31" t="n"/>
      <c r="M402" s="31" t="n"/>
      <c r="N402" s="29" t="n"/>
      <c r="O402" s="32" t="n"/>
      <c r="P402" s="32" t="n"/>
      <c r="Q402" s="30" t="n"/>
      <c r="R402" s="30" t="n"/>
      <c r="S402" s="29" t="n"/>
      <c r="T402" s="25">
        <f>IF($A402="","",IF($G402="","",MAX(0,IF($N402="Paid",IF($Q402="",TODAY(),$Q402),TODAY())-$G402)))</f>
        <v/>
      </c>
      <c r="U402" s="26">
        <f>IF($A402="","",MAX(0,$I402-$K402-$L402-$M402))</f>
        <v/>
      </c>
      <c r="V402" s="27">
        <f>IF($A402="","",IF($G402="","Not submitted",IF($T402&lt;=30,"0–30 days",IF($T402&lt;=60,"31–60 days",IF($T402&lt;=90,"61–90 days","More than 90 days")))))</f>
        <v/>
      </c>
      <c r="W402" s="28">
        <f>IF($A402="","",IF(OR($N402="Submitted",$N402="In Process",$N402="Denied",$N402="Paid",$N402="Adjusted",$N402="Voided"),"Not applicable",IF($H402="","Missing deadline",IF($H402&lt;TODAY(),"Past due",IF($H402&lt;=TODAY()+'Lists &amp; Settings'!$B$3,"Due within 14 days","On track")))))</f>
        <v/>
      </c>
      <c r="X402" s="28">
        <f>IF($A402="","",IF($U402&lt;=0,"Closed",IF($R402="","No follow-up date",IF($R402&lt;TODAY(),"Overdue",IF($R402=TODAY(),"Due","Scheduled")))))</f>
        <v/>
      </c>
      <c r="Y402" s="28">
        <f>IF($A402="","",IF($B402="","Missing encounter ID",IF($C402="","Missing clinic",IF($D402="","Missing payer",IF($E402="","Missing claim type",IF($F402="","Missing date of service",IF($H402="","Missing filing deadline",IF($I402="","Missing billed amount",IF($N402="","Missing claim status",IF($S402="","Missing owner",IF(COUNTIF($A$7:$A$506,$A402)&gt;1,"Duplicate claim ID",IF(AND($G402&lt;&gt;"",$G402&lt;$F402),"Submitted before service date",IF(AND($H402&lt;&gt;"",$H402&lt;$F402),"Deadline before service date",IF(AND($N402="Denied",$P402=""),"Missing denial category",IF(AND(OR($N402="Submitted",$N402="In Process",$N402="Denied",$N402="Paid",$N402="Adjusted"),$G402=""),"Missing submitted date",IF(AND($N402="Paid",$K402=0),"Paid status with no insurance payment",IF($K402+$L402+$M402&gt;$I402,"Amounts exceed billed amount","OK")))))))))))))))))</f>
        <v/>
      </c>
    </row>
    <row r="403">
      <c r="A403" s="21" t="n"/>
      <c r="B403" s="21" t="n"/>
      <c r="C403" s="21" t="n"/>
      <c r="D403" s="21" t="n"/>
      <c r="E403" s="21" t="n"/>
      <c r="F403" s="22" t="n"/>
      <c r="G403" s="22" t="n"/>
      <c r="H403" s="22" t="n"/>
      <c r="I403" s="23" t="n"/>
      <c r="J403" s="23" t="n"/>
      <c r="K403" s="23" t="n"/>
      <c r="L403" s="23" t="n"/>
      <c r="M403" s="23" t="n"/>
      <c r="N403" s="21" t="n"/>
      <c r="O403" s="24" t="n"/>
      <c r="P403" s="24" t="n"/>
      <c r="Q403" s="22" t="n"/>
      <c r="R403" s="22" t="n"/>
      <c r="S403" s="21" t="n"/>
      <c r="T403" s="25">
        <f>IF($A403="","",IF($G403="","",MAX(0,IF($N403="Paid",IF($Q403="",TODAY(),$Q403),TODAY())-$G403)))</f>
        <v/>
      </c>
      <c r="U403" s="26">
        <f>IF($A403="","",MAX(0,$I403-$K403-$L403-$M403))</f>
        <v/>
      </c>
      <c r="V403" s="27">
        <f>IF($A403="","",IF($G403="","Not submitted",IF($T403&lt;=30,"0–30 days",IF($T403&lt;=60,"31–60 days",IF($T403&lt;=90,"61–90 days","More than 90 days")))))</f>
        <v/>
      </c>
      <c r="W403" s="28">
        <f>IF($A403="","",IF(OR($N403="Submitted",$N403="In Process",$N403="Denied",$N403="Paid",$N403="Adjusted",$N403="Voided"),"Not applicable",IF($H403="","Missing deadline",IF($H403&lt;TODAY(),"Past due",IF($H403&lt;=TODAY()+'Lists &amp; Settings'!$B$3,"Due within 14 days","On track")))))</f>
        <v/>
      </c>
      <c r="X403" s="28">
        <f>IF($A403="","",IF($U403&lt;=0,"Closed",IF($R403="","No follow-up date",IF($R403&lt;TODAY(),"Overdue",IF($R403=TODAY(),"Due","Scheduled")))))</f>
        <v/>
      </c>
      <c r="Y403" s="28">
        <f>IF($A403="","",IF($B403="","Missing encounter ID",IF($C403="","Missing clinic",IF($D403="","Missing payer",IF($E403="","Missing claim type",IF($F403="","Missing date of service",IF($H403="","Missing filing deadline",IF($I403="","Missing billed amount",IF($N403="","Missing claim status",IF($S403="","Missing owner",IF(COUNTIF($A$7:$A$506,$A403)&gt;1,"Duplicate claim ID",IF(AND($G403&lt;&gt;"",$G403&lt;$F403),"Submitted before service date",IF(AND($H403&lt;&gt;"",$H403&lt;$F403),"Deadline before service date",IF(AND($N403="Denied",$P403=""),"Missing denial category",IF(AND(OR($N403="Submitted",$N403="In Process",$N403="Denied",$N403="Paid",$N403="Adjusted"),$G403=""),"Missing submitted date",IF(AND($N403="Paid",$K403=0),"Paid status with no insurance payment",IF($K403+$L403+$M403&gt;$I403,"Amounts exceed billed amount","OK")))))))))))))))))</f>
        <v/>
      </c>
    </row>
    <row r="404">
      <c r="A404" s="29" t="n"/>
      <c r="B404" s="29" t="n"/>
      <c r="C404" s="29" t="n"/>
      <c r="D404" s="29" t="n"/>
      <c r="E404" s="29" t="n"/>
      <c r="F404" s="30" t="n"/>
      <c r="G404" s="30" t="n"/>
      <c r="H404" s="30" t="n"/>
      <c r="I404" s="31" t="n"/>
      <c r="J404" s="31" t="n"/>
      <c r="K404" s="31" t="n"/>
      <c r="L404" s="31" t="n"/>
      <c r="M404" s="31" t="n"/>
      <c r="N404" s="29" t="n"/>
      <c r="O404" s="32" t="n"/>
      <c r="P404" s="32" t="n"/>
      <c r="Q404" s="30" t="n"/>
      <c r="R404" s="30" t="n"/>
      <c r="S404" s="29" t="n"/>
      <c r="T404" s="25">
        <f>IF($A404="","",IF($G404="","",MAX(0,IF($N404="Paid",IF($Q404="",TODAY(),$Q404),TODAY())-$G404)))</f>
        <v/>
      </c>
      <c r="U404" s="26">
        <f>IF($A404="","",MAX(0,$I404-$K404-$L404-$M404))</f>
        <v/>
      </c>
      <c r="V404" s="27">
        <f>IF($A404="","",IF($G404="","Not submitted",IF($T404&lt;=30,"0–30 days",IF($T404&lt;=60,"31–60 days",IF($T404&lt;=90,"61–90 days","More than 90 days")))))</f>
        <v/>
      </c>
      <c r="W404" s="28">
        <f>IF($A404="","",IF(OR($N404="Submitted",$N404="In Process",$N404="Denied",$N404="Paid",$N404="Adjusted",$N404="Voided"),"Not applicable",IF($H404="","Missing deadline",IF($H404&lt;TODAY(),"Past due",IF($H404&lt;=TODAY()+'Lists &amp; Settings'!$B$3,"Due within 14 days","On track")))))</f>
        <v/>
      </c>
      <c r="X404" s="28">
        <f>IF($A404="","",IF($U404&lt;=0,"Closed",IF($R404="","No follow-up date",IF($R404&lt;TODAY(),"Overdue",IF($R404=TODAY(),"Due","Scheduled")))))</f>
        <v/>
      </c>
      <c r="Y404" s="28">
        <f>IF($A404="","",IF($B404="","Missing encounter ID",IF($C404="","Missing clinic",IF($D404="","Missing payer",IF($E404="","Missing claim type",IF($F404="","Missing date of service",IF($H404="","Missing filing deadline",IF($I404="","Missing billed amount",IF($N404="","Missing claim status",IF($S404="","Missing owner",IF(COUNTIF($A$7:$A$506,$A404)&gt;1,"Duplicate claim ID",IF(AND($G404&lt;&gt;"",$G404&lt;$F404),"Submitted before service date",IF(AND($H404&lt;&gt;"",$H404&lt;$F404),"Deadline before service date",IF(AND($N404="Denied",$P404=""),"Missing denial category",IF(AND(OR($N404="Submitted",$N404="In Process",$N404="Denied",$N404="Paid",$N404="Adjusted"),$G404=""),"Missing submitted date",IF(AND($N404="Paid",$K404=0),"Paid status with no insurance payment",IF($K404+$L404+$M404&gt;$I404,"Amounts exceed billed amount","OK")))))))))))))))))</f>
        <v/>
      </c>
    </row>
    <row r="405">
      <c r="A405" s="21" t="n"/>
      <c r="B405" s="21" t="n"/>
      <c r="C405" s="21" t="n"/>
      <c r="D405" s="21" t="n"/>
      <c r="E405" s="21" t="n"/>
      <c r="F405" s="22" t="n"/>
      <c r="G405" s="22" t="n"/>
      <c r="H405" s="22" t="n"/>
      <c r="I405" s="23" t="n"/>
      <c r="J405" s="23" t="n"/>
      <c r="K405" s="23" t="n"/>
      <c r="L405" s="23" t="n"/>
      <c r="M405" s="23" t="n"/>
      <c r="N405" s="21" t="n"/>
      <c r="O405" s="24" t="n"/>
      <c r="P405" s="24" t="n"/>
      <c r="Q405" s="22" t="n"/>
      <c r="R405" s="22" t="n"/>
      <c r="S405" s="21" t="n"/>
      <c r="T405" s="25">
        <f>IF($A405="","",IF($G405="","",MAX(0,IF($N405="Paid",IF($Q405="",TODAY(),$Q405),TODAY())-$G405)))</f>
        <v/>
      </c>
      <c r="U405" s="26">
        <f>IF($A405="","",MAX(0,$I405-$K405-$L405-$M405))</f>
        <v/>
      </c>
      <c r="V405" s="27">
        <f>IF($A405="","",IF($G405="","Not submitted",IF($T405&lt;=30,"0–30 days",IF($T405&lt;=60,"31–60 days",IF($T405&lt;=90,"61–90 days","More than 90 days")))))</f>
        <v/>
      </c>
      <c r="W405" s="28">
        <f>IF($A405="","",IF(OR($N405="Submitted",$N405="In Process",$N405="Denied",$N405="Paid",$N405="Adjusted",$N405="Voided"),"Not applicable",IF($H405="","Missing deadline",IF($H405&lt;TODAY(),"Past due",IF($H405&lt;=TODAY()+'Lists &amp; Settings'!$B$3,"Due within 14 days","On track")))))</f>
        <v/>
      </c>
      <c r="X405" s="28">
        <f>IF($A405="","",IF($U405&lt;=0,"Closed",IF($R405="","No follow-up date",IF($R405&lt;TODAY(),"Overdue",IF($R405=TODAY(),"Due","Scheduled")))))</f>
        <v/>
      </c>
      <c r="Y405" s="28">
        <f>IF($A405="","",IF($B405="","Missing encounter ID",IF($C405="","Missing clinic",IF($D405="","Missing payer",IF($E405="","Missing claim type",IF($F405="","Missing date of service",IF($H405="","Missing filing deadline",IF($I405="","Missing billed amount",IF($N405="","Missing claim status",IF($S405="","Missing owner",IF(COUNTIF($A$7:$A$506,$A405)&gt;1,"Duplicate claim ID",IF(AND($G405&lt;&gt;"",$G405&lt;$F405),"Submitted before service date",IF(AND($H405&lt;&gt;"",$H405&lt;$F405),"Deadline before service date",IF(AND($N405="Denied",$P405=""),"Missing denial category",IF(AND(OR($N405="Submitted",$N405="In Process",$N405="Denied",$N405="Paid",$N405="Adjusted"),$G405=""),"Missing submitted date",IF(AND($N405="Paid",$K405=0),"Paid status with no insurance payment",IF($K405+$L405+$M405&gt;$I405,"Amounts exceed billed amount","OK")))))))))))))))))</f>
        <v/>
      </c>
    </row>
    <row r="406">
      <c r="A406" s="29" t="n"/>
      <c r="B406" s="29" t="n"/>
      <c r="C406" s="29" t="n"/>
      <c r="D406" s="29" t="n"/>
      <c r="E406" s="29" t="n"/>
      <c r="F406" s="30" t="n"/>
      <c r="G406" s="30" t="n"/>
      <c r="H406" s="30" t="n"/>
      <c r="I406" s="31" t="n"/>
      <c r="J406" s="31" t="n"/>
      <c r="K406" s="31" t="n"/>
      <c r="L406" s="31" t="n"/>
      <c r="M406" s="31" t="n"/>
      <c r="N406" s="29" t="n"/>
      <c r="O406" s="32" t="n"/>
      <c r="P406" s="32" t="n"/>
      <c r="Q406" s="30" t="n"/>
      <c r="R406" s="30" t="n"/>
      <c r="S406" s="29" t="n"/>
      <c r="T406" s="25">
        <f>IF($A406="","",IF($G406="","",MAX(0,IF($N406="Paid",IF($Q406="",TODAY(),$Q406),TODAY())-$G406)))</f>
        <v/>
      </c>
      <c r="U406" s="26">
        <f>IF($A406="","",MAX(0,$I406-$K406-$L406-$M406))</f>
        <v/>
      </c>
      <c r="V406" s="27">
        <f>IF($A406="","",IF($G406="","Not submitted",IF($T406&lt;=30,"0–30 days",IF($T406&lt;=60,"31–60 days",IF($T406&lt;=90,"61–90 days","More than 90 days")))))</f>
        <v/>
      </c>
      <c r="W406" s="28">
        <f>IF($A406="","",IF(OR($N406="Submitted",$N406="In Process",$N406="Denied",$N406="Paid",$N406="Adjusted",$N406="Voided"),"Not applicable",IF($H406="","Missing deadline",IF($H406&lt;TODAY(),"Past due",IF($H406&lt;=TODAY()+'Lists &amp; Settings'!$B$3,"Due within 14 days","On track")))))</f>
        <v/>
      </c>
      <c r="X406" s="28">
        <f>IF($A406="","",IF($U406&lt;=0,"Closed",IF($R406="","No follow-up date",IF($R406&lt;TODAY(),"Overdue",IF($R406=TODAY(),"Due","Scheduled")))))</f>
        <v/>
      </c>
      <c r="Y406" s="28">
        <f>IF($A406="","",IF($B406="","Missing encounter ID",IF($C406="","Missing clinic",IF($D406="","Missing payer",IF($E406="","Missing claim type",IF($F406="","Missing date of service",IF($H406="","Missing filing deadline",IF($I406="","Missing billed amount",IF($N406="","Missing claim status",IF($S406="","Missing owner",IF(COUNTIF($A$7:$A$506,$A406)&gt;1,"Duplicate claim ID",IF(AND($G406&lt;&gt;"",$G406&lt;$F406),"Submitted before service date",IF(AND($H406&lt;&gt;"",$H406&lt;$F406),"Deadline before service date",IF(AND($N406="Denied",$P406=""),"Missing denial category",IF(AND(OR($N406="Submitted",$N406="In Process",$N406="Denied",$N406="Paid",$N406="Adjusted"),$G406=""),"Missing submitted date",IF(AND($N406="Paid",$K406=0),"Paid status with no insurance payment",IF($K406+$L406+$M406&gt;$I406,"Amounts exceed billed amount","OK")))))))))))))))))</f>
        <v/>
      </c>
    </row>
    <row r="407">
      <c r="A407" s="21" t="n"/>
      <c r="B407" s="21" t="n"/>
      <c r="C407" s="21" t="n"/>
      <c r="D407" s="21" t="n"/>
      <c r="E407" s="21" t="n"/>
      <c r="F407" s="22" t="n"/>
      <c r="G407" s="22" t="n"/>
      <c r="H407" s="22" t="n"/>
      <c r="I407" s="23" t="n"/>
      <c r="J407" s="23" t="n"/>
      <c r="K407" s="23" t="n"/>
      <c r="L407" s="23" t="n"/>
      <c r="M407" s="23" t="n"/>
      <c r="N407" s="21" t="n"/>
      <c r="O407" s="24" t="n"/>
      <c r="P407" s="24" t="n"/>
      <c r="Q407" s="22" t="n"/>
      <c r="R407" s="22" t="n"/>
      <c r="S407" s="21" t="n"/>
      <c r="T407" s="25">
        <f>IF($A407="","",IF($G407="","",MAX(0,IF($N407="Paid",IF($Q407="",TODAY(),$Q407),TODAY())-$G407)))</f>
        <v/>
      </c>
      <c r="U407" s="26">
        <f>IF($A407="","",MAX(0,$I407-$K407-$L407-$M407))</f>
        <v/>
      </c>
      <c r="V407" s="27">
        <f>IF($A407="","",IF($G407="","Not submitted",IF($T407&lt;=30,"0–30 days",IF($T407&lt;=60,"31–60 days",IF($T407&lt;=90,"61–90 days","More than 90 days")))))</f>
        <v/>
      </c>
      <c r="W407" s="28">
        <f>IF($A407="","",IF(OR($N407="Submitted",$N407="In Process",$N407="Denied",$N407="Paid",$N407="Adjusted",$N407="Voided"),"Not applicable",IF($H407="","Missing deadline",IF($H407&lt;TODAY(),"Past due",IF($H407&lt;=TODAY()+'Lists &amp; Settings'!$B$3,"Due within 14 days","On track")))))</f>
        <v/>
      </c>
      <c r="X407" s="28">
        <f>IF($A407="","",IF($U407&lt;=0,"Closed",IF($R407="","No follow-up date",IF($R407&lt;TODAY(),"Overdue",IF($R407=TODAY(),"Due","Scheduled")))))</f>
        <v/>
      </c>
      <c r="Y407" s="28">
        <f>IF($A407="","",IF($B407="","Missing encounter ID",IF($C407="","Missing clinic",IF($D407="","Missing payer",IF($E407="","Missing claim type",IF($F407="","Missing date of service",IF($H407="","Missing filing deadline",IF($I407="","Missing billed amount",IF($N407="","Missing claim status",IF($S407="","Missing owner",IF(COUNTIF($A$7:$A$506,$A407)&gt;1,"Duplicate claim ID",IF(AND($G407&lt;&gt;"",$G407&lt;$F407),"Submitted before service date",IF(AND($H407&lt;&gt;"",$H407&lt;$F407),"Deadline before service date",IF(AND($N407="Denied",$P407=""),"Missing denial category",IF(AND(OR($N407="Submitted",$N407="In Process",$N407="Denied",$N407="Paid",$N407="Adjusted"),$G407=""),"Missing submitted date",IF(AND($N407="Paid",$K407=0),"Paid status with no insurance payment",IF($K407+$L407+$M407&gt;$I407,"Amounts exceed billed amount","OK")))))))))))))))))</f>
        <v/>
      </c>
    </row>
    <row r="408">
      <c r="A408" s="29" t="n"/>
      <c r="B408" s="29" t="n"/>
      <c r="C408" s="29" t="n"/>
      <c r="D408" s="29" t="n"/>
      <c r="E408" s="29" t="n"/>
      <c r="F408" s="30" t="n"/>
      <c r="G408" s="30" t="n"/>
      <c r="H408" s="30" t="n"/>
      <c r="I408" s="31" t="n"/>
      <c r="J408" s="31" t="n"/>
      <c r="K408" s="31" t="n"/>
      <c r="L408" s="31" t="n"/>
      <c r="M408" s="31" t="n"/>
      <c r="N408" s="29" t="n"/>
      <c r="O408" s="32" t="n"/>
      <c r="P408" s="32" t="n"/>
      <c r="Q408" s="30" t="n"/>
      <c r="R408" s="30" t="n"/>
      <c r="S408" s="29" t="n"/>
      <c r="T408" s="25">
        <f>IF($A408="","",IF($G408="","",MAX(0,IF($N408="Paid",IF($Q408="",TODAY(),$Q408),TODAY())-$G408)))</f>
        <v/>
      </c>
      <c r="U408" s="26">
        <f>IF($A408="","",MAX(0,$I408-$K408-$L408-$M408))</f>
        <v/>
      </c>
      <c r="V408" s="27">
        <f>IF($A408="","",IF($G408="","Not submitted",IF($T408&lt;=30,"0–30 days",IF($T408&lt;=60,"31–60 days",IF($T408&lt;=90,"61–90 days","More than 90 days")))))</f>
        <v/>
      </c>
      <c r="W408" s="28">
        <f>IF($A408="","",IF(OR($N408="Submitted",$N408="In Process",$N408="Denied",$N408="Paid",$N408="Adjusted",$N408="Voided"),"Not applicable",IF($H408="","Missing deadline",IF($H408&lt;TODAY(),"Past due",IF($H408&lt;=TODAY()+'Lists &amp; Settings'!$B$3,"Due within 14 days","On track")))))</f>
        <v/>
      </c>
      <c r="X408" s="28">
        <f>IF($A408="","",IF($U408&lt;=0,"Closed",IF($R408="","No follow-up date",IF($R408&lt;TODAY(),"Overdue",IF($R408=TODAY(),"Due","Scheduled")))))</f>
        <v/>
      </c>
      <c r="Y408" s="28">
        <f>IF($A408="","",IF($B408="","Missing encounter ID",IF($C408="","Missing clinic",IF($D408="","Missing payer",IF($E408="","Missing claim type",IF($F408="","Missing date of service",IF($H408="","Missing filing deadline",IF($I408="","Missing billed amount",IF($N408="","Missing claim status",IF($S408="","Missing owner",IF(COUNTIF($A$7:$A$506,$A408)&gt;1,"Duplicate claim ID",IF(AND($G408&lt;&gt;"",$G408&lt;$F408),"Submitted before service date",IF(AND($H408&lt;&gt;"",$H408&lt;$F408),"Deadline before service date",IF(AND($N408="Denied",$P408=""),"Missing denial category",IF(AND(OR($N408="Submitted",$N408="In Process",$N408="Denied",$N408="Paid",$N408="Adjusted"),$G408=""),"Missing submitted date",IF(AND($N408="Paid",$K408=0),"Paid status with no insurance payment",IF($K408+$L408+$M408&gt;$I408,"Amounts exceed billed amount","OK")))))))))))))))))</f>
        <v/>
      </c>
    </row>
    <row r="409">
      <c r="A409" s="21" t="n"/>
      <c r="B409" s="21" t="n"/>
      <c r="C409" s="21" t="n"/>
      <c r="D409" s="21" t="n"/>
      <c r="E409" s="21" t="n"/>
      <c r="F409" s="22" t="n"/>
      <c r="G409" s="22" t="n"/>
      <c r="H409" s="22" t="n"/>
      <c r="I409" s="23" t="n"/>
      <c r="J409" s="23" t="n"/>
      <c r="K409" s="23" t="n"/>
      <c r="L409" s="23" t="n"/>
      <c r="M409" s="23" t="n"/>
      <c r="N409" s="21" t="n"/>
      <c r="O409" s="24" t="n"/>
      <c r="P409" s="24" t="n"/>
      <c r="Q409" s="22" t="n"/>
      <c r="R409" s="22" t="n"/>
      <c r="S409" s="21" t="n"/>
      <c r="T409" s="25">
        <f>IF($A409="","",IF($G409="","",MAX(0,IF($N409="Paid",IF($Q409="",TODAY(),$Q409),TODAY())-$G409)))</f>
        <v/>
      </c>
      <c r="U409" s="26">
        <f>IF($A409="","",MAX(0,$I409-$K409-$L409-$M409))</f>
        <v/>
      </c>
      <c r="V409" s="27">
        <f>IF($A409="","",IF($G409="","Not submitted",IF($T409&lt;=30,"0–30 days",IF($T409&lt;=60,"31–60 days",IF($T409&lt;=90,"61–90 days","More than 90 days")))))</f>
        <v/>
      </c>
      <c r="W409" s="28">
        <f>IF($A409="","",IF(OR($N409="Submitted",$N409="In Process",$N409="Denied",$N409="Paid",$N409="Adjusted",$N409="Voided"),"Not applicable",IF($H409="","Missing deadline",IF($H409&lt;TODAY(),"Past due",IF($H409&lt;=TODAY()+'Lists &amp; Settings'!$B$3,"Due within 14 days","On track")))))</f>
        <v/>
      </c>
      <c r="X409" s="28">
        <f>IF($A409="","",IF($U409&lt;=0,"Closed",IF($R409="","No follow-up date",IF($R409&lt;TODAY(),"Overdue",IF($R409=TODAY(),"Due","Scheduled")))))</f>
        <v/>
      </c>
      <c r="Y409" s="28">
        <f>IF($A409="","",IF($B409="","Missing encounter ID",IF($C409="","Missing clinic",IF($D409="","Missing payer",IF($E409="","Missing claim type",IF($F409="","Missing date of service",IF($H409="","Missing filing deadline",IF($I409="","Missing billed amount",IF($N409="","Missing claim status",IF($S409="","Missing owner",IF(COUNTIF($A$7:$A$506,$A409)&gt;1,"Duplicate claim ID",IF(AND($G409&lt;&gt;"",$G409&lt;$F409),"Submitted before service date",IF(AND($H409&lt;&gt;"",$H409&lt;$F409),"Deadline before service date",IF(AND($N409="Denied",$P409=""),"Missing denial category",IF(AND(OR($N409="Submitted",$N409="In Process",$N409="Denied",$N409="Paid",$N409="Adjusted"),$G409=""),"Missing submitted date",IF(AND($N409="Paid",$K409=0),"Paid status with no insurance payment",IF($K409+$L409+$M409&gt;$I409,"Amounts exceed billed amount","OK")))))))))))))))))</f>
        <v/>
      </c>
    </row>
    <row r="410">
      <c r="A410" s="29" t="n"/>
      <c r="B410" s="29" t="n"/>
      <c r="C410" s="29" t="n"/>
      <c r="D410" s="29" t="n"/>
      <c r="E410" s="29" t="n"/>
      <c r="F410" s="30" t="n"/>
      <c r="G410" s="30" t="n"/>
      <c r="H410" s="30" t="n"/>
      <c r="I410" s="31" t="n"/>
      <c r="J410" s="31" t="n"/>
      <c r="K410" s="31" t="n"/>
      <c r="L410" s="31" t="n"/>
      <c r="M410" s="31" t="n"/>
      <c r="N410" s="29" t="n"/>
      <c r="O410" s="32" t="n"/>
      <c r="P410" s="32" t="n"/>
      <c r="Q410" s="30" t="n"/>
      <c r="R410" s="30" t="n"/>
      <c r="S410" s="29" t="n"/>
      <c r="T410" s="25">
        <f>IF($A410="","",IF($G410="","",MAX(0,IF($N410="Paid",IF($Q410="",TODAY(),$Q410),TODAY())-$G410)))</f>
        <v/>
      </c>
      <c r="U410" s="26">
        <f>IF($A410="","",MAX(0,$I410-$K410-$L410-$M410))</f>
        <v/>
      </c>
      <c r="V410" s="27">
        <f>IF($A410="","",IF($G410="","Not submitted",IF($T410&lt;=30,"0–30 days",IF($T410&lt;=60,"31–60 days",IF($T410&lt;=90,"61–90 days","More than 90 days")))))</f>
        <v/>
      </c>
      <c r="W410" s="28">
        <f>IF($A410="","",IF(OR($N410="Submitted",$N410="In Process",$N410="Denied",$N410="Paid",$N410="Adjusted",$N410="Voided"),"Not applicable",IF($H410="","Missing deadline",IF($H410&lt;TODAY(),"Past due",IF($H410&lt;=TODAY()+'Lists &amp; Settings'!$B$3,"Due within 14 days","On track")))))</f>
        <v/>
      </c>
      <c r="X410" s="28">
        <f>IF($A410="","",IF($U410&lt;=0,"Closed",IF($R410="","No follow-up date",IF($R410&lt;TODAY(),"Overdue",IF($R410=TODAY(),"Due","Scheduled")))))</f>
        <v/>
      </c>
      <c r="Y410" s="28">
        <f>IF($A410="","",IF($B410="","Missing encounter ID",IF($C410="","Missing clinic",IF($D410="","Missing payer",IF($E410="","Missing claim type",IF($F410="","Missing date of service",IF($H410="","Missing filing deadline",IF($I410="","Missing billed amount",IF($N410="","Missing claim status",IF($S410="","Missing owner",IF(COUNTIF($A$7:$A$506,$A410)&gt;1,"Duplicate claim ID",IF(AND($G410&lt;&gt;"",$G410&lt;$F410),"Submitted before service date",IF(AND($H410&lt;&gt;"",$H410&lt;$F410),"Deadline before service date",IF(AND($N410="Denied",$P410=""),"Missing denial category",IF(AND(OR($N410="Submitted",$N410="In Process",$N410="Denied",$N410="Paid",$N410="Adjusted"),$G410=""),"Missing submitted date",IF(AND($N410="Paid",$K410=0),"Paid status with no insurance payment",IF($K410+$L410+$M410&gt;$I410,"Amounts exceed billed amount","OK")))))))))))))))))</f>
        <v/>
      </c>
    </row>
    <row r="411">
      <c r="A411" s="21" t="n"/>
      <c r="B411" s="21" t="n"/>
      <c r="C411" s="21" t="n"/>
      <c r="D411" s="21" t="n"/>
      <c r="E411" s="21" t="n"/>
      <c r="F411" s="22" t="n"/>
      <c r="G411" s="22" t="n"/>
      <c r="H411" s="22" t="n"/>
      <c r="I411" s="23" t="n"/>
      <c r="J411" s="23" t="n"/>
      <c r="K411" s="23" t="n"/>
      <c r="L411" s="23" t="n"/>
      <c r="M411" s="23" t="n"/>
      <c r="N411" s="21" t="n"/>
      <c r="O411" s="24" t="n"/>
      <c r="P411" s="24" t="n"/>
      <c r="Q411" s="22" t="n"/>
      <c r="R411" s="22" t="n"/>
      <c r="S411" s="21" t="n"/>
      <c r="T411" s="25">
        <f>IF($A411="","",IF($G411="","",MAX(0,IF($N411="Paid",IF($Q411="",TODAY(),$Q411),TODAY())-$G411)))</f>
        <v/>
      </c>
      <c r="U411" s="26">
        <f>IF($A411="","",MAX(0,$I411-$K411-$L411-$M411))</f>
        <v/>
      </c>
      <c r="V411" s="27">
        <f>IF($A411="","",IF($G411="","Not submitted",IF($T411&lt;=30,"0–30 days",IF($T411&lt;=60,"31–60 days",IF($T411&lt;=90,"61–90 days","More than 90 days")))))</f>
        <v/>
      </c>
      <c r="W411" s="28">
        <f>IF($A411="","",IF(OR($N411="Submitted",$N411="In Process",$N411="Denied",$N411="Paid",$N411="Adjusted",$N411="Voided"),"Not applicable",IF($H411="","Missing deadline",IF($H411&lt;TODAY(),"Past due",IF($H411&lt;=TODAY()+'Lists &amp; Settings'!$B$3,"Due within 14 days","On track")))))</f>
        <v/>
      </c>
      <c r="X411" s="28">
        <f>IF($A411="","",IF($U411&lt;=0,"Closed",IF($R411="","No follow-up date",IF($R411&lt;TODAY(),"Overdue",IF($R411=TODAY(),"Due","Scheduled")))))</f>
        <v/>
      </c>
      <c r="Y411" s="28">
        <f>IF($A411="","",IF($B411="","Missing encounter ID",IF($C411="","Missing clinic",IF($D411="","Missing payer",IF($E411="","Missing claim type",IF($F411="","Missing date of service",IF($H411="","Missing filing deadline",IF($I411="","Missing billed amount",IF($N411="","Missing claim status",IF($S411="","Missing owner",IF(COUNTIF($A$7:$A$506,$A411)&gt;1,"Duplicate claim ID",IF(AND($G411&lt;&gt;"",$G411&lt;$F411),"Submitted before service date",IF(AND($H411&lt;&gt;"",$H411&lt;$F411),"Deadline before service date",IF(AND($N411="Denied",$P411=""),"Missing denial category",IF(AND(OR($N411="Submitted",$N411="In Process",$N411="Denied",$N411="Paid",$N411="Adjusted"),$G411=""),"Missing submitted date",IF(AND($N411="Paid",$K411=0),"Paid status with no insurance payment",IF($K411+$L411+$M411&gt;$I411,"Amounts exceed billed amount","OK")))))))))))))))))</f>
        <v/>
      </c>
    </row>
    <row r="412">
      <c r="A412" s="29" t="n"/>
      <c r="B412" s="29" t="n"/>
      <c r="C412" s="29" t="n"/>
      <c r="D412" s="29" t="n"/>
      <c r="E412" s="29" t="n"/>
      <c r="F412" s="30" t="n"/>
      <c r="G412" s="30" t="n"/>
      <c r="H412" s="30" t="n"/>
      <c r="I412" s="31" t="n"/>
      <c r="J412" s="31" t="n"/>
      <c r="K412" s="31" t="n"/>
      <c r="L412" s="31" t="n"/>
      <c r="M412" s="31" t="n"/>
      <c r="N412" s="29" t="n"/>
      <c r="O412" s="32" t="n"/>
      <c r="P412" s="32" t="n"/>
      <c r="Q412" s="30" t="n"/>
      <c r="R412" s="30" t="n"/>
      <c r="S412" s="29" t="n"/>
      <c r="T412" s="25">
        <f>IF($A412="","",IF($G412="","",MAX(0,IF($N412="Paid",IF($Q412="",TODAY(),$Q412),TODAY())-$G412)))</f>
        <v/>
      </c>
      <c r="U412" s="26">
        <f>IF($A412="","",MAX(0,$I412-$K412-$L412-$M412))</f>
        <v/>
      </c>
      <c r="V412" s="27">
        <f>IF($A412="","",IF($G412="","Not submitted",IF($T412&lt;=30,"0–30 days",IF($T412&lt;=60,"31–60 days",IF($T412&lt;=90,"61–90 days","More than 90 days")))))</f>
        <v/>
      </c>
      <c r="W412" s="28">
        <f>IF($A412="","",IF(OR($N412="Submitted",$N412="In Process",$N412="Denied",$N412="Paid",$N412="Adjusted",$N412="Voided"),"Not applicable",IF($H412="","Missing deadline",IF($H412&lt;TODAY(),"Past due",IF($H412&lt;=TODAY()+'Lists &amp; Settings'!$B$3,"Due within 14 days","On track")))))</f>
        <v/>
      </c>
      <c r="X412" s="28">
        <f>IF($A412="","",IF($U412&lt;=0,"Closed",IF($R412="","No follow-up date",IF($R412&lt;TODAY(),"Overdue",IF($R412=TODAY(),"Due","Scheduled")))))</f>
        <v/>
      </c>
      <c r="Y412" s="28">
        <f>IF($A412="","",IF($B412="","Missing encounter ID",IF($C412="","Missing clinic",IF($D412="","Missing payer",IF($E412="","Missing claim type",IF($F412="","Missing date of service",IF($H412="","Missing filing deadline",IF($I412="","Missing billed amount",IF($N412="","Missing claim status",IF($S412="","Missing owner",IF(COUNTIF($A$7:$A$506,$A412)&gt;1,"Duplicate claim ID",IF(AND($G412&lt;&gt;"",$G412&lt;$F412),"Submitted before service date",IF(AND($H412&lt;&gt;"",$H412&lt;$F412),"Deadline before service date",IF(AND($N412="Denied",$P412=""),"Missing denial category",IF(AND(OR($N412="Submitted",$N412="In Process",$N412="Denied",$N412="Paid",$N412="Adjusted"),$G412=""),"Missing submitted date",IF(AND($N412="Paid",$K412=0),"Paid status with no insurance payment",IF($K412+$L412+$M412&gt;$I412,"Amounts exceed billed amount","OK")))))))))))))))))</f>
        <v/>
      </c>
    </row>
    <row r="413">
      <c r="A413" s="21" t="n"/>
      <c r="B413" s="21" t="n"/>
      <c r="C413" s="21" t="n"/>
      <c r="D413" s="21" t="n"/>
      <c r="E413" s="21" t="n"/>
      <c r="F413" s="22" t="n"/>
      <c r="G413" s="22" t="n"/>
      <c r="H413" s="22" t="n"/>
      <c r="I413" s="23" t="n"/>
      <c r="J413" s="23" t="n"/>
      <c r="K413" s="23" t="n"/>
      <c r="L413" s="23" t="n"/>
      <c r="M413" s="23" t="n"/>
      <c r="N413" s="21" t="n"/>
      <c r="O413" s="24" t="n"/>
      <c r="P413" s="24" t="n"/>
      <c r="Q413" s="22" t="n"/>
      <c r="R413" s="22" t="n"/>
      <c r="S413" s="21" t="n"/>
      <c r="T413" s="25">
        <f>IF($A413="","",IF($G413="","",MAX(0,IF($N413="Paid",IF($Q413="",TODAY(),$Q413),TODAY())-$G413)))</f>
        <v/>
      </c>
      <c r="U413" s="26">
        <f>IF($A413="","",MAX(0,$I413-$K413-$L413-$M413))</f>
        <v/>
      </c>
      <c r="V413" s="27">
        <f>IF($A413="","",IF($G413="","Not submitted",IF($T413&lt;=30,"0–30 days",IF($T413&lt;=60,"31–60 days",IF($T413&lt;=90,"61–90 days","More than 90 days")))))</f>
        <v/>
      </c>
      <c r="W413" s="28">
        <f>IF($A413="","",IF(OR($N413="Submitted",$N413="In Process",$N413="Denied",$N413="Paid",$N413="Adjusted",$N413="Voided"),"Not applicable",IF($H413="","Missing deadline",IF($H413&lt;TODAY(),"Past due",IF($H413&lt;=TODAY()+'Lists &amp; Settings'!$B$3,"Due within 14 days","On track")))))</f>
        <v/>
      </c>
      <c r="X413" s="28">
        <f>IF($A413="","",IF($U413&lt;=0,"Closed",IF($R413="","No follow-up date",IF($R413&lt;TODAY(),"Overdue",IF($R413=TODAY(),"Due","Scheduled")))))</f>
        <v/>
      </c>
      <c r="Y413" s="28">
        <f>IF($A413="","",IF($B413="","Missing encounter ID",IF($C413="","Missing clinic",IF($D413="","Missing payer",IF($E413="","Missing claim type",IF($F413="","Missing date of service",IF($H413="","Missing filing deadline",IF($I413="","Missing billed amount",IF($N413="","Missing claim status",IF($S413="","Missing owner",IF(COUNTIF($A$7:$A$506,$A413)&gt;1,"Duplicate claim ID",IF(AND($G413&lt;&gt;"",$G413&lt;$F413),"Submitted before service date",IF(AND($H413&lt;&gt;"",$H413&lt;$F413),"Deadline before service date",IF(AND($N413="Denied",$P413=""),"Missing denial category",IF(AND(OR($N413="Submitted",$N413="In Process",$N413="Denied",$N413="Paid",$N413="Adjusted"),$G413=""),"Missing submitted date",IF(AND($N413="Paid",$K413=0),"Paid status with no insurance payment",IF($K413+$L413+$M413&gt;$I413,"Amounts exceed billed amount","OK")))))))))))))))))</f>
        <v/>
      </c>
    </row>
    <row r="414">
      <c r="A414" s="29" t="n"/>
      <c r="B414" s="29" t="n"/>
      <c r="C414" s="29" t="n"/>
      <c r="D414" s="29" t="n"/>
      <c r="E414" s="29" t="n"/>
      <c r="F414" s="30" t="n"/>
      <c r="G414" s="30" t="n"/>
      <c r="H414" s="30" t="n"/>
      <c r="I414" s="31" t="n"/>
      <c r="J414" s="31" t="n"/>
      <c r="K414" s="31" t="n"/>
      <c r="L414" s="31" t="n"/>
      <c r="M414" s="31" t="n"/>
      <c r="N414" s="29" t="n"/>
      <c r="O414" s="32" t="n"/>
      <c r="P414" s="32" t="n"/>
      <c r="Q414" s="30" t="n"/>
      <c r="R414" s="30" t="n"/>
      <c r="S414" s="29" t="n"/>
      <c r="T414" s="25">
        <f>IF($A414="","",IF($G414="","",MAX(0,IF($N414="Paid",IF($Q414="",TODAY(),$Q414),TODAY())-$G414)))</f>
        <v/>
      </c>
      <c r="U414" s="26">
        <f>IF($A414="","",MAX(0,$I414-$K414-$L414-$M414))</f>
        <v/>
      </c>
      <c r="V414" s="27">
        <f>IF($A414="","",IF($G414="","Not submitted",IF($T414&lt;=30,"0–30 days",IF($T414&lt;=60,"31–60 days",IF($T414&lt;=90,"61–90 days","More than 90 days")))))</f>
        <v/>
      </c>
      <c r="W414" s="28">
        <f>IF($A414="","",IF(OR($N414="Submitted",$N414="In Process",$N414="Denied",$N414="Paid",$N414="Adjusted",$N414="Voided"),"Not applicable",IF($H414="","Missing deadline",IF($H414&lt;TODAY(),"Past due",IF($H414&lt;=TODAY()+'Lists &amp; Settings'!$B$3,"Due within 14 days","On track")))))</f>
        <v/>
      </c>
      <c r="X414" s="28">
        <f>IF($A414="","",IF($U414&lt;=0,"Closed",IF($R414="","No follow-up date",IF($R414&lt;TODAY(),"Overdue",IF($R414=TODAY(),"Due","Scheduled")))))</f>
        <v/>
      </c>
      <c r="Y414" s="28">
        <f>IF($A414="","",IF($B414="","Missing encounter ID",IF($C414="","Missing clinic",IF($D414="","Missing payer",IF($E414="","Missing claim type",IF($F414="","Missing date of service",IF($H414="","Missing filing deadline",IF($I414="","Missing billed amount",IF($N414="","Missing claim status",IF($S414="","Missing owner",IF(COUNTIF($A$7:$A$506,$A414)&gt;1,"Duplicate claim ID",IF(AND($G414&lt;&gt;"",$G414&lt;$F414),"Submitted before service date",IF(AND($H414&lt;&gt;"",$H414&lt;$F414),"Deadline before service date",IF(AND($N414="Denied",$P414=""),"Missing denial category",IF(AND(OR($N414="Submitted",$N414="In Process",$N414="Denied",$N414="Paid",$N414="Adjusted"),$G414=""),"Missing submitted date",IF(AND($N414="Paid",$K414=0),"Paid status with no insurance payment",IF($K414+$L414+$M414&gt;$I414,"Amounts exceed billed amount","OK")))))))))))))))))</f>
        <v/>
      </c>
    </row>
    <row r="415">
      <c r="A415" s="21" t="n"/>
      <c r="B415" s="21" t="n"/>
      <c r="C415" s="21" t="n"/>
      <c r="D415" s="21" t="n"/>
      <c r="E415" s="21" t="n"/>
      <c r="F415" s="22" t="n"/>
      <c r="G415" s="22" t="n"/>
      <c r="H415" s="22" t="n"/>
      <c r="I415" s="23" t="n"/>
      <c r="J415" s="23" t="n"/>
      <c r="K415" s="23" t="n"/>
      <c r="L415" s="23" t="n"/>
      <c r="M415" s="23" t="n"/>
      <c r="N415" s="21" t="n"/>
      <c r="O415" s="24" t="n"/>
      <c r="P415" s="24" t="n"/>
      <c r="Q415" s="22" t="n"/>
      <c r="R415" s="22" t="n"/>
      <c r="S415" s="21" t="n"/>
      <c r="T415" s="25">
        <f>IF($A415="","",IF($G415="","",MAX(0,IF($N415="Paid",IF($Q415="",TODAY(),$Q415),TODAY())-$G415)))</f>
        <v/>
      </c>
      <c r="U415" s="26">
        <f>IF($A415="","",MAX(0,$I415-$K415-$L415-$M415))</f>
        <v/>
      </c>
      <c r="V415" s="27">
        <f>IF($A415="","",IF($G415="","Not submitted",IF($T415&lt;=30,"0–30 days",IF($T415&lt;=60,"31–60 days",IF($T415&lt;=90,"61–90 days","More than 90 days")))))</f>
        <v/>
      </c>
      <c r="W415" s="28">
        <f>IF($A415="","",IF(OR($N415="Submitted",$N415="In Process",$N415="Denied",$N415="Paid",$N415="Adjusted",$N415="Voided"),"Not applicable",IF($H415="","Missing deadline",IF($H415&lt;TODAY(),"Past due",IF($H415&lt;=TODAY()+'Lists &amp; Settings'!$B$3,"Due within 14 days","On track")))))</f>
        <v/>
      </c>
      <c r="X415" s="28">
        <f>IF($A415="","",IF($U415&lt;=0,"Closed",IF($R415="","No follow-up date",IF($R415&lt;TODAY(),"Overdue",IF($R415=TODAY(),"Due","Scheduled")))))</f>
        <v/>
      </c>
      <c r="Y415" s="28">
        <f>IF($A415="","",IF($B415="","Missing encounter ID",IF($C415="","Missing clinic",IF($D415="","Missing payer",IF($E415="","Missing claim type",IF($F415="","Missing date of service",IF($H415="","Missing filing deadline",IF($I415="","Missing billed amount",IF($N415="","Missing claim status",IF($S415="","Missing owner",IF(COUNTIF($A$7:$A$506,$A415)&gt;1,"Duplicate claim ID",IF(AND($G415&lt;&gt;"",$G415&lt;$F415),"Submitted before service date",IF(AND($H415&lt;&gt;"",$H415&lt;$F415),"Deadline before service date",IF(AND($N415="Denied",$P415=""),"Missing denial category",IF(AND(OR($N415="Submitted",$N415="In Process",$N415="Denied",$N415="Paid",$N415="Adjusted"),$G415=""),"Missing submitted date",IF(AND($N415="Paid",$K415=0),"Paid status with no insurance payment",IF($K415+$L415+$M415&gt;$I415,"Amounts exceed billed amount","OK")))))))))))))))))</f>
        <v/>
      </c>
    </row>
    <row r="416">
      <c r="A416" s="29" t="n"/>
      <c r="B416" s="29" t="n"/>
      <c r="C416" s="29" t="n"/>
      <c r="D416" s="29" t="n"/>
      <c r="E416" s="29" t="n"/>
      <c r="F416" s="30" t="n"/>
      <c r="G416" s="30" t="n"/>
      <c r="H416" s="30" t="n"/>
      <c r="I416" s="31" t="n"/>
      <c r="J416" s="31" t="n"/>
      <c r="K416" s="31" t="n"/>
      <c r="L416" s="31" t="n"/>
      <c r="M416" s="31" t="n"/>
      <c r="N416" s="29" t="n"/>
      <c r="O416" s="32" t="n"/>
      <c r="P416" s="32" t="n"/>
      <c r="Q416" s="30" t="n"/>
      <c r="R416" s="30" t="n"/>
      <c r="S416" s="29" t="n"/>
      <c r="T416" s="25">
        <f>IF($A416="","",IF($G416="","",MAX(0,IF($N416="Paid",IF($Q416="",TODAY(),$Q416),TODAY())-$G416)))</f>
        <v/>
      </c>
      <c r="U416" s="26">
        <f>IF($A416="","",MAX(0,$I416-$K416-$L416-$M416))</f>
        <v/>
      </c>
      <c r="V416" s="27">
        <f>IF($A416="","",IF($G416="","Not submitted",IF($T416&lt;=30,"0–30 days",IF($T416&lt;=60,"31–60 days",IF($T416&lt;=90,"61–90 days","More than 90 days")))))</f>
        <v/>
      </c>
      <c r="W416" s="28">
        <f>IF($A416="","",IF(OR($N416="Submitted",$N416="In Process",$N416="Denied",$N416="Paid",$N416="Adjusted",$N416="Voided"),"Not applicable",IF($H416="","Missing deadline",IF($H416&lt;TODAY(),"Past due",IF($H416&lt;=TODAY()+'Lists &amp; Settings'!$B$3,"Due within 14 days","On track")))))</f>
        <v/>
      </c>
      <c r="X416" s="28">
        <f>IF($A416="","",IF($U416&lt;=0,"Closed",IF($R416="","No follow-up date",IF($R416&lt;TODAY(),"Overdue",IF($R416=TODAY(),"Due","Scheduled")))))</f>
        <v/>
      </c>
      <c r="Y416" s="28">
        <f>IF($A416="","",IF($B416="","Missing encounter ID",IF($C416="","Missing clinic",IF($D416="","Missing payer",IF($E416="","Missing claim type",IF($F416="","Missing date of service",IF($H416="","Missing filing deadline",IF($I416="","Missing billed amount",IF($N416="","Missing claim status",IF($S416="","Missing owner",IF(COUNTIF($A$7:$A$506,$A416)&gt;1,"Duplicate claim ID",IF(AND($G416&lt;&gt;"",$G416&lt;$F416),"Submitted before service date",IF(AND($H416&lt;&gt;"",$H416&lt;$F416),"Deadline before service date",IF(AND($N416="Denied",$P416=""),"Missing denial category",IF(AND(OR($N416="Submitted",$N416="In Process",$N416="Denied",$N416="Paid",$N416="Adjusted"),$G416=""),"Missing submitted date",IF(AND($N416="Paid",$K416=0),"Paid status with no insurance payment",IF($K416+$L416+$M416&gt;$I416,"Amounts exceed billed amount","OK")))))))))))))))))</f>
        <v/>
      </c>
    </row>
    <row r="417">
      <c r="A417" s="21" t="n"/>
      <c r="B417" s="21" t="n"/>
      <c r="C417" s="21" t="n"/>
      <c r="D417" s="21" t="n"/>
      <c r="E417" s="21" t="n"/>
      <c r="F417" s="22" t="n"/>
      <c r="G417" s="22" t="n"/>
      <c r="H417" s="22" t="n"/>
      <c r="I417" s="23" t="n"/>
      <c r="J417" s="23" t="n"/>
      <c r="K417" s="23" t="n"/>
      <c r="L417" s="23" t="n"/>
      <c r="M417" s="23" t="n"/>
      <c r="N417" s="21" t="n"/>
      <c r="O417" s="24" t="n"/>
      <c r="P417" s="24" t="n"/>
      <c r="Q417" s="22" t="n"/>
      <c r="R417" s="22" t="n"/>
      <c r="S417" s="21" t="n"/>
      <c r="T417" s="25">
        <f>IF($A417="","",IF($G417="","",MAX(0,IF($N417="Paid",IF($Q417="",TODAY(),$Q417),TODAY())-$G417)))</f>
        <v/>
      </c>
      <c r="U417" s="26">
        <f>IF($A417="","",MAX(0,$I417-$K417-$L417-$M417))</f>
        <v/>
      </c>
      <c r="V417" s="27">
        <f>IF($A417="","",IF($G417="","Not submitted",IF($T417&lt;=30,"0–30 days",IF($T417&lt;=60,"31–60 days",IF($T417&lt;=90,"61–90 days","More than 90 days")))))</f>
        <v/>
      </c>
      <c r="W417" s="28">
        <f>IF($A417="","",IF(OR($N417="Submitted",$N417="In Process",$N417="Denied",$N417="Paid",$N417="Adjusted",$N417="Voided"),"Not applicable",IF($H417="","Missing deadline",IF($H417&lt;TODAY(),"Past due",IF($H417&lt;=TODAY()+'Lists &amp; Settings'!$B$3,"Due within 14 days","On track")))))</f>
        <v/>
      </c>
      <c r="X417" s="28">
        <f>IF($A417="","",IF($U417&lt;=0,"Closed",IF($R417="","No follow-up date",IF($R417&lt;TODAY(),"Overdue",IF($R417=TODAY(),"Due","Scheduled")))))</f>
        <v/>
      </c>
      <c r="Y417" s="28">
        <f>IF($A417="","",IF($B417="","Missing encounter ID",IF($C417="","Missing clinic",IF($D417="","Missing payer",IF($E417="","Missing claim type",IF($F417="","Missing date of service",IF($H417="","Missing filing deadline",IF($I417="","Missing billed amount",IF($N417="","Missing claim status",IF($S417="","Missing owner",IF(COUNTIF($A$7:$A$506,$A417)&gt;1,"Duplicate claim ID",IF(AND($G417&lt;&gt;"",$G417&lt;$F417),"Submitted before service date",IF(AND($H417&lt;&gt;"",$H417&lt;$F417),"Deadline before service date",IF(AND($N417="Denied",$P417=""),"Missing denial category",IF(AND(OR($N417="Submitted",$N417="In Process",$N417="Denied",$N417="Paid",$N417="Adjusted"),$G417=""),"Missing submitted date",IF(AND($N417="Paid",$K417=0),"Paid status with no insurance payment",IF($K417+$L417+$M417&gt;$I417,"Amounts exceed billed amount","OK")))))))))))))))))</f>
        <v/>
      </c>
    </row>
    <row r="418">
      <c r="A418" s="29" t="n"/>
      <c r="B418" s="29" t="n"/>
      <c r="C418" s="29" t="n"/>
      <c r="D418" s="29" t="n"/>
      <c r="E418" s="29" t="n"/>
      <c r="F418" s="30" t="n"/>
      <c r="G418" s="30" t="n"/>
      <c r="H418" s="30" t="n"/>
      <c r="I418" s="31" t="n"/>
      <c r="J418" s="31" t="n"/>
      <c r="K418" s="31" t="n"/>
      <c r="L418" s="31" t="n"/>
      <c r="M418" s="31" t="n"/>
      <c r="N418" s="29" t="n"/>
      <c r="O418" s="32" t="n"/>
      <c r="P418" s="32" t="n"/>
      <c r="Q418" s="30" t="n"/>
      <c r="R418" s="30" t="n"/>
      <c r="S418" s="29" t="n"/>
      <c r="T418" s="25">
        <f>IF($A418="","",IF($G418="","",MAX(0,IF($N418="Paid",IF($Q418="",TODAY(),$Q418),TODAY())-$G418)))</f>
        <v/>
      </c>
      <c r="U418" s="26">
        <f>IF($A418="","",MAX(0,$I418-$K418-$L418-$M418))</f>
        <v/>
      </c>
      <c r="V418" s="27">
        <f>IF($A418="","",IF($G418="","Not submitted",IF($T418&lt;=30,"0–30 days",IF($T418&lt;=60,"31–60 days",IF($T418&lt;=90,"61–90 days","More than 90 days")))))</f>
        <v/>
      </c>
      <c r="W418" s="28">
        <f>IF($A418="","",IF(OR($N418="Submitted",$N418="In Process",$N418="Denied",$N418="Paid",$N418="Adjusted",$N418="Voided"),"Not applicable",IF($H418="","Missing deadline",IF($H418&lt;TODAY(),"Past due",IF($H418&lt;=TODAY()+'Lists &amp; Settings'!$B$3,"Due within 14 days","On track")))))</f>
        <v/>
      </c>
      <c r="X418" s="28">
        <f>IF($A418="","",IF($U418&lt;=0,"Closed",IF($R418="","No follow-up date",IF($R418&lt;TODAY(),"Overdue",IF($R418=TODAY(),"Due","Scheduled")))))</f>
        <v/>
      </c>
      <c r="Y418" s="28">
        <f>IF($A418="","",IF($B418="","Missing encounter ID",IF($C418="","Missing clinic",IF($D418="","Missing payer",IF($E418="","Missing claim type",IF($F418="","Missing date of service",IF($H418="","Missing filing deadline",IF($I418="","Missing billed amount",IF($N418="","Missing claim status",IF($S418="","Missing owner",IF(COUNTIF($A$7:$A$506,$A418)&gt;1,"Duplicate claim ID",IF(AND($G418&lt;&gt;"",$G418&lt;$F418),"Submitted before service date",IF(AND($H418&lt;&gt;"",$H418&lt;$F418),"Deadline before service date",IF(AND($N418="Denied",$P418=""),"Missing denial category",IF(AND(OR($N418="Submitted",$N418="In Process",$N418="Denied",$N418="Paid",$N418="Adjusted"),$G418=""),"Missing submitted date",IF(AND($N418="Paid",$K418=0),"Paid status with no insurance payment",IF($K418+$L418+$M418&gt;$I418,"Amounts exceed billed amount","OK")))))))))))))))))</f>
        <v/>
      </c>
    </row>
    <row r="419">
      <c r="A419" s="21" t="n"/>
      <c r="B419" s="21" t="n"/>
      <c r="C419" s="21" t="n"/>
      <c r="D419" s="21" t="n"/>
      <c r="E419" s="21" t="n"/>
      <c r="F419" s="22" t="n"/>
      <c r="G419" s="22" t="n"/>
      <c r="H419" s="22" t="n"/>
      <c r="I419" s="23" t="n"/>
      <c r="J419" s="23" t="n"/>
      <c r="K419" s="23" t="n"/>
      <c r="L419" s="23" t="n"/>
      <c r="M419" s="23" t="n"/>
      <c r="N419" s="21" t="n"/>
      <c r="O419" s="24" t="n"/>
      <c r="P419" s="24" t="n"/>
      <c r="Q419" s="22" t="n"/>
      <c r="R419" s="22" t="n"/>
      <c r="S419" s="21" t="n"/>
      <c r="T419" s="25">
        <f>IF($A419="","",IF($G419="","",MAX(0,IF($N419="Paid",IF($Q419="",TODAY(),$Q419),TODAY())-$G419)))</f>
        <v/>
      </c>
      <c r="U419" s="26">
        <f>IF($A419="","",MAX(0,$I419-$K419-$L419-$M419))</f>
        <v/>
      </c>
      <c r="V419" s="27">
        <f>IF($A419="","",IF($G419="","Not submitted",IF($T419&lt;=30,"0–30 days",IF($T419&lt;=60,"31–60 days",IF($T419&lt;=90,"61–90 days","More than 90 days")))))</f>
        <v/>
      </c>
      <c r="W419" s="28">
        <f>IF($A419="","",IF(OR($N419="Submitted",$N419="In Process",$N419="Denied",$N419="Paid",$N419="Adjusted",$N419="Voided"),"Not applicable",IF($H419="","Missing deadline",IF($H419&lt;TODAY(),"Past due",IF($H419&lt;=TODAY()+'Lists &amp; Settings'!$B$3,"Due within 14 days","On track")))))</f>
        <v/>
      </c>
      <c r="X419" s="28">
        <f>IF($A419="","",IF($U419&lt;=0,"Closed",IF($R419="","No follow-up date",IF($R419&lt;TODAY(),"Overdue",IF($R419=TODAY(),"Due","Scheduled")))))</f>
        <v/>
      </c>
      <c r="Y419" s="28">
        <f>IF($A419="","",IF($B419="","Missing encounter ID",IF($C419="","Missing clinic",IF($D419="","Missing payer",IF($E419="","Missing claim type",IF($F419="","Missing date of service",IF($H419="","Missing filing deadline",IF($I419="","Missing billed amount",IF($N419="","Missing claim status",IF($S419="","Missing owner",IF(COUNTIF($A$7:$A$506,$A419)&gt;1,"Duplicate claim ID",IF(AND($G419&lt;&gt;"",$G419&lt;$F419),"Submitted before service date",IF(AND($H419&lt;&gt;"",$H419&lt;$F419),"Deadline before service date",IF(AND($N419="Denied",$P419=""),"Missing denial category",IF(AND(OR($N419="Submitted",$N419="In Process",$N419="Denied",$N419="Paid",$N419="Adjusted"),$G419=""),"Missing submitted date",IF(AND($N419="Paid",$K419=0),"Paid status with no insurance payment",IF($K419+$L419+$M419&gt;$I419,"Amounts exceed billed amount","OK")))))))))))))))))</f>
        <v/>
      </c>
    </row>
    <row r="420">
      <c r="A420" s="29" t="n"/>
      <c r="B420" s="29" t="n"/>
      <c r="C420" s="29" t="n"/>
      <c r="D420" s="29" t="n"/>
      <c r="E420" s="29" t="n"/>
      <c r="F420" s="30" t="n"/>
      <c r="G420" s="30" t="n"/>
      <c r="H420" s="30" t="n"/>
      <c r="I420" s="31" t="n"/>
      <c r="J420" s="31" t="n"/>
      <c r="K420" s="31" t="n"/>
      <c r="L420" s="31" t="n"/>
      <c r="M420" s="31" t="n"/>
      <c r="N420" s="29" t="n"/>
      <c r="O420" s="32" t="n"/>
      <c r="P420" s="32" t="n"/>
      <c r="Q420" s="30" t="n"/>
      <c r="R420" s="30" t="n"/>
      <c r="S420" s="29" t="n"/>
      <c r="T420" s="25">
        <f>IF($A420="","",IF($G420="","",MAX(0,IF($N420="Paid",IF($Q420="",TODAY(),$Q420),TODAY())-$G420)))</f>
        <v/>
      </c>
      <c r="U420" s="26">
        <f>IF($A420="","",MAX(0,$I420-$K420-$L420-$M420))</f>
        <v/>
      </c>
      <c r="V420" s="27">
        <f>IF($A420="","",IF($G420="","Not submitted",IF($T420&lt;=30,"0–30 days",IF($T420&lt;=60,"31–60 days",IF($T420&lt;=90,"61–90 days","More than 90 days")))))</f>
        <v/>
      </c>
      <c r="W420" s="28">
        <f>IF($A420="","",IF(OR($N420="Submitted",$N420="In Process",$N420="Denied",$N420="Paid",$N420="Adjusted",$N420="Voided"),"Not applicable",IF($H420="","Missing deadline",IF($H420&lt;TODAY(),"Past due",IF($H420&lt;=TODAY()+'Lists &amp; Settings'!$B$3,"Due within 14 days","On track")))))</f>
        <v/>
      </c>
      <c r="X420" s="28">
        <f>IF($A420="","",IF($U420&lt;=0,"Closed",IF($R420="","No follow-up date",IF($R420&lt;TODAY(),"Overdue",IF($R420=TODAY(),"Due","Scheduled")))))</f>
        <v/>
      </c>
      <c r="Y420" s="28">
        <f>IF($A420="","",IF($B420="","Missing encounter ID",IF($C420="","Missing clinic",IF($D420="","Missing payer",IF($E420="","Missing claim type",IF($F420="","Missing date of service",IF($H420="","Missing filing deadline",IF($I420="","Missing billed amount",IF($N420="","Missing claim status",IF($S420="","Missing owner",IF(COUNTIF($A$7:$A$506,$A420)&gt;1,"Duplicate claim ID",IF(AND($G420&lt;&gt;"",$G420&lt;$F420),"Submitted before service date",IF(AND($H420&lt;&gt;"",$H420&lt;$F420),"Deadline before service date",IF(AND($N420="Denied",$P420=""),"Missing denial category",IF(AND(OR($N420="Submitted",$N420="In Process",$N420="Denied",$N420="Paid",$N420="Adjusted"),$G420=""),"Missing submitted date",IF(AND($N420="Paid",$K420=0),"Paid status with no insurance payment",IF($K420+$L420+$M420&gt;$I420,"Amounts exceed billed amount","OK")))))))))))))))))</f>
        <v/>
      </c>
    </row>
    <row r="421">
      <c r="A421" s="21" t="n"/>
      <c r="B421" s="21" t="n"/>
      <c r="C421" s="21" t="n"/>
      <c r="D421" s="21" t="n"/>
      <c r="E421" s="21" t="n"/>
      <c r="F421" s="22" t="n"/>
      <c r="G421" s="22" t="n"/>
      <c r="H421" s="22" t="n"/>
      <c r="I421" s="23" t="n"/>
      <c r="J421" s="23" t="n"/>
      <c r="K421" s="23" t="n"/>
      <c r="L421" s="23" t="n"/>
      <c r="M421" s="23" t="n"/>
      <c r="N421" s="21" t="n"/>
      <c r="O421" s="24" t="n"/>
      <c r="P421" s="24" t="n"/>
      <c r="Q421" s="22" t="n"/>
      <c r="R421" s="22" t="n"/>
      <c r="S421" s="21" t="n"/>
      <c r="T421" s="25">
        <f>IF($A421="","",IF($G421="","",MAX(0,IF($N421="Paid",IF($Q421="",TODAY(),$Q421),TODAY())-$G421)))</f>
        <v/>
      </c>
      <c r="U421" s="26">
        <f>IF($A421="","",MAX(0,$I421-$K421-$L421-$M421))</f>
        <v/>
      </c>
      <c r="V421" s="27">
        <f>IF($A421="","",IF($G421="","Not submitted",IF($T421&lt;=30,"0–30 days",IF($T421&lt;=60,"31–60 days",IF($T421&lt;=90,"61–90 days","More than 90 days")))))</f>
        <v/>
      </c>
      <c r="W421" s="28">
        <f>IF($A421="","",IF(OR($N421="Submitted",$N421="In Process",$N421="Denied",$N421="Paid",$N421="Adjusted",$N421="Voided"),"Not applicable",IF($H421="","Missing deadline",IF($H421&lt;TODAY(),"Past due",IF($H421&lt;=TODAY()+'Lists &amp; Settings'!$B$3,"Due within 14 days","On track")))))</f>
        <v/>
      </c>
      <c r="X421" s="28">
        <f>IF($A421="","",IF($U421&lt;=0,"Closed",IF($R421="","No follow-up date",IF($R421&lt;TODAY(),"Overdue",IF($R421=TODAY(),"Due","Scheduled")))))</f>
        <v/>
      </c>
      <c r="Y421" s="28">
        <f>IF($A421="","",IF($B421="","Missing encounter ID",IF($C421="","Missing clinic",IF($D421="","Missing payer",IF($E421="","Missing claim type",IF($F421="","Missing date of service",IF($H421="","Missing filing deadline",IF($I421="","Missing billed amount",IF($N421="","Missing claim status",IF($S421="","Missing owner",IF(COUNTIF($A$7:$A$506,$A421)&gt;1,"Duplicate claim ID",IF(AND($G421&lt;&gt;"",$G421&lt;$F421),"Submitted before service date",IF(AND($H421&lt;&gt;"",$H421&lt;$F421),"Deadline before service date",IF(AND($N421="Denied",$P421=""),"Missing denial category",IF(AND(OR($N421="Submitted",$N421="In Process",$N421="Denied",$N421="Paid",$N421="Adjusted"),$G421=""),"Missing submitted date",IF(AND($N421="Paid",$K421=0),"Paid status with no insurance payment",IF($K421+$L421+$M421&gt;$I421,"Amounts exceed billed amount","OK")))))))))))))))))</f>
        <v/>
      </c>
    </row>
    <row r="422">
      <c r="A422" s="29" t="n"/>
      <c r="B422" s="29" t="n"/>
      <c r="C422" s="29" t="n"/>
      <c r="D422" s="29" t="n"/>
      <c r="E422" s="29" t="n"/>
      <c r="F422" s="30" t="n"/>
      <c r="G422" s="30" t="n"/>
      <c r="H422" s="30" t="n"/>
      <c r="I422" s="31" t="n"/>
      <c r="J422" s="31" t="n"/>
      <c r="K422" s="31" t="n"/>
      <c r="L422" s="31" t="n"/>
      <c r="M422" s="31" t="n"/>
      <c r="N422" s="29" t="n"/>
      <c r="O422" s="32" t="n"/>
      <c r="P422" s="32" t="n"/>
      <c r="Q422" s="30" t="n"/>
      <c r="R422" s="30" t="n"/>
      <c r="S422" s="29" t="n"/>
      <c r="T422" s="25">
        <f>IF($A422="","",IF($G422="","",MAX(0,IF($N422="Paid",IF($Q422="",TODAY(),$Q422),TODAY())-$G422)))</f>
        <v/>
      </c>
      <c r="U422" s="26">
        <f>IF($A422="","",MAX(0,$I422-$K422-$L422-$M422))</f>
        <v/>
      </c>
      <c r="V422" s="27">
        <f>IF($A422="","",IF($G422="","Not submitted",IF($T422&lt;=30,"0–30 days",IF($T422&lt;=60,"31–60 days",IF($T422&lt;=90,"61–90 days","More than 90 days")))))</f>
        <v/>
      </c>
      <c r="W422" s="28">
        <f>IF($A422="","",IF(OR($N422="Submitted",$N422="In Process",$N422="Denied",$N422="Paid",$N422="Adjusted",$N422="Voided"),"Not applicable",IF($H422="","Missing deadline",IF($H422&lt;TODAY(),"Past due",IF($H422&lt;=TODAY()+'Lists &amp; Settings'!$B$3,"Due within 14 days","On track")))))</f>
        <v/>
      </c>
      <c r="X422" s="28">
        <f>IF($A422="","",IF($U422&lt;=0,"Closed",IF($R422="","No follow-up date",IF($R422&lt;TODAY(),"Overdue",IF($R422=TODAY(),"Due","Scheduled")))))</f>
        <v/>
      </c>
      <c r="Y422" s="28">
        <f>IF($A422="","",IF($B422="","Missing encounter ID",IF($C422="","Missing clinic",IF($D422="","Missing payer",IF($E422="","Missing claim type",IF($F422="","Missing date of service",IF($H422="","Missing filing deadline",IF($I422="","Missing billed amount",IF($N422="","Missing claim status",IF($S422="","Missing owner",IF(COUNTIF($A$7:$A$506,$A422)&gt;1,"Duplicate claim ID",IF(AND($G422&lt;&gt;"",$G422&lt;$F422),"Submitted before service date",IF(AND($H422&lt;&gt;"",$H422&lt;$F422),"Deadline before service date",IF(AND($N422="Denied",$P422=""),"Missing denial category",IF(AND(OR($N422="Submitted",$N422="In Process",$N422="Denied",$N422="Paid",$N422="Adjusted"),$G422=""),"Missing submitted date",IF(AND($N422="Paid",$K422=0),"Paid status with no insurance payment",IF($K422+$L422+$M422&gt;$I422,"Amounts exceed billed amount","OK")))))))))))))))))</f>
        <v/>
      </c>
    </row>
    <row r="423">
      <c r="A423" s="21" t="n"/>
      <c r="B423" s="21" t="n"/>
      <c r="C423" s="21" t="n"/>
      <c r="D423" s="21" t="n"/>
      <c r="E423" s="21" t="n"/>
      <c r="F423" s="22" t="n"/>
      <c r="G423" s="22" t="n"/>
      <c r="H423" s="22" t="n"/>
      <c r="I423" s="23" t="n"/>
      <c r="J423" s="23" t="n"/>
      <c r="K423" s="23" t="n"/>
      <c r="L423" s="23" t="n"/>
      <c r="M423" s="23" t="n"/>
      <c r="N423" s="21" t="n"/>
      <c r="O423" s="24" t="n"/>
      <c r="P423" s="24" t="n"/>
      <c r="Q423" s="22" t="n"/>
      <c r="R423" s="22" t="n"/>
      <c r="S423" s="21" t="n"/>
      <c r="T423" s="25">
        <f>IF($A423="","",IF($G423="","",MAX(0,IF($N423="Paid",IF($Q423="",TODAY(),$Q423),TODAY())-$G423)))</f>
        <v/>
      </c>
      <c r="U423" s="26">
        <f>IF($A423="","",MAX(0,$I423-$K423-$L423-$M423))</f>
        <v/>
      </c>
      <c r="V423" s="27">
        <f>IF($A423="","",IF($G423="","Not submitted",IF($T423&lt;=30,"0–30 days",IF($T423&lt;=60,"31–60 days",IF($T423&lt;=90,"61–90 days","More than 90 days")))))</f>
        <v/>
      </c>
      <c r="W423" s="28">
        <f>IF($A423="","",IF(OR($N423="Submitted",$N423="In Process",$N423="Denied",$N423="Paid",$N423="Adjusted",$N423="Voided"),"Not applicable",IF($H423="","Missing deadline",IF($H423&lt;TODAY(),"Past due",IF($H423&lt;=TODAY()+'Lists &amp; Settings'!$B$3,"Due within 14 days","On track")))))</f>
        <v/>
      </c>
      <c r="X423" s="28">
        <f>IF($A423="","",IF($U423&lt;=0,"Closed",IF($R423="","No follow-up date",IF($R423&lt;TODAY(),"Overdue",IF($R423=TODAY(),"Due","Scheduled")))))</f>
        <v/>
      </c>
      <c r="Y423" s="28">
        <f>IF($A423="","",IF($B423="","Missing encounter ID",IF($C423="","Missing clinic",IF($D423="","Missing payer",IF($E423="","Missing claim type",IF($F423="","Missing date of service",IF($H423="","Missing filing deadline",IF($I423="","Missing billed amount",IF($N423="","Missing claim status",IF($S423="","Missing owner",IF(COUNTIF($A$7:$A$506,$A423)&gt;1,"Duplicate claim ID",IF(AND($G423&lt;&gt;"",$G423&lt;$F423),"Submitted before service date",IF(AND($H423&lt;&gt;"",$H423&lt;$F423),"Deadline before service date",IF(AND($N423="Denied",$P423=""),"Missing denial category",IF(AND(OR($N423="Submitted",$N423="In Process",$N423="Denied",$N423="Paid",$N423="Adjusted"),$G423=""),"Missing submitted date",IF(AND($N423="Paid",$K423=0),"Paid status with no insurance payment",IF($K423+$L423+$M423&gt;$I423,"Amounts exceed billed amount","OK")))))))))))))))))</f>
        <v/>
      </c>
    </row>
    <row r="424">
      <c r="A424" s="29" t="n"/>
      <c r="B424" s="29" t="n"/>
      <c r="C424" s="29" t="n"/>
      <c r="D424" s="29" t="n"/>
      <c r="E424" s="29" t="n"/>
      <c r="F424" s="30" t="n"/>
      <c r="G424" s="30" t="n"/>
      <c r="H424" s="30" t="n"/>
      <c r="I424" s="31" t="n"/>
      <c r="J424" s="31" t="n"/>
      <c r="K424" s="31" t="n"/>
      <c r="L424" s="31" t="n"/>
      <c r="M424" s="31" t="n"/>
      <c r="N424" s="29" t="n"/>
      <c r="O424" s="32" t="n"/>
      <c r="P424" s="32" t="n"/>
      <c r="Q424" s="30" t="n"/>
      <c r="R424" s="30" t="n"/>
      <c r="S424" s="29" t="n"/>
      <c r="T424" s="25">
        <f>IF($A424="","",IF($G424="","",MAX(0,IF($N424="Paid",IF($Q424="",TODAY(),$Q424),TODAY())-$G424)))</f>
        <v/>
      </c>
      <c r="U424" s="26">
        <f>IF($A424="","",MAX(0,$I424-$K424-$L424-$M424))</f>
        <v/>
      </c>
      <c r="V424" s="27">
        <f>IF($A424="","",IF($G424="","Not submitted",IF($T424&lt;=30,"0–30 days",IF($T424&lt;=60,"31–60 days",IF($T424&lt;=90,"61–90 days","More than 90 days")))))</f>
        <v/>
      </c>
      <c r="W424" s="28">
        <f>IF($A424="","",IF(OR($N424="Submitted",$N424="In Process",$N424="Denied",$N424="Paid",$N424="Adjusted",$N424="Voided"),"Not applicable",IF($H424="","Missing deadline",IF($H424&lt;TODAY(),"Past due",IF($H424&lt;=TODAY()+'Lists &amp; Settings'!$B$3,"Due within 14 days","On track")))))</f>
        <v/>
      </c>
      <c r="X424" s="28">
        <f>IF($A424="","",IF($U424&lt;=0,"Closed",IF($R424="","No follow-up date",IF($R424&lt;TODAY(),"Overdue",IF($R424=TODAY(),"Due","Scheduled")))))</f>
        <v/>
      </c>
      <c r="Y424" s="28">
        <f>IF($A424="","",IF($B424="","Missing encounter ID",IF($C424="","Missing clinic",IF($D424="","Missing payer",IF($E424="","Missing claim type",IF($F424="","Missing date of service",IF($H424="","Missing filing deadline",IF($I424="","Missing billed amount",IF($N424="","Missing claim status",IF($S424="","Missing owner",IF(COUNTIF($A$7:$A$506,$A424)&gt;1,"Duplicate claim ID",IF(AND($G424&lt;&gt;"",$G424&lt;$F424),"Submitted before service date",IF(AND($H424&lt;&gt;"",$H424&lt;$F424),"Deadline before service date",IF(AND($N424="Denied",$P424=""),"Missing denial category",IF(AND(OR($N424="Submitted",$N424="In Process",$N424="Denied",$N424="Paid",$N424="Adjusted"),$G424=""),"Missing submitted date",IF(AND($N424="Paid",$K424=0),"Paid status with no insurance payment",IF($K424+$L424+$M424&gt;$I424,"Amounts exceed billed amount","OK")))))))))))))))))</f>
        <v/>
      </c>
    </row>
    <row r="425">
      <c r="A425" s="21" t="n"/>
      <c r="B425" s="21" t="n"/>
      <c r="C425" s="21" t="n"/>
      <c r="D425" s="21" t="n"/>
      <c r="E425" s="21" t="n"/>
      <c r="F425" s="22" t="n"/>
      <c r="G425" s="22" t="n"/>
      <c r="H425" s="22" t="n"/>
      <c r="I425" s="23" t="n"/>
      <c r="J425" s="23" t="n"/>
      <c r="K425" s="23" t="n"/>
      <c r="L425" s="23" t="n"/>
      <c r="M425" s="23" t="n"/>
      <c r="N425" s="21" t="n"/>
      <c r="O425" s="24" t="n"/>
      <c r="P425" s="24" t="n"/>
      <c r="Q425" s="22" t="n"/>
      <c r="R425" s="22" t="n"/>
      <c r="S425" s="21" t="n"/>
      <c r="T425" s="25">
        <f>IF($A425="","",IF($G425="","",MAX(0,IF($N425="Paid",IF($Q425="",TODAY(),$Q425),TODAY())-$G425)))</f>
        <v/>
      </c>
      <c r="U425" s="26">
        <f>IF($A425="","",MAX(0,$I425-$K425-$L425-$M425))</f>
        <v/>
      </c>
      <c r="V425" s="27">
        <f>IF($A425="","",IF($G425="","Not submitted",IF($T425&lt;=30,"0–30 days",IF($T425&lt;=60,"31–60 days",IF($T425&lt;=90,"61–90 days","More than 90 days")))))</f>
        <v/>
      </c>
      <c r="W425" s="28">
        <f>IF($A425="","",IF(OR($N425="Submitted",$N425="In Process",$N425="Denied",$N425="Paid",$N425="Adjusted",$N425="Voided"),"Not applicable",IF($H425="","Missing deadline",IF($H425&lt;TODAY(),"Past due",IF($H425&lt;=TODAY()+'Lists &amp; Settings'!$B$3,"Due within 14 days","On track")))))</f>
        <v/>
      </c>
      <c r="X425" s="28">
        <f>IF($A425="","",IF($U425&lt;=0,"Closed",IF($R425="","No follow-up date",IF($R425&lt;TODAY(),"Overdue",IF($R425=TODAY(),"Due","Scheduled")))))</f>
        <v/>
      </c>
      <c r="Y425" s="28">
        <f>IF($A425="","",IF($B425="","Missing encounter ID",IF($C425="","Missing clinic",IF($D425="","Missing payer",IF($E425="","Missing claim type",IF($F425="","Missing date of service",IF($H425="","Missing filing deadline",IF($I425="","Missing billed amount",IF($N425="","Missing claim status",IF($S425="","Missing owner",IF(COUNTIF($A$7:$A$506,$A425)&gt;1,"Duplicate claim ID",IF(AND($G425&lt;&gt;"",$G425&lt;$F425),"Submitted before service date",IF(AND($H425&lt;&gt;"",$H425&lt;$F425),"Deadline before service date",IF(AND($N425="Denied",$P425=""),"Missing denial category",IF(AND(OR($N425="Submitted",$N425="In Process",$N425="Denied",$N425="Paid",$N425="Adjusted"),$G425=""),"Missing submitted date",IF(AND($N425="Paid",$K425=0),"Paid status with no insurance payment",IF($K425+$L425+$M425&gt;$I425,"Amounts exceed billed amount","OK")))))))))))))))))</f>
        <v/>
      </c>
    </row>
    <row r="426">
      <c r="A426" s="29" t="n"/>
      <c r="B426" s="29" t="n"/>
      <c r="C426" s="29" t="n"/>
      <c r="D426" s="29" t="n"/>
      <c r="E426" s="29" t="n"/>
      <c r="F426" s="30" t="n"/>
      <c r="G426" s="30" t="n"/>
      <c r="H426" s="30" t="n"/>
      <c r="I426" s="31" t="n"/>
      <c r="J426" s="31" t="n"/>
      <c r="K426" s="31" t="n"/>
      <c r="L426" s="31" t="n"/>
      <c r="M426" s="31" t="n"/>
      <c r="N426" s="29" t="n"/>
      <c r="O426" s="32" t="n"/>
      <c r="P426" s="32" t="n"/>
      <c r="Q426" s="30" t="n"/>
      <c r="R426" s="30" t="n"/>
      <c r="S426" s="29" t="n"/>
      <c r="T426" s="25">
        <f>IF($A426="","",IF($G426="","",MAX(0,IF($N426="Paid",IF($Q426="",TODAY(),$Q426),TODAY())-$G426)))</f>
        <v/>
      </c>
      <c r="U426" s="26">
        <f>IF($A426="","",MAX(0,$I426-$K426-$L426-$M426))</f>
        <v/>
      </c>
      <c r="V426" s="27">
        <f>IF($A426="","",IF($G426="","Not submitted",IF($T426&lt;=30,"0–30 days",IF($T426&lt;=60,"31–60 days",IF($T426&lt;=90,"61–90 days","More than 90 days")))))</f>
        <v/>
      </c>
      <c r="W426" s="28">
        <f>IF($A426="","",IF(OR($N426="Submitted",$N426="In Process",$N426="Denied",$N426="Paid",$N426="Adjusted",$N426="Voided"),"Not applicable",IF($H426="","Missing deadline",IF($H426&lt;TODAY(),"Past due",IF($H426&lt;=TODAY()+'Lists &amp; Settings'!$B$3,"Due within 14 days","On track")))))</f>
        <v/>
      </c>
      <c r="X426" s="28">
        <f>IF($A426="","",IF($U426&lt;=0,"Closed",IF($R426="","No follow-up date",IF($R426&lt;TODAY(),"Overdue",IF($R426=TODAY(),"Due","Scheduled")))))</f>
        <v/>
      </c>
      <c r="Y426" s="28">
        <f>IF($A426="","",IF($B426="","Missing encounter ID",IF($C426="","Missing clinic",IF($D426="","Missing payer",IF($E426="","Missing claim type",IF($F426="","Missing date of service",IF($H426="","Missing filing deadline",IF($I426="","Missing billed amount",IF($N426="","Missing claim status",IF($S426="","Missing owner",IF(COUNTIF($A$7:$A$506,$A426)&gt;1,"Duplicate claim ID",IF(AND($G426&lt;&gt;"",$G426&lt;$F426),"Submitted before service date",IF(AND($H426&lt;&gt;"",$H426&lt;$F426),"Deadline before service date",IF(AND($N426="Denied",$P426=""),"Missing denial category",IF(AND(OR($N426="Submitted",$N426="In Process",$N426="Denied",$N426="Paid",$N426="Adjusted"),$G426=""),"Missing submitted date",IF(AND($N426="Paid",$K426=0),"Paid status with no insurance payment",IF($K426+$L426+$M426&gt;$I426,"Amounts exceed billed amount","OK")))))))))))))))))</f>
        <v/>
      </c>
    </row>
    <row r="427">
      <c r="A427" s="21" t="n"/>
      <c r="B427" s="21" t="n"/>
      <c r="C427" s="21" t="n"/>
      <c r="D427" s="21" t="n"/>
      <c r="E427" s="21" t="n"/>
      <c r="F427" s="22" t="n"/>
      <c r="G427" s="22" t="n"/>
      <c r="H427" s="22" t="n"/>
      <c r="I427" s="23" t="n"/>
      <c r="J427" s="23" t="n"/>
      <c r="K427" s="23" t="n"/>
      <c r="L427" s="23" t="n"/>
      <c r="M427" s="23" t="n"/>
      <c r="N427" s="21" t="n"/>
      <c r="O427" s="24" t="n"/>
      <c r="P427" s="24" t="n"/>
      <c r="Q427" s="22" t="n"/>
      <c r="R427" s="22" t="n"/>
      <c r="S427" s="21" t="n"/>
      <c r="T427" s="25">
        <f>IF($A427="","",IF($G427="","",MAX(0,IF($N427="Paid",IF($Q427="",TODAY(),$Q427),TODAY())-$G427)))</f>
        <v/>
      </c>
      <c r="U427" s="26">
        <f>IF($A427="","",MAX(0,$I427-$K427-$L427-$M427))</f>
        <v/>
      </c>
      <c r="V427" s="27">
        <f>IF($A427="","",IF($G427="","Not submitted",IF($T427&lt;=30,"0–30 days",IF($T427&lt;=60,"31–60 days",IF($T427&lt;=90,"61–90 days","More than 90 days")))))</f>
        <v/>
      </c>
      <c r="W427" s="28">
        <f>IF($A427="","",IF(OR($N427="Submitted",$N427="In Process",$N427="Denied",$N427="Paid",$N427="Adjusted",$N427="Voided"),"Not applicable",IF($H427="","Missing deadline",IF($H427&lt;TODAY(),"Past due",IF($H427&lt;=TODAY()+'Lists &amp; Settings'!$B$3,"Due within 14 days","On track")))))</f>
        <v/>
      </c>
      <c r="X427" s="28">
        <f>IF($A427="","",IF($U427&lt;=0,"Closed",IF($R427="","No follow-up date",IF($R427&lt;TODAY(),"Overdue",IF($R427=TODAY(),"Due","Scheduled")))))</f>
        <v/>
      </c>
      <c r="Y427" s="28">
        <f>IF($A427="","",IF($B427="","Missing encounter ID",IF($C427="","Missing clinic",IF($D427="","Missing payer",IF($E427="","Missing claim type",IF($F427="","Missing date of service",IF($H427="","Missing filing deadline",IF($I427="","Missing billed amount",IF($N427="","Missing claim status",IF($S427="","Missing owner",IF(COUNTIF($A$7:$A$506,$A427)&gt;1,"Duplicate claim ID",IF(AND($G427&lt;&gt;"",$G427&lt;$F427),"Submitted before service date",IF(AND($H427&lt;&gt;"",$H427&lt;$F427),"Deadline before service date",IF(AND($N427="Denied",$P427=""),"Missing denial category",IF(AND(OR($N427="Submitted",$N427="In Process",$N427="Denied",$N427="Paid",$N427="Adjusted"),$G427=""),"Missing submitted date",IF(AND($N427="Paid",$K427=0),"Paid status with no insurance payment",IF($K427+$L427+$M427&gt;$I427,"Amounts exceed billed amount","OK")))))))))))))))))</f>
        <v/>
      </c>
    </row>
    <row r="428">
      <c r="A428" s="29" t="n"/>
      <c r="B428" s="29" t="n"/>
      <c r="C428" s="29" t="n"/>
      <c r="D428" s="29" t="n"/>
      <c r="E428" s="29" t="n"/>
      <c r="F428" s="30" t="n"/>
      <c r="G428" s="30" t="n"/>
      <c r="H428" s="30" t="n"/>
      <c r="I428" s="31" t="n"/>
      <c r="J428" s="31" t="n"/>
      <c r="K428" s="31" t="n"/>
      <c r="L428" s="31" t="n"/>
      <c r="M428" s="31" t="n"/>
      <c r="N428" s="29" t="n"/>
      <c r="O428" s="32" t="n"/>
      <c r="P428" s="32" t="n"/>
      <c r="Q428" s="30" t="n"/>
      <c r="R428" s="30" t="n"/>
      <c r="S428" s="29" t="n"/>
      <c r="T428" s="25">
        <f>IF($A428="","",IF($G428="","",MAX(0,IF($N428="Paid",IF($Q428="",TODAY(),$Q428),TODAY())-$G428)))</f>
        <v/>
      </c>
      <c r="U428" s="26">
        <f>IF($A428="","",MAX(0,$I428-$K428-$L428-$M428))</f>
        <v/>
      </c>
      <c r="V428" s="27">
        <f>IF($A428="","",IF($G428="","Not submitted",IF($T428&lt;=30,"0–30 days",IF($T428&lt;=60,"31–60 days",IF($T428&lt;=90,"61–90 days","More than 90 days")))))</f>
        <v/>
      </c>
      <c r="W428" s="28">
        <f>IF($A428="","",IF(OR($N428="Submitted",$N428="In Process",$N428="Denied",$N428="Paid",$N428="Adjusted",$N428="Voided"),"Not applicable",IF($H428="","Missing deadline",IF($H428&lt;TODAY(),"Past due",IF($H428&lt;=TODAY()+'Lists &amp; Settings'!$B$3,"Due within 14 days","On track")))))</f>
        <v/>
      </c>
      <c r="X428" s="28">
        <f>IF($A428="","",IF($U428&lt;=0,"Closed",IF($R428="","No follow-up date",IF($R428&lt;TODAY(),"Overdue",IF($R428=TODAY(),"Due","Scheduled")))))</f>
        <v/>
      </c>
      <c r="Y428" s="28">
        <f>IF($A428="","",IF($B428="","Missing encounter ID",IF($C428="","Missing clinic",IF($D428="","Missing payer",IF($E428="","Missing claim type",IF($F428="","Missing date of service",IF($H428="","Missing filing deadline",IF($I428="","Missing billed amount",IF($N428="","Missing claim status",IF($S428="","Missing owner",IF(COUNTIF($A$7:$A$506,$A428)&gt;1,"Duplicate claim ID",IF(AND($G428&lt;&gt;"",$G428&lt;$F428),"Submitted before service date",IF(AND($H428&lt;&gt;"",$H428&lt;$F428),"Deadline before service date",IF(AND($N428="Denied",$P428=""),"Missing denial category",IF(AND(OR($N428="Submitted",$N428="In Process",$N428="Denied",$N428="Paid",$N428="Adjusted"),$G428=""),"Missing submitted date",IF(AND($N428="Paid",$K428=0),"Paid status with no insurance payment",IF($K428+$L428+$M428&gt;$I428,"Amounts exceed billed amount","OK")))))))))))))))))</f>
        <v/>
      </c>
    </row>
    <row r="429">
      <c r="A429" s="21" t="n"/>
      <c r="B429" s="21" t="n"/>
      <c r="C429" s="21" t="n"/>
      <c r="D429" s="21" t="n"/>
      <c r="E429" s="21" t="n"/>
      <c r="F429" s="22" t="n"/>
      <c r="G429" s="22" t="n"/>
      <c r="H429" s="22" t="n"/>
      <c r="I429" s="23" t="n"/>
      <c r="J429" s="23" t="n"/>
      <c r="K429" s="23" t="n"/>
      <c r="L429" s="23" t="n"/>
      <c r="M429" s="23" t="n"/>
      <c r="N429" s="21" t="n"/>
      <c r="O429" s="24" t="n"/>
      <c r="P429" s="24" t="n"/>
      <c r="Q429" s="22" t="n"/>
      <c r="R429" s="22" t="n"/>
      <c r="S429" s="21" t="n"/>
      <c r="T429" s="25">
        <f>IF($A429="","",IF($G429="","",MAX(0,IF($N429="Paid",IF($Q429="",TODAY(),$Q429),TODAY())-$G429)))</f>
        <v/>
      </c>
      <c r="U429" s="26">
        <f>IF($A429="","",MAX(0,$I429-$K429-$L429-$M429))</f>
        <v/>
      </c>
      <c r="V429" s="27">
        <f>IF($A429="","",IF($G429="","Not submitted",IF($T429&lt;=30,"0–30 days",IF($T429&lt;=60,"31–60 days",IF($T429&lt;=90,"61–90 days","More than 90 days")))))</f>
        <v/>
      </c>
      <c r="W429" s="28">
        <f>IF($A429="","",IF(OR($N429="Submitted",$N429="In Process",$N429="Denied",$N429="Paid",$N429="Adjusted",$N429="Voided"),"Not applicable",IF($H429="","Missing deadline",IF($H429&lt;TODAY(),"Past due",IF($H429&lt;=TODAY()+'Lists &amp; Settings'!$B$3,"Due within 14 days","On track")))))</f>
        <v/>
      </c>
      <c r="X429" s="28">
        <f>IF($A429="","",IF($U429&lt;=0,"Closed",IF($R429="","No follow-up date",IF($R429&lt;TODAY(),"Overdue",IF($R429=TODAY(),"Due","Scheduled")))))</f>
        <v/>
      </c>
      <c r="Y429" s="28">
        <f>IF($A429="","",IF($B429="","Missing encounter ID",IF($C429="","Missing clinic",IF($D429="","Missing payer",IF($E429="","Missing claim type",IF($F429="","Missing date of service",IF($H429="","Missing filing deadline",IF($I429="","Missing billed amount",IF($N429="","Missing claim status",IF($S429="","Missing owner",IF(COUNTIF($A$7:$A$506,$A429)&gt;1,"Duplicate claim ID",IF(AND($G429&lt;&gt;"",$G429&lt;$F429),"Submitted before service date",IF(AND($H429&lt;&gt;"",$H429&lt;$F429),"Deadline before service date",IF(AND($N429="Denied",$P429=""),"Missing denial category",IF(AND(OR($N429="Submitted",$N429="In Process",$N429="Denied",$N429="Paid",$N429="Adjusted"),$G429=""),"Missing submitted date",IF(AND($N429="Paid",$K429=0),"Paid status with no insurance payment",IF($K429+$L429+$M429&gt;$I429,"Amounts exceed billed amount","OK")))))))))))))))))</f>
        <v/>
      </c>
    </row>
    <row r="430">
      <c r="A430" s="29" t="n"/>
      <c r="B430" s="29" t="n"/>
      <c r="C430" s="29" t="n"/>
      <c r="D430" s="29" t="n"/>
      <c r="E430" s="29" t="n"/>
      <c r="F430" s="30" t="n"/>
      <c r="G430" s="30" t="n"/>
      <c r="H430" s="30" t="n"/>
      <c r="I430" s="31" t="n"/>
      <c r="J430" s="31" t="n"/>
      <c r="K430" s="31" t="n"/>
      <c r="L430" s="31" t="n"/>
      <c r="M430" s="31" t="n"/>
      <c r="N430" s="29" t="n"/>
      <c r="O430" s="32" t="n"/>
      <c r="P430" s="32" t="n"/>
      <c r="Q430" s="30" t="n"/>
      <c r="R430" s="30" t="n"/>
      <c r="S430" s="29" t="n"/>
      <c r="T430" s="25">
        <f>IF($A430="","",IF($G430="","",MAX(0,IF($N430="Paid",IF($Q430="",TODAY(),$Q430),TODAY())-$G430)))</f>
        <v/>
      </c>
      <c r="U430" s="26">
        <f>IF($A430="","",MAX(0,$I430-$K430-$L430-$M430))</f>
        <v/>
      </c>
      <c r="V430" s="27">
        <f>IF($A430="","",IF($G430="","Not submitted",IF($T430&lt;=30,"0–30 days",IF($T430&lt;=60,"31–60 days",IF($T430&lt;=90,"61–90 days","More than 90 days")))))</f>
        <v/>
      </c>
      <c r="W430" s="28">
        <f>IF($A430="","",IF(OR($N430="Submitted",$N430="In Process",$N430="Denied",$N430="Paid",$N430="Adjusted",$N430="Voided"),"Not applicable",IF($H430="","Missing deadline",IF($H430&lt;TODAY(),"Past due",IF($H430&lt;=TODAY()+'Lists &amp; Settings'!$B$3,"Due within 14 days","On track")))))</f>
        <v/>
      </c>
      <c r="X430" s="28">
        <f>IF($A430="","",IF($U430&lt;=0,"Closed",IF($R430="","No follow-up date",IF($R430&lt;TODAY(),"Overdue",IF($R430=TODAY(),"Due","Scheduled")))))</f>
        <v/>
      </c>
      <c r="Y430" s="28">
        <f>IF($A430="","",IF($B430="","Missing encounter ID",IF($C430="","Missing clinic",IF($D430="","Missing payer",IF($E430="","Missing claim type",IF($F430="","Missing date of service",IF($H430="","Missing filing deadline",IF($I430="","Missing billed amount",IF($N430="","Missing claim status",IF($S430="","Missing owner",IF(COUNTIF($A$7:$A$506,$A430)&gt;1,"Duplicate claim ID",IF(AND($G430&lt;&gt;"",$G430&lt;$F430),"Submitted before service date",IF(AND($H430&lt;&gt;"",$H430&lt;$F430),"Deadline before service date",IF(AND($N430="Denied",$P430=""),"Missing denial category",IF(AND(OR($N430="Submitted",$N430="In Process",$N430="Denied",$N430="Paid",$N430="Adjusted"),$G430=""),"Missing submitted date",IF(AND($N430="Paid",$K430=0),"Paid status with no insurance payment",IF($K430+$L430+$M430&gt;$I430,"Amounts exceed billed amount","OK")))))))))))))))))</f>
        <v/>
      </c>
    </row>
    <row r="431">
      <c r="A431" s="21" t="n"/>
      <c r="B431" s="21" t="n"/>
      <c r="C431" s="21" t="n"/>
      <c r="D431" s="21" t="n"/>
      <c r="E431" s="21" t="n"/>
      <c r="F431" s="22" t="n"/>
      <c r="G431" s="22" t="n"/>
      <c r="H431" s="22" t="n"/>
      <c r="I431" s="23" t="n"/>
      <c r="J431" s="23" t="n"/>
      <c r="K431" s="23" t="n"/>
      <c r="L431" s="23" t="n"/>
      <c r="M431" s="23" t="n"/>
      <c r="N431" s="21" t="n"/>
      <c r="O431" s="24" t="n"/>
      <c r="P431" s="24" t="n"/>
      <c r="Q431" s="22" t="n"/>
      <c r="R431" s="22" t="n"/>
      <c r="S431" s="21" t="n"/>
      <c r="T431" s="25">
        <f>IF($A431="","",IF($G431="","",MAX(0,IF($N431="Paid",IF($Q431="",TODAY(),$Q431),TODAY())-$G431)))</f>
        <v/>
      </c>
      <c r="U431" s="26">
        <f>IF($A431="","",MAX(0,$I431-$K431-$L431-$M431))</f>
        <v/>
      </c>
      <c r="V431" s="27">
        <f>IF($A431="","",IF($G431="","Not submitted",IF($T431&lt;=30,"0–30 days",IF($T431&lt;=60,"31–60 days",IF($T431&lt;=90,"61–90 days","More than 90 days")))))</f>
        <v/>
      </c>
      <c r="W431" s="28">
        <f>IF($A431="","",IF(OR($N431="Submitted",$N431="In Process",$N431="Denied",$N431="Paid",$N431="Adjusted",$N431="Voided"),"Not applicable",IF($H431="","Missing deadline",IF($H431&lt;TODAY(),"Past due",IF($H431&lt;=TODAY()+'Lists &amp; Settings'!$B$3,"Due within 14 days","On track")))))</f>
        <v/>
      </c>
      <c r="X431" s="28">
        <f>IF($A431="","",IF($U431&lt;=0,"Closed",IF($R431="","No follow-up date",IF($R431&lt;TODAY(),"Overdue",IF($R431=TODAY(),"Due","Scheduled")))))</f>
        <v/>
      </c>
      <c r="Y431" s="28">
        <f>IF($A431="","",IF($B431="","Missing encounter ID",IF($C431="","Missing clinic",IF($D431="","Missing payer",IF($E431="","Missing claim type",IF($F431="","Missing date of service",IF($H431="","Missing filing deadline",IF($I431="","Missing billed amount",IF($N431="","Missing claim status",IF($S431="","Missing owner",IF(COUNTIF($A$7:$A$506,$A431)&gt;1,"Duplicate claim ID",IF(AND($G431&lt;&gt;"",$G431&lt;$F431),"Submitted before service date",IF(AND($H431&lt;&gt;"",$H431&lt;$F431),"Deadline before service date",IF(AND($N431="Denied",$P431=""),"Missing denial category",IF(AND(OR($N431="Submitted",$N431="In Process",$N431="Denied",$N431="Paid",$N431="Adjusted"),$G431=""),"Missing submitted date",IF(AND($N431="Paid",$K431=0),"Paid status with no insurance payment",IF($K431+$L431+$M431&gt;$I431,"Amounts exceed billed amount","OK")))))))))))))))))</f>
        <v/>
      </c>
    </row>
    <row r="432">
      <c r="A432" s="29" t="n"/>
      <c r="B432" s="29" t="n"/>
      <c r="C432" s="29" t="n"/>
      <c r="D432" s="29" t="n"/>
      <c r="E432" s="29" t="n"/>
      <c r="F432" s="30" t="n"/>
      <c r="G432" s="30" t="n"/>
      <c r="H432" s="30" t="n"/>
      <c r="I432" s="31" t="n"/>
      <c r="J432" s="31" t="n"/>
      <c r="K432" s="31" t="n"/>
      <c r="L432" s="31" t="n"/>
      <c r="M432" s="31" t="n"/>
      <c r="N432" s="29" t="n"/>
      <c r="O432" s="32" t="n"/>
      <c r="P432" s="32" t="n"/>
      <c r="Q432" s="30" t="n"/>
      <c r="R432" s="30" t="n"/>
      <c r="S432" s="29" t="n"/>
      <c r="T432" s="25">
        <f>IF($A432="","",IF($G432="","",MAX(0,IF($N432="Paid",IF($Q432="",TODAY(),$Q432),TODAY())-$G432)))</f>
        <v/>
      </c>
      <c r="U432" s="26">
        <f>IF($A432="","",MAX(0,$I432-$K432-$L432-$M432))</f>
        <v/>
      </c>
      <c r="V432" s="27">
        <f>IF($A432="","",IF($G432="","Not submitted",IF($T432&lt;=30,"0–30 days",IF($T432&lt;=60,"31–60 days",IF($T432&lt;=90,"61–90 days","More than 90 days")))))</f>
        <v/>
      </c>
      <c r="W432" s="28">
        <f>IF($A432="","",IF(OR($N432="Submitted",$N432="In Process",$N432="Denied",$N432="Paid",$N432="Adjusted",$N432="Voided"),"Not applicable",IF($H432="","Missing deadline",IF($H432&lt;TODAY(),"Past due",IF($H432&lt;=TODAY()+'Lists &amp; Settings'!$B$3,"Due within 14 days","On track")))))</f>
        <v/>
      </c>
      <c r="X432" s="28">
        <f>IF($A432="","",IF($U432&lt;=0,"Closed",IF($R432="","No follow-up date",IF($R432&lt;TODAY(),"Overdue",IF($R432=TODAY(),"Due","Scheduled")))))</f>
        <v/>
      </c>
      <c r="Y432" s="28">
        <f>IF($A432="","",IF($B432="","Missing encounter ID",IF($C432="","Missing clinic",IF($D432="","Missing payer",IF($E432="","Missing claim type",IF($F432="","Missing date of service",IF($H432="","Missing filing deadline",IF($I432="","Missing billed amount",IF($N432="","Missing claim status",IF($S432="","Missing owner",IF(COUNTIF($A$7:$A$506,$A432)&gt;1,"Duplicate claim ID",IF(AND($G432&lt;&gt;"",$G432&lt;$F432),"Submitted before service date",IF(AND($H432&lt;&gt;"",$H432&lt;$F432),"Deadline before service date",IF(AND($N432="Denied",$P432=""),"Missing denial category",IF(AND(OR($N432="Submitted",$N432="In Process",$N432="Denied",$N432="Paid",$N432="Adjusted"),$G432=""),"Missing submitted date",IF(AND($N432="Paid",$K432=0),"Paid status with no insurance payment",IF($K432+$L432+$M432&gt;$I432,"Amounts exceed billed amount","OK")))))))))))))))))</f>
        <v/>
      </c>
    </row>
    <row r="433">
      <c r="A433" s="21" t="n"/>
      <c r="B433" s="21" t="n"/>
      <c r="C433" s="21" t="n"/>
      <c r="D433" s="21" t="n"/>
      <c r="E433" s="21" t="n"/>
      <c r="F433" s="22" t="n"/>
      <c r="G433" s="22" t="n"/>
      <c r="H433" s="22" t="n"/>
      <c r="I433" s="23" t="n"/>
      <c r="J433" s="23" t="n"/>
      <c r="K433" s="23" t="n"/>
      <c r="L433" s="23" t="n"/>
      <c r="M433" s="23" t="n"/>
      <c r="N433" s="21" t="n"/>
      <c r="O433" s="24" t="n"/>
      <c r="P433" s="24" t="n"/>
      <c r="Q433" s="22" t="n"/>
      <c r="R433" s="22" t="n"/>
      <c r="S433" s="21" t="n"/>
      <c r="T433" s="25">
        <f>IF($A433="","",IF($G433="","",MAX(0,IF($N433="Paid",IF($Q433="",TODAY(),$Q433),TODAY())-$G433)))</f>
        <v/>
      </c>
      <c r="U433" s="26">
        <f>IF($A433="","",MAX(0,$I433-$K433-$L433-$M433))</f>
        <v/>
      </c>
      <c r="V433" s="27">
        <f>IF($A433="","",IF($G433="","Not submitted",IF($T433&lt;=30,"0–30 days",IF($T433&lt;=60,"31–60 days",IF($T433&lt;=90,"61–90 days","More than 90 days")))))</f>
        <v/>
      </c>
      <c r="W433" s="28">
        <f>IF($A433="","",IF(OR($N433="Submitted",$N433="In Process",$N433="Denied",$N433="Paid",$N433="Adjusted",$N433="Voided"),"Not applicable",IF($H433="","Missing deadline",IF($H433&lt;TODAY(),"Past due",IF($H433&lt;=TODAY()+'Lists &amp; Settings'!$B$3,"Due within 14 days","On track")))))</f>
        <v/>
      </c>
      <c r="X433" s="28">
        <f>IF($A433="","",IF($U433&lt;=0,"Closed",IF($R433="","No follow-up date",IF($R433&lt;TODAY(),"Overdue",IF($R433=TODAY(),"Due","Scheduled")))))</f>
        <v/>
      </c>
      <c r="Y433" s="28">
        <f>IF($A433="","",IF($B433="","Missing encounter ID",IF($C433="","Missing clinic",IF($D433="","Missing payer",IF($E433="","Missing claim type",IF($F433="","Missing date of service",IF($H433="","Missing filing deadline",IF($I433="","Missing billed amount",IF($N433="","Missing claim status",IF($S433="","Missing owner",IF(COUNTIF($A$7:$A$506,$A433)&gt;1,"Duplicate claim ID",IF(AND($G433&lt;&gt;"",$G433&lt;$F433),"Submitted before service date",IF(AND($H433&lt;&gt;"",$H433&lt;$F433),"Deadline before service date",IF(AND($N433="Denied",$P433=""),"Missing denial category",IF(AND(OR($N433="Submitted",$N433="In Process",$N433="Denied",$N433="Paid",$N433="Adjusted"),$G433=""),"Missing submitted date",IF(AND($N433="Paid",$K433=0),"Paid status with no insurance payment",IF($K433+$L433+$M433&gt;$I433,"Amounts exceed billed amount","OK")))))))))))))))))</f>
        <v/>
      </c>
    </row>
    <row r="434">
      <c r="A434" s="29" t="n"/>
      <c r="B434" s="29" t="n"/>
      <c r="C434" s="29" t="n"/>
      <c r="D434" s="29" t="n"/>
      <c r="E434" s="29" t="n"/>
      <c r="F434" s="30" t="n"/>
      <c r="G434" s="30" t="n"/>
      <c r="H434" s="30" t="n"/>
      <c r="I434" s="31" t="n"/>
      <c r="J434" s="31" t="n"/>
      <c r="K434" s="31" t="n"/>
      <c r="L434" s="31" t="n"/>
      <c r="M434" s="31" t="n"/>
      <c r="N434" s="29" t="n"/>
      <c r="O434" s="32" t="n"/>
      <c r="P434" s="32" t="n"/>
      <c r="Q434" s="30" t="n"/>
      <c r="R434" s="30" t="n"/>
      <c r="S434" s="29" t="n"/>
      <c r="T434" s="25">
        <f>IF($A434="","",IF($G434="","",MAX(0,IF($N434="Paid",IF($Q434="",TODAY(),$Q434),TODAY())-$G434)))</f>
        <v/>
      </c>
      <c r="U434" s="26">
        <f>IF($A434="","",MAX(0,$I434-$K434-$L434-$M434))</f>
        <v/>
      </c>
      <c r="V434" s="27">
        <f>IF($A434="","",IF($G434="","Not submitted",IF($T434&lt;=30,"0–30 days",IF($T434&lt;=60,"31–60 days",IF($T434&lt;=90,"61–90 days","More than 90 days")))))</f>
        <v/>
      </c>
      <c r="W434" s="28">
        <f>IF($A434="","",IF(OR($N434="Submitted",$N434="In Process",$N434="Denied",$N434="Paid",$N434="Adjusted",$N434="Voided"),"Not applicable",IF($H434="","Missing deadline",IF($H434&lt;TODAY(),"Past due",IF($H434&lt;=TODAY()+'Lists &amp; Settings'!$B$3,"Due within 14 days","On track")))))</f>
        <v/>
      </c>
      <c r="X434" s="28">
        <f>IF($A434="","",IF($U434&lt;=0,"Closed",IF($R434="","No follow-up date",IF($R434&lt;TODAY(),"Overdue",IF($R434=TODAY(),"Due","Scheduled")))))</f>
        <v/>
      </c>
      <c r="Y434" s="28">
        <f>IF($A434="","",IF($B434="","Missing encounter ID",IF($C434="","Missing clinic",IF($D434="","Missing payer",IF($E434="","Missing claim type",IF($F434="","Missing date of service",IF($H434="","Missing filing deadline",IF($I434="","Missing billed amount",IF($N434="","Missing claim status",IF($S434="","Missing owner",IF(COUNTIF($A$7:$A$506,$A434)&gt;1,"Duplicate claim ID",IF(AND($G434&lt;&gt;"",$G434&lt;$F434),"Submitted before service date",IF(AND($H434&lt;&gt;"",$H434&lt;$F434),"Deadline before service date",IF(AND($N434="Denied",$P434=""),"Missing denial category",IF(AND(OR($N434="Submitted",$N434="In Process",$N434="Denied",$N434="Paid",$N434="Adjusted"),$G434=""),"Missing submitted date",IF(AND($N434="Paid",$K434=0),"Paid status with no insurance payment",IF($K434+$L434+$M434&gt;$I434,"Amounts exceed billed amount","OK")))))))))))))))))</f>
        <v/>
      </c>
    </row>
    <row r="435">
      <c r="A435" s="21" t="n"/>
      <c r="B435" s="21" t="n"/>
      <c r="C435" s="21" t="n"/>
      <c r="D435" s="21" t="n"/>
      <c r="E435" s="21" t="n"/>
      <c r="F435" s="22" t="n"/>
      <c r="G435" s="22" t="n"/>
      <c r="H435" s="22" t="n"/>
      <c r="I435" s="23" t="n"/>
      <c r="J435" s="23" t="n"/>
      <c r="K435" s="23" t="n"/>
      <c r="L435" s="23" t="n"/>
      <c r="M435" s="23" t="n"/>
      <c r="N435" s="21" t="n"/>
      <c r="O435" s="24" t="n"/>
      <c r="P435" s="24" t="n"/>
      <c r="Q435" s="22" t="n"/>
      <c r="R435" s="22" t="n"/>
      <c r="S435" s="21" t="n"/>
      <c r="T435" s="25">
        <f>IF($A435="","",IF($G435="","",MAX(0,IF($N435="Paid",IF($Q435="",TODAY(),$Q435),TODAY())-$G435)))</f>
        <v/>
      </c>
      <c r="U435" s="26">
        <f>IF($A435="","",MAX(0,$I435-$K435-$L435-$M435))</f>
        <v/>
      </c>
      <c r="V435" s="27">
        <f>IF($A435="","",IF($G435="","Not submitted",IF($T435&lt;=30,"0–30 days",IF($T435&lt;=60,"31–60 days",IF($T435&lt;=90,"61–90 days","More than 90 days")))))</f>
        <v/>
      </c>
      <c r="W435" s="28">
        <f>IF($A435="","",IF(OR($N435="Submitted",$N435="In Process",$N435="Denied",$N435="Paid",$N435="Adjusted",$N435="Voided"),"Not applicable",IF($H435="","Missing deadline",IF($H435&lt;TODAY(),"Past due",IF($H435&lt;=TODAY()+'Lists &amp; Settings'!$B$3,"Due within 14 days","On track")))))</f>
        <v/>
      </c>
      <c r="X435" s="28">
        <f>IF($A435="","",IF($U435&lt;=0,"Closed",IF($R435="","No follow-up date",IF($R435&lt;TODAY(),"Overdue",IF($R435=TODAY(),"Due","Scheduled")))))</f>
        <v/>
      </c>
      <c r="Y435" s="28">
        <f>IF($A435="","",IF($B435="","Missing encounter ID",IF($C435="","Missing clinic",IF($D435="","Missing payer",IF($E435="","Missing claim type",IF($F435="","Missing date of service",IF($H435="","Missing filing deadline",IF($I435="","Missing billed amount",IF($N435="","Missing claim status",IF($S435="","Missing owner",IF(COUNTIF($A$7:$A$506,$A435)&gt;1,"Duplicate claim ID",IF(AND($G435&lt;&gt;"",$G435&lt;$F435),"Submitted before service date",IF(AND($H435&lt;&gt;"",$H435&lt;$F435),"Deadline before service date",IF(AND($N435="Denied",$P435=""),"Missing denial category",IF(AND(OR($N435="Submitted",$N435="In Process",$N435="Denied",$N435="Paid",$N435="Adjusted"),$G435=""),"Missing submitted date",IF(AND($N435="Paid",$K435=0),"Paid status with no insurance payment",IF($K435+$L435+$M435&gt;$I435,"Amounts exceed billed amount","OK")))))))))))))))))</f>
        <v/>
      </c>
    </row>
    <row r="436">
      <c r="A436" s="29" t="n"/>
      <c r="B436" s="29" t="n"/>
      <c r="C436" s="29" t="n"/>
      <c r="D436" s="29" t="n"/>
      <c r="E436" s="29" t="n"/>
      <c r="F436" s="30" t="n"/>
      <c r="G436" s="30" t="n"/>
      <c r="H436" s="30" t="n"/>
      <c r="I436" s="31" t="n"/>
      <c r="J436" s="31" t="n"/>
      <c r="K436" s="31" t="n"/>
      <c r="L436" s="31" t="n"/>
      <c r="M436" s="31" t="n"/>
      <c r="N436" s="29" t="n"/>
      <c r="O436" s="32" t="n"/>
      <c r="P436" s="32" t="n"/>
      <c r="Q436" s="30" t="n"/>
      <c r="R436" s="30" t="n"/>
      <c r="S436" s="29" t="n"/>
      <c r="T436" s="25">
        <f>IF($A436="","",IF($G436="","",MAX(0,IF($N436="Paid",IF($Q436="",TODAY(),$Q436),TODAY())-$G436)))</f>
        <v/>
      </c>
      <c r="U436" s="26">
        <f>IF($A436="","",MAX(0,$I436-$K436-$L436-$M436))</f>
        <v/>
      </c>
      <c r="V436" s="27">
        <f>IF($A436="","",IF($G436="","Not submitted",IF($T436&lt;=30,"0–30 days",IF($T436&lt;=60,"31–60 days",IF($T436&lt;=90,"61–90 days","More than 90 days")))))</f>
        <v/>
      </c>
      <c r="W436" s="28">
        <f>IF($A436="","",IF(OR($N436="Submitted",$N436="In Process",$N436="Denied",$N436="Paid",$N436="Adjusted",$N436="Voided"),"Not applicable",IF($H436="","Missing deadline",IF($H436&lt;TODAY(),"Past due",IF($H436&lt;=TODAY()+'Lists &amp; Settings'!$B$3,"Due within 14 days","On track")))))</f>
        <v/>
      </c>
      <c r="X436" s="28">
        <f>IF($A436="","",IF($U436&lt;=0,"Closed",IF($R436="","No follow-up date",IF($R436&lt;TODAY(),"Overdue",IF($R436=TODAY(),"Due","Scheduled")))))</f>
        <v/>
      </c>
      <c r="Y436" s="28">
        <f>IF($A436="","",IF($B436="","Missing encounter ID",IF($C436="","Missing clinic",IF($D436="","Missing payer",IF($E436="","Missing claim type",IF($F436="","Missing date of service",IF($H436="","Missing filing deadline",IF($I436="","Missing billed amount",IF($N436="","Missing claim status",IF($S436="","Missing owner",IF(COUNTIF($A$7:$A$506,$A436)&gt;1,"Duplicate claim ID",IF(AND($G436&lt;&gt;"",$G436&lt;$F436),"Submitted before service date",IF(AND($H436&lt;&gt;"",$H436&lt;$F436),"Deadline before service date",IF(AND($N436="Denied",$P436=""),"Missing denial category",IF(AND(OR($N436="Submitted",$N436="In Process",$N436="Denied",$N436="Paid",$N436="Adjusted"),$G436=""),"Missing submitted date",IF(AND($N436="Paid",$K436=0),"Paid status with no insurance payment",IF($K436+$L436+$M436&gt;$I436,"Amounts exceed billed amount","OK")))))))))))))))))</f>
        <v/>
      </c>
    </row>
    <row r="437">
      <c r="A437" s="21" t="n"/>
      <c r="B437" s="21" t="n"/>
      <c r="C437" s="21" t="n"/>
      <c r="D437" s="21" t="n"/>
      <c r="E437" s="21" t="n"/>
      <c r="F437" s="22" t="n"/>
      <c r="G437" s="22" t="n"/>
      <c r="H437" s="22" t="n"/>
      <c r="I437" s="23" t="n"/>
      <c r="J437" s="23" t="n"/>
      <c r="K437" s="23" t="n"/>
      <c r="L437" s="23" t="n"/>
      <c r="M437" s="23" t="n"/>
      <c r="N437" s="21" t="n"/>
      <c r="O437" s="24" t="n"/>
      <c r="P437" s="24" t="n"/>
      <c r="Q437" s="22" t="n"/>
      <c r="R437" s="22" t="n"/>
      <c r="S437" s="21" t="n"/>
      <c r="T437" s="25">
        <f>IF($A437="","",IF($G437="","",MAX(0,IF($N437="Paid",IF($Q437="",TODAY(),$Q437),TODAY())-$G437)))</f>
        <v/>
      </c>
      <c r="U437" s="26">
        <f>IF($A437="","",MAX(0,$I437-$K437-$L437-$M437))</f>
        <v/>
      </c>
      <c r="V437" s="27">
        <f>IF($A437="","",IF($G437="","Not submitted",IF($T437&lt;=30,"0–30 days",IF($T437&lt;=60,"31–60 days",IF($T437&lt;=90,"61–90 days","More than 90 days")))))</f>
        <v/>
      </c>
      <c r="W437" s="28">
        <f>IF($A437="","",IF(OR($N437="Submitted",$N437="In Process",$N437="Denied",$N437="Paid",$N437="Adjusted",$N437="Voided"),"Not applicable",IF($H437="","Missing deadline",IF($H437&lt;TODAY(),"Past due",IF($H437&lt;=TODAY()+'Lists &amp; Settings'!$B$3,"Due within 14 days","On track")))))</f>
        <v/>
      </c>
      <c r="X437" s="28">
        <f>IF($A437="","",IF($U437&lt;=0,"Closed",IF($R437="","No follow-up date",IF($R437&lt;TODAY(),"Overdue",IF($R437=TODAY(),"Due","Scheduled")))))</f>
        <v/>
      </c>
      <c r="Y437" s="28">
        <f>IF($A437="","",IF($B437="","Missing encounter ID",IF($C437="","Missing clinic",IF($D437="","Missing payer",IF($E437="","Missing claim type",IF($F437="","Missing date of service",IF($H437="","Missing filing deadline",IF($I437="","Missing billed amount",IF($N437="","Missing claim status",IF($S437="","Missing owner",IF(COUNTIF($A$7:$A$506,$A437)&gt;1,"Duplicate claim ID",IF(AND($G437&lt;&gt;"",$G437&lt;$F437),"Submitted before service date",IF(AND($H437&lt;&gt;"",$H437&lt;$F437),"Deadline before service date",IF(AND($N437="Denied",$P437=""),"Missing denial category",IF(AND(OR($N437="Submitted",$N437="In Process",$N437="Denied",$N437="Paid",$N437="Adjusted"),$G437=""),"Missing submitted date",IF(AND($N437="Paid",$K437=0),"Paid status with no insurance payment",IF($K437+$L437+$M437&gt;$I437,"Amounts exceed billed amount","OK")))))))))))))))))</f>
        <v/>
      </c>
    </row>
    <row r="438">
      <c r="A438" s="29" t="n"/>
      <c r="B438" s="29" t="n"/>
      <c r="C438" s="29" t="n"/>
      <c r="D438" s="29" t="n"/>
      <c r="E438" s="29" t="n"/>
      <c r="F438" s="30" t="n"/>
      <c r="G438" s="30" t="n"/>
      <c r="H438" s="30" t="n"/>
      <c r="I438" s="31" t="n"/>
      <c r="J438" s="31" t="n"/>
      <c r="K438" s="31" t="n"/>
      <c r="L438" s="31" t="n"/>
      <c r="M438" s="31" t="n"/>
      <c r="N438" s="29" t="n"/>
      <c r="O438" s="32" t="n"/>
      <c r="P438" s="32" t="n"/>
      <c r="Q438" s="30" t="n"/>
      <c r="R438" s="30" t="n"/>
      <c r="S438" s="29" t="n"/>
      <c r="T438" s="25">
        <f>IF($A438="","",IF($G438="","",MAX(0,IF($N438="Paid",IF($Q438="",TODAY(),$Q438),TODAY())-$G438)))</f>
        <v/>
      </c>
      <c r="U438" s="26">
        <f>IF($A438="","",MAX(0,$I438-$K438-$L438-$M438))</f>
        <v/>
      </c>
      <c r="V438" s="27">
        <f>IF($A438="","",IF($G438="","Not submitted",IF($T438&lt;=30,"0–30 days",IF($T438&lt;=60,"31–60 days",IF($T438&lt;=90,"61–90 days","More than 90 days")))))</f>
        <v/>
      </c>
      <c r="W438" s="28">
        <f>IF($A438="","",IF(OR($N438="Submitted",$N438="In Process",$N438="Denied",$N438="Paid",$N438="Adjusted",$N438="Voided"),"Not applicable",IF($H438="","Missing deadline",IF($H438&lt;TODAY(),"Past due",IF($H438&lt;=TODAY()+'Lists &amp; Settings'!$B$3,"Due within 14 days","On track")))))</f>
        <v/>
      </c>
      <c r="X438" s="28">
        <f>IF($A438="","",IF($U438&lt;=0,"Closed",IF($R438="","No follow-up date",IF($R438&lt;TODAY(),"Overdue",IF($R438=TODAY(),"Due","Scheduled")))))</f>
        <v/>
      </c>
      <c r="Y438" s="28">
        <f>IF($A438="","",IF($B438="","Missing encounter ID",IF($C438="","Missing clinic",IF($D438="","Missing payer",IF($E438="","Missing claim type",IF($F438="","Missing date of service",IF($H438="","Missing filing deadline",IF($I438="","Missing billed amount",IF($N438="","Missing claim status",IF($S438="","Missing owner",IF(COUNTIF($A$7:$A$506,$A438)&gt;1,"Duplicate claim ID",IF(AND($G438&lt;&gt;"",$G438&lt;$F438),"Submitted before service date",IF(AND($H438&lt;&gt;"",$H438&lt;$F438),"Deadline before service date",IF(AND($N438="Denied",$P438=""),"Missing denial category",IF(AND(OR($N438="Submitted",$N438="In Process",$N438="Denied",$N438="Paid",$N438="Adjusted"),$G438=""),"Missing submitted date",IF(AND($N438="Paid",$K438=0),"Paid status with no insurance payment",IF($K438+$L438+$M438&gt;$I438,"Amounts exceed billed amount","OK")))))))))))))))))</f>
        <v/>
      </c>
    </row>
    <row r="439">
      <c r="A439" s="21" t="n"/>
      <c r="B439" s="21" t="n"/>
      <c r="C439" s="21" t="n"/>
      <c r="D439" s="21" t="n"/>
      <c r="E439" s="21" t="n"/>
      <c r="F439" s="22" t="n"/>
      <c r="G439" s="22" t="n"/>
      <c r="H439" s="22" t="n"/>
      <c r="I439" s="23" t="n"/>
      <c r="J439" s="23" t="n"/>
      <c r="K439" s="23" t="n"/>
      <c r="L439" s="23" t="n"/>
      <c r="M439" s="23" t="n"/>
      <c r="N439" s="21" t="n"/>
      <c r="O439" s="24" t="n"/>
      <c r="P439" s="24" t="n"/>
      <c r="Q439" s="22" t="n"/>
      <c r="R439" s="22" t="n"/>
      <c r="S439" s="21" t="n"/>
      <c r="T439" s="25">
        <f>IF($A439="","",IF($G439="","",MAX(0,IF($N439="Paid",IF($Q439="",TODAY(),$Q439),TODAY())-$G439)))</f>
        <v/>
      </c>
      <c r="U439" s="26">
        <f>IF($A439="","",MAX(0,$I439-$K439-$L439-$M439))</f>
        <v/>
      </c>
      <c r="V439" s="27">
        <f>IF($A439="","",IF($G439="","Not submitted",IF($T439&lt;=30,"0–30 days",IF($T439&lt;=60,"31–60 days",IF($T439&lt;=90,"61–90 days","More than 90 days")))))</f>
        <v/>
      </c>
      <c r="W439" s="28">
        <f>IF($A439="","",IF(OR($N439="Submitted",$N439="In Process",$N439="Denied",$N439="Paid",$N439="Adjusted",$N439="Voided"),"Not applicable",IF($H439="","Missing deadline",IF($H439&lt;TODAY(),"Past due",IF($H439&lt;=TODAY()+'Lists &amp; Settings'!$B$3,"Due within 14 days","On track")))))</f>
        <v/>
      </c>
      <c r="X439" s="28">
        <f>IF($A439="","",IF($U439&lt;=0,"Closed",IF($R439="","No follow-up date",IF($R439&lt;TODAY(),"Overdue",IF($R439=TODAY(),"Due","Scheduled")))))</f>
        <v/>
      </c>
      <c r="Y439" s="28">
        <f>IF($A439="","",IF($B439="","Missing encounter ID",IF($C439="","Missing clinic",IF($D439="","Missing payer",IF($E439="","Missing claim type",IF($F439="","Missing date of service",IF($H439="","Missing filing deadline",IF($I439="","Missing billed amount",IF($N439="","Missing claim status",IF($S439="","Missing owner",IF(COUNTIF($A$7:$A$506,$A439)&gt;1,"Duplicate claim ID",IF(AND($G439&lt;&gt;"",$G439&lt;$F439),"Submitted before service date",IF(AND($H439&lt;&gt;"",$H439&lt;$F439),"Deadline before service date",IF(AND($N439="Denied",$P439=""),"Missing denial category",IF(AND(OR($N439="Submitted",$N439="In Process",$N439="Denied",$N439="Paid",$N439="Adjusted"),$G439=""),"Missing submitted date",IF(AND($N439="Paid",$K439=0),"Paid status with no insurance payment",IF($K439+$L439+$M439&gt;$I439,"Amounts exceed billed amount","OK")))))))))))))))))</f>
        <v/>
      </c>
    </row>
    <row r="440">
      <c r="A440" s="29" t="n"/>
      <c r="B440" s="29" t="n"/>
      <c r="C440" s="29" t="n"/>
      <c r="D440" s="29" t="n"/>
      <c r="E440" s="29" t="n"/>
      <c r="F440" s="30" t="n"/>
      <c r="G440" s="30" t="n"/>
      <c r="H440" s="30" t="n"/>
      <c r="I440" s="31" t="n"/>
      <c r="J440" s="31" t="n"/>
      <c r="K440" s="31" t="n"/>
      <c r="L440" s="31" t="n"/>
      <c r="M440" s="31" t="n"/>
      <c r="N440" s="29" t="n"/>
      <c r="O440" s="32" t="n"/>
      <c r="P440" s="32" t="n"/>
      <c r="Q440" s="30" t="n"/>
      <c r="R440" s="30" t="n"/>
      <c r="S440" s="29" t="n"/>
      <c r="T440" s="25">
        <f>IF($A440="","",IF($G440="","",MAX(0,IF($N440="Paid",IF($Q440="",TODAY(),$Q440),TODAY())-$G440)))</f>
        <v/>
      </c>
      <c r="U440" s="26">
        <f>IF($A440="","",MAX(0,$I440-$K440-$L440-$M440))</f>
        <v/>
      </c>
      <c r="V440" s="27">
        <f>IF($A440="","",IF($G440="","Not submitted",IF($T440&lt;=30,"0–30 days",IF($T440&lt;=60,"31–60 days",IF($T440&lt;=90,"61–90 days","More than 90 days")))))</f>
        <v/>
      </c>
      <c r="W440" s="28">
        <f>IF($A440="","",IF(OR($N440="Submitted",$N440="In Process",$N440="Denied",$N440="Paid",$N440="Adjusted",$N440="Voided"),"Not applicable",IF($H440="","Missing deadline",IF($H440&lt;TODAY(),"Past due",IF($H440&lt;=TODAY()+'Lists &amp; Settings'!$B$3,"Due within 14 days","On track")))))</f>
        <v/>
      </c>
      <c r="X440" s="28">
        <f>IF($A440="","",IF($U440&lt;=0,"Closed",IF($R440="","No follow-up date",IF($R440&lt;TODAY(),"Overdue",IF($R440=TODAY(),"Due","Scheduled")))))</f>
        <v/>
      </c>
      <c r="Y440" s="28">
        <f>IF($A440="","",IF($B440="","Missing encounter ID",IF($C440="","Missing clinic",IF($D440="","Missing payer",IF($E440="","Missing claim type",IF($F440="","Missing date of service",IF($H440="","Missing filing deadline",IF($I440="","Missing billed amount",IF($N440="","Missing claim status",IF($S440="","Missing owner",IF(COUNTIF($A$7:$A$506,$A440)&gt;1,"Duplicate claim ID",IF(AND($G440&lt;&gt;"",$G440&lt;$F440),"Submitted before service date",IF(AND($H440&lt;&gt;"",$H440&lt;$F440),"Deadline before service date",IF(AND($N440="Denied",$P440=""),"Missing denial category",IF(AND(OR($N440="Submitted",$N440="In Process",$N440="Denied",$N440="Paid",$N440="Adjusted"),$G440=""),"Missing submitted date",IF(AND($N440="Paid",$K440=0),"Paid status with no insurance payment",IF($K440+$L440+$M440&gt;$I440,"Amounts exceed billed amount","OK")))))))))))))))))</f>
        <v/>
      </c>
    </row>
    <row r="441">
      <c r="A441" s="21" t="n"/>
      <c r="B441" s="21" t="n"/>
      <c r="C441" s="21" t="n"/>
      <c r="D441" s="21" t="n"/>
      <c r="E441" s="21" t="n"/>
      <c r="F441" s="22" t="n"/>
      <c r="G441" s="22" t="n"/>
      <c r="H441" s="22" t="n"/>
      <c r="I441" s="23" t="n"/>
      <c r="J441" s="23" t="n"/>
      <c r="K441" s="23" t="n"/>
      <c r="L441" s="23" t="n"/>
      <c r="M441" s="23" t="n"/>
      <c r="N441" s="21" t="n"/>
      <c r="O441" s="24" t="n"/>
      <c r="P441" s="24" t="n"/>
      <c r="Q441" s="22" t="n"/>
      <c r="R441" s="22" t="n"/>
      <c r="S441" s="21" t="n"/>
      <c r="T441" s="25">
        <f>IF($A441="","",IF($G441="","",MAX(0,IF($N441="Paid",IF($Q441="",TODAY(),$Q441),TODAY())-$G441)))</f>
        <v/>
      </c>
      <c r="U441" s="26">
        <f>IF($A441="","",MAX(0,$I441-$K441-$L441-$M441))</f>
        <v/>
      </c>
      <c r="V441" s="27">
        <f>IF($A441="","",IF($G441="","Not submitted",IF($T441&lt;=30,"0–30 days",IF($T441&lt;=60,"31–60 days",IF($T441&lt;=90,"61–90 days","More than 90 days")))))</f>
        <v/>
      </c>
      <c r="W441" s="28">
        <f>IF($A441="","",IF(OR($N441="Submitted",$N441="In Process",$N441="Denied",$N441="Paid",$N441="Adjusted",$N441="Voided"),"Not applicable",IF($H441="","Missing deadline",IF($H441&lt;TODAY(),"Past due",IF($H441&lt;=TODAY()+'Lists &amp; Settings'!$B$3,"Due within 14 days","On track")))))</f>
        <v/>
      </c>
      <c r="X441" s="28">
        <f>IF($A441="","",IF($U441&lt;=0,"Closed",IF($R441="","No follow-up date",IF($R441&lt;TODAY(),"Overdue",IF($R441=TODAY(),"Due","Scheduled")))))</f>
        <v/>
      </c>
      <c r="Y441" s="28">
        <f>IF($A441="","",IF($B441="","Missing encounter ID",IF($C441="","Missing clinic",IF($D441="","Missing payer",IF($E441="","Missing claim type",IF($F441="","Missing date of service",IF($H441="","Missing filing deadline",IF($I441="","Missing billed amount",IF($N441="","Missing claim status",IF($S441="","Missing owner",IF(COUNTIF($A$7:$A$506,$A441)&gt;1,"Duplicate claim ID",IF(AND($G441&lt;&gt;"",$G441&lt;$F441),"Submitted before service date",IF(AND($H441&lt;&gt;"",$H441&lt;$F441),"Deadline before service date",IF(AND($N441="Denied",$P441=""),"Missing denial category",IF(AND(OR($N441="Submitted",$N441="In Process",$N441="Denied",$N441="Paid",$N441="Adjusted"),$G441=""),"Missing submitted date",IF(AND($N441="Paid",$K441=0),"Paid status with no insurance payment",IF($K441+$L441+$M441&gt;$I441,"Amounts exceed billed amount","OK")))))))))))))))))</f>
        <v/>
      </c>
    </row>
    <row r="442">
      <c r="A442" s="29" t="n"/>
      <c r="B442" s="29" t="n"/>
      <c r="C442" s="29" t="n"/>
      <c r="D442" s="29" t="n"/>
      <c r="E442" s="29" t="n"/>
      <c r="F442" s="30" t="n"/>
      <c r="G442" s="30" t="n"/>
      <c r="H442" s="30" t="n"/>
      <c r="I442" s="31" t="n"/>
      <c r="J442" s="31" t="n"/>
      <c r="K442" s="31" t="n"/>
      <c r="L442" s="31" t="n"/>
      <c r="M442" s="31" t="n"/>
      <c r="N442" s="29" t="n"/>
      <c r="O442" s="32" t="n"/>
      <c r="P442" s="32" t="n"/>
      <c r="Q442" s="30" t="n"/>
      <c r="R442" s="30" t="n"/>
      <c r="S442" s="29" t="n"/>
      <c r="T442" s="25">
        <f>IF($A442="","",IF($G442="","",MAX(0,IF($N442="Paid",IF($Q442="",TODAY(),$Q442),TODAY())-$G442)))</f>
        <v/>
      </c>
      <c r="U442" s="26">
        <f>IF($A442="","",MAX(0,$I442-$K442-$L442-$M442))</f>
        <v/>
      </c>
      <c r="V442" s="27">
        <f>IF($A442="","",IF($G442="","Not submitted",IF($T442&lt;=30,"0–30 days",IF($T442&lt;=60,"31–60 days",IF($T442&lt;=90,"61–90 days","More than 90 days")))))</f>
        <v/>
      </c>
      <c r="W442" s="28">
        <f>IF($A442="","",IF(OR($N442="Submitted",$N442="In Process",$N442="Denied",$N442="Paid",$N442="Adjusted",$N442="Voided"),"Not applicable",IF($H442="","Missing deadline",IF($H442&lt;TODAY(),"Past due",IF($H442&lt;=TODAY()+'Lists &amp; Settings'!$B$3,"Due within 14 days","On track")))))</f>
        <v/>
      </c>
      <c r="X442" s="28">
        <f>IF($A442="","",IF($U442&lt;=0,"Closed",IF($R442="","No follow-up date",IF($R442&lt;TODAY(),"Overdue",IF($R442=TODAY(),"Due","Scheduled")))))</f>
        <v/>
      </c>
      <c r="Y442" s="28">
        <f>IF($A442="","",IF($B442="","Missing encounter ID",IF($C442="","Missing clinic",IF($D442="","Missing payer",IF($E442="","Missing claim type",IF($F442="","Missing date of service",IF($H442="","Missing filing deadline",IF($I442="","Missing billed amount",IF($N442="","Missing claim status",IF($S442="","Missing owner",IF(COUNTIF($A$7:$A$506,$A442)&gt;1,"Duplicate claim ID",IF(AND($G442&lt;&gt;"",$G442&lt;$F442),"Submitted before service date",IF(AND($H442&lt;&gt;"",$H442&lt;$F442),"Deadline before service date",IF(AND($N442="Denied",$P442=""),"Missing denial category",IF(AND(OR($N442="Submitted",$N442="In Process",$N442="Denied",$N442="Paid",$N442="Adjusted"),$G442=""),"Missing submitted date",IF(AND($N442="Paid",$K442=0),"Paid status with no insurance payment",IF($K442+$L442+$M442&gt;$I442,"Amounts exceed billed amount","OK")))))))))))))))))</f>
        <v/>
      </c>
    </row>
    <row r="443">
      <c r="A443" s="21" t="n"/>
      <c r="B443" s="21" t="n"/>
      <c r="C443" s="21" t="n"/>
      <c r="D443" s="21" t="n"/>
      <c r="E443" s="21" t="n"/>
      <c r="F443" s="22" t="n"/>
      <c r="G443" s="22" t="n"/>
      <c r="H443" s="22" t="n"/>
      <c r="I443" s="23" t="n"/>
      <c r="J443" s="23" t="n"/>
      <c r="K443" s="23" t="n"/>
      <c r="L443" s="23" t="n"/>
      <c r="M443" s="23" t="n"/>
      <c r="N443" s="21" t="n"/>
      <c r="O443" s="24" t="n"/>
      <c r="P443" s="24" t="n"/>
      <c r="Q443" s="22" t="n"/>
      <c r="R443" s="22" t="n"/>
      <c r="S443" s="21" t="n"/>
      <c r="T443" s="25">
        <f>IF($A443="","",IF($G443="","",MAX(0,IF($N443="Paid",IF($Q443="",TODAY(),$Q443),TODAY())-$G443)))</f>
        <v/>
      </c>
      <c r="U443" s="26">
        <f>IF($A443="","",MAX(0,$I443-$K443-$L443-$M443))</f>
        <v/>
      </c>
      <c r="V443" s="27">
        <f>IF($A443="","",IF($G443="","Not submitted",IF($T443&lt;=30,"0–30 days",IF($T443&lt;=60,"31–60 days",IF($T443&lt;=90,"61–90 days","More than 90 days")))))</f>
        <v/>
      </c>
      <c r="W443" s="28">
        <f>IF($A443="","",IF(OR($N443="Submitted",$N443="In Process",$N443="Denied",$N443="Paid",$N443="Adjusted",$N443="Voided"),"Not applicable",IF($H443="","Missing deadline",IF($H443&lt;TODAY(),"Past due",IF($H443&lt;=TODAY()+'Lists &amp; Settings'!$B$3,"Due within 14 days","On track")))))</f>
        <v/>
      </c>
      <c r="X443" s="28">
        <f>IF($A443="","",IF($U443&lt;=0,"Closed",IF($R443="","No follow-up date",IF($R443&lt;TODAY(),"Overdue",IF($R443=TODAY(),"Due","Scheduled")))))</f>
        <v/>
      </c>
      <c r="Y443" s="28">
        <f>IF($A443="","",IF($B443="","Missing encounter ID",IF($C443="","Missing clinic",IF($D443="","Missing payer",IF($E443="","Missing claim type",IF($F443="","Missing date of service",IF($H443="","Missing filing deadline",IF($I443="","Missing billed amount",IF($N443="","Missing claim status",IF($S443="","Missing owner",IF(COUNTIF($A$7:$A$506,$A443)&gt;1,"Duplicate claim ID",IF(AND($G443&lt;&gt;"",$G443&lt;$F443),"Submitted before service date",IF(AND($H443&lt;&gt;"",$H443&lt;$F443),"Deadline before service date",IF(AND($N443="Denied",$P443=""),"Missing denial category",IF(AND(OR($N443="Submitted",$N443="In Process",$N443="Denied",$N443="Paid",$N443="Adjusted"),$G443=""),"Missing submitted date",IF(AND($N443="Paid",$K443=0),"Paid status with no insurance payment",IF($K443+$L443+$M443&gt;$I443,"Amounts exceed billed amount","OK")))))))))))))))))</f>
        <v/>
      </c>
    </row>
    <row r="444">
      <c r="A444" s="29" t="n"/>
      <c r="B444" s="29" t="n"/>
      <c r="C444" s="29" t="n"/>
      <c r="D444" s="29" t="n"/>
      <c r="E444" s="29" t="n"/>
      <c r="F444" s="30" t="n"/>
      <c r="G444" s="30" t="n"/>
      <c r="H444" s="30" t="n"/>
      <c r="I444" s="31" t="n"/>
      <c r="J444" s="31" t="n"/>
      <c r="K444" s="31" t="n"/>
      <c r="L444" s="31" t="n"/>
      <c r="M444" s="31" t="n"/>
      <c r="N444" s="29" t="n"/>
      <c r="O444" s="32" t="n"/>
      <c r="P444" s="32" t="n"/>
      <c r="Q444" s="30" t="n"/>
      <c r="R444" s="30" t="n"/>
      <c r="S444" s="29" t="n"/>
      <c r="T444" s="25">
        <f>IF($A444="","",IF($G444="","",MAX(0,IF($N444="Paid",IF($Q444="",TODAY(),$Q444),TODAY())-$G444)))</f>
        <v/>
      </c>
      <c r="U444" s="26">
        <f>IF($A444="","",MAX(0,$I444-$K444-$L444-$M444))</f>
        <v/>
      </c>
      <c r="V444" s="27">
        <f>IF($A444="","",IF($G444="","Not submitted",IF($T444&lt;=30,"0–30 days",IF($T444&lt;=60,"31–60 days",IF($T444&lt;=90,"61–90 days","More than 90 days")))))</f>
        <v/>
      </c>
      <c r="W444" s="28">
        <f>IF($A444="","",IF(OR($N444="Submitted",$N444="In Process",$N444="Denied",$N444="Paid",$N444="Adjusted",$N444="Voided"),"Not applicable",IF($H444="","Missing deadline",IF($H444&lt;TODAY(),"Past due",IF($H444&lt;=TODAY()+'Lists &amp; Settings'!$B$3,"Due within 14 days","On track")))))</f>
        <v/>
      </c>
      <c r="X444" s="28">
        <f>IF($A444="","",IF($U444&lt;=0,"Closed",IF($R444="","No follow-up date",IF($R444&lt;TODAY(),"Overdue",IF($R444=TODAY(),"Due","Scheduled")))))</f>
        <v/>
      </c>
      <c r="Y444" s="28">
        <f>IF($A444="","",IF($B444="","Missing encounter ID",IF($C444="","Missing clinic",IF($D444="","Missing payer",IF($E444="","Missing claim type",IF($F444="","Missing date of service",IF($H444="","Missing filing deadline",IF($I444="","Missing billed amount",IF($N444="","Missing claim status",IF($S444="","Missing owner",IF(COUNTIF($A$7:$A$506,$A444)&gt;1,"Duplicate claim ID",IF(AND($G444&lt;&gt;"",$G444&lt;$F444),"Submitted before service date",IF(AND($H444&lt;&gt;"",$H444&lt;$F444),"Deadline before service date",IF(AND($N444="Denied",$P444=""),"Missing denial category",IF(AND(OR($N444="Submitted",$N444="In Process",$N444="Denied",$N444="Paid",$N444="Adjusted"),$G444=""),"Missing submitted date",IF(AND($N444="Paid",$K444=0),"Paid status with no insurance payment",IF($K444+$L444+$M444&gt;$I444,"Amounts exceed billed amount","OK")))))))))))))))))</f>
        <v/>
      </c>
    </row>
    <row r="445">
      <c r="A445" s="21" t="n"/>
      <c r="B445" s="21" t="n"/>
      <c r="C445" s="21" t="n"/>
      <c r="D445" s="21" t="n"/>
      <c r="E445" s="21" t="n"/>
      <c r="F445" s="22" t="n"/>
      <c r="G445" s="22" t="n"/>
      <c r="H445" s="22" t="n"/>
      <c r="I445" s="23" t="n"/>
      <c r="J445" s="23" t="n"/>
      <c r="K445" s="23" t="n"/>
      <c r="L445" s="23" t="n"/>
      <c r="M445" s="23" t="n"/>
      <c r="N445" s="21" t="n"/>
      <c r="O445" s="24" t="n"/>
      <c r="P445" s="24" t="n"/>
      <c r="Q445" s="22" t="n"/>
      <c r="R445" s="22" t="n"/>
      <c r="S445" s="21" t="n"/>
      <c r="T445" s="25">
        <f>IF($A445="","",IF($G445="","",MAX(0,IF($N445="Paid",IF($Q445="",TODAY(),$Q445),TODAY())-$G445)))</f>
        <v/>
      </c>
      <c r="U445" s="26">
        <f>IF($A445="","",MAX(0,$I445-$K445-$L445-$M445))</f>
        <v/>
      </c>
      <c r="V445" s="27">
        <f>IF($A445="","",IF($G445="","Not submitted",IF($T445&lt;=30,"0–30 days",IF($T445&lt;=60,"31–60 days",IF($T445&lt;=90,"61–90 days","More than 90 days")))))</f>
        <v/>
      </c>
      <c r="W445" s="28">
        <f>IF($A445="","",IF(OR($N445="Submitted",$N445="In Process",$N445="Denied",$N445="Paid",$N445="Adjusted",$N445="Voided"),"Not applicable",IF($H445="","Missing deadline",IF($H445&lt;TODAY(),"Past due",IF($H445&lt;=TODAY()+'Lists &amp; Settings'!$B$3,"Due within 14 days","On track")))))</f>
        <v/>
      </c>
      <c r="X445" s="28">
        <f>IF($A445="","",IF($U445&lt;=0,"Closed",IF($R445="","No follow-up date",IF($R445&lt;TODAY(),"Overdue",IF($R445=TODAY(),"Due","Scheduled")))))</f>
        <v/>
      </c>
      <c r="Y445" s="28">
        <f>IF($A445="","",IF($B445="","Missing encounter ID",IF($C445="","Missing clinic",IF($D445="","Missing payer",IF($E445="","Missing claim type",IF($F445="","Missing date of service",IF($H445="","Missing filing deadline",IF($I445="","Missing billed amount",IF($N445="","Missing claim status",IF($S445="","Missing owner",IF(COUNTIF($A$7:$A$506,$A445)&gt;1,"Duplicate claim ID",IF(AND($G445&lt;&gt;"",$G445&lt;$F445),"Submitted before service date",IF(AND($H445&lt;&gt;"",$H445&lt;$F445),"Deadline before service date",IF(AND($N445="Denied",$P445=""),"Missing denial category",IF(AND(OR($N445="Submitted",$N445="In Process",$N445="Denied",$N445="Paid",$N445="Adjusted"),$G445=""),"Missing submitted date",IF(AND($N445="Paid",$K445=0),"Paid status with no insurance payment",IF($K445+$L445+$M445&gt;$I445,"Amounts exceed billed amount","OK")))))))))))))))))</f>
        <v/>
      </c>
    </row>
    <row r="446">
      <c r="A446" s="29" t="n"/>
      <c r="B446" s="29" t="n"/>
      <c r="C446" s="29" t="n"/>
      <c r="D446" s="29" t="n"/>
      <c r="E446" s="29" t="n"/>
      <c r="F446" s="30" t="n"/>
      <c r="G446" s="30" t="n"/>
      <c r="H446" s="30" t="n"/>
      <c r="I446" s="31" t="n"/>
      <c r="J446" s="31" t="n"/>
      <c r="K446" s="31" t="n"/>
      <c r="L446" s="31" t="n"/>
      <c r="M446" s="31" t="n"/>
      <c r="N446" s="29" t="n"/>
      <c r="O446" s="32" t="n"/>
      <c r="P446" s="32" t="n"/>
      <c r="Q446" s="30" t="n"/>
      <c r="R446" s="30" t="n"/>
      <c r="S446" s="29" t="n"/>
      <c r="T446" s="25">
        <f>IF($A446="","",IF($G446="","",MAX(0,IF($N446="Paid",IF($Q446="",TODAY(),$Q446),TODAY())-$G446)))</f>
        <v/>
      </c>
      <c r="U446" s="26">
        <f>IF($A446="","",MAX(0,$I446-$K446-$L446-$M446))</f>
        <v/>
      </c>
      <c r="V446" s="27">
        <f>IF($A446="","",IF($G446="","Not submitted",IF($T446&lt;=30,"0–30 days",IF($T446&lt;=60,"31–60 days",IF($T446&lt;=90,"61–90 days","More than 90 days")))))</f>
        <v/>
      </c>
      <c r="W446" s="28">
        <f>IF($A446="","",IF(OR($N446="Submitted",$N446="In Process",$N446="Denied",$N446="Paid",$N446="Adjusted",$N446="Voided"),"Not applicable",IF($H446="","Missing deadline",IF($H446&lt;TODAY(),"Past due",IF($H446&lt;=TODAY()+'Lists &amp; Settings'!$B$3,"Due within 14 days","On track")))))</f>
        <v/>
      </c>
      <c r="X446" s="28">
        <f>IF($A446="","",IF($U446&lt;=0,"Closed",IF($R446="","No follow-up date",IF($R446&lt;TODAY(),"Overdue",IF($R446=TODAY(),"Due","Scheduled")))))</f>
        <v/>
      </c>
      <c r="Y446" s="28">
        <f>IF($A446="","",IF($B446="","Missing encounter ID",IF($C446="","Missing clinic",IF($D446="","Missing payer",IF($E446="","Missing claim type",IF($F446="","Missing date of service",IF($H446="","Missing filing deadline",IF($I446="","Missing billed amount",IF($N446="","Missing claim status",IF($S446="","Missing owner",IF(COUNTIF($A$7:$A$506,$A446)&gt;1,"Duplicate claim ID",IF(AND($G446&lt;&gt;"",$G446&lt;$F446),"Submitted before service date",IF(AND($H446&lt;&gt;"",$H446&lt;$F446),"Deadline before service date",IF(AND($N446="Denied",$P446=""),"Missing denial category",IF(AND(OR($N446="Submitted",$N446="In Process",$N446="Denied",$N446="Paid",$N446="Adjusted"),$G446=""),"Missing submitted date",IF(AND($N446="Paid",$K446=0),"Paid status with no insurance payment",IF($K446+$L446+$M446&gt;$I446,"Amounts exceed billed amount","OK")))))))))))))))))</f>
        <v/>
      </c>
    </row>
    <row r="447">
      <c r="A447" s="21" t="n"/>
      <c r="B447" s="21" t="n"/>
      <c r="C447" s="21" t="n"/>
      <c r="D447" s="21" t="n"/>
      <c r="E447" s="21" t="n"/>
      <c r="F447" s="22" t="n"/>
      <c r="G447" s="22" t="n"/>
      <c r="H447" s="22" t="n"/>
      <c r="I447" s="23" t="n"/>
      <c r="J447" s="23" t="n"/>
      <c r="K447" s="23" t="n"/>
      <c r="L447" s="23" t="n"/>
      <c r="M447" s="23" t="n"/>
      <c r="N447" s="21" t="n"/>
      <c r="O447" s="24" t="n"/>
      <c r="P447" s="24" t="n"/>
      <c r="Q447" s="22" t="n"/>
      <c r="R447" s="22" t="n"/>
      <c r="S447" s="21" t="n"/>
      <c r="T447" s="25">
        <f>IF($A447="","",IF($G447="","",MAX(0,IF($N447="Paid",IF($Q447="",TODAY(),$Q447),TODAY())-$G447)))</f>
        <v/>
      </c>
      <c r="U447" s="26">
        <f>IF($A447="","",MAX(0,$I447-$K447-$L447-$M447))</f>
        <v/>
      </c>
      <c r="V447" s="27">
        <f>IF($A447="","",IF($G447="","Not submitted",IF($T447&lt;=30,"0–30 days",IF($T447&lt;=60,"31–60 days",IF($T447&lt;=90,"61–90 days","More than 90 days")))))</f>
        <v/>
      </c>
      <c r="W447" s="28">
        <f>IF($A447="","",IF(OR($N447="Submitted",$N447="In Process",$N447="Denied",$N447="Paid",$N447="Adjusted",$N447="Voided"),"Not applicable",IF($H447="","Missing deadline",IF($H447&lt;TODAY(),"Past due",IF($H447&lt;=TODAY()+'Lists &amp; Settings'!$B$3,"Due within 14 days","On track")))))</f>
        <v/>
      </c>
      <c r="X447" s="28">
        <f>IF($A447="","",IF($U447&lt;=0,"Closed",IF($R447="","No follow-up date",IF($R447&lt;TODAY(),"Overdue",IF($R447=TODAY(),"Due","Scheduled")))))</f>
        <v/>
      </c>
      <c r="Y447" s="28">
        <f>IF($A447="","",IF($B447="","Missing encounter ID",IF($C447="","Missing clinic",IF($D447="","Missing payer",IF($E447="","Missing claim type",IF($F447="","Missing date of service",IF($H447="","Missing filing deadline",IF($I447="","Missing billed amount",IF($N447="","Missing claim status",IF($S447="","Missing owner",IF(COUNTIF($A$7:$A$506,$A447)&gt;1,"Duplicate claim ID",IF(AND($G447&lt;&gt;"",$G447&lt;$F447),"Submitted before service date",IF(AND($H447&lt;&gt;"",$H447&lt;$F447),"Deadline before service date",IF(AND($N447="Denied",$P447=""),"Missing denial category",IF(AND(OR($N447="Submitted",$N447="In Process",$N447="Denied",$N447="Paid",$N447="Adjusted"),$G447=""),"Missing submitted date",IF(AND($N447="Paid",$K447=0),"Paid status with no insurance payment",IF($K447+$L447+$M447&gt;$I447,"Amounts exceed billed amount","OK")))))))))))))))))</f>
        <v/>
      </c>
    </row>
    <row r="448">
      <c r="A448" s="29" t="n"/>
      <c r="B448" s="29" t="n"/>
      <c r="C448" s="29" t="n"/>
      <c r="D448" s="29" t="n"/>
      <c r="E448" s="29" t="n"/>
      <c r="F448" s="30" t="n"/>
      <c r="G448" s="30" t="n"/>
      <c r="H448" s="30" t="n"/>
      <c r="I448" s="31" t="n"/>
      <c r="J448" s="31" t="n"/>
      <c r="K448" s="31" t="n"/>
      <c r="L448" s="31" t="n"/>
      <c r="M448" s="31" t="n"/>
      <c r="N448" s="29" t="n"/>
      <c r="O448" s="32" t="n"/>
      <c r="P448" s="32" t="n"/>
      <c r="Q448" s="30" t="n"/>
      <c r="R448" s="30" t="n"/>
      <c r="S448" s="29" t="n"/>
      <c r="T448" s="25">
        <f>IF($A448="","",IF($G448="","",MAX(0,IF($N448="Paid",IF($Q448="",TODAY(),$Q448),TODAY())-$G448)))</f>
        <v/>
      </c>
      <c r="U448" s="26">
        <f>IF($A448="","",MAX(0,$I448-$K448-$L448-$M448))</f>
        <v/>
      </c>
      <c r="V448" s="27">
        <f>IF($A448="","",IF($G448="","Not submitted",IF($T448&lt;=30,"0–30 days",IF($T448&lt;=60,"31–60 days",IF($T448&lt;=90,"61–90 days","More than 90 days")))))</f>
        <v/>
      </c>
      <c r="W448" s="28">
        <f>IF($A448="","",IF(OR($N448="Submitted",$N448="In Process",$N448="Denied",$N448="Paid",$N448="Adjusted",$N448="Voided"),"Not applicable",IF($H448="","Missing deadline",IF($H448&lt;TODAY(),"Past due",IF($H448&lt;=TODAY()+'Lists &amp; Settings'!$B$3,"Due within 14 days","On track")))))</f>
        <v/>
      </c>
      <c r="X448" s="28">
        <f>IF($A448="","",IF($U448&lt;=0,"Closed",IF($R448="","No follow-up date",IF($R448&lt;TODAY(),"Overdue",IF($R448=TODAY(),"Due","Scheduled")))))</f>
        <v/>
      </c>
      <c r="Y448" s="28">
        <f>IF($A448="","",IF($B448="","Missing encounter ID",IF($C448="","Missing clinic",IF($D448="","Missing payer",IF($E448="","Missing claim type",IF($F448="","Missing date of service",IF($H448="","Missing filing deadline",IF($I448="","Missing billed amount",IF($N448="","Missing claim status",IF($S448="","Missing owner",IF(COUNTIF($A$7:$A$506,$A448)&gt;1,"Duplicate claim ID",IF(AND($G448&lt;&gt;"",$G448&lt;$F448),"Submitted before service date",IF(AND($H448&lt;&gt;"",$H448&lt;$F448),"Deadline before service date",IF(AND($N448="Denied",$P448=""),"Missing denial category",IF(AND(OR($N448="Submitted",$N448="In Process",$N448="Denied",$N448="Paid",$N448="Adjusted"),$G448=""),"Missing submitted date",IF(AND($N448="Paid",$K448=0),"Paid status with no insurance payment",IF($K448+$L448+$M448&gt;$I448,"Amounts exceed billed amount","OK")))))))))))))))))</f>
        <v/>
      </c>
    </row>
    <row r="449">
      <c r="A449" s="21" t="n"/>
      <c r="B449" s="21" t="n"/>
      <c r="C449" s="21" t="n"/>
      <c r="D449" s="21" t="n"/>
      <c r="E449" s="21" t="n"/>
      <c r="F449" s="22" t="n"/>
      <c r="G449" s="22" t="n"/>
      <c r="H449" s="22" t="n"/>
      <c r="I449" s="23" t="n"/>
      <c r="J449" s="23" t="n"/>
      <c r="K449" s="23" t="n"/>
      <c r="L449" s="23" t="n"/>
      <c r="M449" s="23" t="n"/>
      <c r="N449" s="21" t="n"/>
      <c r="O449" s="24" t="n"/>
      <c r="P449" s="24" t="n"/>
      <c r="Q449" s="22" t="n"/>
      <c r="R449" s="22" t="n"/>
      <c r="S449" s="21" t="n"/>
      <c r="T449" s="25">
        <f>IF($A449="","",IF($G449="","",MAX(0,IF($N449="Paid",IF($Q449="",TODAY(),$Q449),TODAY())-$G449)))</f>
        <v/>
      </c>
      <c r="U449" s="26">
        <f>IF($A449="","",MAX(0,$I449-$K449-$L449-$M449))</f>
        <v/>
      </c>
      <c r="V449" s="27">
        <f>IF($A449="","",IF($G449="","Not submitted",IF($T449&lt;=30,"0–30 days",IF($T449&lt;=60,"31–60 days",IF($T449&lt;=90,"61–90 days","More than 90 days")))))</f>
        <v/>
      </c>
      <c r="W449" s="28">
        <f>IF($A449="","",IF(OR($N449="Submitted",$N449="In Process",$N449="Denied",$N449="Paid",$N449="Adjusted",$N449="Voided"),"Not applicable",IF($H449="","Missing deadline",IF($H449&lt;TODAY(),"Past due",IF($H449&lt;=TODAY()+'Lists &amp; Settings'!$B$3,"Due within 14 days","On track")))))</f>
        <v/>
      </c>
      <c r="X449" s="28">
        <f>IF($A449="","",IF($U449&lt;=0,"Closed",IF($R449="","No follow-up date",IF($R449&lt;TODAY(),"Overdue",IF($R449=TODAY(),"Due","Scheduled")))))</f>
        <v/>
      </c>
      <c r="Y449" s="28">
        <f>IF($A449="","",IF($B449="","Missing encounter ID",IF($C449="","Missing clinic",IF($D449="","Missing payer",IF($E449="","Missing claim type",IF($F449="","Missing date of service",IF($H449="","Missing filing deadline",IF($I449="","Missing billed amount",IF($N449="","Missing claim status",IF($S449="","Missing owner",IF(COUNTIF($A$7:$A$506,$A449)&gt;1,"Duplicate claim ID",IF(AND($G449&lt;&gt;"",$G449&lt;$F449),"Submitted before service date",IF(AND($H449&lt;&gt;"",$H449&lt;$F449),"Deadline before service date",IF(AND($N449="Denied",$P449=""),"Missing denial category",IF(AND(OR($N449="Submitted",$N449="In Process",$N449="Denied",$N449="Paid",$N449="Adjusted"),$G449=""),"Missing submitted date",IF(AND($N449="Paid",$K449=0),"Paid status with no insurance payment",IF($K449+$L449+$M449&gt;$I449,"Amounts exceed billed amount","OK")))))))))))))))))</f>
        <v/>
      </c>
    </row>
    <row r="450">
      <c r="A450" s="29" t="n"/>
      <c r="B450" s="29" t="n"/>
      <c r="C450" s="29" t="n"/>
      <c r="D450" s="29" t="n"/>
      <c r="E450" s="29" t="n"/>
      <c r="F450" s="30" t="n"/>
      <c r="G450" s="30" t="n"/>
      <c r="H450" s="30" t="n"/>
      <c r="I450" s="31" t="n"/>
      <c r="J450" s="31" t="n"/>
      <c r="K450" s="31" t="n"/>
      <c r="L450" s="31" t="n"/>
      <c r="M450" s="31" t="n"/>
      <c r="N450" s="29" t="n"/>
      <c r="O450" s="32" t="n"/>
      <c r="P450" s="32" t="n"/>
      <c r="Q450" s="30" t="n"/>
      <c r="R450" s="30" t="n"/>
      <c r="S450" s="29" t="n"/>
      <c r="T450" s="25">
        <f>IF($A450="","",IF($G450="","",MAX(0,IF($N450="Paid",IF($Q450="",TODAY(),$Q450),TODAY())-$G450)))</f>
        <v/>
      </c>
      <c r="U450" s="26">
        <f>IF($A450="","",MAX(0,$I450-$K450-$L450-$M450))</f>
        <v/>
      </c>
      <c r="V450" s="27">
        <f>IF($A450="","",IF($G450="","Not submitted",IF($T450&lt;=30,"0–30 days",IF($T450&lt;=60,"31–60 days",IF($T450&lt;=90,"61–90 days","More than 90 days")))))</f>
        <v/>
      </c>
      <c r="W450" s="28">
        <f>IF($A450="","",IF(OR($N450="Submitted",$N450="In Process",$N450="Denied",$N450="Paid",$N450="Adjusted",$N450="Voided"),"Not applicable",IF($H450="","Missing deadline",IF($H450&lt;TODAY(),"Past due",IF($H450&lt;=TODAY()+'Lists &amp; Settings'!$B$3,"Due within 14 days","On track")))))</f>
        <v/>
      </c>
      <c r="X450" s="28">
        <f>IF($A450="","",IF($U450&lt;=0,"Closed",IF($R450="","No follow-up date",IF($R450&lt;TODAY(),"Overdue",IF($R450=TODAY(),"Due","Scheduled")))))</f>
        <v/>
      </c>
      <c r="Y450" s="28">
        <f>IF($A450="","",IF($B450="","Missing encounter ID",IF($C450="","Missing clinic",IF($D450="","Missing payer",IF($E450="","Missing claim type",IF($F450="","Missing date of service",IF($H450="","Missing filing deadline",IF($I450="","Missing billed amount",IF($N450="","Missing claim status",IF($S450="","Missing owner",IF(COUNTIF($A$7:$A$506,$A450)&gt;1,"Duplicate claim ID",IF(AND($G450&lt;&gt;"",$G450&lt;$F450),"Submitted before service date",IF(AND($H450&lt;&gt;"",$H450&lt;$F450),"Deadline before service date",IF(AND($N450="Denied",$P450=""),"Missing denial category",IF(AND(OR($N450="Submitted",$N450="In Process",$N450="Denied",$N450="Paid",$N450="Adjusted"),$G450=""),"Missing submitted date",IF(AND($N450="Paid",$K450=0),"Paid status with no insurance payment",IF($K450+$L450+$M450&gt;$I450,"Amounts exceed billed amount","OK")))))))))))))))))</f>
        <v/>
      </c>
    </row>
    <row r="451">
      <c r="A451" s="21" t="n"/>
      <c r="B451" s="21" t="n"/>
      <c r="C451" s="21" t="n"/>
      <c r="D451" s="21" t="n"/>
      <c r="E451" s="21" t="n"/>
      <c r="F451" s="22" t="n"/>
      <c r="G451" s="22" t="n"/>
      <c r="H451" s="22" t="n"/>
      <c r="I451" s="23" t="n"/>
      <c r="J451" s="23" t="n"/>
      <c r="K451" s="23" t="n"/>
      <c r="L451" s="23" t="n"/>
      <c r="M451" s="23" t="n"/>
      <c r="N451" s="21" t="n"/>
      <c r="O451" s="24" t="n"/>
      <c r="P451" s="24" t="n"/>
      <c r="Q451" s="22" t="n"/>
      <c r="R451" s="22" t="n"/>
      <c r="S451" s="21" t="n"/>
      <c r="T451" s="25">
        <f>IF($A451="","",IF($G451="","",MAX(0,IF($N451="Paid",IF($Q451="",TODAY(),$Q451),TODAY())-$G451)))</f>
        <v/>
      </c>
      <c r="U451" s="26">
        <f>IF($A451="","",MAX(0,$I451-$K451-$L451-$M451))</f>
        <v/>
      </c>
      <c r="V451" s="27">
        <f>IF($A451="","",IF($G451="","Not submitted",IF($T451&lt;=30,"0–30 days",IF($T451&lt;=60,"31–60 days",IF($T451&lt;=90,"61–90 days","More than 90 days")))))</f>
        <v/>
      </c>
      <c r="W451" s="28">
        <f>IF($A451="","",IF(OR($N451="Submitted",$N451="In Process",$N451="Denied",$N451="Paid",$N451="Adjusted",$N451="Voided"),"Not applicable",IF($H451="","Missing deadline",IF($H451&lt;TODAY(),"Past due",IF($H451&lt;=TODAY()+'Lists &amp; Settings'!$B$3,"Due within 14 days","On track")))))</f>
        <v/>
      </c>
      <c r="X451" s="28">
        <f>IF($A451="","",IF($U451&lt;=0,"Closed",IF($R451="","No follow-up date",IF($R451&lt;TODAY(),"Overdue",IF($R451=TODAY(),"Due","Scheduled")))))</f>
        <v/>
      </c>
      <c r="Y451" s="28">
        <f>IF($A451="","",IF($B451="","Missing encounter ID",IF($C451="","Missing clinic",IF($D451="","Missing payer",IF($E451="","Missing claim type",IF($F451="","Missing date of service",IF($H451="","Missing filing deadline",IF($I451="","Missing billed amount",IF($N451="","Missing claim status",IF($S451="","Missing owner",IF(COUNTIF($A$7:$A$506,$A451)&gt;1,"Duplicate claim ID",IF(AND($G451&lt;&gt;"",$G451&lt;$F451),"Submitted before service date",IF(AND($H451&lt;&gt;"",$H451&lt;$F451),"Deadline before service date",IF(AND($N451="Denied",$P451=""),"Missing denial category",IF(AND(OR($N451="Submitted",$N451="In Process",$N451="Denied",$N451="Paid",$N451="Adjusted"),$G451=""),"Missing submitted date",IF(AND($N451="Paid",$K451=0),"Paid status with no insurance payment",IF($K451+$L451+$M451&gt;$I451,"Amounts exceed billed amount","OK")))))))))))))))))</f>
        <v/>
      </c>
    </row>
    <row r="452">
      <c r="A452" s="29" t="n"/>
      <c r="B452" s="29" t="n"/>
      <c r="C452" s="29" t="n"/>
      <c r="D452" s="29" t="n"/>
      <c r="E452" s="29" t="n"/>
      <c r="F452" s="30" t="n"/>
      <c r="G452" s="30" t="n"/>
      <c r="H452" s="30" t="n"/>
      <c r="I452" s="31" t="n"/>
      <c r="J452" s="31" t="n"/>
      <c r="K452" s="31" t="n"/>
      <c r="L452" s="31" t="n"/>
      <c r="M452" s="31" t="n"/>
      <c r="N452" s="29" t="n"/>
      <c r="O452" s="32" t="n"/>
      <c r="P452" s="32" t="n"/>
      <c r="Q452" s="30" t="n"/>
      <c r="R452" s="30" t="n"/>
      <c r="S452" s="29" t="n"/>
      <c r="T452" s="25">
        <f>IF($A452="","",IF($G452="","",MAX(0,IF($N452="Paid",IF($Q452="",TODAY(),$Q452),TODAY())-$G452)))</f>
        <v/>
      </c>
      <c r="U452" s="26">
        <f>IF($A452="","",MAX(0,$I452-$K452-$L452-$M452))</f>
        <v/>
      </c>
      <c r="V452" s="27">
        <f>IF($A452="","",IF($G452="","Not submitted",IF($T452&lt;=30,"0–30 days",IF($T452&lt;=60,"31–60 days",IF($T452&lt;=90,"61–90 days","More than 90 days")))))</f>
        <v/>
      </c>
      <c r="W452" s="28">
        <f>IF($A452="","",IF(OR($N452="Submitted",$N452="In Process",$N452="Denied",$N452="Paid",$N452="Adjusted",$N452="Voided"),"Not applicable",IF($H452="","Missing deadline",IF($H452&lt;TODAY(),"Past due",IF($H452&lt;=TODAY()+'Lists &amp; Settings'!$B$3,"Due within 14 days","On track")))))</f>
        <v/>
      </c>
      <c r="X452" s="28">
        <f>IF($A452="","",IF($U452&lt;=0,"Closed",IF($R452="","No follow-up date",IF($R452&lt;TODAY(),"Overdue",IF($R452=TODAY(),"Due","Scheduled")))))</f>
        <v/>
      </c>
      <c r="Y452" s="28">
        <f>IF($A452="","",IF($B452="","Missing encounter ID",IF($C452="","Missing clinic",IF($D452="","Missing payer",IF($E452="","Missing claim type",IF($F452="","Missing date of service",IF($H452="","Missing filing deadline",IF($I452="","Missing billed amount",IF($N452="","Missing claim status",IF($S452="","Missing owner",IF(COUNTIF($A$7:$A$506,$A452)&gt;1,"Duplicate claim ID",IF(AND($G452&lt;&gt;"",$G452&lt;$F452),"Submitted before service date",IF(AND($H452&lt;&gt;"",$H452&lt;$F452),"Deadline before service date",IF(AND($N452="Denied",$P452=""),"Missing denial category",IF(AND(OR($N452="Submitted",$N452="In Process",$N452="Denied",$N452="Paid",$N452="Adjusted"),$G452=""),"Missing submitted date",IF(AND($N452="Paid",$K452=0),"Paid status with no insurance payment",IF($K452+$L452+$M452&gt;$I452,"Amounts exceed billed amount","OK")))))))))))))))))</f>
        <v/>
      </c>
    </row>
    <row r="453">
      <c r="A453" s="21" t="n"/>
      <c r="B453" s="21" t="n"/>
      <c r="C453" s="21" t="n"/>
      <c r="D453" s="21" t="n"/>
      <c r="E453" s="21" t="n"/>
      <c r="F453" s="22" t="n"/>
      <c r="G453" s="22" t="n"/>
      <c r="H453" s="22" t="n"/>
      <c r="I453" s="23" t="n"/>
      <c r="J453" s="23" t="n"/>
      <c r="K453" s="23" t="n"/>
      <c r="L453" s="23" t="n"/>
      <c r="M453" s="23" t="n"/>
      <c r="N453" s="21" t="n"/>
      <c r="O453" s="24" t="n"/>
      <c r="P453" s="24" t="n"/>
      <c r="Q453" s="22" t="n"/>
      <c r="R453" s="22" t="n"/>
      <c r="S453" s="21" t="n"/>
      <c r="T453" s="25">
        <f>IF($A453="","",IF($G453="","",MAX(0,IF($N453="Paid",IF($Q453="",TODAY(),$Q453),TODAY())-$G453)))</f>
        <v/>
      </c>
      <c r="U453" s="26">
        <f>IF($A453="","",MAX(0,$I453-$K453-$L453-$M453))</f>
        <v/>
      </c>
      <c r="V453" s="27">
        <f>IF($A453="","",IF($G453="","Not submitted",IF($T453&lt;=30,"0–30 days",IF($T453&lt;=60,"31–60 days",IF($T453&lt;=90,"61–90 days","More than 90 days")))))</f>
        <v/>
      </c>
      <c r="W453" s="28">
        <f>IF($A453="","",IF(OR($N453="Submitted",$N453="In Process",$N453="Denied",$N453="Paid",$N453="Adjusted",$N453="Voided"),"Not applicable",IF($H453="","Missing deadline",IF($H453&lt;TODAY(),"Past due",IF($H453&lt;=TODAY()+'Lists &amp; Settings'!$B$3,"Due within 14 days","On track")))))</f>
        <v/>
      </c>
      <c r="X453" s="28">
        <f>IF($A453="","",IF($U453&lt;=0,"Closed",IF($R453="","No follow-up date",IF($R453&lt;TODAY(),"Overdue",IF($R453=TODAY(),"Due","Scheduled")))))</f>
        <v/>
      </c>
      <c r="Y453" s="28">
        <f>IF($A453="","",IF($B453="","Missing encounter ID",IF($C453="","Missing clinic",IF($D453="","Missing payer",IF($E453="","Missing claim type",IF($F453="","Missing date of service",IF($H453="","Missing filing deadline",IF($I453="","Missing billed amount",IF($N453="","Missing claim status",IF($S453="","Missing owner",IF(COUNTIF($A$7:$A$506,$A453)&gt;1,"Duplicate claim ID",IF(AND($G453&lt;&gt;"",$G453&lt;$F453),"Submitted before service date",IF(AND($H453&lt;&gt;"",$H453&lt;$F453),"Deadline before service date",IF(AND($N453="Denied",$P453=""),"Missing denial category",IF(AND(OR($N453="Submitted",$N453="In Process",$N453="Denied",$N453="Paid",$N453="Adjusted"),$G453=""),"Missing submitted date",IF(AND($N453="Paid",$K453=0),"Paid status with no insurance payment",IF($K453+$L453+$M453&gt;$I453,"Amounts exceed billed amount","OK")))))))))))))))))</f>
        <v/>
      </c>
    </row>
    <row r="454">
      <c r="A454" s="29" t="n"/>
      <c r="B454" s="29" t="n"/>
      <c r="C454" s="29" t="n"/>
      <c r="D454" s="29" t="n"/>
      <c r="E454" s="29" t="n"/>
      <c r="F454" s="30" t="n"/>
      <c r="G454" s="30" t="n"/>
      <c r="H454" s="30" t="n"/>
      <c r="I454" s="31" t="n"/>
      <c r="J454" s="31" t="n"/>
      <c r="K454" s="31" t="n"/>
      <c r="L454" s="31" t="n"/>
      <c r="M454" s="31" t="n"/>
      <c r="N454" s="29" t="n"/>
      <c r="O454" s="32" t="n"/>
      <c r="P454" s="32" t="n"/>
      <c r="Q454" s="30" t="n"/>
      <c r="R454" s="30" t="n"/>
      <c r="S454" s="29" t="n"/>
      <c r="T454" s="25">
        <f>IF($A454="","",IF($G454="","",MAX(0,IF($N454="Paid",IF($Q454="",TODAY(),$Q454),TODAY())-$G454)))</f>
        <v/>
      </c>
      <c r="U454" s="26">
        <f>IF($A454="","",MAX(0,$I454-$K454-$L454-$M454))</f>
        <v/>
      </c>
      <c r="V454" s="27">
        <f>IF($A454="","",IF($G454="","Not submitted",IF($T454&lt;=30,"0–30 days",IF($T454&lt;=60,"31–60 days",IF($T454&lt;=90,"61–90 days","More than 90 days")))))</f>
        <v/>
      </c>
      <c r="W454" s="28">
        <f>IF($A454="","",IF(OR($N454="Submitted",$N454="In Process",$N454="Denied",$N454="Paid",$N454="Adjusted",$N454="Voided"),"Not applicable",IF($H454="","Missing deadline",IF($H454&lt;TODAY(),"Past due",IF($H454&lt;=TODAY()+'Lists &amp; Settings'!$B$3,"Due within 14 days","On track")))))</f>
        <v/>
      </c>
      <c r="X454" s="28">
        <f>IF($A454="","",IF($U454&lt;=0,"Closed",IF($R454="","No follow-up date",IF($R454&lt;TODAY(),"Overdue",IF($R454=TODAY(),"Due","Scheduled")))))</f>
        <v/>
      </c>
      <c r="Y454" s="28">
        <f>IF($A454="","",IF($B454="","Missing encounter ID",IF($C454="","Missing clinic",IF($D454="","Missing payer",IF($E454="","Missing claim type",IF($F454="","Missing date of service",IF($H454="","Missing filing deadline",IF($I454="","Missing billed amount",IF($N454="","Missing claim status",IF($S454="","Missing owner",IF(COUNTIF($A$7:$A$506,$A454)&gt;1,"Duplicate claim ID",IF(AND($G454&lt;&gt;"",$G454&lt;$F454),"Submitted before service date",IF(AND($H454&lt;&gt;"",$H454&lt;$F454),"Deadline before service date",IF(AND($N454="Denied",$P454=""),"Missing denial category",IF(AND(OR($N454="Submitted",$N454="In Process",$N454="Denied",$N454="Paid",$N454="Adjusted"),$G454=""),"Missing submitted date",IF(AND($N454="Paid",$K454=0),"Paid status with no insurance payment",IF($K454+$L454+$M454&gt;$I454,"Amounts exceed billed amount","OK")))))))))))))))))</f>
        <v/>
      </c>
    </row>
    <row r="455">
      <c r="A455" s="21" t="n"/>
      <c r="B455" s="21" t="n"/>
      <c r="C455" s="21" t="n"/>
      <c r="D455" s="21" t="n"/>
      <c r="E455" s="21" t="n"/>
      <c r="F455" s="22" t="n"/>
      <c r="G455" s="22" t="n"/>
      <c r="H455" s="22" t="n"/>
      <c r="I455" s="23" t="n"/>
      <c r="J455" s="23" t="n"/>
      <c r="K455" s="23" t="n"/>
      <c r="L455" s="23" t="n"/>
      <c r="M455" s="23" t="n"/>
      <c r="N455" s="21" t="n"/>
      <c r="O455" s="24" t="n"/>
      <c r="P455" s="24" t="n"/>
      <c r="Q455" s="22" t="n"/>
      <c r="R455" s="22" t="n"/>
      <c r="S455" s="21" t="n"/>
      <c r="T455" s="25">
        <f>IF($A455="","",IF($G455="","",MAX(0,IF($N455="Paid",IF($Q455="",TODAY(),$Q455),TODAY())-$G455)))</f>
        <v/>
      </c>
      <c r="U455" s="26">
        <f>IF($A455="","",MAX(0,$I455-$K455-$L455-$M455))</f>
        <v/>
      </c>
      <c r="V455" s="27">
        <f>IF($A455="","",IF($G455="","Not submitted",IF($T455&lt;=30,"0–30 days",IF($T455&lt;=60,"31–60 days",IF($T455&lt;=90,"61–90 days","More than 90 days")))))</f>
        <v/>
      </c>
      <c r="W455" s="28">
        <f>IF($A455="","",IF(OR($N455="Submitted",$N455="In Process",$N455="Denied",$N455="Paid",$N455="Adjusted",$N455="Voided"),"Not applicable",IF($H455="","Missing deadline",IF($H455&lt;TODAY(),"Past due",IF($H455&lt;=TODAY()+'Lists &amp; Settings'!$B$3,"Due within 14 days","On track")))))</f>
        <v/>
      </c>
      <c r="X455" s="28">
        <f>IF($A455="","",IF($U455&lt;=0,"Closed",IF($R455="","No follow-up date",IF($R455&lt;TODAY(),"Overdue",IF($R455=TODAY(),"Due","Scheduled")))))</f>
        <v/>
      </c>
      <c r="Y455" s="28">
        <f>IF($A455="","",IF($B455="","Missing encounter ID",IF($C455="","Missing clinic",IF($D455="","Missing payer",IF($E455="","Missing claim type",IF($F455="","Missing date of service",IF($H455="","Missing filing deadline",IF($I455="","Missing billed amount",IF($N455="","Missing claim status",IF($S455="","Missing owner",IF(COUNTIF($A$7:$A$506,$A455)&gt;1,"Duplicate claim ID",IF(AND($G455&lt;&gt;"",$G455&lt;$F455),"Submitted before service date",IF(AND($H455&lt;&gt;"",$H455&lt;$F455),"Deadline before service date",IF(AND($N455="Denied",$P455=""),"Missing denial category",IF(AND(OR($N455="Submitted",$N455="In Process",$N455="Denied",$N455="Paid",$N455="Adjusted"),$G455=""),"Missing submitted date",IF(AND($N455="Paid",$K455=0),"Paid status with no insurance payment",IF($K455+$L455+$M455&gt;$I455,"Amounts exceed billed amount","OK")))))))))))))))))</f>
        <v/>
      </c>
    </row>
    <row r="456">
      <c r="A456" s="29" t="n"/>
      <c r="B456" s="29" t="n"/>
      <c r="C456" s="29" t="n"/>
      <c r="D456" s="29" t="n"/>
      <c r="E456" s="29" t="n"/>
      <c r="F456" s="30" t="n"/>
      <c r="G456" s="30" t="n"/>
      <c r="H456" s="30" t="n"/>
      <c r="I456" s="31" t="n"/>
      <c r="J456" s="31" t="n"/>
      <c r="K456" s="31" t="n"/>
      <c r="L456" s="31" t="n"/>
      <c r="M456" s="31" t="n"/>
      <c r="N456" s="29" t="n"/>
      <c r="O456" s="32" t="n"/>
      <c r="P456" s="32" t="n"/>
      <c r="Q456" s="30" t="n"/>
      <c r="R456" s="30" t="n"/>
      <c r="S456" s="29" t="n"/>
      <c r="T456" s="25">
        <f>IF($A456="","",IF($G456="","",MAX(0,IF($N456="Paid",IF($Q456="",TODAY(),$Q456),TODAY())-$G456)))</f>
        <v/>
      </c>
      <c r="U456" s="26">
        <f>IF($A456="","",MAX(0,$I456-$K456-$L456-$M456))</f>
        <v/>
      </c>
      <c r="V456" s="27">
        <f>IF($A456="","",IF($G456="","Not submitted",IF($T456&lt;=30,"0–30 days",IF($T456&lt;=60,"31–60 days",IF($T456&lt;=90,"61–90 days","More than 90 days")))))</f>
        <v/>
      </c>
      <c r="W456" s="28">
        <f>IF($A456="","",IF(OR($N456="Submitted",$N456="In Process",$N456="Denied",$N456="Paid",$N456="Adjusted",$N456="Voided"),"Not applicable",IF($H456="","Missing deadline",IF($H456&lt;TODAY(),"Past due",IF($H456&lt;=TODAY()+'Lists &amp; Settings'!$B$3,"Due within 14 days","On track")))))</f>
        <v/>
      </c>
      <c r="X456" s="28">
        <f>IF($A456="","",IF($U456&lt;=0,"Closed",IF($R456="","No follow-up date",IF($R456&lt;TODAY(),"Overdue",IF($R456=TODAY(),"Due","Scheduled")))))</f>
        <v/>
      </c>
      <c r="Y456" s="28">
        <f>IF($A456="","",IF($B456="","Missing encounter ID",IF($C456="","Missing clinic",IF($D456="","Missing payer",IF($E456="","Missing claim type",IF($F456="","Missing date of service",IF($H456="","Missing filing deadline",IF($I456="","Missing billed amount",IF($N456="","Missing claim status",IF($S456="","Missing owner",IF(COUNTIF($A$7:$A$506,$A456)&gt;1,"Duplicate claim ID",IF(AND($G456&lt;&gt;"",$G456&lt;$F456),"Submitted before service date",IF(AND($H456&lt;&gt;"",$H456&lt;$F456),"Deadline before service date",IF(AND($N456="Denied",$P456=""),"Missing denial category",IF(AND(OR($N456="Submitted",$N456="In Process",$N456="Denied",$N456="Paid",$N456="Adjusted"),$G456=""),"Missing submitted date",IF(AND($N456="Paid",$K456=0),"Paid status with no insurance payment",IF($K456+$L456+$M456&gt;$I456,"Amounts exceed billed amount","OK")))))))))))))))))</f>
        <v/>
      </c>
    </row>
    <row r="457">
      <c r="A457" s="21" t="n"/>
      <c r="B457" s="21" t="n"/>
      <c r="C457" s="21" t="n"/>
      <c r="D457" s="21" t="n"/>
      <c r="E457" s="21" t="n"/>
      <c r="F457" s="22" t="n"/>
      <c r="G457" s="22" t="n"/>
      <c r="H457" s="22" t="n"/>
      <c r="I457" s="23" t="n"/>
      <c r="J457" s="23" t="n"/>
      <c r="K457" s="23" t="n"/>
      <c r="L457" s="23" t="n"/>
      <c r="M457" s="23" t="n"/>
      <c r="N457" s="21" t="n"/>
      <c r="O457" s="24" t="n"/>
      <c r="P457" s="24" t="n"/>
      <c r="Q457" s="22" t="n"/>
      <c r="R457" s="22" t="n"/>
      <c r="S457" s="21" t="n"/>
      <c r="T457" s="25">
        <f>IF($A457="","",IF($G457="","",MAX(0,IF($N457="Paid",IF($Q457="",TODAY(),$Q457),TODAY())-$G457)))</f>
        <v/>
      </c>
      <c r="U457" s="26">
        <f>IF($A457="","",MAX(0,$I457-$K457-$L457-$M457))</f>
        <v/>
      </c>
      <c r="V457" s="27">
        <f>IF($A457="","",IF($G457="","Not submitted",IF($T457&lt;=30,"0–30 days",IF($T457&lt;=60,"31–60 days",IF($T457&lt;=90,"61–90 days","More than 90 days")))))</f>
        <v/>
      </c>
      <c r="W457" s="28">
        <f>IF($A457="","",IF(OR($N457="Submitted",$N457="In Process",$N457="Denied",$N457="Paid",$N457="Adjusted",$N457="Voided"),"Not applicable",IF($H457="","Missing deadline",IF($H457&lt;TODAY(),"Past due",IF($H457&lt;=TODAY()+'Lists &amp; Settings'!$B$3,"Due within 14 days","On track")))))</f>
        <v/>
      </c>
      <c r="X457" s="28">
        <f>IF($A457="","",IF($U457&lt;=0,"Closed",IF($R457="","No follow-up date",IF($R457&lt;TODAY(),"Overdue",IF($R457=TODAY(),"Due","Scheduled")))))</f>
        <v/>
      </c>
      <c r="Y457" s="28">
        <f>IF($A457="","",IF($B457="","Missing encounter ID",IF($C457="","Missing clinic",IF($D457="","Missing payer",IF($E457="","Missing claim type",IF($F457="","Missing date of service",IF($H457="","Missing filing deadline",IF($I457="","Missing billed amount",IF($N457="","Missing claim status",IF($S457="","Missing owner",IF(COUNTIF($A$7:$A$506,$A457)&gt;1,"Duplicate claim ID",IF(AND($G457&lt;&gt;"",$G457&lt;$F457),"Submitted before service date",IF(AND($H457&lt;&gt;"",$H457&lt;$F457),"Deadline before service date",IF(AND($N457="Denied",$P457=""),"Missing denial category",IF(AND(OR($N457="Submitted",$N457="In Process",$N457="Denied",$N457="Paid",$N457="Adjusted"),$G457=""),"Missing submitted date",IF(AND($N457="Paid",$K457=0),"Paid status with no insurance payment",IF($K457+$L457+$M457&gt;$I457,"Amounts exceed billed amount","OK")))))))))))))))))</f>
        <v/>
      </c>
    </row>
    <row r="458">
      <c r="A458" s="29" t="n"/>
      <c r="B458" s="29" t="n"/>
      <c r="C458" s="29" t="n"/>
      <c r="D458" s="29" t="n"/>
      <c r="E458" s="29" t="n"/>
      <c r="F458" s="30" t="n"/>
      <c r="G458" s="30" t="n"/>
      <c r="H458" s="30" t="n"/>
      <c r="I458" s="31" t="n"/>
      <c r="J458" s="31" t="n"/>
      <c r="K458" s="31" t="n"/>
      <c r="L458" s="31" t="n"/>
      <c r="M458" s="31" t="n"/>
      <c r="N458" s="29" t="n"/>
      <c r="O458" s="32" t="n"/>
      <c r="P458" s="32" t="n"/>
      <c r="Q458" s="30" t="n"/>
      <c r="R458" s="30" t="n"/>
      <c r="S458" s="29" t="n"/>
      <c r="T458" s="25">
        <f>IF($A458="","",IF($G458="","",MAX(0,IF($N458="Paid",IF($Q458="",TODAY(),$Q458),TODAY())-$G458)))</f>
        <v/>
      </c>
      <c r="U458" s="26">
        <f>IF($A458="","",MAX(0,$I458-$K458-$L458-$M458))</f>
        <v/>
      </c>
      <c r="V458" s="27">
        <f>IF($A458="","",IF($G458="","Not submitted",IF($T458&lt;=30,"0–30 days",IF($T458&lt;=60,"31–60 days",IF($T458&lt;=90,"61–90 days","More than 90 days")))))</f>
        <v/>
      </c>
      <c r="W458" s="28">
        <f>IF($A458="","",IF(OR($N458="Submitted",$N458="In Process",$N458="Denied",$N458="Paid",$N458="Adjusted",$N458="Voided"),"Not applicable",IF($H458="","Missing deadline",IF($H458&lt;TODAY(),"Past due",IF($H458&lt;=TODAY()+'Lists &amp; Settings'!$B$3,"Due within 14 days","On track")))))</f>
        <v/>
      </c>
      <c r="X458" s="28">
        <f>IF($A458="","",IF($U458&lt;=0,"Closed",IF($R458="","No follow-up date",IF($R458&lt;TODAY(),"Overdue",IF($R458=TODAY(),"Due","Scheduled")))))</f>
        <v/>
      </c>
      <c r="Y458" s="28">
        <f>IF($A458="","",IF($B458="","Missing encounter ID",IF($C458="","Missing clinic",IF($D458="","Missing payer",IF($E458="","Missing claim type",IF($F458="","Missing date of service",IF($H458="","Missing filing deadline",IF($I458="","Missing billed amount",IF($N458="","Missing claim status",IF($S458="","Missing owner",IF(COUNTIF($A$7:$A$506,$A458)&gt;1,"Duplicate claim ID",IF(AND($G458&lt;&gt;"",$G458&lt;$F458),"Submitted before service date",IF(AND($H458&lt;&gt;"",$H458&lt;$F458),"Deadline before service date",IF(AND($N458="Denied",$P458=""),"Missing denial category",IF(AND(OR($N458="Submitted",$N458="In Process",$N458="Denied",$N458="Paid",$N458="Adjusted"),$G458=""),"Missing submitted date",IF(AND($N458="Paid",$K458=0),"Paid status with no insurance payment",IF($K458+$L458+$M458&gt;$I458,"Amounts exceed billed amount","OK")))))))))))))))))</f>
        <v/>
      </c>
    </row>
    <row r="459">
      <c r="A459" s="21" t="n"/>
      <c r="B459" s="21" t="n"/>
      <c r="C459" s="21" t="n"/>
      <c r="D459" s="21" t="n"/>
      <c r="E459" s="21" t="n"/>
      <c r="F459" s="22" t="n"/>
      <c r="G459" s="22" t="n"/>
      <c r="H459" s="22" t="n"/>
      <c r="I459" s="23" t="n"/>
      <c r="J459" s="23" t="n"/>
      <c r="K459" s="23" t="n"/>
      <c r="L459" s="23" t="n"/>
      <c r="M459" s="23" t="n"/>
      <c r="N459" s="21" t="n"/>
      <c r="O459" s="24" t="n"/>
      <c r="P459" s="24" t="n"/>
      <c r="Q459" s="22" t="n"/>
      <c r="R459" s="22" t="n"/>
      <c r="S459" s="21" t="n"/>
      <c r="T459" s="25">
        <f>IF($A459="","",IF($G459="","",MAX(0,IF($N459="Paid",IF($Q459="",TODAY(),$Q459),TODAY())-$G459)))</f>
        <v/>
      </c>
      <c r="U459" s="26">
        <f>IF($A459="","",MAX(0,$I459-$K459-$L459-$M459))</f>
        <v/>
      </c>
      <c r="V459" s="27">
        <f>IF($A459="","",IF($G459="","Not submitted",IF($T459&lt;=30,"0–30 days",IF($T459&lt;=60,"31–60 days",IF($T459&lt;=90,"61–90 days","More than 90 days")))))</f>
        <v/>
      </c>
      <c r="W459" s="28">
        <f>IF($A459="","",IF(OR($N459="Submitted",$N459="In Process",$N459="Denied",$N459="Paid",$N459="Adjusted",$N459="Voided"),"Not applicable",IF($H459="","Missing deadline",IF($H459&lt;TODAY(),"Past due",IF($H459&lt;=TODAY()+'Lists &amp; Settings'!$B$3,"Due within 14 days","On track")))))</f>
        <v/>
      </c>
      <c r="X459" s="28">
        <f>IF($A459="","",IF($U459&lt;=0,"Closed",IF($R459="","No follow-up date",IF($R459&lt;TODAY(),"Overdue",IF($R459=TODAY(),"Due","Scheduled")))))</f>
        <v/>
      </c>
      <c r="Y459" s="28">
        <f>IF($A459="","",IF($B459="","Missing encounter ID",IF($C459="","Missing clinic",IF($D459="","Missing payer",IF($E459="","Missing claim type",IF($F459="","Missing date of service",IF($H459="","Missing filing deadline",IF($I459="","Missing billed amount",IF($N459="","Missing claim status",IF($S459="","Missing owner",IF(COUNTIF($A$7:$A$506,$A459)&gt;1,"Duplicate claim ID",IF(AND($G459&lt;&gt;"",$G459&lt;$F459),"Submitted before service date",IF(AND($H459&lt;&gt;"",$H459&lt;$F459),"Deadline before service date",IF(AND($N459="Denied",$P459=""),"Missing denial category",IF(AND(OR($N459="Submitted",$N459="In Process",$N459="Denied",$N459="Paid",$N459="Adjusted"),$G459=""),"Missing submitted date",IF(AND($N459="Paid",$K459=0),"Paid status with no insurance payment",IF($K459+$L459+$M459&gt;$I459,"Amounts exceed billed amount","OK")))))))))))))))))</f>
        <v/>
      </c>
    </row>
    <row r="460">
      <c r="A460" s="29" t="n"/>
      <c r="B460" s="29" t="n"/>
      <c r="C460" s="29" t="n"/>
      <c r="D460" s="29" t="n"/>
      <c r="E460" s="29" t="n"/>
      <c r="F460" s="30" t="n"/>
      <c r="G460" s="30" t="n"/>
      <c r="H460" s="30" t="n"/>
      <c r="I460" s="31" t="n"/>
      <c r="J460" s="31" t="n"/>
      <c r="K460" s="31" t="n"/>
      <c r="L460" s="31" t="n"/>
      <c r="M460" s="31" t="n"/>
      <c r="N460" s="29" t="n"/>
      <c r="O460" s="32" t="n"/>
      <c r="P460" s="32" t="n"/>
      <c r="Q460" s="30" t="n"/>
      <c r="R460" s="30" t="n"/>
      <c r="S460" s="29" t="n"/>
      <c r="T460" s="25">
        <f>IF($A460="","",IF($G460="","",MAX(0,IF($N460="Paid",IF($Q460="",TODAY(),$Q460),TODAY())-$G460)))</f>
        <v/>
      </c>
      <c r="U460" s="26">
        <f>IF($A460="","",MAX(0,$I460-$K460-$L460-$M460))</f>
        <v/>
      </c>
      <c r="V460" s="27">
        <f>IF($A460="","",IF($G460="","Not submitted",IF($T460&lt;=30,"0–30 days",IF($T460&lt;=60,"31–60 days",IF($T460&lt;=90,"61–90 days","More than 90 days")))))</f>
        <v/>
      </c>
      <c r="W460" s="28">
        <f>IF($A460="","",IF(OR($N460="Submitted",$N460="In Process",$N460="Denied",$N460="Paid",$N460="Adjusted",$N460="Voided"),"Not applicable",IF($H460="","Missing deadline",IF($H460&lt;TODAY(),"Past due",IF($H460&lt;=TODAY()+'Lists &amp; Settings'!$B$3,"Due within 14 days","On track")))))</f>
        <v/>
      </c>
      <c r="X460" s="28">
        <f>IF($A460="","",IF($U460&lt;=0,"Closed",IF($R460="","No follow-up date",IF($R460&lt;TODAY(),"Overdue",IF($R460=TODAY(),"Due","Scheduled")))))</f>
        <v/>
      </c>
      <c r="Y460" s="28">
        <f>IF($A460="","",IF($B460="","Missing encounter ID",IF($C460="","Missing clinic",IF($D460="","Missing payer",IF($E460="","Missing claim type",IF($F460="","Missing date of service",IF($H460="","Missing filing deadline",IF($I460="","Missing billed amount",IF($N460="","Missing claim status",IF($S460="","Missing owner",IF(COUNTIF($A$7:$A$506,$A460)&gt;1,"Duplicate claim ID",IF(AND($G460&lt;&gt;"",$G460&lt;$F460),"Submitted before service date",IF(AND($H460&lt;&gt;"",$H460&lt;$F460),"Deadline before service date",IF(AND($N460="Denied",$P460=""),"Missing denial category",IF(AND(OR($N460="Submitted",$N460="In Process",$N460="Denied",$N460="Paid",$N460="Adjusted"),$G460=""),"Missing submitted date",IF(AND($N460="Paid",$K460=0),"Paid status with no insurance payment",IF($K460+$L460+$M460&gt;$I460,"Amounts exceed billed amount","OK")))))))))))))))))</f>
        <v/>
      </c>
    </row>
    <row r="461">
      <c r="A461" s="21" t="n"/>
      <c r="B461" s="21" t="n"/>
      <c r="C461" s="21" t="n"/>
      <c r="D461" s="21" t="n"/>
      <c r="E461" s="21" t="n"/>
      <c r="F461" s="22" t="n"/>
      <c r="G461" s="22" t="n"/>
      <c r="H461" s="22" t="n"/>
      <c r="I461" s="23" t="n"/>
      <c r="J461" s="23" t="n"/>
      <c r="K461" s="23" t="n"/>
      <c r="L461" s="23" t="n"/>
      <c r="M461" s="23" t="n"/>
      <c r="N461" s="21" t="n"/>
      <c r="O461" s="24" t="n"/>
      <c r="P461" s="24" t="n"/>
      <c r="Q461" s="22" t="n"/>
      <c r="R461" s="22" t="n"/>
      <c r="S461" s="21" t="n"/>
      <c r="T461" s="25">
        <f>IF($A461="","",IF($G461="","",MAX(0,IF($N461="Paid",IF($Q461="",TODAY(),$Q461),TODAY())-$G461)))</f>
        <v/>
      </c>
      <c r="U461" s="26">
        <f>IF($A461="","",MAX(0,$I461-$K461-$L461-$M461))</f>
        <v/>
      </c>
      <c r="V461" s="27">
        <f>IF($A461="","",IF($G461="","Not submitted",IF($T461&lt;=30,"0–30 days",IF($T461&lt;=60,"31–60 days",IF($T461&lt;=90,"61–90 days","More than 90 days")))))</f>
        <v/>
      </c>
      <c r="W461" s="28">
        <f>IF($A461="","",IF(OR($N461="Submitted",$N461="In Process",$N461="Denied",$N461="Paid",$N461="Adjusted",$N461="Voided"),"Not applicable",IF($H461="","Missing deadline",IF($H461&lt;TODAY(),"Past due",IF($H461&lt;=TODAY()+'Lists &amp; Settings'!$B$3,"Due within 14 days","On track")))))</f>
        <v/>
      </c>
      <c r="X461" s="28">
        <f>IF($A461="","",IF($U461&lt;=0,"Closed",IF($R461="","No follow-up date",IF($R461&lt;TODAY(),"Overdue",IF($R461=TODAY(),"Due","Scheduled")))))</f>
        <v/>
      </c>
      <c r="Y461" s="28">
        <f>IF($A461="","",IF($B461="","Missing encounter ID",IF($C461="","Missing clinic",IF($D461="","Missing payer",IF($E461="","Missing claim type",IF($F461="","Missing date of service",IF($H461="","Missing filing deadline",IF($I461="","Missing billed amount",IF($N461="","Missing claim status",IF($S461="","Missing owner",IF(COUNTIF($A$7:$A$506,$A461)&gt;1,"Duplicate claim ID",IF(AND($G461&lt;&gt;"",$G461&lt;$F461),"Submitted before service date",IF(AND($H461&lt;&gt;"",$H461&lt;$F461),"Deadline before service date",IF(AND($N461="Denied",$P461=""),"Missing denial category",IF(AND(OR($N461="Submitted",$N461="In Process",$N461="Denied",$N461="Paid",$N461="Adjusted"),$G461=""),"Missing submitted date",IF(AND($N461="Paid",$K461=0),"Paid status with no insurance payment",IF($K461+$L461+$M461&gt;$I461,"Amounts exceed billed amount","OK")))))))))))))))))</f>
        <v/>
      </c>
    </row>
    <row r="462">
      <c r="A462" s="29" t="n"/>
      <c r="B462" s="29" t="n"/>
      <c r="C462" s="29" t="n"/>
      <c r="D462" s="29" t="n"/>
      <c r="E462" s="29" t="n"/>
      <c r="F462" s="30" t="n"/>
      <c r="G462" s="30" t="n"/>
      <c r="H462" s="30" t="n"/>
      <c r="I462" s="31" t="n"/>
      <c r="J462" s="31" t="n"/>
      <c r="K462" s="31" t="n"/>
      <c r="L462" s="31" t="n"/>
      <c r="M462" s="31" t="n"/>
      <c r="N462" s="29" t="n"/>
      <c r="O462" s="32" t="n"/>
      <c r="P462" s="32" t="n"/>
      <c r="Q462" s="30" t="n"/>
      <c r="R462" s="30" t="n"/>
      <c r="S462" s="29" t="n"/>
      <c r="T462" s="25">
        <f>IF($A462="","",IF($G462="","",MAX(0,IF($N462="Paid",IF($Q462="",TODAY(),$Q462),TODAY())-$G462)))</f>
        <v/>
      </c>
      <c r="U462" s="26">
        <f>IF($A462="","",MAX(0,$I462-$K462-$L462-$M462))</f>
        <v/>
      </c>
      <c r="V462" s="27">
        <f>IF($A462="","",IF($G462="","Not submitted",IF($T462&lt;=30,"0–30 days",IF($T462&lt;=60,"31–60 days",IF($T462&lt;=90,"61–90 days","More than 90 days")))))</f>
        <v/>
      </c>
      <c r="W462" s="28">
        <f>IF($A462="","",IF(OR($N462="Submitted",$N462="In Process",$N462="Denied",$N462="Paid",$N462="Adjusted",$N462="Voided"),"Not applicable",IF($H462="","Missing deadline",IF($H462&lt;TODAY(),"Past due",IF($H462&lt;=TODAY()+'Lists &amp; Settings'!$B$3,"Due within 14 days","On track")))))</f>
        <v/>
      </c>
      <c r="X462" s="28">
        <f>IF($A462="","",IF($U462&lt;=0,"Closed",IF($R462="","No follow-up date",IF($R462&lt;TODAY(),"Overdue",IF($R462=TODAY(),"Due","Scheduled")))))</f>
        <v/>
      </c>
      <c r="Y462" s="28">
        <f>IF($A462="","",IF($B462="","Missing encounter ID",IF($C462="","Missing clinic",IF($D462="","Missing payer",IF($E462="","Missing claim type",IF($F462="","Missing date of service",IF($H462="","Missing filing deadline",IF($I462="","Missing billed amount",IF($N462="","Missing claim status",IF($S462="","Missing owner",IF(COUNTIF($A$7:$A$506,$A462)&gt;1,"Duplicate claim ID",IF(AND($G462&lt;&gt;"",$G462&lt;$F462),"Submitted before service date",IF(AND($H462&lt;&gt;"",$H462&lt;$F462),"Deadline before service date",IF(AND($N462="Denied",$P462=""),"Missing denial category",IF(AND(OR($N462="Submitted",$N462="In Process",$N462="Denied",$N462="Paid",$N462="Adjusted"),$G462=""),"Missing submitted date",IF(AND($N462="Paid",$K462=0),"Paid status with no insurance payment",IF($K462+$L462+$M462&gt;$I462,"Amounts exceed billed amount","OK")))))))))))))))))</f>
        <v/>
      </c>
    </row>
    <row r="463">
      <c r="A463" s="21" t="n"/>
      <c r="B463" s="21" t="n"/>
      <c r="C463" s="21" t="n"/>
      <c r="D463" s="21" t="n"/>
      <c r="E463" s="21" t="n"/>
      <c r="F463" s="22" t="n"/>
      <c r="G463" s="22" t="n"/>
      <c r="H463" s="22" t="n"/>
      <c r="I463" s="23" t="n"/>
      <c r="J463" s="23" t="n"/>
      <c r="K463" s="23" t="n"/>
      <c r="L463" s="23" t="n"/>
      <c r="M463" s="23" t="n"/>
      <c r="N463" s="21" t="n"/>
      <c r="O463" s="24" t="n"/>
      <c r="P463" s="24" t="n"/>
      <c r="Q463" s="22" t="n"/>
      <c r="R463" s="22" t="n"/>
      <c r="S463" s="21" t="n"/>
      <c r="T463" s="25">
        <f>IF($A463="","",IF($G463="","",MAX(0,IF($N463="Paid",IF($Q463="",TODAY(),$Q463),TODAY())-$G463)))</f>
        <v/>
      </c>
      <c r="U463" s="26">
        <f>IF($A463="","",MAX(0,$I463-$K463-$L463-$M463))</f>
        <v/>
      </c>
      <c r="V463" s="27">
        <f>IF($A463="","",IF($G463="","Not submitted",IF($T463&lt;=30,"0–30 days",IF($T463&lt;=60,"31–60 days",IF($T463&lt;=90,"61–90 days","More than 90 days")))))</f>
        <v/>
      </c>
      <c r="W463" s="28">
        <f>IF($A463="","",IF(OR($N463="Submitted",$N463="In Process",$N463="Denied",$N463="Paid",$N463="Adjusted",$N463="Voided"),"Not applicable",IF($H463="","Missing deadline",IF($H463&lt;TODAY(),"Past due",IF($H463&lt;=TODAY()+'Lists &amp; Settings'!$B$3,"Due within 14 days","On track")))))</f>
        <v/>
      </c>
      <c r="X463" s="28">
        <f>IF($A463="","",IF($U463&lt;=0,"Closed",IF($R463="","No follow-up date",IF($R463&lt;TODAY(),"Overdue",IF($R463=TODAY(),"Due","Scheduled")))))</f>
        <v/>
      </c>
      <c r="Y463" s="28">
        <f>IF($A463="","",IF($B463="","Missing encounter ID",IF($C463="","Missing clinic",IF($D463="","Missing payer",IF($E463="","Missing claim type",IF($F463="","Missing date of service",IF($H463="","Missing filing deadline",IF($I463="","Missing billed amount",IF($N463="","Missing claim status",IF($S463="","Missing owner",IF(COUNTIF($A$7:$A$506,$A463)&gt;1,"Duplicate claim ID",IF(AND($G463&lt;&gt;"",$G463&lt;$F463),"Submitted before service date",IF(AND($H463&lt;&gt;"",$H463&lt;$F463),"Deadline before service date",IF(AND($N463="Denied",$P463=""),"Missing denial category",IF(AND(OR($N463="Submitted",$N463="In Process",$N463="Denied",$N463="Paid",$N463="Adjusted"),$G463=""),"Missing submitted date",IF(AND($N463="Paid",$K463=0),"Paid status with no insurance payment",IF($K463+$L463+$M463&gt;$I463,"Amounts exceed billed amount","OK")))))))))))))))))</f>
        <v/>
      </c>
    </row>
    <row r="464">
      <c r="A464" s="29" t="n"/>
      <c r="B464" s="29" t="n"/>
      <c r="C464" s="29" t="n"/>
      <c r="D464" s="29" t="n"/>
      <c r="E464" s="29" t="n"/>
      <c r="F464" s="30" t="n"/>
      <c r="G464" s="30" t="n"/>
      <c r="H464" s="30" t="n"/>
      <c r="I464" s="31" t="n"/>
      <c r="J464" s="31" t="n"/>
      <c r="K464" s="31" t="n"/>
      <c r="L464" s="31" t="n"/>
      <c r="M464" s="31" t="n"/>
      <c r="N464" s="29" t="n"/>
      <c r="O464" s="32" t="n"/>
      <c r="P464" s="32" t="n"/>
      <c r="Q464" s="30" t="n"/>
      <c r="R464" s="30" t="n"/>
      <c r="S464" s="29" t="n"/>
      <c r="T464" s="25">
        <f>IF($A464="","",IF($G464="","",MAX(0,IF($N464="Paid",IF($Q464="",TODAY(),$Q464),TODAY())-$G464)))</f>
        <v/>
      </c>
      <c r="U464" s="26">
        <f>IF($A464="","",MAX(0,$I464-$K464-$L464-$M464))</f>
        <v/>
      </c>
      <c r="V464" s="27">
        <f>IF($A464="","",IF($G464="","Not submitted",IF($T464&lt;=30,"0–30 days",IF($T464&lt;=60,"31–60 days",IF($T464&lt;=90,"61–90 days","More than 90 days")))))</f>
        <v/>
      </c>
      <c r="W464" s="28">
        <f>IF($A464="","",IF(OR($N464="Submitted",$N464="In Process",$N464="Denied",$N464="Paid",$N464="Adjusted",$N464="Voided"),"Not applicable",IF($H464="","Missing deadline",IF($H464&lt;TODAY(),"Past due",IF($H464&lt;=TODAY()+'Lists &amp; Settings'!$B$3,"Due within 14 days","On track")))))</f>
        <v/>
      </c>
      <c r="X464" s="28">
        <f>IF($A464="","",IF($U464&lt;=0,"Closed",IF($R464="","No follow-up date",IF($R464&lt;TODAY(),"Overdue",IF($R464=TODAY(),"Due","Scheduled")))))</f>
        <v/>
      </c>
      <c r="Y464" s="28">
        <f>IF($A464="","",IF($B464="","Missing encounter ID",IF($C464="","Missing clinic",IF($D464="","Missing payer",IF($E464="","Missing claim type",IF($F464="","Missing date of service",IF($H464="","Missing filing deadline",IF($I464="","Missing billed amount",IF($N464="","Missing claim status",IF($S464="","Missing owner",IF(COUNTIF($A$7:$A$506,$A464)&gt;1,"Duplicate claim ID",IF(AND($G464&lt;&gt;"",$G464&lt;$F464),"Submitted before service date",IF(AND($H464&lt;&gt;"",$H464&lt;$F464),"Deadline before service date",IF(AND($N464="Denied",$P464=""),"Missing denial category",IF(AND(OR($N464="Submitted",$N464="In Process",$N464="Denied",$N464="Paid",$N464="Adjusted"),$G464=""),"Missing submitted date",IF(AND($N464="Paid",$K464=0),"Paid status with no insurance payment",IF($K464+$L464+$M464&gt;$I464,"Amounts exceed billed amount","OK")))))))))))))))))</f>
        <v/>
      </c>
    </row>
    <row r="465">
      <c r="A465" s="21" t="n"/>
      <c r="B465" s="21" t="n"/>
      <c r="C465" s="21" t="n"/>
      <c r="D465" s="21" t="n"/>
      <c r="E465" s="21" t="n"/>
      <c r="F465" s="22" t="n"/>
      <c r="G465" s="22" t="n"/>
      <c r="H465" s="22" t="n"/>
      <c r="I465" s="23" t="n"/>
      <c r="J465" s="23" t="n"/>
      <c r="K465" s="23" t="n"/>
      <c r="L465" s="23" t="n"/>
      <c r="M465" s="23" t="n"/>
      <c r="N465" s="21" t="n"/>
      <c r="O465" s="24" t="n"/>
      <c r="P465" s="24" t="n"/>
      <c r="Q465" s="22" t="n"/>
      <c r="R465" s="22" t="n"/>
      <c r="S465" s="21" t="n"/>
      <c r="T465" s="25">
        <f>IF($A465="","",IF($G465="","",MAX(0,IF($N465="Paid",IF($Q465="",TODAY(),$Q465),TODAY())-$G465)))</f>
        <v/>
      </c>
      <c r="U465" s="26">
        <f>IF($A465="","",MAX(0,$I465-$K465-$L465-$M465))</f>
        <v/>
      </c>
      <c r="V465" s="27">
        <f>IF($A465="","",IF($G465="","Not submitted",IF($T465&lt;=30,"0–30 days",IF($T465&lt;=60,"31–60 days",IF($T465&lt;=90,"61–90 days","More than 90 days")))))</f>
        <v/>
      </c>
      <c r="W465" s="28">
        <f>IF($A465="","",IF(OR($N465="Submitted",$N465="In Process",$N465="Denied",$N465="Paid",$N465="Adjusted",$N465="Voided"),"Not applicable",IF($H465="","Missing deadline",IF($H465&lt;TODAY(),"Past due",IF($H465&lt;=TODAY()+'Lists &amp; Settings'!$B$3,"Due within 14 days","On track")))))</f>
        <v/>
      </c>
      <c r="X465" s="28">
        <f>IF($A465="","",IF($U465&lt;=0,"Closed",IF($R465="","No follow-up date",IF($R465&lt;TODAY(),"Overdue",IF($R465=TODAY(),"Due","Scheduled")))))</f>
        <v/>
      </c>
      <c r="Y465" s="28">
        <f>IF($A465="","",IF($B465="","Missing encounter ID",IF($C465="","Missing clinic",IF($D465="","Missing payer",IF($E465="","Missing claim type",IF($F465="","Missing date of service",IF($H465="","Missing filing deadline",IF($I465="","Missing billed amount",IF($N465="","Missing claim status",IF($S465="","Missing owner",IF(COUNTIF($A$7:$A$506,$A465)&gt;1,"Duplicate claim ID",IF(AND($G465&lt;&gt;"",$G465&lt;$F465),"Submitted before service date",IF(AND($H465&lt;&gt;"",$H465&lt;$F465),"Deadline before service date",IF(AND($N465="Denied",$P465=""),"Missing denial category",IF(AND(OR($N465="Submitted",$N465="In Process",$N465="Denied",$N465="Paid",$N465="Adjusted"),$G465=""),"Missing submitted date",IF(AND($N465="Paid",$K465=0),"Paid status with no insurance payment",IF($K465+$L465+$M465&gt;$I465,"Amounts exceed billed amount","OK")))))))))))))))))</f>
        <v/>
      </c>
    </row>
    <row r="466">
      <c r="A466" s="29" t="n"/>
      <c r="B466" s="29" t="n"/>
      <c r="C466" s="29" t="n"/>
      <c r="D466" s="29" t="n"/>
      <c r="E466" s="29" t="n"/>
      <c r="F466" s="30" t="n"/>
      <c r="G466" s="30" t="n"/>
      <c r="H466" s="30" t="n"/>
      <c r="I466" s="31" t="n"/>
      <c r="J466" s="31" t="n"/>
      <c r="K466" s="31" t="n"/>
      <c r="L466" s="31" t="n"/>
      <c r="M466" s="31" t="n"/>
      <c r="N466" s="29" t="n"/>
      <c r="O466" s="32" t="n"/>
      <c r="P466" s="32" t="n"/>
      <c r="Q466" s="30" t="n"/>
      <c r="R466" s="30" t="n"/>
      <c r="S466" s="29" t="n"/>
      <c r="T466" s="25">
        <f>IF($A466="","",IF($G466="","",MAX(0,IF($N466="Paid",IF($Q466="",TODAY(),$Q466),TODAY())-$G466)))</f>
        <v/>
      </c>
      <c r="U466" s="26">
        <f>IF($A466="","",MAX(0,$I466-$K466-$L466-$M466))</f>
        <v/>
      </c>
      <c r="V466" s="27">
        <f>IF($A466="","",IF($G466="","Not submitted",IF($T466&lt;=30,"0–30 days",IF($T466&lt;=60,"31–60 days",IF($T466&lt;=90,"61–90 days","More than 90 days")))))</f>
        <v/>
      </c>
      <c r="W466" s="28">
        <f>IF($A466="","",IF(OR($N466="Submitted",$N466="In Process",$N466="Denied",$N466="Paid",$N466="Adjusted",$N466="Voided"),"Not applicable",IF($H466="","Missing deadline",IF($H466&lt;TODAY(),"Past due",IF($H466&lt;=TODAY()+'Lists &amp; Settings'!$B$3,"Due within 14 days","On track")))))</f>
        <v/>
      </c>
      <c r="X466" s="28">
        <f>IF($A466="","",IF($U466&lt;=0,"Closed",IF($R466="","No follow-up date",IF($R466&lt;TODAY(),"Overdue",IF($R466=TODAY(),"Due","Scheduled")))))</f>
        <v/>
      </c>
      <c r="Y466" s="28">
        <f>IF($A466="","",IF($B466="","Missing encounter ID",IF($C466="","Missing clinic",IF($D466="","Missing payer",IF($E466="","Missing claim type",IF($F466="","Missing date of service",IF($H466="","Missing filing deadline",IF($I466="","Missing billed amount",IF($N466="","Missing claim status",IF($S466="","Missing owner",IF(COUNTIF($A$7:$A$506,$A466)&gt;1,"Duplicate claim ID",IF(AND($G466&lt;&gt;"",$G466&lt;$F466),"Submitted before service date",IF(AND($H466&lt;&gt;"",$H466&lt;$F466),"Deadline before service date",IF(AND($N466="Denied",$P466=""),"Missing denial category",IF(AND(OR($N466="Submitted",$N466="In Process",$N466="Denied",$N466="Paid",$N466="Adjusted"),$G466=""),"Missing submitted date",IF(AND($N466="Paid",$K466=0),"Paid status with no insurance payment",IF($K466+$L466+$M466&gt;$I466,"Amounts exceed billed amount","OK")))))))))))))))))</f>
        <v/>
      </c>
    </row>
    <row r="467">
      <c r="A467" s="21" t="n"/>
      <c r="B467" s="21" t="n"/>
      <c r="C467" s="21" t="n"/>
      <c r="D467" s="21" t="n"/>
      <c r="E467" s="21" t="n"/>
      <c r="F467" s="22" t="n"/>
      <c r="G467" s="22" t="n"/>
      <c r="H467" s="22" t="n"/>
      <c r="I467" s="23" t="n"/>
      <c r="J467" s="23" t="n"/>
      <c r="K467" s="23" t="n"/>
      <c r="L467" s="23" t="n"/>
      <c r="M467" s="23" t="n"/>
      <c r="N467" s="21" t="n"/>
      <c r="O467" s="24" t="n"/>
      <c r="P467" s="24" t="n"/>
      <c r="Q467" s="22" t="n"/>
      <c r="R467" s="22" t="n"/>
      <c r="S467" s="21" t="n"/>
      <c r="T467" s="25">
        <f>IF($A467="","",IF($G467="","",MAX(0,IF($N467="Paid",IF($Q467="",TODAY(),$Q467),TODAY())-$G467)))</f>
        <v/>
      </c>
      <c r="U467" s="26">
        <f>IF($A467="","",MAX(0,$I467-$K467-$L467-$M467))</f>
        <v/>
      </c>
      <c r="V467" s="27">
        <f>IF($A467="","",IF($G467="","Not submitted",IF($T467&lt;=30,"0–30 days",IF($T467&lt;=60,"31–60 days",IF($T467&lt;=90,"61–90 days","More than 90 days")))))</f>
        <v/>
      </c>
      <c r="W467" s="28">
        <f>IF($A467="","",IF(OR($N467="Submitted",$N467="In Process",$N467="Denied",$N467="Paid",$N467="Adjusted",$N467="Voided"),"Not applicable",IF($H467="","Missing deadline",IF($H467&lt;TODAY(),"Past due",IF($H467&lt;=TODAY()+'Lists &amp; Settings'!$B$3,"Due within 14 days","On track")))))</f>
        <v/>
      </c>
      <c r="X467" s="28">
        <f>IF($A467="","",IF($U467&lt;=0,"Closed",IF($R467="","No follow-up date",IF($R467&lt;TODAY(),"Overdue",IF($R467=TODAY(),"Due","Scheduled")))))</f>
        <v/>
      </c>
      <c r="Y467" s="28">
        <f>IF($A467="","",IF($B467="","Missing encounter ID",IF($C467="","Missing clinic",IF($D467="","Missing payer",IF($E467="","Missing claim type",IF($F467="","Missing date of service",IF($H467="","Missing filing deadline",IF($I467="","Missing billed amount",IF($N467="","Missing claim status",IF($S467="","Missing owner",IF(COUNTIF($A$7:$A$506,$A467)&gt;1,"Duplicate claim ID",IF(AND($G467&lt;&gt;"",$G467&lt;$F467),"Submitted before service date",IF(AND($H467&lt;&gt;"",$H467&lt;$F467),"Deadline before service date",IF(AND($N467="Denied",$P467=""),"Missing denial category",IF(AND(OR($N467="Submitted",$N467="In Process",$N467="Denied",$N467="Paid",$N467="Adjusted"),$G467=""),"Missing submitted date",IF(AND($N467="Paid",$K467=0),"Paid status with no insurance payment",IF($K467+$L467+$M467&gt;$I467,"Amounts exceed billed amount","OK")))))))))))))))))</f>
        <v/>
      </c>
    </row>
    <row r="468">
      <c r="A468" s="29" t="n"/>
      <c r="B468" s="29" t="n"/>
      <c r="C468" s="29" t="n"/>
      <c r="D468" s="29" t="n"/>
      <c r="E468" s="29" t="n"/>
      <c r="F468" s="30" t="n"/>
      <c r="G468" s="30" t="n"/>
      <c r="H468" s="30" t="n"/>
      <c r="I468" s="31" t="n"/>
      <c r="J468" s="31" t="n"/>
      <c r="K468" s="31" t="n"/>
      <c r="L468" s="31" t="n"/>
      <c r="M468" s="31" t="n"/>
      <c r="N468" s="29" t="n"/>
      <c r="O468" s="32" t="n"/>
      <c r="P468" s="32" t="n"/>
      <c r="Q468" s="30" t="n"/>
      <c r="R468" s="30" t="n"/>
      <c r="S468" s="29" t="n"/>
      <c r="T468" s="25">
        <f>IF($A468="","",IF($G468="","",MAX(0,IF($N468="Paid",IF($Q468="",TODAY(),$Q468),TODAY())-$G468)))</f>
        <v/>
      </c>
      <c r="U468" s="26">
        <f>IF($A468="","",MAX(0,$I468-$K468-$L468-$M468))</f>
        <v/>
      </c>
      <c r="V468" s="27">
        <f>IF($A468="","",IF($G468="","Not submitted",IF($T468&lt;=30,"0–30 days",IF($T468&lt;=60,"31–60 days",IF($T468&lt;=90,"61–90 days","More than 90 days")))))</f>
        <v/>
      </c>
      <c r="W468" s="28">
        <f>IF($A468="","",IF(OR($N468="Submitted",$N468="In Process",$N468="Denied",$N468="Paid",$N468="Adjusted",$N468="Voided"),"Not applicable",IF($H468="","Missing deadline",IF($H468&lt;TODAY(),"Past due",IF($H468&lt;=TODAY()+'Lists &amp; Settings'!$B$3,"Due within 14 days","On track")))))</f>
        <v/>
      </c>
      <c r="X468" s="28">
        <f>IF($A468="","",IF($U468&lt;=0,"Closed",IF($R468="","No follow-up date",IF($R468&lt;TODAY(),"Overdue",IF($R468=TODAY(),"Due","Scheduled")))))</f>
        <v/>
      </c>
      <c r="Y468" s="28">
        <f>IF($A468="","",IF($B468="","Missing encounter ID",IF($C468="","Missing clinic",IF($D468="","Missing payer",IF($E468="","Missing claim type",IF($F468="","Missing date of service",IF($H468="","Missing filing deadline",IF($I468="","Missing billed amount",IF($N468="","Missing claim status",IF($S468="","Missing owner",IF(COUNTIF($A$7:$A$506,$A468)&gt;1,"Duplicate claim ID",IF(AND($G468&lt;&gt;"",$G468&lt;$F468),"Submitted before service date",IF(AND($H468&lt;&gt;"",$H468&lt;$F468),"Deadline before service date",IF(AND($N468="Denied",$P468=""),"Missing denial category",IF(AND(OR($N468="Submitted",$N468="In Process",$N468="Denied",$N468="Paid",$N468="Adjusted"),$G468=""),"Missing submitted date",IF(AND($N468="Paid",$K468=0),"Paid status with no insurance payment",IF($K468+$L468+$M468&gt;$I468,"Amounts exceed billed amount","OK")))))))))))))))))</f>
        <v/>
      </c>
    </row>
    <row r="469">
      <c r="A469" s="21" t="n"/>
      <c r="B469" s="21" t="n"/>
      <c r="C469" s="21" t="n"/>
      <c r="D469" s="21" t="n"/>
      <c r="E469" s="21" t="n"/>
      <c r="F469" s="22" t="n"/>
      <c r="G469" s="22" t="n"/>
      <c r="H469" s="22" t="n"/>
      <c r="I469" s="23" t="n"/>
      <c r="J469" s="23" t="n"/>
      <c r="K469" s="23" t="n"/>
      <c r="L469" s="23" t="n"/>
      <c r="M469" s="23" t="n"/>
      <c r="N469" s="21" t="n"/>
      <c r="O469" s="24" t="n"/>
      <c r="P469" s="24" t="n"/>
      <c r="Q469" s="22" t="n"/>
      <c r="R469" s="22" t="n"/>
      <c r="S469" s="21" t="n"/>
      <c r="T469" s="25">
        <f>IF($A469="","",IF($G469="","",MAX(0,IF($N469="Paid",IF($Q469="",TODAY(),$Q469),TODAY())-$G469)))</f>
        <v/>
      </c>
      <c r="U469" s="26">
        <f>IF($A469="","",MAX(0,$I469-$K469-$L469-$M469))</f>
        <v/>
      </c>
      <c r="V469" s="27">
        <f>IF($A469="","",IF($G469="","Not submitted",IF($T469&lt;=30,"0–30 days",IF($T469&lt;=60,"31–60 days",IF($T469&lt;=90,"61–90 days","More than 90 days")))))</f>
        <v/>
      </c>
      <c r="W469" s="28">
        <f>IF($A469="","",IF(OR($N469="Submitted",$N469="In Process",$N469="Denied",$N469="Paid",$N469="Adjusted",$N469="Voided"),"Not applicable",IF($H469="","Missing deadline",IF($H469&lt;TODAY(),"Past due",IF($H469&lt;=TODAY()+'Lists &amp; Settings'!$B$3,"Due within 14 days","On track")))))</f>
        <v/>
      </c>
      <c r="X469" s="28">
        <f>IF($A469="","",IF($U469&lt;=0,"Closed",IF($R469="","No follow-up date",IF($R469&lt;TODAY(),"Overdue",IF($R469=TODAY(),"Due","Scheduled")))))</f>
        <v/>
      </c>
      <c r="Y469" s="28">
        <f>IF($A469="","",IF($B469="","Missing encounter ID",IF($C469="","Missing clinic",IF($D469="","Missing payer",IF($E469="","Missing claim type",IF($F469="","Missing date of service",IF($H469="","Missing filing deadline",IF($I469="","Missing billed amount",IF($N469="","Missing claim status",IF($S469="","Missing owner",IF(COUNTIF($A$7:$A$506,$A469)&gt;1,"Duplicate claim ID",IF(AND($G469&lt;&gt;"",$G469&lt;$F469),"Submitted before service date",IF(AND($H469&lt;&gt;"",$H469&lt;$F469),"Deadline before service date",IF(AND($N469="Denied",$P469=""),"Missing denial category",IF(AND(OR($N469="Submitted",$N469="In Process",$N469="Denied",$N469="Paid",$N469="Adjusted"),$G469=""),"Missing submitted date",IF(AND($N469="Paid",$K469=0),"Paid status with no insurance payment",IF($K469+$L469+$M469&gt;$I469,"Amounts exceed billed amount","OK")))))))))))))))))</f>
        <v/>
      </c>
    </row>
    <row r="470">
      <c r="A470" s="29" t="n"/>
      <c r="B470" s="29" t="n"/>
      <c r="C470" s="29" t="n"/>
      <c r="D470" s="29" t="n"/>
      <c r="E470" s="29" t="n"/>
      <c r="F470" s="30" t="n"/>
      <c r="G470" s="30" t="n"/>
      <c r="H470" s="30" t="n"/>
      <c r="I470" s="31" t="n"/>
      <c r="J470" s="31" t="n"/>
      <c r="K470" s="31" t="n"/>
      <c r="L470" s="31" t="n"/>
      <c r="M470" s="31" t="n"/>
      <c r="N470" s="29" t="n"/>
      <c r="O470" s="32" t="n"/>
      <c r="P470" s="32" t="n"/>
      <c r="Q470" s="30" t="n"/>
      <c r="R470" s="30" t="n"/>
      <c r="S470" s="29" t="n"/>
      <c r="T470" s="25">
        <f>IF($A470="","",IF($G470="","",MAX(0,IF($N470="Paid",IF($Q470="",TODAY(),$Q470),TODAY())-$G470)))</f>
        <v/>
      </c>
      <c r="U470" s="26">
        <f>IF($A470="","",MAX(0,$I470-$K470-$L470-$M470))</f>
        <v/>
      </c>
      <c r="V470" s="27">
        <f>IF($A470="","",IF($G470="","Not submitted",IF($T470&lt;=30,"0–30 days",IF($T470&lt;=60,"31–60 days",IF($T470&lt;=90,"61–90 days","More than 90 days")))))</f>
        <v/>
      </c>
      <c r="W470" s="28">
        <f>IF($A470="","",IF(OR($N470="Submitted",$N470="In Process",$N470="Denied",$N470="Paid",$N470="Adjusted",$N470="Voided"),"Not applicable",IF($H470="","Missing deadline",IF($H470&lt;TODAY(),"Past due",IF($H470&lt;=TODAY()+'Lists &amp; Settings'!$B$3,"Due within 14 days","On track")))))</f>
        <v/>
      </c>
      <c r="X470" s="28">
        <f>IF($A470="","",IF($U470&lt;=0,"Closed",IF($R470="","No follow-up date",IF($R470&lt;TODAY(),"Overdue",IF($R470=TODAY(),"Due","Scheduled")))))</f>
        <v/>
      </c>
      <c r="Y470" s="28">
        <f>IF($A470="","",IF($B470="","Missing encounter ID",IF($C470="","Missing clinic",IF($D470="","Missing payer",IF($E470="","Missing claim type",IF($F470="","Missing date of service",IF($H470="","Missing filing deadline",IF($I470="","Missing billed amount",IF($N470="","Missing claim status",IF($S470="","Missing owner",IF(COUNTIF($A$7:$A$506,$A470)&gt;1,"Duplicate claim ID",IF(AND($G470&lt;&gt;"",$G470&lt;$F470),"Submitted before service date",IF(AND($H470&lt;&gt;"",$H470&lt;$F470),"Deadline before service date",IF(AND($N470="Denied",$P470=""),"Missing denial category",IF(AND(OR($N470="Submitted",$N470="In Process",$N470="Denied",$N470="Paid",$N470="Adjusted"),$G470=""),"Missing submitted date",IF(AND($N470="Paid",$K470=0),"Paid status with no insurance payment",IF($K470+$L470+$M470&gt;$I470,"Amounts exceed billed amount","OK")))))))))))))))))</f>
        <v/>
      </c>
    </row>
    <row r="471">
      <c r="A471" s="21" t="n"/>
      <c r="B471" s="21" t="n"/>
      <c r="C471" s="21" t="n"/>
      <c r="D471" s="21" t="n"/>
      <c r="E471" s="21" t="n"/>
      <c r="F471" s="22" t="n"/>
      <c r="G471" s="22" t="n"/>
      <c r="H471" s="22" t="n"/>
      <c r="I471" s="23" t="n"/>
      <c r="J471" s="23" t="n"/>
      <c r="K471" s="23" t="n"/>
      <c r="L471" s="23" t="n"/>
      <c r="M471" s="23" t="n"/>
      <c r="N471" s="21" t="n"/>
      <c r="O471" s="24" t="n"/>
      <c r="P471" s="24" t="n"/>
      <c r="Q471" s="22" t="n"/>
      <c r="R471" s="22" t="n"/>
      <c r="S471" s="21" t="n"/>
      <c r="T471" s="25">
        <f>IF($A471="","",IF($G471="","",MAX(0,IF($N471="Paid",IF($Q471="",TODAY(),$Q471),TODAY())-$G471)))</f>
        <v/>
      </c>
      <c r="U471" s="26">
        <f>IF($A471="","",MAX(0,$I471-$K471-$L471-$M471))</f>
        <v/>
      </c>
      <c r="V471" s="27">
        <f>IF($A471="","",IF($G471="","Not submitted",IF($T471&lt;=30,"0–30 days",IF($T471&lt;=60,"31–60 days",IF($T471&lt;=90,"61–90 days","More than 90 days")))))</f>
        <v/>
      </c>
      <c r="W471" s="28">
        <f>IF($A471="","",IF(OR($N471="Submitted",$N471="In Process",$N471="Denied",$N471="Paid",$N471="Adjusted",$N471="Voided"),"Not applicable",IF($H471="","Missing deadline",IF($H471&lt;TODAY(),"Past due",IF($H471&lt;=TODAY()+'Lists &amp; Settings'!$B$3,"Due within 14 days","On track")))))</f>
        <v/>
      </c>
      <c r="X471" s="28">
        <f>IF($A471="","",IF($U471&lt;=0,"Closed",IF($R471="","No follow-up date",IF($R471&lt;TODAY(),"Overdue",IF($R471=TODAY(),"Due","Scheduled")))))</f>
        <v/>
      </c>
      <c r="Y471" s="28">
        <f>IF($A471="","",IF($B471="","Missing encounter ID",IF($C471="","Missing clinic",IF($D471="","Missing payer",IF($E471="","Missing claim type",IF($F471="","Missing date of service",IF($H471="","Missing filing deadline",IF($I471="","Missing billed amount",IF($N471="","Missing claim status",IF($S471="","Missing owner",IF(COUNTIF($A$7:$A$506,$A471)&gt;1,"Duplicate claim ID",IF(AND($G471&lt;&gt;"",$G471&lt;$F471),"Submitted before service date",IF(AND($H471&lt;&gt;"",$H471&lt;$F471),"Deadline before service date",IF(AND($N471="Denied",$P471=""),"Missing denial category",IF(AND(OR($N471="Submitted",$N471="In Process",$N471="Denied",$N471="Paid",$N471="Adjusted"),$G471=""),"Missing submitted date",IF(AND($N471="Paid",$K471=0),"Paid status with no insurance payment",IF($K471+$L471+$M471&gt;$I471,"Amounts exceed billed amount","OK")))))))))))))))))</f>
        <v/>
      </c>
    </row>
    <row r="472">
      <c r="A472" s="29" t="n"/>
      <c r="B472" s="29" t="n"/>
      <c r="C472" s="29" t="n"/>
      <c r="D472" s="29" t="n"/>
      <c r="E472" s="29" t="n"/>
      <c r="F472" s="30" t="n"/>
      <c r="G472" s="30" t="n"/>
      <c r="H472" s="30" t="n"/>
      <c r="I472" s="31" t="n"/>
      <c r="J472" s="31" t="n"/>
      <c r="K472" s="31" t="n"/>
      <c r="L472" s="31" t="n"/>
      <c r="M472" s="31" t="n"/>
      <c r="N472" s="29" t="n"/>
      <c r="O472" s="32" t="n"/>
      <c r="P472" s="32" t="n"/>
      <c r="Q472" s="30" t="n"/>
      <c r="R472" s="30" t="n"/>
      <c r="S472" s="29" t="n"/>
      <c r="T472" s="25">
        <f>IF($A472="","",IF($G472="","",MAX(0,IF($N472="Paid",IF($Q472="",TODAY(),$Q472),TODAY())-$G472)))</f>
        <v/>
      </c>
      <c r="U472" s="26">
        <f>IF($A472="","",MAX(0,$I472-$K472-$L472-$M472))</f>
        <v/>
      </c>
      <c r="V472" s="27">
        <f>IF($A472="","",IF($G472="","Not submitted",IF($T472&lt;=30,"0–30 days",IF($T472&lt;=60,"31–60 days",IF($T472&lt;=90,"61–90 days","More than 90 days")))))</f>
        <v/>
      </c>
      <c r="W472" s="28">
        <f>IF($A472="","",IF(OR($N472="Submitted",$N472="In Process",$N472="Denied",$N472="Paid",$N472="Adjusted",$N472="Voided"),"Not applicable",IF($H472="","Missing deadline",IF($H472&lt;TODAY(),"Past due",IF($H472&lt;=TODAY()+'Lists &amp; Settings'!$B$3,"Due within 14 days","On track")))))</f>
        <v/>
      </c>
      <c r="X472" s="28">
        <f>IF($A472="","",IF($U472&lt;=0,"Closed",IF($R472="","No follow-up date",IF($R472&lt;TODAY(),"Overdue",IF($R472=TODAY(),"Due","Scheduled")))))</f>
        <v/>
      </c>
      <c r="Y472" s="28">
        <f>IF($A472="","",IF($B472="","Missing encounter ID",IF($C472="","Missing clinic",IF($D472="","Missing payer",IF($E472="","Missing claim type",IF($F472="","Missing date of service",IF($H472="","Missing filing deadline",IF($I472="","Missing billed amount",IF($N472="","Missing claim status",IF($S472="","Missing owner",IF(COUNTIF($A$7:$A$506,$A472)&gt;1,"Duplicate claim ID",IF(AND($G472&lt;&gt;"",$G472&lt;$F472),"Submitted before service date",IF(AND($H472&lt;&gt;"",$H472&lt;$F472),"Deadline before service date",IF(AND($N472="Denied",$P472=""),"Missing denial category",IF(AND(OR($N472="Submitted",$N472="In Process",$N472="Denied",$N472="Paid",$N472="Adjusted"),$G472=""),"Missing submitted date",IF(AND($N472="Paid",$K472=0),"Paid status with no insurance payment",IF($K472+$L472+$M472&gt;$I472,"Amounts exceed billed amount","OK")))))))))))))))))</f>
        <v/>
      </c>
    </row>
    <row r="473">
      <c r="A473" s="21" t="n"/>
      <c r="B473" s="21" t="n"/>
      <c r="C473" s="21" t="n"/>
      <c r="D473" s="21" t="n"/>
      <c r="E473" s="21" t="n"/>
      <c r="F473" s="22" t="n"/>
      <c r="G473" s="22" t="n"/>
      <c r="H473" s="22" t="n"/>
      <c r="I473" s="23" t="n"/>
      <c r="J473" s="23" t="n"/>
      <c r="K473" s="23" t="n"/>
      <c r="L473" s="23" t="n"/>
      <c r="M473" s="23" t="n"/>
      <c r="N473" s="21" t="n"/>
      <c r="O473" s="24" t="n"/>
      <c r="P473" s="24" t="n"/>
      <c r="Q473" s="22" t="n"/>
      <c r="R473" s="22" t="n"/>
      <c r="S473" s="21" t="n"/>
      <c r="T473" s="25">
        <f>IF($A473="","",IF($G473="","",MAX(0,IF($N473="Paid",IF($Q473="",TODAY(),$Q473),TODAY())-$G473)))</f>
        <v/>
      </c>
      <c r="U473" s="26">
        <f>IF($A473="","",MAX(0,$I473-$K473-$L473-$M473))</f>
        <v/>
      </c>
      <c r="V473" s="27">
        <f>IF($A473="","",IF($G473="","Not submitted",IF($T473&lt;=30,"0–30 days",IF($T473&lt;=60,"31–60 days",IF($T473&lt;=90,"61–90 days","More than 90 days")))))</f>
        <v/>
      </c>
      <c r="W473" s="28">
        <f>IF($A473="","",IF(OR($N473="Submitted",$N473="In Process",$N473="Denied",$N473="Paid",$N473="Adjusted",$N473="Voided"),"Not applicable",IF($H473="","Missing deadline",IF($H473&lt;TODAY(),"Past due",IF($H473&lt;=TODAY()+'Lists &amp; Settings'!$B$3,"Due within 14 days","On track")))))</f>
        <v/>
      </c>
      <c r="X473" s="28">
        <f>IF($A473="","",IF($U473&lt;=0,"Closed",IF($R473="","No follow-up date",IF($R473&lt;TODAY(),"Overdue",IF($R473=TODAY(),"Due","Scheduled")))))</f>
        <v/>
      </c>
      <c r="Y473" s="28">
        <f>IF($A473="","",IF($B473="","Missing encounter ID",IF($C473="","Missing clinic",IF($D473="","Missing payer",IF($E473="","Missing claim type",IF($F473="","Missing date of service",IF($H473="","Missing filing deadline",IF($I473="","Missing billed amount",IF($N473="","Missing claim status",IF($S473="","Missing owner",IF(COUNTIF($A$7:$A$506,$A473)&gt;1,"Duplicate claim ID",IF(AND($G473&lt;&gt;"",$G473&lt;$F473),"Submitted before service date",IF(AND($H473&lt;&gt;"",$H473&lt;$F473),"Deadline before service date",IF(AND($N473="Denied",$P473=""),"Missing denial category",IF(AND(OR($N473="Submitted",$N473="In Process",$N473="Denied",$N473="Paid",$N473="Adjusted"),$G473=""),"Missing submitted date",IF(AND($N473="Paid",$K473=0),"Paid status with no insurance payment",IF($K473+$L473+$M473&gt;$I473,"Amounts exceed billed amount","OK")))))))))))))))))</f>
        <v/>
      </c>
    </row>
    <row r="474">
      <c r="A474" s="29" t="n"/>
      <c r="B474" s="29" t="n"/>
      <c r="C474" s="29" t="n"/>
      <c r="D474" s="29" t="n"/>
      <c r="E474" s="29" t="n"/>
      <c r="F474" s="30" t="n"/>
      <c r="G474" s="30" t="n"/>
      <c r="H474" s="30" t="n"/>
      <c r="I474" s="31" t="n"/>
      <c r="J474" s="31" t="n"/>
      <c r="K474" s="31" t="n"/>
      <c r="L474" s="31" t="n"/>
      <c r="M474" s="31" t="n"/>
      <c r="N474" s="29" t="n"/>
      <c r="O474" s="32" t="n"/>
      <c r="P474" s="32" t="n"/>
      <c r="Q474" s="30" t="n"/>
      <c r="R474" s="30" t="n"/>
      <c r="S474" s="29" t="n"/>
      <c r="T474" s="25">
        <f>IF($A474="","",IF($G474="","",MAX(0,IF($N474="Paid",IF($Q474="",TODAY(),$Q474),TODAY())-$G474)))</f>
        <v/>
      </c>
      <c r="U474" s="26">
        <f>IF($A474="","",MAX(0,$I474-$K474-$L474-$M474))</f>
        <v/>
      </c>
      <c r="V474" s="27">
        <f>IF($A474="","",IF($G474="","Not submitted",IF($T474&lt;=30,"0–30 days",IF($T474&lt;=60,"31–60 days",IF($T474&lt;=90,"61–90 days","More than 90 days")))))</f>
        <v/>
      </c>
      <c r="W474" s="28">
        <f>IF($A474="","",IF(OR($N474="Submitted",$N474="In Process",$N474="Denied",$N474="Paid",$N474="Adjusted",$N474="Voided"),"Not applicable",IF($H474="","Missing deadline",IF($H474&lt;TODAY(),"Past due",IF($H474&lt;=TODAY()+'Lists &amp; Settings'!$B$3,"Due within 14 days","On track")))))</f>
        <v/>
      </c>
      <c r="X474" s="28">
        <f>IF($A474="","",IF($U474&lt;=0,"Closed",IF($R474="","No follow-up date",IF($R474&lt;TODAY(),"Overdue",IF($R474=TODAY(),"Due","Scheduled")))))</f>
        <v/>
      </c>
      <c r="Y474" s="28">
        <f>IF($A474="","",IF($B474="","Missing encounter ID",IF($C474="","Missing clinic",IF($D474="","Missing payer",IF($E474="","Missing claim type",IF($F474="","Missing date of service",IF($H474="","Missing filing deadline",IF($I474="","Missing billed amount",IF($N474="","Missing claim status",IF($S474="","Missing owner",IF(COUNTIF($A$7:$A$506,$A474)&gt;1,"Duplicate claim ID",IF(AND($G474&lt;&gt;"",$G474&lt;$F474),"Submitted before service date",IF(AND($H474&lt;&gt;"",$H474&lt;$F474),"Deadline before service date",IF(AND($N474="Denied",$P474=""),"Missing denial category",IF(AND(OR($N474="Submitted",$N474="In Process",$N474="Denied",$N474="Paid",$N474="Adjusted"),$G474=""),"Missing submitted date",IF(AND($N474="Paid",$K474=0),"Paid status with no insurance payment",IF($K474+$L474+$M474&gt;$I474,"Amounts exceed billed amount","OK")))))))))))))))))</f>
        <v/>
      </c>
    </row>
    <row r="475">
      <c r="A475" s="21" t="n"/>
      <c r="B475" s="21" t="n"/>
      <c r="C475" s="21" t="n"/>
      <c r="D475" s="21" t="n"/>
      <c r="E475" s="21" t="n"/>
      <c r="F475" s="22" t="n"/>
      <c r="G475" s="22" t="n"/>
      <c r="H475" s="22" t="n"/>
      <c r="I475" s="23" t="n"/>
      <c r="J475" s="23" t="n"/>
      <c r="K475" s="23" t="n"/>
      <c r="L475" s="23" t="n"/>
      <c r="M475" s="23" t="n"/>
      <c r="N475" s="21" t="n"/>
      <c r="O475" s="24" t="n"/>
      <c r="P475" s="24" t="n"/>
      <c r="Q475" s="22" t="n"/>
      <c r="R475" s="22" t="n"/>
      <c r="S475" s="21" t="n"/>
      <c r="T475" s="25">
        <f>IF($A475="","",IF($G475="","",MAX(0,IF($N475="Paid",IF($Q475="",TODAY(),$Q475),TODAY())-$G475)))</f>
        <v/>
      </c>
      <c r="U475" s="26">
        <f>IF($A475="","",MAX(0,$I475-$K475-$L475-$M475))</f>
        <v/>
      </c>
      <c r="V475" s="27">
        <f>IF($A475="","",IF($G475="","Not submitted",IF($T475&lt;=30,"0–30 days",IF($T475&lt;=60,"31–60 days",IF($T475&lt;=90,"61–90 days","More than 90 days")))))</f>
        <v/>
      </c>
      <c r="W475" s="28">
        <f>IF($A475="","",IF(OR($N475="Submitted",$N475="In Process",$N475="Denied",$N475="Paid",$N475="Adjusted",$N475="Voided"),"Not applicable",IF($H475="","Missing deadline",IF($H475&lt;TODAY(),"Past due",IF($H475&lt;=TODAY()+'Lists &amp; Settings'!$B$3,"Due within 14 days","On track")))))</f>
        <v/>
      </c>
      <c r="X475" s="28">
        <f>IF($A475="","",IF($U475&lt;=0,"Closed",IF($R475="","No follow-up date",IF($R475&lt;TODAY(),"Overdue",IF($R475=TODAY(),"Due","Scheduled")))))</f>
        <v/>
      </c>
      <c r="Y475" s="28">
        <f>IF($A475="","",IF($B475="","Missing encounter ID",IF($C475="","Missing clinic",IF($D475="","Missing payer",IF($E475="","Missing claim type",IF($F475="","Missing date of service",IF($H475="","Missing filing deadline",IF($I475="","Missing billed amount",IF($N475="","Missing claim status",IF($S475="","Missing owner",IF(COUNTIF($A$7:$A$506,$A475)&gt;1,"Duplicate claim ID",IF(AND($G475&lt;&gt;"",$G475&lt;$F475),"Submitted before service date",IF(AND($H475&lt;&gt;"",$H475&lt;$F475),"Deadline before service date",IF(AND($N475="Denied",$P475=""),"Missing denial category",IF(AND(OR($N475="Submitted",$N475="In Process",$N475="Denied",$N475="Paid",$N475="Adjusted"),$G475=""),"Missing submitted date",IF(AND($N475="Paid",$K475=0),"Paid status with no insurance payment",IF($K475+$L475+$M475&gt;$I475,"Amounts exceed billed amount","OK")))))))))))))))))</f>
        <v/>
      </c>
    </row>
    <row r="476">
      <c r="A476" s="29" t="n"/>
      <c r="B476" s="29" t="n"/>
      <c r="C476" s="29" t="n"/>
      <c r="D476" s="29" t="n"/>
      <c r="E476" s="29" t="n"/>
      <c r="F476" s="30" t="n"/>
      <c r="G476" s="30" t="n"/>
      <c r="H476" s="30" t="n"/>
      <c r="I476" s="31" t="n"/>
      <c r="J476" s="31" t="n"/>
      <c r="K476" s="31" t="n"/>
      <c r="L476" s="31" t="n"/>
      <c r="M476" s="31" t="n"/>
      <c r="N476" s="29" t="n"/>
      <c r="O476" s="32" t="n"/>
      <c r="P476" s="32" t="n"/>
      <c r="Q476" s="30" t="n"/>
      <c r="R476" s="30" t="n"/>
      <c r="S476" s="29" t="n"/>
      <c r="T476" s="25">
        <f>IF($A476="","",IF($G476="","",MAX(0,IF($N476="Paid",IF($Q476="",TODAY(),$Q476),TODAY())-$G476)))</f>
        <v/>
      </c>
      <c r="U476" s="26">
        <f>IF($A476="","",MAX(0,$I476-$K476-$L476-$M476))</f>
        <v/>
      </c>
      <c r="V476" s="27">
        <f>IF($A476="","",IF($G476="","Not submitted",IF($T476&lt;=30,"0–30 days",IF($T476&lt;=60,"31–60 days",IF($T476&lt;=90,"61–90 days","More than 90 days")))))</f>
        <v/>
      </c>
      <c r="W476" s="28">
        <f>IF($A476="","",IF(OR($N476="Submitted",$N476="In Process",$N476="Denied",$N476="Paid",$N476="Adjusted",$N476="Voided"),"Not applicable",IF($H476="","Missing deadline",IF($H476&lt;TODAY(),"Past due",IF($H476&lt;=TODAY()+'Lists &amp; Settings'!$B$3,"Due within 14 days","On track")))))</f>
        <v/>
      </c>
      <c r="X476" s="28">
        <f>IF($A476="","",IF($U476&lt;=0,"Closed",IF($R476="","No follow-up date",IF($R476&lt;TODAY(),"Overdue",IF($R476=TODAY(),"Due","Scheduled")))))</f>
        <v/>
      </c>
      <c r="Y476" s="28">
        <f>IF($A476="","",IF($B476="","Missing encounter ID",IF($C476="","Missing clinic",IF($D476="","Missing payer",IF($E476="","Missing claim type",IF($F476="","Missing date of service",IF($H476="","Missing filing deadline",IF($I476="","Missing billed amount",IF($N476="","Missing claim status",IF($S476="","Missing owner",IF(COUNTIF($A$7:$A$506,$A476)&gt;1,"Duplicate claim ID",IF(AND($G476&lt;&gt;"",$G476&lt;$F476),"Submitted before service date",IF(AND($H476&lt;&gt;"",$H476&lt;$F476),"Deadline before service date",IF(AND($N476="Denied",$P476=""),"Missing denial category",IF(AND(OR($N476="Submitted",$N476="In Process",$N476="Denied",$N476="Paid",$N476="Adjusted"),$G476=""),"Missing submitted date",IF(AND($N476="Paid",$K476=0),"Paid status with no insurance payment",IF($K476+$L476+$M476&gt;$I476,"Amounts exceed billed amount","OK")))))))))))))))))</f>
        <v/>
      </c>
    </row>
    <row r="477">
      <c r="A477" s="21" t="n"/>
      <c r="B477" s="21" t="n"/>
      <c r="C477" s="21" t="n"/>
      <c r="D477" s="21" t="n"/>
      <c r="E477" s="21" t="n"/>
      <c r="F477" s="22" t="n"/>
      <c r="G477" s="22" t="n"/>
      <c r="H477" s="22" t="n"/>
      <c r="I477" s="23" t="n"/>
      <c r="J477" s="23" t="n"/>
      <c r="K477" s="23" t="n"/>
      <c r="L477" s="23" t="n"/>
      <c r="M477" s="23" t="n"/>
      <c r="N477" s="21" t="n"/>
      <c r="O477" s="24" t="n"/>
      <c r="P477" s="24" t="n"/>
      <c r="Q477" s="22" t="n"/>
      <c r="R477" s="22" t="n"/>
      <c r="S477" s="21" t="n"/>
      <c r="T477" s="25">
        <f>IF($A477="","",IF($G477="","",MAX(0,IF($N477="Paid",IF($Q477="",TODAY(),$Q477),TODAY())-$G477)))</f>
        <v/>
      </c>
      <c r="U477" s="26">
        <f>IF($A477="","",MAX(0,$I477-$K477-$L477-$M477))</f>
        <v/>
      </c>
      <c r="V477" s="27">
        <f>IF($A477="","",IF($G477="","Not submitted",IF($T477&lt;=30,"0–30 days",IF($T477&lt;=60,"31–60 days",IF($T477&lt;=90,"61–90 days","More than 90 days")))))</f>
        <v/>
      </c>
      <c r="W477" s="28">
        <f>IF($A477="","",IF(OR($N477="Submitted",$N477="In Process",$N477="Denied",$N477="Paid",$N477="Adjusted",$N477="Voided"),"Not applicable",IF($H477="","Missing deadline",IF($H477&lt;TODAY(),"Past due",IF($H477&lt;=TODAY()+'Lists &amp; Settings'!$B$3,"Due within 14 days","On track")))))</f>
        <v/>
      </c>
      <c r="X477" s="28">
        <f>IF($A477="","",IF($U477&lt;=0,"Closed",IF($R477="","No follow-up date",IF($R477&lt;TODAY(),"Overdue",IF($R477=TODAY(),"Due","Scheduled")))))</f>
        <v/>
      </c>
      <c r="Y477" s="28">
        <f>IF($A477="","",IF($B477="","Missing encounter ID",IF($C477="","Missing clinic",IF($D477="","Missing payer",IF($E477="","Missing claim type",IF($F477="","Missing date of service",IF($H477="","Missing filing deadline",IF($I477="","Missing billed amount",IF($N477="","Missing claim status",IF($S477="","Missing owner",IF(COUNTIF($A$7:$A$506,$A477)&gt;1,"Duplicate claim ID",IF(AND($G477&lt;&gt;"",$G477&lt;$F477),"Submitted before service date",IF(AND($H477&lt;&gt;"",$H477&lt;$F477),"Deadline before service date",IF(AND($N477="Denied",$P477=""),"Missing denial category",IF(AND(OR($N477="Submitted",$N477="In Process",$N477="Denied",$N477="Paid",$N477="Adjusted"),$G477=""),"Missing submitted date",IF(AND($N477="Paid",$K477=0),"Paid status with no insurance payment",IF($K477+$L477+$M477&gt;$I477,"Amounts exceed billed amount","OK")))))))))))))))))</f>
        <v/>
      </c>
    </row>
    <row r="478">
      <c r="A478" s="29" t="n"/>
      <c r="B478" s="29" t="n"/>
      <c r="C478" s="29" t="n"/>
      <c r="D478" s="29" t="n"/>
      <c r="E478" s="29" t="n"/>
      <c r="F478" s="30" t="n"/>
      <c r="G478" s="30" t="n"/>
      <c r="H478" s="30" t="n"/>
      <c r="I478" s="31" t="n"/>
      <c r="J478" s="31" t="n"/>
      <c r="K478" s="31" t="n"/>
      <c r="L478" s="31" t="n"/>
      <c r="M478" s="31" t="n"/>
      <c r="N478" s="29" t="n"/>
      <c r="O478" s="32" t="n"/>
      <c r="P478" s="32" t="n"/>
      <c r="Q478" s="30" t="n"/>
      <c r="R478" s="30" t="n"/>
      <c r="S478" s="29" t="n"/>
      <c r="T478" s="25">
        <f>IF($A478="","",IF($G478="","",MAX(0,IF($N478="Paid",IF($Q478="",TODAY(),$Q478),TODAY())-$G478)))</f>
        <v/>
      </c>
      <c r="U478" s="26">
        <f>IF($A478="","",MAX(0,$I478-$K478-$L478-$M478))</f>
        <v/>
      </c>
      <c r="V478" s="27">
        <f>IF($A478="","",IF($G478="","Not submitted",IF($T478&lt;=30,"0–30 days",IF($T478&lt;=60,"31–60 days",IF($T478&lt;=90,"61–90 days","More than 90 days")))))</f>
        <v/>
      </c>
      <c r="W478" s="28">
        <f>IF($A478="","",IF(OR($N478="Submitted",$N478="In Process",$N478="Denied",$N478="Paid",$N478="Adjusted",$N478="Voided"),"Not applicable",IF($H478="","Missing deadline",IF($H478&lt;TODAY(),"Past due",IF($H478&lt;=TODAY()+'Lists &amp; Settings'!$B$3,"Due within 14 days","On track")))))</f>
        <v/>
      </c>
      <c r="X478" s="28">
        <f>IF($A478="","",IF($U478&lt;=0,"Closed",IF($R478="","No follow-up date",IF($R478&lt;TODAY(),"Overdue",IF($R478=TODAY(),"Due","Scheduled")))))</f>
        <v/>
      </c>
      <c r="Y478" s="28">
        <f>IF($A478="","",IF($B478="","Missing encounter ID",IF($C478="","Missing clinic",IF($D478="","Missing payer",IF($E478="","Missing claim type",IF($F478="","Missing date of service",IF($H478="","Missing filing deadline",IF($I478="","Missing billed amount",IF($N478="","Missing claim status",IF($S478="","Missing owner",IF(COUNTIF($A$7:$A$506,$A478)&gt;1,"Duplicate claim ID",IF(AND($G478&lt;&gt;"",$G478&lt;$F478),"Submitted before service date",IF(AND($H478&lt;&gt;"",$H478&lt;$F478),"Deadline before service date",IF(AND($N478="Denied",$P478=""),"Missing denial category",IF(AND(OR($N478="Submitted",$N478="In Process",$N478="Denied",$N478="Paid",$N478="Adjusted"),$G478=""),"Missing submitted date",IF(AND($N478="Paid",$K478=0),"Paid status with no insurance payment",IF($K478+$L478+$M478&gt;$I478,"Amounts exceed billed amount","OK")))))))))))))))))</f>
        <v/>
      </c>
    </row>
    <row r="479">
      <c r="A479" s="21" t="n"/>
      <c r="B479" s="21" t="n"/>
      <c r="C479" s="21" t="n"/>
      <c r="D479" s="21" t="n"/>
      <c r="E479" s="21" t="n"/>
      <c r="F479" s="22" t="n"/>
      <c r="G479" s="22" t="n"/>
      <c r="H479" s="22" t="n"/>
      <c r="I479" s="23" t="n"/>
      <c r="J479" s="23" t="n"/>
      <c r="K479" s="23" t="n"/>
      <c r="L479" s="23" t="n"/>
      <c r="M479" s="23" t="n"/>
      <c r="N479" s="21" t="n"/>
      <c r="O479" s="24" t="n"/>
      <c r="P479" s="24" t="n"/>
      <c r="Q479" s="22" t="n"/>
      <c r="R479" s="22" t="n"/>
      <c r="S479" s="21" t="n"/>
      <c r="T479" s="25">
        <f>IF($A479="","",IF($G479="","",MAX(0,IF($N479="Paid",IF($Q479="",TODAY(),$Q479),TODAY())-$G479)))</f>
        <v/>
      </c>
      <c r="U479" s="26">
        <f>IF($A479="","",MAX(0,$I479-$K479-$L479-$M479))</f>
        <v/>
      </c>
      <c r="V479" s="27">
        <f>IF($A479="","",IF($G479="","Not submitted",IF($T479&lt;=30,"0–30 days",IF($T479&lt;=60,"31–60 days",IF($T479&lt;=90,"61–90 days","More than 90 days")))))</f>
        <v/>
      </c>
      <c r="W479" s="28">
        <f>IF($A479="","",IF(OR($N479="Submitted",$N479="In Process",$N479="Denied",$N479="Paid",$N479="Adjusted",$N479="Voided"),"Not applicable",IF($H479="","Missing deadline",IF($H479&lt;TODAY(),"Past due",IF($H479&lt;=TODAY()+'Lists &amp; Settings'!$B$3,"Due within 14 days","On track")))))</f>
        <v/>
      </c>
      <c r="X479" s="28">
        <f>IF($A479="","",IF($U479&lt;=0,"Closed",IF($R479="","No follow-up date",IF($R479&lt;TODAY(),"Overdue",IF($R479=TODAY(),"Due","Scheduled")))))</f>
        <v/>
      </c>
      <c r="Y479" s="28">
        <f>IF($A479="","",IF($B479="","Missing encounter ID",IF($C479="","Missing clinic",IF($D479="","Missing payer",IF($E479="","Missing claim type",IF($F479="","Missing date of service",IF($H479="","Missing filing deadline",IF($I479="","Missing billed amount",IF($N479="","Missing claim status",IF($S479="","Missing owner",IF(COUNTIF($A$7:$A$506,$A479)&gt;1,"Duplicate claim ID",IF(AND($G479&lt;&gt;"",$G479&lt;$F479),"Submitted before service date",IF(AND($H479&lt;&gt;"",$H479&lt;$F479),"Deadline before service date",IF(AND($N479="Denied",$P479=""),"Missing denial category",IF(AND(OR($N479="Submitted",$N479="In Process",$N479="Denied",$N479="Paid",$N479="Adjusted"),$G479=""),"Missing submitted date",IF(AND($N479="Paid",$K479=0),"Paid status with no insurance payment",IF($K479+$L479+$M479&gt;$I479,"Amounts exceed billed amount","OK")))))))))))))))))</f>
        <v/>
      </c>
    </row>
    <row r="480">
      <c r="A480" s="29" t="n"/>
      <c r="B480" s="29" t="n"/>
      <c r="C480" s="29" t="n"/>
      <c r="D480" s="29" t="n"/>
      <c r="E480" s="29" t="n"/>
      <c r="F480" s="30" t="n"/>
      <c r="G480" s="30" t="n"/>
      <c r="H480" s="30" t="n"/>
      <c r="I480" s="31" t="n"/>
      <c r="J480" s="31" t="n"/>
      <c r="K480" s="31" t="n"/>
      <c r="L480" s="31" t="n"/>
      <c r="M480" s="31" t="n"/>
      <c r="N480" s="29" t="n"/>
      <c r="O480" s="32" t="n"/>
      <c r="P480" s="32" t="n"/>
      <c r="Q480" s="30" t="n"/>
      <c r="R480" s="30" t="n"/>
      <c r="S480" s="29" t="n"/>
      <c r="T480" s="25">
        <f>IF($A480="","",IF($G480="","",MAX(0,IF($N480="Paid",IF($Q480="",TODAY(),$Q480),TODAY())-$G480)))</f>
        <v/>
      </c>
      <c r="U480" s="26">
        <f>IF($A480="","",MAX(0,$I480-$K480-$L480-$M480))</f>
        <v/>
      </c>
      <c r="V480" s="27">
        <f>IF($A480="","",IF($G480="","Not submitted",IF($T480&lt;=30,"0–30 days",IF($T480&lt;=60,"31–60 days",IF($T480&lt;=90,"61–90 days","More than 90 days")))))</f>
        <v/>
      </c>
      <c r="W480" s="28">
        <f>IF($A480="","",IF(OR($N480="Submitted",$N480="In Process",$N480="Denied",$N480="Paid",$N480="Adjusted",$N480="Voided"),"Not applicable",IF($H480="","Missing deadline",IF($H480&lt;TODAY(),"Past due",IF($H480&lt;=TODAY()+'Lists &amp; Settings'!$B$3,"Due within 14 days","On track")))))</f>
        <v/>
      </c>
      <c r="X480" s="28">
        <f>IF($A480="","",IF($U480&lt;=0,"Closed",IF($R480="","No follow-up date",IF($R480&lt;TODAY(),"Overdue",IF($R480=TODAY(),"Due","Scheduled")))))</f>
        <v/>
      </c>
      <c r="Y480" s="28">
        <f>IF($A480="","",IF($B480="","Missing encounter ID",IF($C480="","Missing clinic",IF($D480="","Missing payer",IF($E480="","Missing claim type",IF($F480="","Missing date of service",IF($H480="","Missing filing deadline",IF($I480="","Missing billed amount",IF($N480="","Missing claim status",IF($S480="","Missing owner",IF(COUNTIF($A$7:$A$506,$A480)&gt;1,"Duplicate claim ID",IF(AND($G480&lt;&gt;"",$G480&lt;$F480),"Submitted before service date",IF(AND($H480&lt;&gt;"",$H480&lt;$F480),"Deadline before service date",IF(AND($N480="Denied",$P480=""),"Missing denial category",IF(AND(OR($N480="Submitted",$N480="In Process",$N480="Denied",$N480="Paid",$N480="Adjusted"),$G480=""),"Missing submitted date",IF(AND($N480="Paid",$K480=0),"Paid status with no insurance payment",IF($K480+$L480+$M480&gt;$I480,"Amounts exceed billed amount","OK")))))))))))))))))</f>
        <v/>
      </c>
    </row>
    <row r="481">
      <c r="A481" s="21" t="n"/>
      <c r="B481" s="21" t="n"/>
      <c r="C481" s="21" t="n"/>
      <c r="D481" s="21" t="n"/>
      <c r="E481" s="21" t="n"/>
      <c r="F481" s="22" t="n"/>
      <c r="G481" s="22" t="n"/>
      <c r="H481" s="22" t="n"/>
      <c r="I481" s="23" t="n"/>
      <c r="J481" s="23" t="n"/>
      <c r="K481" s="23" t="n"/>
      <c r="L481" s="23" t="n"/>
      <c r="M481" s="23" t="n"/>
      <c r="N481" s="21" t="n"/>
      <c r="O481" s="24" t="n"/>
      <c r="P481" s="24" t="n"/>
      <c r="Q481" s="22" t="n"/>
      <c r="R481" s="22" t="n"/>
      <c r="S481" s="21" t="n"/>
      <c r="T481" s="25">
        <f>IF($A481="","",IF($G481="","",MAX(0,IF($N481="Paid",IF($Q481="",TODAY(),$Q481),TODAY())-$G481)))</f>
        <v/>
      </c>
      <c r="U481" s="26">
        <f>IF($A481="","",MAX(0,$I481-$K481-$L481-$M481))</f>
        <v/>
      </c>
      <c r="V481" s="27">
        <f>IF($A481="","",IF($G481="","Not submitted",IF($T481&lt;=30,"0–30 days",IF($T481&lt;=60,"31–60 days",IF($T481&lt;=90,"61–90 days","More than 90 days")))))</f>
        <v/>
      </c>
      <c r="W481" s="28">
        <f>IF($A481="","",IF(OR($N481="Submitted",$N481="In Process",$N481="Denied",$N481="Paid",$N481="Adjusted",$N481="Voided"),"Not applicable",IF($H481="","Missing deadline",IF($H481&lt;TODAY(),"Past due",IF($H481&lt;=TODAY()+'Lists &amp; Settings'!$B$3,"Due within 14 days","On track")))))</f>
        <v/>
      </c>
      <c r="X481" s="28">
        <f>IF($A481="","",IF($U481&lt;=0,"Closed",IF($R481="","No follow-up date",IF($R481&lt;TODAY(),"Overdue",IF($R481=TODAY(),"Due","Scheduled")))))</f>
        <v/>
      </c>
      <c r="Y481" s="28">
        <f>IF($A481="","",IF($B481="","Missing encounter ID",IF($C481="","Missing clinic",IF($D481="","Missing payer",IF($E481="","Missing claim type",IF($F481="","Missing date of service",IF($H481="","Missing filing deadline",IF($I481="","Missing billed amount",IF($N481="","Missing claim status",IF($S481="","Missing owner",IF(COUNTIF($A$7:$A$506,$A481)&gt;1,"Duplicate claim ID",IF(AND($G481&lt;&gt;"",$G481&lt;$F481),"Submitted before service date",IF(AND($H481&lt;&gt;"",$H481&lt;$F481),"Deadline before service date",IF(AND($N481="Denied",$P481=""),"Missing denial category",IF(AND(OR($N481="Submitted",$N481="In Process",$N481="Denied",$N481="Paid",$N481="Adjusted"),$G481=""),"Missing submitted date",IF(AND($N481="Paid",$K481=0),"Paid status with no insurance payment",IF($K481+$L481+$M481&gt;$I481,"Amounts exceed billed amount","OK")))))))))))))))))</f>
        <v/>
      </c>
    </row>
    <row r="482">
      <c r="A482" s="29" t="n"/>
      <c r="B482" s="29" t="n"/>
      <c r="C482" s="29" t="n"/>
      <c r="D482" s="29" t="n"/>
      <c r="E482" s="29" t="n"/>
      <c r="F482" s="30" t="n"/>
      <c r="G482" s="30" t="n"/>
      <c r="H482" s="30" t="n"/>
      <c r="I482" s="31" t="n"/>
      <c r="J482" s="31" t="n"/>
      <c r="K482" s="31" t="n"/>
      <c r="L482" s="31" t="n"/>
      <c r="M482" s="31" t="n"/>
      <c r="N482" s="29" t="n"/>
      <c r="O482" s="32" t="n"/>
      <c r="P482" s="32" t="n"/>
      <c r="Q482" s="30" t="n"/>
      <c r="R482" s="30" t="n"/>
      <c r="S482" s="29" t="n"/>
      <c r="T482" s="25">
        <f>IF($A482="","",IF($G482="","",MAX(0,IF($N482="Paid",IF($Q482="",TODAY(),$Q482),TODAY())-$G482)))</f>
        <v/>
      </c>
      <c r="U482" s="26">
        <f>IF($A482="","",MAX(0,$I482-$K482-$L482-$M482))</f>
        <v/>
      </c>
      <c r="V482" s="27">
        <f>IF($A482="","",IF($G482="","Not submitted",IF($T482&lt;=30,"0–30 days",IF($T482&lt;=60,"31–60 days",IF($T482&lt;=90,"61–90 days","More than 90 days")))))</f>
        <v/>
      </c>
      <c r="W482" s="28">
        <f>IF($A482="","",IF(OR($N482="Submitted",$N482="In Process",$N482="Denied",$N482="Paid",$N482="Adjusted",$N482="Voided"),"Not applicable",IF($H482="","Missing deadline",IF($H482&lt;TODAY(),"Past due",IF($H482&lt;=TODAY()+'Lists &amp; Settings'!$B$3,"Due within 14 days","On track")))))</f>
        <v/>
      </c>
      <c r="X482" s="28">
        <f>IF($A482="","",IF($U482&lt;=0,"Closed",IF($R482="","No follow-up date",IF($R482&lt;TODAY(),"Overdue",IF($R482=TODAY(),"Due","Scheduled")))))</f>
        <v/>
      </c>
      <c r="Y482" s="28">
        <f>IF($A482="","",IF($B482="","Missing encounter ID",IF($C482="","Missing clinic",IF($D482="","Missing payer",IF($E482="","Missing claim type",IF($F482="","Missing date of service",IF($H482="","Missing filing deadline",IF($I482="","Missing billed amount",IF($N482="","Missing claim status",IF($S482="","Missing owner",IF(COUNTIF($A$7:$A$506,$A482)&gt;1,"Duplicate claim ID",IF(AND($G482&lt;&gt;"",$G482&lt;$F482),"Submitted before service date",IF(AND($H482&lt;&gt;"",$H482&lt;$F482),"Deadline before service date",IF(AND($N482="Denied",$P482=""),"Missing denial category",IF(AND(OR($N482="Submitted",$N482="In Process",$N482="Denied",$N482="Paid",$N482="Adjusted"),$G482=""),"Missing submitted date",IF(AND($N482="Paid",$K482=0),"Paid status with no insurance payment",IF($K482+$L482+$M482&gt;$I482,"Amounts exceed billed amount","OK")))))))))))))))))</f>
        <v/>
      </c>
    </row>
    <row r="483">
      <c r="A483" s="21" t="n"/>
      <c r="B483" s="21" t="n"/>
      <c r="C483" s="21" t="n"/>
      <c r="D483" s="21" t="n"/>
      <c r="E483" s="21" t="n"/>
      <c r="F483" s="22" t="n"/>
      <c r="G483" s="22" t="n"/>
      <c r="H483" s="22" t="n"/>
      <c r="I483" s="23" t="n"/>
      <c r="J483" s="23" t="n"/>
      <c r="K483" s="23" t="n"/>
      <c r="L483" s="23" t="n"/>
      <c r="M483" s="23" t="n"/>
      <c r="N483" s="21" t="n"/>
      <c r="O483" s="24" t="n"/>
      <c r="P483" s="24" t="n"/>
      <c r="Q483" s="22" t="n"/>
      <c r="R483" s="22" t="n"/>
      <c r="S483" s="21" t="n"/>
      <c r="T483" s="25">
        <f>IF($A483="","",IF($G483="","",MAX(0,IF($N483="Paid",IF($Q483="",TODAY(),$Q483),TODAY())-$G483)))</f>
        <v/>
      </c>
      <c r="U483" s="26">
        <f>IF($A483="","",MAX(0,$I483-$K483-$L483-$M483))</f>
        <v/>
      </c>
      <c r="V483" s="27">
        <f>IF($A483="","",IF($G483="","Not submitted",IF($T483&lt;=30,"0–30 days",IF($T483&lt;=60,"31–60 days",IF($T483&lt;=90,"61–90 days","More than 90 days")))))</f>
        <v/>
      </c>
      <c r="W483" s="28">
        <f>IF($A483="","",IF(OR($N483="Submitted",$N483="In Process",$N483="Denied",$N483="Paid",$N483="Adjusted",$N483="Voided"),"Not applicable",IF($H483="","Missing deadline",IF($H483&lt;TODAY(),"Past due",IF($H483&lt;=TODAY()+'Lists &amp; Settings'!$B$3,"Due within 14 days","On track")))))</f>
        <v/>
      </c>
      <c r="X483" s="28">
        <f>IF($A483="","",IF($U483&lt;=0,"Closed",IF($R483="","No follow-up date",IF($R483&lt;TODAY(),"Overdue",IF($R483=TODAY(),"Due","Scheduled")))))</f>
        <v/>
      </c>
      <c r="Y483" s="28">
        <f>IF($A483="","",IF($B483="","Missing encounter ID",IF($C483="","Missing clinic",IF($D483="","Missing payer",IF($E483="","Missing claim type",IF($F483="","Missing date of service",IF($H483="","Missing filing deadline",IF($I483="","Missing billed amount",IF($N483="","Missing claim status",IF($S483="","Missing owner",IF(COUNTIF($A$7:$A$506,$A483)&gt;1,"Duplicate claim ID",IF(AND($G483&lt;&gt;"",$G483&lt;$F483),"Submitted before service date",IF(AND($H483&lt;&gt;"",$H483&lt;$F483),"Deadline before service date",IF(AND($N483="Denied",$P483=""),"Missing denial category",IF(AND(OR($N483="Submitted",$N483="In Process",$N483="Denied",$N483="Paid",$N483="Adjusted"),$G483=""),"Missing submitted date",IF(AND($N483="Paid",$K483=0),"Paid status with no insurance payment",IF($K483+$L483+$M483&gt;$I483,"Amounts exceed billed amount","OK")))))))))))))))))</f>
        <v/>
      </c>
    </row>
    <row r="484">
      <c r="A484" s="29" t="n"/>
      <c r="B484" s="29" t="n"/>
      <c r="C484" s="29" t="n"/>
      <c r="D484" s="29" t="n"/>
      <c r="E484" s="29" t="n"/>
      <c r="F484" s="30" t="n"/>
      <c r="G484" s="30" t="n"/>
      <c r="H484" s="30" t="n"/>
      <c r="I484" s="31" t="n"/>
      <c r="J484" s="31" t="n"/>
      <c r="K484" s="31" t="n"/>
      <c r="L484" s="31" t="n"/>
      <c r="M484" s="31" t="n"/>
      <c r="N484" s="29" t="n"/>
      <c r="O484" s="32" t="n"/>
      <c r="P484" s="32" t="n"/>
      <c r="Q484" s="30" t="n"/>
      <c r="R484" s="30" t="n"/>
      <c r="S484" s="29" t="n"/>
      <c r="T484" s="25">
        <f>IF($A484="","",IF($G484="","",MAX(0,IF($N484="Paid",IF($Q484="",TODAY(),$Q484),TODAY())-$G484)))</f>
        <v/>
      </c>
      <c r="U484" s="26">
        <f>IF($A484="","",MAX(0,$I484-$K484-$L484-$M484))</f>
        <v/>
      </c>
      <c r="V484" s="27">
        <f>IF($A484="","",IF($G484="","Not submitted",IF($T484&lt;=30,"0–30 days",IF($T484&lt;=60,"31–60 days",IF($T484&lt;=90,"61–90 days","More than 90 days")))))</f>
        <v/>
      </c>
      <c r="W484" s="28">
        <f>IF($A484="","",IF(OR($N484="Submitted",$N484="In Process",$N484="Denied",$N484="Paid",$N484="Adjusted",$N484="Voided"),"Not applicable",IF($H484="","Missing deadline",IF($H484&lt;TODAY(),"Past due",IF($H484&lt;=TODAY()+'Lists &amp; Settings'!$B$3,"Due within 14 days","On track")))))</f>
        <v/>
      </c>
      <c r="X484" s="28">
        <f>IF($A484="","",IF($U484&lt;=0,"Closed",IF($R484="","No follow-up date",IF($R484&lt;TODAY(),"Overdue",IF($R484=TODAY(),"Due","Scheduled")))))</f>
        <v/>
      </c>
      <c r="Y484" s="28">
        <f>IF($A484="","",IF($B484="","Missing encounter ID",IF($C484="","Missing clinic",IF($D484="","Missing payer",IF($E484="","Missing claim type",IF($F484="","Missing date of service",IF($H484="","Missing filing deadline",IF($I484="","Missing billed amount",IF($N484="","Missing claim status",IF($S484="","Missing owner",IF(COUNTIF($A$7:$A$506,$A484)&gt;1,"Duplicate claim ID",IF(AND($G484&lt;&gt;"",$G484&lt;$F484),"Submitted before service date",IF(AND($H484&lt;&gt;"",$H484&lt;$F484),"Deadline before service date",IF(AND($N484="Denied",$P484=""),"Missing denial category",IF(AND(OR($N484="Submitted",$N484="In Process",$N484="Denied",$N484="Paid",$N484="Adjusted"),$G484=""),"Missing submitted date",IF(AND($N484="Paid",$K484=0),"Paid status with no insurance payment",IF($K484+$L484+$M484&gt;$I484,"Amounts exceed billed amount","OK")))))))))))))))))</f>
        <v/>
      </c>
    </row>
    <row r="485">
      <c r="A485" s="21" t="n"/>
      <c r="B485" s="21" t="n"/>
      <c r="C485" s="21" t="n"/>
      <c r="D485" s="21" t="n"/>
      <c r="E485" s="21" t="n"/>
      <c r="F485" s="22" t="n"/>
      <c r="G485" s="22" t="n"/>
      <c r="H485" s="22" t="n"/>
      <c r="I485" s="23" t="n"/>
      <c r="J485" s="23" t="n"/>
      <c r="K485" s="23" t="n"/>
      <c r="L485" s="23" t="n"/>
      <c r="M485" s="23" t="n"/>
      <c r="N485" s="21" t="n"/>
      <c r="O485" s="24" t="n"/>
      <c r="P485" s="24" t="n"/>
      <c r="Q485" s="22" t="n"/>
      <c r="R485" s="22" t="n"/>
      <c r="S485" s="21" t="n"/>
      <c r="T485" s="25">
        <f>IF($A485="","",IF($G485="","",MAX(0,IF($N485="Paid",IF($Q485="",TODAY(),$Q485),TODAY())-$G485)))</f>
        <v/>
      </c>
      <c r="U485" s="26">
        <f>IF($A485="","",MAX(0,$I485-$K485-$L485-$M485))</f>
        <v/>
      </c>
      <c r="V485" s="27">
        <f>IF($A485="","",IF($G485="","Not submitted",IF($T485&lt;=30,"0–30 days",IF($T485&lt;=60,"31–60 days",IF($T485&lt;=90,"61–90 days","More than 90 days")))))</f>
        <v/>
      </c>
      <c r="W485" s="28">
        <f>IF($A485="","",IF(OR($N485="Submitted",$N485="In Process",$N485="Denied",$N485="Paid",$N485="Adjusted",$N485="Voided"),"Not applicable",IF($H485="","Missing deadline",IF($H485&lt;TODAY(),"Past due",IF($H485&lt;=TODAY()+'Lists &amp; Settings'!$B$3,"Due within 14 days","On track")))))</f>
        <v/>
      </c>
      <c r="X485" s="28">
        <f>IF($A485="","",IF($U485&lt;=0,"Closed",IF($R485="","No follow-up date",IF($R485&lt;TODAY(),"Overdue",IF($R485=TODAY(),"Due","Scheduled")))))</f>
        <v/>
      </c>
      <c r="Y485" s="28">
        <f>IF($A485="","",IF($B485="","Missing encounter ID",IF($C485="","Missing clinic",IF($D485="","Missing payer",IF($E485="","Missing claim type",IF($F485="","Missing date of service",IF($H485="","Missing filing deadline",IF($I485="","Missing billed amount",IF($N485="","Missing claim status",IF($S485="","Missing owner",IF(COUNTIF($A$7:$A$506,$A485)&gt;1,"Duplicate claim ID",IF(AND($G485&lt;&gt;"",$G485&lt;$F485),"Submitted before service date",IF(AND($H485&lt;&gt;"",$H485&lt;$F485),"Deadline before service date",IF(AND($N485="Denied",$P485=""),"Missing denial category",IF(AND(OR($N485="Submitted",$N485="In Process",$N485="Denied",$N485="Paid",$N485="Adjusted"),$G485=""),"Missing submitted date",IF(AND($N485="Paid",$K485=0),"Paid status with no insurance payment",IF($K485+$L485+$M485&gt;$I485,"Amounts exceed billed amount","OK")))))))))))))))))</f>
        <v/>
      </c>
    </row>
    <row r="486">
      <c r="A486" s="29" t="n"/>
      <c r="B486" s="29" t="n"/>
      <c r="C486" s="29" t="n"/>
      <c r="D486" s="29" t="n"/>
      <c r="E486" s="29" t="n"/>
      <c r="F486" s="30" t="n"/>
      <c r="G486" s="30" t="n"/>
      <c r="H486" s="30" t="n"/>
      <c r="I486" s="31" t="n"/>
      <c r="J486" s="31" t="n"/>
      <c r="K486" s="31" t="n"/>
      <c r="L486" s="31" t="n"/>
      <c r="M486" s="31" t="n"/>
      <c r="N486" s="29" t="n"/>
      <c r="O486" s="32" t="n"/>
      <c r="P486" s="32" t="n"/>
      <c r="Q486" s="30" t="n"/>
      <c r="R486" s="30" t="n"/>
      <c r="S486" s="29" t="n"/>
      <c r="T486" s="25">
        <f>IF($A486="","",IF($G486="","",MAX(0,IF($N486="Paid",IF($Q486="",TODAY(),$Q486),TODAY())-$G486)))</f>
        <v/>
      </c>
      <c r="U486" s="26">
        <f>IF($A486="","",MAX(0,$I486-$K486-$L486-$M486))</f>
        <v/>
      </c>
      <c r="V486" s="27">
        <f>IF($A486="","",IF($G486="","Not submitted",IF($T486&lt;=30,"0–30 days",IF($T486&lt;=60,"31–60 days",IF($T486&lt;=90,"61–90 days","More than 90 days")))))</f>
        <v/>
      </c>
      <c r="W486" s="28">
        <f>IF($A486="","",IF(OR($N486="Submitted",$N486="In Process",$N486="Denied",$N486="Paid",$N486="Adjusted",$N486="Voided"),"Not applicable",IF($H486="","Missing deadline",IF($H486&lt;TODAY(),"Past due",IF($H486&lt;=TODAY()+'Lists &amp; Settings'!$B$3,"Due within 14 days","On track")))))</f>
        <v/>
      </c>
      <c r="X486" s="28">
        <f>IF($A486="","",IF($U486&lt;=0,"Closed",IF($R486="","No follow-up date",IF($R486&lt;TODAY(),"Overdue",IF($R486=TODAY(),"Due","Scheduled")))))</f>
        <v/>
      </c>
      <c r="Y486" s="28">
        <f>IF($A486="","",IF($B486="","Missing encounter ID",IF($C486="","Missing clinic",IF($D486="","Missing payer",IF($E486="","Missing claim type",IF($F486="","Missing date of service",IF($H486="","Missing filing deadline",IF($I486="","Missing billed amount",IF($N486="","Missing claim status",IF($S486="","Missing owner",IF(COUNTIF($A$7:$A$506,$A486)&gt;1,"Duplicate claim ID",IF(AND($G486&lt;&gt;"",$G486&lt;$F486),"Submitted before service date",IF(AND($H486&lt;&gt;"",$H486&lt;$F486),"Deadline before service date",IF(AND($N486="Denied",$P486=""),"Missing denial category",IF(AND(OR($N486="Submitted",$N486="In Process",$N486="Denied",$N486="Paid",$N486="Adjusted"),$G486=""),"Missing submitted date",IF(AND($N486="Paid",$K486=0),"Paid status with no insurance payment",IF($K486+$L486+$M486&gt;$I486,"Amounts exceed billed amount","OK")))))))))))))))))</f>
        <v/>
      </c>
    </row>
    <row r="487">
      <c r="A487" s="21" t="n"/>
      <c r="B487" s="21" t="n"/>
      <c r="C487" s="21" t="n"/>
      <c r="D487" s="21" t="n"/>
      <c r="E487" s="21" t="n"/>
      <c r="F487" s="22" t="n"/>
      <c r="G487" s="22" t="n"/>
      <c r="H487" s="22" t="n"/>
      <c r="I487" s="23" t="n"/>
      <c r="J487" s="23" t="n"/>
      <c r="K487" s="23" t="n"/>
      <c r="L487" s="23" t="n"/>
      <c r="M487" s="23" t="n"/>
      <c r="N487" s="21" t="n"/>
      <c r="O487" s="24" t="n"/>
      <c r="P487" s="24" t="n"/>
      <c r="Q487" s="22" t="n"/>
      <c r="R487" s="22" t="n"/>
      <c r="S487" s="21" t="n"/>
      <c r="T487" s="25">
        <f>IF($A487="","",IF($G487="","",MAX(0,IF($N487="Paid",IF($Q487="",TODAY(),$Q487),TODAY())-$G487)))</f>
        <v/>
      </c>
      <c r="U487" s="26">
        <f>IF($A487="","",MAX(0,$I487-$K487-$L487-$M487))</f>
        <v/>
      </c>
      <c r="V487" s="27">
        <f>IF($A487="","",IF($G487="","Not submitted",IF($T487&lt;=30,"0–30 days",IF($T487&lt;=60,"31–60 days",IF($T487&lt;=90,"61–90 days","More than 90 days")))))</f>
        <v/>
      </c>
      <c r="W487" s="28">
        <f>IF($A487="","",IF(OR($N487="Submitted",$N487="In Process",$N487="Denied",$N487="Paid",$N487="Adjusted",$N487="Voided"),"Not applicable",IF($H487="","Missing deadline",IF($H487&lt;TODAY(),"Past due",IF($H487&lt;=TODAY()+'Lists &amp; Settings'!$B$3,"Due within 14 days","On track")))))</f>
        <v/>
      </c>
      <c r="X487" s="28">
        <f>IF($A487="","",IF($U487&lt;=0,"Closed",IF($R487="","No follow-up date",IF($R487&lt;TODAY(),"Overdue",IF($R487=TODAY(),"Due","Scheduled")))))</f>
        <v/>
      </c>
      <c r="Y487" s="28">
        <f>IF($A487="","",IF($B487="","Missing encounter ID",IF($C487="","Missing clinic",IF($D487="","Missing payer",IF($E487="","Missing claim type",IF($F487="","Missing date of service",IF($H487="","Missing filing deadline",IF($I487="","Missing billed amount",IF($N487="","Missing claim status",IF($S487="","Missing owner",IF(COUNTIF($A$7:$A$506,$A487)&gt;1,"Duplicate claim ID",IF(AND($G487&lt;&gt;"",$G487&lt;$F487),"Submitted before service date",IF(AND($H487&lt;&gt;"",$H487&lt;$F487),"Deadline before service date",IF(AND($N487="Denied",$P487=""),"Missing denial category",IF(AND(OR($N487="Submitted",$N487="In Process",$N487="Denied",$N487="Paid",$N487="Adjusted"),$G487=""),"Missing submitted date",IF(AND($N487="Paid",$K487=0),"Paid status with no insurance payment",IF($K487+$L487+$M487&gt;$I487,"Amounts exceed billed amount","OK")))))))))))))))))</f>
        <v/>
      </c>
    </row>
    <row r="488">
      <c r="A488" s="29" t="n"/>
      <c r="B488" s="29" t="n"/>
      <c r="C488" s="29" t="n"/>
      <c r="D488" s="29" t="n"/>
      <c r="E488" s="29" t="n"/>
      <c r="F488" s="30" t="n"/>
      <c r="G488" s="30" t="n"/>
      <c r="H488" s="30" t="n"/>
      <c r="I488" s="31" t="n"/>
      <c r="J488" s="31" t="n"/>
      <c r="K488" s="31" t="n"/>
      <c r="L488" s="31" t="n"/>
      <c r="M488" s="31" t="n"/>
      <c r="N488" s="29" t="n"/>
      <c r="O488" s="32" t="n"/>
      <c r="P488" s="32" t="n"/>
      <c r="Q488" s="30" t="n"/>
      <c r="R488" s="30" t="n"/>
      <c r="S488" s="29" t="n"/>
      <c r="T488" s="25">
        <f>IF($A488="","",IF($G488="","",MAX(0,IF($N488="Paid",IF($Q488="",TODAY(),$Q488),TODAY())-$G488)))</f>
        <v/>
      </c>
      <c r="U488" s="26">
        <f>IF($A488="","",MAX(0,$I488-$K488-$L488-$M488))</f>
        <v/>
      </c>
      <c r="V488" s="27">
        <f>IF($A488="","",IF($G488="","Not submitted",IF($T488&lt;=30,"0–30 days",IF($T488&lt;=60,"31–60 days",IF($T488&lt;=90,"61–90 days","More than 90 days")))))</f>
        <v/>
      </c>
      <c r="W488" s="28">
        <f>IF($A488="","",IF(OR($N488="Submitted",$N488="In Process",$N488="Denied",$N488="Paid",$N488="Adjusted",$N488="Voided"),"Not applicable",IF($H488="","Missing deadline",IF($H488&lt;TODAY(),"Past due",IF($H488&lt;=TODAY()+'Lists &amp; Settings'!$B$3,"Due within 14 days","On track")))))</f>
        <v/>
      </c>
      <c r="X488" s="28">
        <f>IF($A488="","",IF($U488&lt;=0,"Closed",IF($R488="","No follow-up date",IF($R488&lt;TODAY(),"Overdue",IF($R488=TODAY(),"Due","Scheduled")))))</f>
        <v/>
      </c>
      <c r="Y488" s="28">
        <f>IF($A488="","",IF($B488="","Missing encounter ID",IF($C488="","Missing clinic",IF($D488="","Missing payer",IF($E488="","Missing claim type",IF($F488="","Missing date of service",IF($H488="","Missing filing deadline",IF($I488="","Missing billed amount",IF($N488="","Missing claim status",IF($S488="","Missing owner",IF(COUNTIF($A$7:$A$506,$A488)&gt;1,"Duplicate claim ID",IF(AND($G488&lt;&gt;"",$G488&lt;$F488),"Submitted before service date",IF(AND($H488&lt;&gt;"",$H488&lt;$F488),"Deadline before service date",IF(AND($N488="Denied",$P488=""),"Missing denial category",IF(AND(OR($N488="Submitted",$N488="In Process",$N488="Denied",$N488="Paid",$N488="Adjusted"),$G488=""),"Missing submitted date",IF(AND($N488="Paid",$K488=0),"Paid status with no insurance payment",IF($K488+$L488+$M488&gt;$I488,"Amounts exceed billed amount","OK")))))))))))))))))</f>
        <v/>
      </c>
    </row>
    <row r="489">
      <c r="A489" s="21" t="n"/>
      <c r="B489" s="21" t="n"/>
      <c r="C489" s="21" t="n"/>
      <c r="D489" s="21" t="n"/>
      <c r="E489" s="21" t="n"/>
      <c r="F489" s="22" t="n"/>
      <c r="G489" s="22" t="n"/>
      <c r="H489" s="22" t="n"/>
      <c r="I489" s="23" t="n"/>
      <c r="J489" s="23" t="n"/>
      <c r="K489" s="23" t="n"/>
      <c r="L489" s="23" t="n"/>
      <c r="M489" s="23" t="n"/>
      <c r="N489" s="21" t="n"/>
      <c r="O489" s="24" t="n"/>
      <c r="P489" s="24" t="n"/>
      <c r="Q489" s="22" t="n"/>
      <c r="R489" s="22" t="n"/>
      <c r="S489" s="21" t="n"/>
      <c r="T489" s="25">
        <f>IF($A489="","",IF($G489="","",MAX(0,IF($N489="Paid",IF($Q489="",TODAY(),$Q489),TODAY())-$G489)))</f>
        <v/>
      </c>
      <c r="U489" s="26">
        <f>IF($A489="","",MAX(0,$I489-$K489-$L489-$M489))</f>
        <v/>
      </c>
      <c r="V489" s="27">
        <f>IF($A489="","",IF($G489="","Not submitted",IF($T489&lt;=30,"0–30 days",IF($T489&lt;=60,"31–60 days",IF($T489&lt;=90,"61–90 days","More than 90 days")))))</f>
        <v/>
      </c>
      <c r="W489" s="28">
        <f>IF($A489="","",IF(OR($N489="Submitted",$N489="In Process",$N489="Denied",$N489="Paid",$N489="Adjusted",$N489="Voided"),"Not applicable",IF($H489="","Missing deadline",IF($H489&lt;TODAY(),"Past due",IF($H489&lt;=TODAY()+'Lists &amp; Settings'!$B$3,"Due within 14 days","On track")))))</f>
        <v/>
      </c>
      <c r="X489" s="28">
        <f>IF($A489="","",IF($U489&lt;=0,"Closed",IF($R489="","No follow-up date",IF($R489&lt;TODAY(),"Overdue",IF($R489=TODAY(),"Due","Scheduled")))))</f>
        <v/>
      </c>
      <c r="Y489" s="28">
        <f>IF($A489="","",IF($B489="","Missing encounter ID",IF($C489="","Missing clinic",IF($D489="","Missing payer",IF($E489="","Missing claim type",IF($F489="","Missing date of service",IF($H489="","Missing filing deadline",IF($I489="","Missing billed amount",IF($N489="","Missing claim status",IF($S489="","Missing owner",IF(COUNTIF($A$7:$A$506,$A489)&gt;1,"Duplicate claim ID",IF(AND($G489&lt;&gt;"",$G489&lt;$F489),"Submitted before service date",IF(AND($H489&lt;&gt;"",$H489&lt;$F489),"Deadline before service date",IF(AND($N489="Denied",$P489=""),"Missing denial category",IF(AND(OR($N489="Submitted",$N489="In Process",$N489="Denied",$N489="Paid",$N489="Adjusted"),$G489=""),"Missing submitted date",IF(AND($N489="Paid",$K489=0),"Paid status with no insurance payment",IF($K489+$L489+$M489&gt;$I489,"Amounts exceed billed amount","OK")))))))))))))))))</f>
        <v/>
      </c>
    </row>
    <row r="490">
      <c r="A490" s="29" t="n"/>
      <c r="B490" s="29" t="n"/>
      <c r="C490" s="29" t="n"/>
      <c r="D490" s="29" t="n"/>
      <c r="E490" s="29" t="n"/>
      <c r="F490" s="30" t="n"/>
      <c r="G490" s="30" t="n"/>
      <c r="H490" s="30" t="n"/>
      <c r="I490" s="31" t="n"/>
      <c r="J490" s="31" t="n"/>
      <c r="K490" s="31" t="n"/>
      <c r="L490" s="31" t="n"/>
      <c r="M490" s="31" t="n"/>
      <c r="N490" s="29" t="n"/>
      <c r="O490" s="32" t="n"/>
      <c r="P490" s="32" t="n"/>
      <c r="Q490" s="30" t="n"/>
      <c r="R490" s="30" t="n"/>
      <c r="S490" s="29" t="n"/>
      <c r="T490" s="25">
        <f>IF($A490="","",IF($G490="","",MAX(0,IF($N490="Paid",IF($Q490="",TODAY(),$Q490),TODAY())-$G490)))</f>
        <v/>
      </c>
      <c r="U490" s="26">
        <f>IF($A490="","",MAX(0,$I490-$K490-$L490-$M490))</f>
        <v/>
      </c>
      <c r="V490" s="27">
        <f>IF($A490="","",IF($G490="","Not submitted",IF($T490&lt;=30,"0–30 days",IF($T490&lt;=60,"31–60 days",IF($T490&lt;=90,"61–90 days","More than 90 days")))))</f>
        <v/>
      </c>
      <c r="W490" s="28">
        <f>IF($A490="","",IF(OR($N490="Submitted",$N490="In Process",$N490="Denied",$N490="Paid",$N490="Adjusted",$N490="Voided"),"Not applicable",IF($H490="","Missing deadline",IF($H490&lt;TODAY(),"Past due",IF($H490&lt;=TODAY()+'Lists &amp; Settings'!$B$3,"Due within 14 days","On track")))))</f>
        <v/>
      </c>
      <c r="X490" s="28">
        <f>IF($A490="","",IF($U490&lt;=0,"Closed",IF($R490="","No follow-up date",IF($R490&lt;TODAY(),"Overdue",IF($R490=TODAY(),"Due","Scheduled")))))</f>
        <v/>
      </c>
      <c r="Y490" s="28">
        <f>IF($A490="","",IF($B490="","Missing encounter ID",IF($C490="","Missing clinic",IF($D490="","Missing payer",IF($E490="","Missing claim type",IF($F490="","Missing date of service",IF($H490="","Missing filing deadline",IF($I490="","Missing billed amount",IF($N490="","Missing claim status",IF($S490="","Missing owner",IF(COUNTIF($A$7:$A$506,$A490)&gt;1,"Duplicate claim ID",IF(AND($G490&lt;&gt;"",$G490&lt;$F490),"Submitted before service date",IF(AND($H490&lt;&gt;"",$H490&lt;$F490),"Deadline before service date",IF(AND($N490="Denied",$P490=""),"Missing denial category",IF(AND(OR($N490="Submitted",$N490="In Process",$N490="Denied",$N490="Paid",$N490="Adjusted"),$G490=""),"Missing submitted date",IF(AND($N490="Paid",$K490=0),"Paid status with no insurance payment",IF($K490+$L490+$M490&gt;$I490,"Amounts exceed billed amount","OK")))))))))))))))))</f>
        <v/>
      </c>
    </row>
    <row r="491">
      <c r="A491" s="21" t="n"/>
      <c r="B491" s="21" t="n"/>
      <c r="C491" s="21" t="n"/>
      <c r="D491" s="21" t="n"/>
      <c r="E491" s="21" t="n"/>
      <c r="F491" s="22" t="n"/>
      <c r="G491" s="22" t="n"/>
      <c r="H491" s="22" t="n"/>
      <c r="I491" s="23" t="n"/>
      <c r="J491" s="23" t="n"/>
      <c r="K491" s="23" t="n"/>
      <c r="L491" s="23" t="n"/>
      <c r="M491" s="23" t="n"/>
      <c r="N491" s="21" t="n"/>
      <c r="O491" s="24" t="n"/>
      <c r="P491" s="24" t="n"/>
      <c r="Q491" s="22" t="n"/>
      <c r="R491" s="22" t="n"/>
      <c r="S491" s="21" t="n"/>
      <c r="T491" s="25">
        <f>IF($A491="","",IF($G491="","",MAX(0,IF($N491="Paid",IF($Q491="",TODAY(),$Q491),TODAY())-$G491)))</f>
        <v/>
      </c>
      <c r="U491" s="26">
        <f>IF($A491="","",MAX(0,$I491-$K491-$L491-$M491))</f>
        <v/>
      </c>
      <c r="V491" s="27">
        <f>IF($A491="","",IF($G491="","Not submitted",IF($T491&lt;=30,"0–30 days",IF($T491&lt;=60,"31–60 days",IF($T491&lt;=90,"61–90 days","More than 90 days")))))</f>
        <v/>
      </c>
      <c r="W491" s="28">
        <f>IF($A491="","",IF(OR($N491="Submitted",$N491="In Process",$N491="Denied",$N491="Paid",$N491="Adjusted",$N491="Voided"),"Not applicable",IF($H491="","Missing deadline",IF($H491&lt;TODAY(),"Past due",IF($H491&lt;=TODAY()+'Lists &amp; Settings'!$B$3,"Due within 14 days","On track")))))</f>
        <v/>
      </c>
      <c r="X491" s="28">
        <f>IF($A491="","",IF($U491&lt;=0,"Closed",IF($R491="","No follow-up date",IF($R491&lt;TODAY(),"Overdue",IF($R491=TODAY(),"Due","Scheduled")))))</f>
        <v/>
      </c>
      <c r="Y491" s="28">
        <f>IF($A491="","",IF($B491="","Missing encounter ID",IF($C491="","Missing clinic",IF($D491="","Missing payer",IF($E491="","Missing claim type",IF($F491="","Missing date of service",IF($H491="","Missing filing deadline",IF($I491="","Missing billed amount",IF($N491="","Missing claim status",IF($S491="","Missing owner",IF(COUNTIF($A$7:$A$506,$A491)&gt;1,"Duplicate claim ID",IF(AND($G491&lt;&gt;"",$G491&lt;$F491),"Submitted before service date",IF(AND($H491&lt;&gt;"",$H491&lt;$F491),"Deadline before service date",IF(AND($N491="Denied",$P491=""),"Missing denial category",IF(AND(OR($N491="Submitted",$N491="In Process",$N491="Denied",$N491="Paid",$N491="Adjusted"),$G491=""),"Missing submitted date",IF(AND($N491="Paid",$K491=0),"Paid status with no insurance payment",IF($K491+$L491+$M491&gt;$I491,"Amounts exceed billed amount","OK")))))))))))))))))</f>
        <v/>
      </c>
    </row>
    <row r="492">
      <c r="A492" s="29" t="n"/>
      <c r="B492" s="29" t="n"/>
      <c r="C492" s="29" t="n"/>
      <c r="D492" s="29" t="n"/>
      <c r="E492" s="29" t="n"/>
      <c r="F492" s="30" t="n"/>
      <c r="G492" s="30" t="n"/>
      <c r="H492" s="30" t="n"/>
      <c r="I492" s="31" t="n"/>
      <c r="J492" s="31" t="n"/>
      <c r="K492" s="31" t="n"/>
      <c r="L492" s="31" t="n"/>
      <c r="M492" s="31" t="n"/>
      <c r="N492" s="29" t="n"/>
      <c r="O492" s="32" t="n"/>
      <c r="P492" s="32" t="n"/>
      <c r="Q492" s="30" t="n"/>
      <c r="R492" s="30" t="n"/>
      <c r="S492" s="29" t="n"/>
      <c r="T492" s="25">
        <f>IF($A492="","",IF($G492="","",MAX(0,IF($N492="Paid",IF($Q492="",TODAY(),$Q492),TODAY())-$G492)))</f>
        <v/>
      </c>
      <c r="U492" s="26">
        <f>IF($A492="","",MAX(0,$I492-$K492-$L492-$M492))</f>
        <v/>
      </c>
      <c r="V492" s="27">
        <f>IF($A492="","",IF($G492="","Not submitted",IF($T492&lt;=30,"0–30 days",IF($T492&lt;=60,"31–60 days",IF($T492&lt;=90,"61–90 days","More than 90 days")))))</f>
        <v/>
      </c>
      <c r="W492" s="28">
        <f>IF($A492="","",IF(OR($N492="Submitted",$N492="In Process",$N492="Denied",$N492="Paid",$N492="Adjusted",$N492="Voided"),"Not applicable",IF($H492="","Missing deadline",IF($H492&lt;TODAY(),"Past due",IF($H492&lt;=TODAY()+'Lists &amp; Settings'!$B$3,"Due within 14 days","On track")))))</f>
        <v/>
      </c>
      <c r="X492" s="28">
        <f>IF($A492="","",IF($U492&lt;=0,"Closed",IF($R492="","No follow-up date",IF($R492&lt;TODAY(),"Overdue",IF($R492=TODAY(),"Due","Scheduled")))))</f>
        <v/>
      </c>
      <c r="Y492" s="28">
        <f>IF($A492="","",IF($B492="","Missing encounter ID",IF($C492="","Missing clinic",IF($D492="","Missing payer",IF($E492="","Missing claim type",IF($F492="","Missing date of service",IF($H492="","Missing filing deadline",IF($I492="","Missing billed amount",IF($N492="","Missing claim status",IF($S492="","Missing owner",IF(COUNTIF($A$7:$A$506,$A492)&gt;1,"Duplicate claim ID",IF(AND($G492&lt;&gt;"",$G492&lt;$F492),"Submitted before service date",IF(AND($H492&lt;&gt;"",$H492&lt;$F492),"Deadline before service date",IF(AND($N492="Denied",$P492=""),"Missing denial category",IF(AND(OR($N492="Submitted",$N492="In Process",$N492="Denied",$N492="Paid",$N492="Adjusted"),$G492=""),"Missing submitted date",IF(AND($N492="Paid",$K492=0),"Paid status with no insurance payment",IF($K492+$L492+$M492&gt;$I492,"Amounts exceed billed amount","OK")))))))))))))))))</f>
        <v/>
      </c>
    </row>
    <row r="493">
      <c r="A493" s="21" t="n"/>
      <c r="B493" s="21" t="n"/>
      <c r="C493" s="21" t="n"/>
      <c r="D493" s="21" t="n"/>
      <c r="E493" s="21" t="n"/>
      <c r="F493" s="22" t="n"/>
      <c r="G493" s="22" t="n"/>
      <c r="H493" s="22" t="n"/>
      <c r="I493" s="23" t="n"/>
      <c r="J493" s="23" t="n"/>
      <c r="K493" s="23" t="n"/>
      <c r="L493" s="23" t="n"/>
      <c r="M493" s="23" t="n"/>
      <c r="N493" s="21" t="n"/>
      <c r="O493" s="24" t="n"/>
      <c r="P493" s="24" t="n"/>
      <c r="Q493" s="22" t="n"/>
      <c r="R493" s="22" t="n"/>
      <c r="S493" s="21" t="n"/>
      <c r="T493" s="25">
        <f>IF($A493="","",IF($G493="","",MAX(0,IF($N493="Paid",IF($Q493="",TODAY(),$Q493),TODAY())-$G493)))</f>
        <v/>
      </c>
      <c r="U493" s="26">
        <f>IF($A493="","",MAX(0,$I493-$K493-$L493-$M493))</f>
        <v/>
      </c>
      <c r="V493" s="27">
        <f>IF($A493="","",IF($G493="","Not submitted",IF($T493&lt;=30,"0–30 days",IF($T493&lt;=60,"31–60 days",IF($T493&lt;=90,"61–90 days","More than 90 days")))))</f>
        <v/>
      </c>
      <c r="W493" s="28">
        <f>IF($A493="","",IF(OR($N493="Submitted",$N493="In Process",$N493="Denied",$N493="Paid",$N493="Adjusted",$N493="Voided"),"Not applicable",IF($H493="","Missing deadline",IF($H493&lt;TODAY(),"Past due",IF($H493&lt;=TODAY()+'Lists &amp; Settings'!$B$3,"Due within 14 days","On track")))))</f>
        <v/>
      </c>
      <c r="X493" s="28">
        <f>IF($A493="","",IF($U493&lt;=0,"Closed",IF($R493="","No follow-up date",IF($R493&lt;TODAY(),"Overdue",IF($R493=TODAY(),"Due","Scheduled")))))</f>
        <v/>
      </c>
      <c r="Y493" s="28">
        <f>IF($A493="","",IF($B493="","Missing encounter ID",IF($C493="","Missing clinic",IF($D493="","Missing payer",IF($E493="","Missing claim type",IF($F493="","Missing date of service",IF($H493="","Missing filing deadline",IF($I493="","Missing billed amount",IF($N493="","Missing claim status",IF($S493="","Missing owner",IF(COUNTIF($A$7:$A$506,$A493)&gt;1,"Duplicate claim ID",IF(AND($G493&lt;&gt;"",$G493&lt;$F493),"Submitted before service date",IF(AND($H493&lt;&gt;"",$H493&lt;$F493),"Deadline before service date",IF(AND($N493="Denied",$P493=""),"Missing denial category",IF(AND(OR($N493="Submitted",$N493="In Process",$N493="Denied",$N493="Paid",$N493="Adjusted"),$G493=""),"Missing submitted date",IF(AND($N493="Paid",$K493=0),"Paid status with no insurance payment",IF($K493+$L493+$M493&gt;$I493,"Amounts exceed billed amount","OK")))))))))))))))))</f>
        <v/>
      </c>
    </row>
    <row r="494">
      <c r="A494" s="29" t="n"/>
      <c r="B494" s="29" t="n"/>
      <c r="C494" s="29" t="n"/>
      <c r="D494" s="29" t="n"/>
      <c r="E494" s="29" t="n"/>
      <c r="F494" s="30" t="n"/>
      <c r="G494" s="30" t="n"/>
      <c r="H494" s="30" t="n"/>
      <c r="I494" s="31" t="n"/>
      <c r="J494" s="31" t="n"/>
      <c r="K494" s="31" t="n"/>
      <c r="L494" s="31" t="n"/>
      <c r="M494" s="31" t="n"/>
      <c r="N494" s="29" t="n"/>
      <c r="O494" s="32" t="n"/>
      <c r="P494" s="32" t="n"/>
      <c r="Q494" s="30" t="n"/>
      <c r="R494" s="30" t="n"/>
      <c r="S494" s="29" t="n"/>
      <c r="T494" s="25">
        <f>IF($A494="","",IF($G494="","",MAX(0,IF($N494="Paid",IF($Q494="",TODAY(),$Q494),TODAY())-$G494)))</f>
        <v/>
      </c>
      <c r="U494" s="26">
        <f>IF($A494="","",MAX(0,$I494-$K494-$L494-$M494))</f>
        <v/>
      </c>
      <c r="V494" s="27">
        <f>IF($A494="","",IF($G494="","Not submitted",IF($T494&lt;=30,"0–30 days",IF($T494&lt;=60,"31–60 days",IF($T494&lt;=90,"61–90 days","More than 90 days")))))</f>
        <v/>
      </c>
      <c r="W494" s="28">
        <f>IF($A494="","",IF(OR($N494="Submitted",$N494="In Process",$N494="Denied",$N494="Paid",$N494="Adjusted",$N494="Voided"),"Not applicable",IF($H494="","Missing deadline",IF($H494&lt;TODAY(),"Past due",IF($H494&lt;=TODAY()+'Lists &amp; Settings'!$B$3,"Due within 14 days","On track")))))</f>
        <v/>
      </c>
      <c r="X494" s="28">
        <f>IF($A494="","",IF($U494&lt;=0,"Closed",IF($R494="","No follow-up date",IF($R494&lt;TODAY(),"Overdue",IF($R494=TODAY(),"Due","Scheduled")))))</f>
        <v/>
      </c>
      <c r="Y494" s="28">
        <f>IF($A494="","",IF($B494="","Missing encounter ID",IF($C494="","Missing clinic",IF($D494="","Missing payer",IF($E494="","Missing claim type",IF($F494="","Missing date of service",IF($H494="","Missing filing deadline",IF($I494="","Missing billed amount",IF($N494="","Missing claim status",IF($S494="","Missing owner",IF(COUNTIF($A$7:$A$506,$A494)&gt;1,"Duplicate claim ID",IF(AND($G494&lt;&gt;"",$G494&lt;$F494),"Submitted before service date",IF(AND($H494&lt;&gt;"",$H494&lt;$F494),"Deadline before service date",IF(AND($N494="Denied",$P494=""),"Missing denial category",IF(AND(OR($N494="Submitted",$N494="In Process",$N494="Denied",$N494="Paid",$N494="Adjusted"),$G494=""),"Missing submitted date",IF(AND($N494="Paid",$K494=0),"Paid status with no insurance payment",IF($K494+$L494+$M494&gt;$I494,"Amounts exceed billed amount","OK")))))))))))))))))</f>
        <v/>
      </c>
    </row>
    <row r="495">
      <c r="A495" s="21" t="n"/>
      <c r="B495" s="21" t="n"/>
      <c r="C495" s="21" t="n"/>
      <c r="D495" s="21" t="n"/>
      <c r="E495" s="21" t="n"/>
      <c r="F495" s="22" t="n"/>
      <c r="G495" s="22" t="n"/>
      <c r="H495" s="22" t="n"/>
      <c r="I495" s="23" t="n"/>
      <c r="J495" s="23" t="n"/>
      <c r="K495" s="23" t="n"/>
      <c r="L495" s="23" t="n"/>
      <c r="M495" s="23" t="n"/>
      <c r="N495" s="21" t="n"/>
      <c r="O495" s="24" t="n"/>
      <c r="P495" s="24" t="n"/>
      <c r="Q495" s="22" t="n"/>
      <c r="R495" s="22" t="n"/>
      <c r="S495" s="21" t="n"/>
      <c r="T495" s="25">
        <f>IF($A495="","",IF($G495="","",MAX(0,IF($N495="Paid",IF($Q495="",TODAY(),$Q495),TODAY())-$G495)))</f>
        <v/>
      </c>
      <c r="U495" s="26">
        <f>IF($A495="","",MAX(0,$I495-$K495-$L495-$M495))</f>
        <v/>
      </c>
      <c r="V495" s="27">
        <f>IF($A495="","",IF($G495="","Not submitted",IF($T495&lt;=30,"0–30 days",IF($T495&lt;=60,"31–60 days",IF($T495&lt;=90,"61–90 days","More than 90 days")))))</f>
        <v/>
      </c>
      <c r="W495" s="28">
        <f>IF($A495="","",IF(OR($N495="Submitted",$N495="In Process",$N495="Denied",$N495="Paid",$N495="Adjusted",$N495="Voided"),"Not applicable",IF($H495="","Missing deadline",IF($H495&lt;TODAY(),"Past due",IF($H495&lt;=TODAY()+'Lists &amp; Settings'!$B$3,"Due within 14 days","On track")))))</f>
        <v/>
      </c>
      <c r="X495" s="28">
        <f>IF($A495="","",IF($U495&lt;=0,"Closed",IF($R495="","No follow-up date",IF($R495&lt;TODAY(),"Overdue",IF($R495=TODAY(),"Due","Scheduled")))))</f>
        <v/>
      </c>
      <c r="Y495" s="28">
        <f>IF($A495="","",IF($B495="","Missing encounter ID",IF($C495="","Missing clinic",IF($D495="","Missing payer",IF($E495="","Missing claim type",IF($F495="","Missing date of service",IF($H495="","Missing filing deadline",IF($I495="","Missing billed amount",IF($N495="","Missing claim status",IF($S495="","Missing owner",IF(COUNTIF($A$7:$A$506,$A495)&gt;1,"Duplicate claim ID",IF(AND($G495&lt;&gt;"",$G495&lt;$F495),"Submitted before service date",IF(AND($H495&lt;&gt;"",$H495&lt;$F495),"Deadline before service date",IF(AND($N495="Denied",$P495=""),"Missing denial category",IF(AND(OR($N495="Submitted",$N495="In Process",$N495="Denied",$N495="Paid",$N495="Adjusted"),$G495=""),"Missing submitted date",IF(AND($N495="Paid",$K495=0),"Paid status with no insurance payment",IF($K495+$L495+$M495&gt;$I495,"Amounts exceed billed amount","OK")))))))))))))))))</f>
        <v/>
      </c>
    </row>
    <row r="496">
      <c r="A496" s="29" t="n"/>
      <c r="B496" s="29" t="n"/>
      <c r="C496" s="29" t="n"/>
      <c r="D496" s="29" t="n"/>
      <c r="E496" s="29" t="n"/>
      <c r="F496" s="30" t="n"/>
      <c r="G496" s="30" t="n"/>
      <c r="H496" s="30" t="n"/>
      <c r="I496" s="31" t="n"/>
      <c r="J496" s="31" t="n"/>
      <c r="K496" s="31" t="n"/>
      <c r="L496" s="31" t="n"/>
      <c r="M496" s="31" t="n"/>
      <c r="N496" s="29" t="n"/>
      <c r="O496" s="32" t="n"/>
      <c r="P496" s="32" t="n"/>
      <c r="Q496" s="30" t="n"/>
      <c r="R496" s="30" t="n"/>
      <c r="S496" s="29" t="n"/>
      <c r="T496" s="25">
        <f>IF($A496="","",IF($G496="","",MAX(0,IF($N496="Paid",IF($Q496="",TODAY(),$Q496),TODAY())-$G496)))</f>
        <v/>
      </c>
      <c r="U496" s="26">
        <f>IF($A496="","",MAX(0,$I496-$K496-$L496-$M496))</f>
        <v/>
      </c>
      <c r="V496" s="27">
        <f>IF($A496="","",IF($G496="","Not submitted",IF($T496&lt;=30,"0–30 days",IF($T496&lt;=60,"31–60 days",IF($T496&lt;=90,"61–90 days","More than 90 days")))))</f>
        <v/>
      </c>
      <c r="W496" s="28">
        <f>IF($A496="","",IF(OR($N496="Submitted",$N496="In Process",$N496="Denied",$N496="Paid",$N496="Adjusted",$N496="Voided"),"Not applicable",IF($H496="","Missing deadline",IF($H496&lt;TODAY(),"Past due",IF($H496&lt;=TODAY()+'Lists &amp; Settings'!$B$3,"Due within 14 days","On track")))))</f>
        <v/>
      </c>
      <c r="X496" s="28">
        <f>IF($A496="","",IF($U496&lt;=0,"Closed",IF($R496="","No follow-up date",IF($R496&lt;TODAY(),"Overdue",IF($R496=TODAY(),"Due","Scheduled")))))</f>
        <v/>
      </c>
      <c r="Y496" s="28">
        <f>IF($A496="","",IF($B496="","Missing encounter ID",IF($C496="","Missing clinic",IF($D496="","Missing payer",IF($E496="","Missing claim type",IF($F496="","Missing date of service",IF($H496="","Missing filing deadline",IF($I496="","Missing billed amount",IF($N496="","Missing claim status",IF($S496="","Missing owner",IF(COUNTIF($A$7:$A$506,$A496)&gt;1,"Duplicate claim ID",IF(AND($G496&lt;&gt;"",$G496&lt;$F496),"Submitted before service date",IF(AND($H496&lt;&gt;"",$H496&lt;$F496),"Deadline before service date",IF(AND($N496="Denied",$P496=""),"Missing denial category",IF(AND(OR($N496="Submitted",$N496="In Process",$N496="Denied",$N496="Paid",$N496="Adjusted"),$G496=""),"Missing submitted date",IF(AND($N496="Paid",$K496=0),"Paid status with no insurance payment",IF($K496+$L496+$M496&gt;$I496,"Amounts exceed billed amount","OK")))))))))))))))))</f>
        <v/>
      </c>
    </row>
    <row r="497">
      <c r="A497" s="21" t="n"/>
      <c r="B497" s="21" t="n"/>
      <c r="C497" s="21" t="n"/>
      <c r="D497" s="21" t="n"/>
      <c r="E497" s="21" t="n"/>
      <c r="F497" s="22" t="n"/>
      <c r="G497" s="22" t="n"/>
      <c r="H497" s="22" t="n"/>
      <c r="I497" s="23" t="n"/>
      <c r="J497" s="23" t="n"/>
      <c r="K497" s="23" t="n"/>
      <c r="L497" s="23" t="n"/>
      <c r="M497" s="23" t="n"/>
      <c r="N497" s="21" t="n"/>
      <c r="O497" s="24" t="n"/>
      <c r="P497" s="24" t="n"/>
      <c r="Q497" s="22" t="n"/>
      <c r="R497" s="22" t="n"/>
      <c r="S497" s="21" t="n"/>
      <c r="T497" s="25">
        <f>IF($A497="","",IF($G497="","",MAX(0,IF($N497="Paid",IF($Q497="",TODAY(),$Q497),TODAY())-$G497)))</f>
        <v/>
      </c>
      <c r="U497" s="26">
        <f>IF($A497="","",MAX(0,$I497-$K497-$L497-$M497))</f>
        <v/>
      </c>
      <c r="V497" s="27">
        <f>IF($A497="","",IF($G497="","Not submitted",IF($T497&lt;=30,"0–30 days",IF($T497&lt;=60,"31–60 days",IF($T497&lt;=90,"61–90 days","More than 90 days")))))</f>
        <v/>
      </c>
      <c r="W497" s="28">
        <f>IF($A497="","",IF(OR($N497="Submitted",$N497="In Process",$N497="Denied",$N497="Paid",$N497="Adjusted",$N497="Voided"),"Not applicable",IF($H497="","Missing deadline",IF($H497&lt;TODAY(),"Past due",IF($H497&lt;=TODAY()+'Lists &amp; Settings'!$B$3,"Due within 14 days","On track")))))</f>
        <v/>
      </c>
      <c r="X497" s="28">
        <f>IF($A497="","",IF($U497&lt;=0,"Closed",IF($R497="","No follow-up date",IF($R497&lt;TODAY(),"Overdue",IF($R497=TODAY(),"Due","Scheduled")))))</f>
        <v/>
      </c>
      <c r="Y497" s="28">
        <f>IF($A497="","",IF($B497="","Missing encounter ID",IF($C497="","Missing clinic",IF($D497="","Missing payer",IF($E497="","Missing claim type",IF($F497="","Missing date of service",IF($H497="","Missing filing deadline",IF($I497="","Missing billed amount",IF($N497="","Missing claim status",IF($S497="","Missing owner",IF(COUNTIF($A$7:$A$506,$A497)&gt;1,"Duplicate claim ID",IF(AND($G497&lt;&gt;"",$G497&lt;$F497),"Submitted before service date",IF(AND($H497&lt;&gt;"",$H497&lt;$F497),"Deadline before service date",IF(AND($N497="Denied",$P497=""),"Missing denial category",IF(AND(OR($N497="Submitted",$N497="In Process",$N497="Denied",$N497="Paid",$N497="Adjusted"),$G497=""),"Missing submitted date",IF(AND($N497="Paid",$K497=0),"Paid status with no insurance payment",IF($K497+$L497+$M497&gt;$I497,"Amounts exceed billed amount","OK")))))))))))))))))</f>
        <v/>
      </c>
    </row>
    <row r="498">
      <c r="A498" s="29" t="n"/>
      <c r="B498" s="29" t="n"/>
      <c r="C498" s="29" t="n"/>
      <c r="D498" s="29" t="n"/>
      <c r="E498" s="29" t="n"/>
      <c r="F498" s="30" t="n"/>
      <c r="G498" s="30" t="n"/>
      <c r="H498" s="30" t="n"/>
      <c r="I498" s="31" t="n"/>
      <c r="J498" s="31" t="n"/>
      <c r="K498" s="31" t="n"/>
      <c r="L498" s="31" t="n"/>
      <c r="M498" s="31" t="n"/>
      <c r="N498" s="29" t="n"/>
      <c r="O498" s="32" t="n"/>
      <c r="P498" s="32" t="n"/>
      <c r="Q498" s="30" t="n"/>
      <c r="R498" s="30" t="n"/>
      <c r="S498" s="29" t="n"/>
      <c r="T498" s="25">
        <f>IF($A498="","",IF($G498="","",MAX(0,IF($N498="Paid",IF($Q498="",TODAY(),$Q498),TODAY())-$G498)))</f>
        <v/>
      </c>
      <c r="U498" s="26">
        <f>IF($A498="","",MAX(0,$I498-$K498-$L498-$M498))</f>
        <v/>
      </c>
      <c r="V498" s="27">
        <f>IF($A498="","",IF($G498="","Not submitted",IF($T498&lt;=30,"0–30 days",IF($T498&lt;=60,"31–60 days",IF($T498&lt;=90,"61–90 days","More than 90 days")))))</f>
        <v/>
      </c>
      <c r="W498" s="28">
        <f>IF($A498="","",IF(OR($N498="Submitted",$N498="In Process",$N498="Denied",$N498="Paid",$N498="Adjusted",$N498="Voided"),"Not applicable",IF($H498="","Missing deadline",IF($H498&lt;TODAY(),"Past due",IF($H498&lt;=TODAY()+'Lists &amp; Settings'!$B$3,"Due within 14 days","On track")))))</f>
        <v/>
      </c>
      <c r="X498" s="28">
        <f>IF($A498="","",IF($U498&lt;=0,"Closed",IF($R498="","No follow-up date",IF($R498&lt;TODAY(),"Overdue",IF($R498=TODAY(),"Due","Scheduled")))))</f>
        <v/>
      </c>
      <c r="Y498" s="28">
        <f>IF($A498="","",IF($B498="","Missing encounter ID",IF($C498="","Missing clinic",IF($D498="","Missing payer",IF($E498="","Missing claim type",IF($F498="","Missing date of service",IF($H498="","Missing filing deadline",IF($I498="","Missing billed amount",IF($N498="","Missing claim status",IF($S498="","Missing owner",IF(COUNTIF($A$7:$A$506,$A498)&gt;1,"Duplicate claim ID",IF(AND($G498&lt;&gt;"",$G498&lt;$F498),"Submitted before service date",IF(AND($H498&lt;&gt;"",$H498&lt;$F498),"Deadline before service date",IF(AND($N498="Denied",$P498=""),"Missing denial category",IF(AND(OR($N498="Submitted",$N498="In Process",$N498="Denied",$N498="Paid",$N498="Adjusted"),$G498=""),"Missing submitted date",IF(AND($N498="Paid",$K498=0),"Paid status with no insurance payment",IF($K498+$L498+$M498&gt;$I498,"Amounts exceed billed amount","OK")))))))))))))))))</f>
        <v/>
      </c>
    </row>
    <row r="499">
      <c r="A499" s="21" t="n"/>
      <c r="B499" s="21" t="n"/>
      <c r="C499" s="21" t="n"/>
      <c r="D499" s="21" t="n"/>
      <c r="E499" s="21" t="n"/>
      <c r="F499" s="22" t="n"/>
      <c r="G499" s="22" t="n"/>
      <c r="H499" s="22" t="n"/>
      <c r="I499" s="23" t="n"/>
      <c r="J499" s="23" t="n"/>
      <c r="K499" s="23" t="n"/>
      <c r="L499" s="23" t="n"/>
      <c r="M499" s="23" t="n"/>
      <c r="N499" s="21" t="n"/>
      <c r="O499" s="24" t="n"/>
      <c r="P499" s="24" t="n"/>
      <c r="Q499" s="22" t="n"/>
      <c r="R499" s="22" t="n"/>
      <c r="S499" s="21" t="n"/>
      <c r="T499" s="25">
        <f>IF($A499="","",IF($G499="","",MAX(0,IF($N499="Paid",IF($Q499="",TODAY(),$Q499),TODAY())-$G499)))</f>
        <v/>
      </c>
      <c r="U499" s="26">
        <f>IF($A499="","",MAX(0,$I499-$K499-$L499-$M499))</f>
        <v/>
      </c>
      <c r="V499" s="27">
        <f>IF($A499="","",IF($G499="","Not submitted",IF($T499&lt;=30,"0–30 days",IF($T499&lt;=60,"31–60 days",IF($T499&lt;=90,"61–90 days","More than 90 days")))))</f>
        <v/>
      </c>
      <c r="W499" s="28">
        <f>IF($A499="","",IF(OR($N499="Submitted",$N499="In Process",$N499="Denied",$N499="Paid",$N499="Adjusted",$N499="Voided"),"Not applicable",IF($H499="","Missing deadline",IF($H499&lt;TODAY(),"Past due",IF($H499&lt;=TODAY()+'Lists &amp; Settings'!$B$3,"Due within 14 days","On track")))))</f>
        <v/>
      </c>
      <c r="X499" s="28">
        <f>IF($A499="","",IF($U499&lt;=0,"Closed",IF($R499="","No follow-up date",IF($R499&lt;TODAY(),"Overdue",IF($R499=TODAY(),"Due","Scheduled")))))</f>
        <v/>
      </c>
      <c r="Y499" s="28">
        <f>IF($A499="","",IF($B499="","Missing encounter ID",IF($C499="","Missing clinic",IF($D499="","Missing payer",IF($E499="","Missing claim type",IF($F499="","Missing date of service",IF($H499="","Missing filing deadline",IF($I499="","Missing billed amount",IF($N499="","Missing claim status",IF($S499="","Missing owner",IF(COUNTIF($A$7:$A$506,$A499)&gt;1,"Duplicate claim ID",IF(AND($G499&lt;&gt;"",$G499&lt;$F499),"Submitted before service date",IF(AND($H499&lt;&gt;"",$H499&lt;$F499),"Deadline before service date",IF(AND($N499="Denied",$P499=""),"Missing denial category",IF(AND(OR($N499="Submitted",$N499="In Process",$N499="Denied",$N499="Paid",$N499="Adjusted"),$G499=""),"Missing submitted date",IF(AND($N499="Paid",$K499=0),"Paid status with no insurance payment",IF($K499+$L499+$M499&gt;$I499,"Amounts exceed billed amount","OK")))))))))))))))))</f>
        <v/>
      </c>
    </row>
    <row r="500">
      <c r="A500" s="29" t="n"/>
      <c r="B500" s="29" t="n"/>
      <c r="C500" s="29" t="n"/>
      <c r="D500" s="29" t="n"/>
      <c r="E500" s="29" t="n"/>
      <c r="F500" s="30" t="n"/>
      <c r="G500" s="30" t="n"/>
      <c r="H500" s="30" t="n"/>
      <c r="I500" s="31" t="n"/>
      <c r="J500" s="31" t="n"/>
      <c r="K500" s="31" t="n"/>
      <c r="L500" s="31" t="n"/>
      <c r="M500" s="31" t="n"/>
      <c r="N500" s="29" t="n"/>
      <c r="O500" s="32" t="n"/>
      <c r="P500" s="32" t="n"/>
      <c r="Q500" s="30" t="n"/>
      <c r="R500" s="30" t="n"/>
      <c r="S500" s="29" t="n"/>
      <c r="T500" s="25">
        <f>IF($A500="","",IF($G500="","",MAX(0,IF($N500="Paid",IF($Q500="",TODAY(),$Q500),TODAY())-$G500)))</f>
        <v/>
      </c>
      <c r="U500" s="26">
        <f>IF($A500="","",MAX(0,$I500-$K500-$L500-$M500))</f>
        <v/>
      </c>
      <c r="V500" s="27">
        <f>IF($A500="","",IF($G500="","Not submitted",IF($T500&lt;=30,"0–30 days",IF($T500&lt;=60,"31–60 days",IF($T500&lt;=90,"61–90 days","More than 90 days")))))</f>
        <v/>
      </c>
      <c r="W500" s="28">
        <f>IF($A500="","",IF(OR($N500="Submitted",$N500="In Process",$N500="Denied",$N500="Paid",$N500="Adjusted",$N500="Voided"),"Not applicable",IF($H500="","Missing deadline",IF($H500&lt;TODAY(),"Past due",IF($H500&lt;=TODAY()+'Lists &amp; Settings'!$B$3,"Due within 14 days","On track")))))</f>
        <v/>
      </c>
      <c r="X500" s="28">
        <f>IF($A500="","",IF($U500&lt;=0,"Closed",IF($R500="","No follow-up date",IF($R500&lt;TODAY(),"Overdue",IF($R500=TODAY(),"Due","Scheduled")))))</f>
        <v/>
      </c>
      <c r="Y500" s="28">
        <f>IF($A500="","",IF($B500="","Missing encounter ID",IF($C500="","Missing clinic",IF($D500="","Missing payer",IF($E500="","Missing claim type",IF($F500="","Missing date of service",IF($H500="","Missing filing deadline",IF($I500="","Missing billed amount",IF($N500="","Missing claim status",IF($S500="","Missing owner",IF(COUNTIF($A$7:$A$506,$A500)&gt;1,"Duplicate claim ID",IF(AND($G500&lt;&gt;"",$G500&lt;$F500),"Submitted before service date",IF(AND($H500&lt;&gt;"",$H500&lt;$F500),"Deadline before service date",IF(AND($N500="Denied",$P500=""),"Missing denial category",IF(AND(OR($N500="Submitted",$N500="In Process",$N500="Denied",$N500="Paid",$N500="Adjusted"),$G500=""),"Missing submitted date",IF(AND($N500="Paid",$K500=0),"Paid status with no insurance payment",IF($K500+$L500+$M500&gt;$I500,"Amounts exceed billed amount","OK")))))))))))))))))</f>
        <v/>
      </c>
    </row>
    <row r="501">
      <c r="A501" s="21" t="n"/>
      <c r="B501" s="21" t="n"/>
      <c r="C501" s="21" t="n"/>
      <c r="D501" s="21" t="n"/>
      <c r="E501" s="21" t="n"/>
      <c r="F501" s="22" t="n"/>
      <c r="G501" s="22" t="n"/>
      <c r="H501" s="22" t="n"/>
      <c r="I501" s="23" t="n"/>
      <c r="J501" s="23" t="n"/>
      <c r="K501" s="23" t="n"/>
      <c r="L501" s="23" t="n"/>
      <c r="M501" s="23" t="n"/>
      <c r="N501" s="21" t="n"/>
      <c r="O501" s="24" t="n"/>
      <c r="P501" s="24" t="n"/>
      <c r="Q501" s="22" t="n"/>
      <c r="R501" s="22" t="n"/>
      <c r="S501" s="21" t="n"/>
      <c r="T501" s="25">
        <f>IF($A501="","",IF($G501="","",MAX(0,IF($N501="Paid",IF($Q501="",TODAY(),$Q501),TODAY())-$G501)))</f>
        <v/>
      </c>
      <c r="U501" s="26">
        <f>IF($A501="","",MAX(0,$I501-$K501-$L501-$M501))</f>
        <v/>
      </c>
      <c r="V501" s="27">
        <f>IF($A501="","",IF($G501="","Not submitted",IF($T501&lt;=30,"0–30 days",IF($T501&lt;=60,"31–60 days",IF($T501&lt;=90,"61–90 days","More than 90 days")))))</f>
        <v/>
      </c>
      <c r="W501" s="28">
        <f>IF($A501="","",IF(OR($N501="Submitted",$N501="In Process",$N501="Denied",$N501="Paid",$N501="Adjusted",$N501="Voided"),"Not applicable",IF($H501="","Missing deadline",IF($H501&lt;TODAY(),"Past due",IF($H501&lt;=TODAY()+'Lists &amp; Settings'!$B$3,"Due within 14 days","On track")))))</f>
        <v/>
      </c>
      <c r="X501" s="28">
        <f>IF($A501="","",IF($U501&lt;=0,"Closed",IF($R501="","No follow-up date",IF($R501&lt;TODAY(),"Overdue",IF($R501=TODAY(),"Due","Scheduled")))))</f>
        <v/>
      </c>
      <c r="Y501" s="28">
        <f>IF($A501="","",IF($B501="","Missing encounter ID",IF($C501="","Missing clinic",IF($D501="","Missing payer",IF($E501="","Missing claim type",IF($F501="","Missing date of service",IF($H501="","Missing filing deadline",IF($I501="","Missing billed amount",IF($N501="","Missing claim status",IF($S501="","Missing owner",IF(COUNTIF($A$7:$A$506,$A501)&gt;1,"Duplicate claim ID",IF(AND($G501&lt;&gt;"",$G501&lt;$F501),"Submitted before service date",IF(AND($H501&lt;&gt;"",$H501&lt;$F501),"Deadline before service date",IF(AND($N501="Denied",$P501=""),"Missing denial category",IF(AND(OR($N501="Submitted",$N501="In Process",$N501="Denied",$N501="Paid",$N501="Adjusted"),$G501=""),"Missing submitted date",IF(AND($N501="Paid",$K501=0),"Paid status with no insurance payment",IF($K501+$L501+$M501&gt;$I501,"Amounts exceed billed amount","OK")))))))))))))))))</f>
        <v/>
      </c>
    </row>
    <row r="502">
      <c r="A502" s="29" t="n"/>
      <c r="B502" s="29" t="n"/>
      <c r="C502" s="29" t="n"/>
      <c r="D502" s="29" t="n"/>
      <c r="E502" s="29" t="n"/>
      <c r="F502" s="30" t="n"/>
      <c r="G502" s="30" t="n"/>
      <c r="H502" s="30" t="n"/>
      <c r="I502" s="31" t="n"/>
      <c r="J502" s="31" t="n"/>
      <c r="K502" s="31" t="n"/>
      <c r="L502" s="31" t="n"/>
      <c r="M502" s="31" t="n"/>
      <c r="N502" s="29" t="n"/>
      <c r="O502" s="32" t="n"/>
      <c r="P502" s="32" t="n"/>
      <c r="Q502" s="30" t="n"/>
      <c r="R502" s="30" t="n"/>
      <c r="S502" s="29" t="n"/>
      <c r="T502" s="25">
        <f>IF($A502="","",IF($G502="","",MAX(0,IF($N502="Paid",IF($Q502="",TODAY(),$Q502),TODAY())-$G502)))</f>
        <v/>
      </c>
      <c r="U502" s="26">
        <f>IF($A502="","",MAX(0,$I502-$K502-$L502-$M502))</f>
        <v/>
      </c>
      <c r="V502" s="27">
        <f>IF($A502="","",IF($G502="","Not submitted",IF($T502&lt;=30,"0–30 days",IF($T502&lt;=60,"31–60 days",IF($T502&lt;=90,"61–90 days","More than 90 days")))))</f>
        <v/>
      </c>
      <c r="W502" s="28">
        <f>IF($A502="","",IF(OR($N502="Submitted",$N502="In Process",$N502="Denied",$N502="Paid",$N502="Adjusted",$N502="Voided"),"Not applicable",IF($H502="","Missing deadline",IF($H502&lt;TODAY(),"Past due",IF($H502&lt;=TODAY()+'Lists &amp; Settings'!$B$3,"Due within 14 days","On track")))))</f>
        <v/>
      </c>
      <c r="X502" s="28">
        <f>IF($A502="","",IF($U502&lt;=0,"Closed",IF($R502="","No follow-up date",IF($R502&lt;TODAY(),"Overdue",IF($R502=TODAY(),"Due","Scheduled")))))</f>
        <v/>
      </c>
      <c r="Y502" s="28">
        <f>IF($A502="","",IF($B502="","Missing encounter ID",IF($C502="","Missing clinic",IF($D502="","Missing payer",IF($E502="","Missing claim type",IF($F502="","Missing date of service",IF($H502="","Missing filing deadline",IF($I502="","Missing billed amount",IF($N502="","Missing claim status",IF($S502="","Missing owner",IF(COUNTIF($A$7:$A$506,$A502)&gt;1,"Duplicate claim ID",IF(AND($G502&lt;&gt;"",$G502&lt;$F502),"Submitted before service date",IF(AND($H502&lt;&gt;"",$H502&lt;$F502),"Deadline before service date",IF(AND($N502="Denied",$P502=""),"Missing denial category",IF(AND(OR($N502="Submitted",$N502="In Process",$N502="Denied",$N502="Paid",$N502="Adjusted"),$G502=""),"Missing submitted date",IF(AND($N502="Paid",$K502=0),"Paid status with no insurance payment",IF($K502+$L502+$M502&gt;$I502,"Amounts exceed billed amount","OK")))))))))))))))))</f>
        <v/>
      </c>
    </row>
    <row r="503">
      <c r="A503" s="21" t="n"/>
      <c r="B503" s="21" t="n"/>
      <c r="C503" s="21" t="n"/>
      <c r="D503" s="21" t="n"/>
      <c r="E503" s="21" t="n"/>
      <c r="F503" s="22" t="n"/>
      <c r="G503" s="22" t="n"/>
      <c r="H503" s="22" t="n"/>
      <c r="I503" s="23" t="n"/>
      <c r="J503" s="23" t="n"/>
      <c r="K503" s="23" t="n"/>
      <c r="L503" s="23" t="n"/>
      <c r="M503" s="23" t="n"/>
      <c r="N503" s="21" t="n"/>
      <c r="O503" s="24" t="n"/>
      <c r="P503" s="24" t="n"/>
      <c r="Q503" s="22" t="n"/>
      <c r="R503" s="22" t="n"/>
      <c r="S503" s="21" t="n"/>
      <c r="T503" s="25">
        <f>IF($A503="","",IF($G503="","",MAX(0,IF($N503="Paid",IF($Q503="",TODAY(),$Q503),TODAY())-$G503)))</f>
        <v/>
      </c>
      <c r="U503" s="26">
        <f>IF($A503="","",MAX(0,$I503-$K503-$L503-$M503))</f>
        <v/>
      </c>
      <c r="V503" s="27">
        <f>IF($A503="","",IF($G503="","Not submitted",IF($T503&lt;=30,"0–30 days",IF($T503&lt;=60,"31–60 days",IF($T503&lt;=90,"61–90 days","More than 90 days")))))</f>
        <v/>
      </c>
      <c r="W503" s="28">
        <f>IF($A503="","",IF(OR($N503="Submitted",$N503="In Process",$N503="Denied",$N503="Paid",$N503="Adjusted",$N503="Voided"),"Not applicable",IF($H503="","Missing deadline",IF($H503&lt;TODAY(),"Past due",IF($H503&lt;=TODAY()+'Lists &amp; Settings'!$B$3,"Due within 14 days","On track")))))</f>
        <v/>
      </c>
      <c r="X503" s="28">
        <f>IF($A503="","",IF($U503&lt;=0,"Closed",IF($R503="","No follow-up date",IF($R503&lt;TODAY(),"Overdue",IF($R503=TODAY(),"Due","Scheduled")))))</f>
        <v/>
      </c>
      <c r="Y503" s="28">
        <f>IF($A503="","",IF($B503="","Missing encounter ID",IF($C503="","Missing clinic",IF($D503="","Missing payer",IF($E503="","Missing claim type",IF($F503="","Missing date of service",IF($H503="","Missing filing deadline",IF($I503="","Missing billed amount",IF($N503="","Missing claim status",IF($S503="","Missing owner",IF(COUNTIF($A$7:$A$506,$A503)&gt;1,"Duplicate claim ID",IF(AND($G503&lt;&gt;"",$G503&lt;$F503),"Submitted before service date",IF(AND($H503&lt;&gt;"",$H503&lt;$F503),"Deadline before service date",IF(AND($N503="Denied",$P503=""),"Missing denial category",IF(AND(OR($N503="Submitted",$N503="In Process",$N503="Denied",$N503="Paid",$N503="Adjusted"),$G503=""),"Missing submitted date",IF(AND($N503="Paid",$K503=0),"Paid status with no insurance payment",IF($K503+$L503+$M503&gt;$I503,"Amounts exceed billed amount","OK")))))))))))))))))</f>
        <v/>
      </c>
    </row>
    <row r="504">
      <c r="A504" s="29" t="n"/>
      <c r="B504" s="29" t="n"/>
      <c r="C504" s="29" t="n"/>
      <c r="D504" s="29" t="n"/>
      <c r="E504" s="29" t="n"/>
      <c r="F504" s="30" t="n"/>
      <c r="G504" s="30" t="n"/>
      <c r="H504" s="30" t="n"/>
      <c r="I504" s="31" t="n"/>
      <c r="J504" s="31" t="n"/>
      <c r="K504" s="31" t="n"/>
      <c r="L504" s="31" t="n"/>
      <c r="M504" s="31" t="n"/>
      <c r="N504" s="29" t="n"/>
      <c r="O504" s="32" t="n"/>
      <c r="P504" s="32" t="n"/>
      <c r="Q504" s="30" t="n"/>
      <c r="R504" s="30" t="n"/>
      <c r="S504" s="29" t="n"/>
      <c r="T504" s="25">
        <f>IF($A504="","",IF($G504="","",MAX(0,IF($N504="Paid",IF($Q504="",TODAY(),$Q504),TODAY())-$G504)))</f>
        <v/>
      </c>
      <c r="U504" s="26">
        <f>IF($A504="","",MAX(0,$I504-$K504-$L504-$M504))</f>
        <v/>
      </c>
      <c r="V504" s="27">
        <f>IF($A504="","",IF($G504="","Not submitted",IF($T504&lt;=30,"0–30 days",IF($T504&lt;=60,"31–60 days",IF($T504&lt;=90,"61–90 days","More than 90 days")))))</f>
        <v/>
      </c>
      <c r="W504" s="28">
        <f>IF($A504="","",IF(OR($N504="Submitted",$N504="In Process",$N504="Denied",$N504="Paid",$N504="Adjusted",$N504="Voided"),"Not applicable",IF($H504="","Missing deadline",IF($H504&lt;TODAY(),"Past due",IF($H504&lt;=TODAY()+'Lists &amp; Settings'!$B$3,"Due within 14 days","On track")))))</f>
        <v/>
      </c>
      <c r="X504" s="28">
        <f>IF($A504="","",IF($U504&lt;=0,"Closed",IF($R504="","No follow-up date",IF($R504&lt;TODAY(),"Overdue",IF($R504=TODAY(),"Due","Scheduled")))))</f>
        <v/>
      </c>
      <c r="Y504" s="28">
        <f>IF($A504="","",IF($B504="","Missing encounter ID",IF($C504="","Missing clinic",IF($D504="","Missing payer",IF($E504="","Missing claim type",IF($F504="","Missing date of service",IF($H504="","Missing filing deadline",IF($I504="","Missing billed amount",IF($N504="","Missing claim status",IF($S504="","Missing owner",IF(COUNTIF($A$7:$A$506,$A504)&gt;1,"Duplicate claim ID",IF(AND($G504&lt;&gt;"",$G504&lt;$F504),"Submitted before service date",IF(AND($H504&lt;&gt;"",$H504&lt;$F504),"Deadline before service date",IF(AND($N504="Denied",$P504=""),"Missing denial category",IF(AND(OR($N504="Submitted",$N504="In Process",$N504="Denied",$N504="Paid",$N504="Adjusted"),$G504=""),"Missing submitted date",IF(AND($N504="Paid",$K504=0),"Paid status with no insurance payment",IF($K504+$L504+$M504&gt;$I504,"Amounts exceed billed amount","OK")))))))))))))))))</f>
        <v/>
      </c>
    </row>
    <row r="505">
      <c r="A505" s="21" t="n"/>
      <c r="B505" s="21" t="n"/>
      <c r="C505" s="21" t="n"/>
      <c r="D505" s="21" t="n"/>
      <c r="E505" s="21" t="n"/>
      <c r="F505" s="22" t="n"/>
      <c r="G505" s="22" t="n"/>
      <c r="H505" s="22" t="n"/>
      <c r="I505" s="23" t="n"/>
      <c r="J505" s="23" t="n"/>
      <c r="K505" s="23" t="n"/>
      <c r="L505" s="23" t="n"/>
      <c r="M505" s="23" t="n"/>
      <c r="N505" s="21" t="n"/>
      <c r="O505" s="24" t="n"/>
      <c r="P505" s="24" t="n"/>
      <c r="Q505" s="22" t="n"/>
      <c r="R505" s="22" t="n"/>
      <c r="S505" s="21" t="n"/>
      <c r="T505" s="25">
        <f>IF($A505="","",IF($G505="","",MAX(0,IF($N505="Paid",IF($Q505="",TODAY(),$Q505),TODAY())-$G505)))</f>
        <v/>
      </c>
      <c r="U505" s="26">
        <f>IF($A505="","",MAX(0,$I505-$K505-$L505-$M505))</f>
        <v/>
      </c>
      <c r="V505" s="27">
        <f>IF($A505="","",IF($G505="","Not submitted",IF($T505&lt;=30,"0–30 days",IF($T505&lt;=60,"31–60 days",IF($T505&lt;=90,"61–90 days","More than 90 days")))))</f>
        <v/>
      </c>
      <c r="W505" s="28">
        <f>IF($A505="","",IF(OR($N505="Submitted",$N505="In Process",$N505="Denied",$N505="Paid",$N505="Adjusted",$N505="Voided"),"Not applicable",IF($H505="","Missing deadline",IF($H505&lt;TODAY(),"Past due",IF($H505&lt;=TODAY()+'Lists &amp; Settings'!$B$3,"Due within 14 days","On track")))))</f>
        <v/>
      </c>
      <c r="X505" s="28">
        <f>IF($A505="","",IF($U505&lt;=0,"Closed",IF($R505="","No follow-up date",IF($R505&lt;TODAY(),"Overdue",IF($R505=TODAY(),"Due","Scheduled")))))</f>
        <v/>
      </c>
      <c r="Y505" s="28">
        <f>IF($A505="","",IF($B505="","Missing encounter ID",IF($C505="","Missing clinic",IF($D505="","Missing payer",IF($E505="","Missing claim type",IF($F505="","Missing date of service",IF($H505="","Missing filing deadline",IF($I505="","Missing billed amount",IF($N505="","Missing claim status",IF($S505="","Missing owner",IF(COUNTIF($A$7:$A$506,$A505)&gt;1,"Duplicate claim ID",IF(AND($G505&lt;&gt;"",$G505&lt;$F505),"Submitted before service date",IF(AND($H505&lt;&gt;"",$H505&lt;$F505),"Deadline before service date",IF(AND($N505="Denied",$P505=""),"Missing denial category",IF(AND(OR($N505="Submitted",$N505="In Process",$N505="Denied",$N505="Paid",$N505="Adjusted"),$G505=""),"Missing submitted date",IF(AND($N505="Paid",$K505=0),"Paid status with no insurance payment",IF($K505+$L505+$M505&gt;$I505,"Amounts exceed billed amount","OK")))))))))))))))))</f>
        <v/>
      </c>
    </row>
    <row r="506">
      <c r="A506" s="29" t="n"/>
      <c r="B506" s="29" t="n"/>
      <c r="C506" s="29" t="n"/>
      <c r="D506" s="29" t="n"/>
      <c r="E506" s="29" t="n"/>
      <c r="F506" s="30" t="n"/>
      <c r="G506" s="30" t="n"/>
      <c r="H506" s="30" t="n"/>
      <c r="I506" s="31" t="n"/>
      <c r="J506" s="31" t="n"/>
      <c r="K506" s="31" t="n"/>
      <c r="L506" s="31" t="n"/>
      <c r="M506" s="31" t="n"/>
      <c r="N506" s="29" t="n"/>
      <c r="O506" s="32" t="n"/>
      <c r="P506" s="32" t="n"/>
      <c r="Q506" s="30" t="n"/>
      <c r="R506" s="30" t="n"/>
      <c r="S506" s="29" t="n"/>
      <c r="T506" s="25">
        <f>IF($A506="","",IF($G506="","",MAX(0,IF($N506="Paid",IF($Q506="",TODAY(),$Q506),TODAY())-$G506)))</f>
        <v/>
      </c>
      <c r="U506" s="26">
        <f>IF($A506="","",MAX(0,$I506-$K506-$L506-$M506))</f>
        <v/>
      </c>
      <c r="V506" s="27">
        <f>IF($A506="","",IF($G506="","Not submitted",IF($T506&lt;=30,"0–30 days",IF($T506&lt;=60,"31–60 days",IF($T506&lt;=90,"61–90 days","More than 90 days")))))</f>
        <v/>
      </c>
      <c r="W506" s="28">
        <f>IF($A506="","",IF(OR($N506="Submitted",$N506="In Process",$N506="Denied",$N506="Paid",$N506="Adjusted",$N506="Voided"),"Not applicable",IF($H506="","Missing deadline",IF($H506&lt;TODAY(),"Past due",IF($H506&lt;=TODAY()+'Lists &amp; Settings'!$B$3,"Due within 14 days","On track")))))</f>
        <v/>
      </c>
      <c r="X506" s="28">
        <f>IF($A506="","",IF($U506&lt;=0,"Closed",IF($R506="","No follow-up date",IF($R506&lt;TODAY(),"Overdue",IF($R506=TODAY(),"Due","Scheduled")))))</f>
        <v/>
      </c>
      <c r="Y506" s="28">
        <f>IF($A506="","",IF($B506="","Missing encounter ID",IF($C506="","Missing clinic",IF($D506="","Missing payer",IF($E506="","Missing claim type",IF($F506="","Missing date of service",IF($H506="","Missing filing deadline",IF($I506="","Missing billed amount",IF($N506="","Missing claim status",IF($S506="","Missing owner",IF(COUNTIF($A$7:$A$506,$A506)&gt;1,"Duplicate claim ID",IF(AND($G506&lt;&gt;"",$G506&lt;$F506),"Submitted before service date",IF(AND($H506&lt;&gt;"",$H506&lt;$F506),"Deadline before service date",IF(AND($N506="Denied",$P506=""),"Missing denial category",IF(AND(OR($N506="Submitted",$N506="In Process",$N506="Denied",$N506="Paid",$N506="Adjusted"),$G506=""),"Missing submitted date",IF(AND($N506="Paid",$K506=0),"Paid status with no insurance payment",IF($K506+$L506+$M506&gt;$I506,"Amounts exceed billed amount","OK")))))))))))))))))</f>
        <v/>
      </c>
    </row>
  </sheetData>
  <autoFilter ref="A6:Y506"/>
  <mergeCells count="3">
    <mergeCell ref="A3:Y3"/>
    <mergeCell ref="A2:Y2"/>
    <mergeCell ref="A1:Y1"/>
  </mergeCells>
  <conditionalFormatting sqref="N7:Y506">
    <cfRule type="expression" priority="1" dxfId="0">
      <formula>=AND($A7&lt;&gt;"",$Y7&lt;&gt;"OK")</formula>
    </cfRule>
    <cfRule type="expression" priority="2" dxfId="0">
      <formula>=$X7="Overdue"</formula>
    </cfRule>
    <cfRule type="expression" priority="3" dxfId="2">
      <formula>=$X7="Due"</formula>
    </cfRule>
    <cfRule type="expression" priority="4" dxfId="0">
      <formula>=$W7="Past due"</formula>
    </cfRule>
    <cfRule type="expression" priority="5" dxfId="2">
      <formula>=$W7="Due within 14 days"</formula>
    </cfRule>
    <cfRule type="expression" priority="6" dxfId="0">
      <formula>=$N7="Denied"</formula>
    </cfRule>
    <cfRule type="expression" priority="7" dxfId="1">
      <formula>=AND($N7="Paid",$U7=0)</formula>
    </cfRule>
  </conditionalFormatting>
  <conditionalFormatting sqref="A7:A506">
    <cfRule type="expression" priority="8" dxfId="4">
      <formula>=AND($A7&lt;&gt;"",COUNTIF($A$7:$A$506,$A7)&gt;1)</formula>
    </cfRule>
  </conditionalFormatting>
  <conditionalFormatting sqref="U7:U506">
    <cfRule type="dataBar" priority="9">
      <dataBar showValue="1">
        <cfvo type="num" val="0"/>
        <cfvo type="max"/>
        <color rgb="005B9BD5"/>
      </dataBar>
    </cfRule>
  </conditionalFormatting>
  <dataValidations count="8">
    <dataValidation sqref="C7:C506" showDropDown="0" showInputMessage="1" showErrorMessage="1" allowBlank="0" errorTitle="Select a listed value" error="Choose a value from the approved list." promptTitle="Select a listed value" prompt="Choose a value from the drop-down list. Update Lists &amp; Settings if an approved option must be added." type="list" errorStyle="stop">
      <formula1>=INDIRECT("'Lists &amp; Settings'!$D$3:$D$5")</formula1>
    </dataValidation>
    <dataValidation sqref="D7:D506" showDropDown="0" showInputMessage="1" showErrorMessage="1" allowBlank="0" errorTitle="Select a listed value" error="Choose a value from the approved list." promptTitle="Select a listed value" prompt="Choose a value from the drop-down list. Update Lists &amp; Settings if an approved option must be added." type="list" errorStyle="stop">
      <formula1>=INDIRECT("'Lists &amp; Settings'!$E$3:$E$7")</formula1>
    </dataValidation>
    <dataValidation sqref="E7:E506" showDropDown="0" showInputMessage="1" showErrorMessage="1" allowBlank="0" errorTitle="Select a listed value" error="Choose a value from the approved list." promptTitle="Select a listed value" prompt="Choose a value from the drop-down list. Update Lists &amp; Settings if an approved option must be added." type="list" errorStyle="stop">
      <formula1>=INDIRECT("'Lists &amp; Settings'!$F$3:$F$6")</formula1>
    </dataValidation>
    <dataValidation sqref="N7:N506" showDropDown="0" showInputMessage="1" showErrorMessage="1" allowBlank="0" errorTitle="Select a listed value" error="Choose a value from the approved list." promptTitle="Select a listed value" prompt="Choose a value from the drop-down list. Update Lists &amp; Settings if an approved option must be added." type="list" errorStyle="stop">
      <formula1>=INDIRECT("'Lists &amp; Settings'!$G$3:$G$10")</formula1>
    </dataValidation>
    <dataValidation sqref="P7:P506" showDropDown="0" showInputMessage="1" showErrorMessage="1" allowBlank="0" errorTitle="Select a listed value" error="Choose a value from the approved list." promptTitle="Select a listed value" prompt="Choose a value from the drop-down list. Update Lists &amp; Settings if an approved option must be added." type="list" errorStyle="stop">
      <formula1>=INDIRECT("'Lists &amp; Settings'!$H$3:$H$9")</formula1>
    </dataValidation>
    <dataValidation sqref="S7:S506" showDropDown="0" showInputMessage="1" showErrorMessage="1" allowBlank="0" errorTitle="Select a listed value" error="Choose a value from the approved list." promptTitle="Select a listed value" prompt="Choose a value from the drop-down list. Update Lists &amp; Settings if an approved option must be added." type="list" errorStyle="stop">
      <formula1>=INDIRECT("'Lists &amp; Settings'!$I$3:$I$7")</formula1>
    </dataValidation>
    <dataValidation sqref="F7:H506 Q7:R506" showDropDown="0" showInputMessage="0" showErrorMessage="1" allowBlank="0" errorTitle="Invalid date" error="Enter a valid date between 01/01/2000 and 12/31/2100." type="date" errorStyle="stop" operator="between">
      <formula1>DATE(2000,1,1)</formula1>
      <formula2>DATE(2100,12,31)</formula2>
    </dataValidation>
    <dataValidation sqref="I7:M506" showDropDown="0" showInputMessage="0" showErrorMessage="1" allowBlank="0" errorTitle="Invalid amount" error="Enter zero or a positive dollar amount." type="decimal" errorStyle="stop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3" customWidth="1" min="3" max="3"/>
    <col width="31" customWidth="1" min="4" max="4"/>
    <col width="33" customWidth="1" min="5" max="5"/>
    <col width="18" customWidth="1" min="6" max="6"/>
    <col width="20" customWidth="1" min="7" max="7"/>
    <col width="29" customWidth="1" min="8" max="8"/>
    <col width="20" customWidth="1" min="9" max="9"/>
  </cols>
  <sheetData>
    <row r="1">
      <c r="A1" s="1" t="inlineStr">
        <is>
          <t>Lists &amp; Settings</t>
        </is>
      </c>
    </row>
    <row r="2">
      <c r="A2" s="6" t="inlineStr">
        <is>
          <t>Editable Settings</t>
        </is>
      </c>
      <c r="B2" s="6" t="inlineStr">
        <is>
          <t>Value</t>
        </is>
      </c>
      <c r="D2" s="6" t="inlineStr">
        <is>
          <t>Clinics</t>
        </is>
      </c>
      <c r="E2" s="6" t="inlineStr">
        <is>
          <t>Payers</t>
        </is>
      </c>
      <c r="F2" s="6" t="inlineStr">
        <is>
          <t>Claim Types</t>
        </is>
      </c>
      <c r="G2" s="6" t="inlineStr">
        <is>
          <t>Claim Statuses</t>
        </is>
      </c>
      <c r="H2" s="6" t="inlineStr">
        <is>
          <t>Denial Categories</t>
        </is>
      </c>
      <c r="I2" s="6" t="inlineStr">
        <is>
          <t>Owners</t>
        </is>
      </c>
    </row>
    <row r="3">
      <c r="A3" s="33" t="inlineStr">
        <is>
          <t>Timely Filing Warning Days</t>
        </is>
      </c>
      <c r="B3" s="24" t="n">
        <v>14</v>
      </c>
      <c r="D3" s="24" t="inlineStr">
        <is>
          <t>Pine Harbor Family Clinic</t>
        </is>
      </c>
      <c r="E3" s="24" t="inlineStr">
        <is>
          <t>Cedar Peak Health Plan</t>
        </is>
      </c>
      <c r="F3" s="24" t="inlineStr">
        <is>
          <t>Professional</t>
        </is>
      </c>
      <c r="G3" s="24" t="inlineStr">
        <is>
          <t>Draft</t>
        </is>
      </c>
      <c r="H3" s="24" t="inlineStr">
        <is>
          <t>Eligibility or Coverage</t>
        </is>
      </c>
      <c r="I3" s="24" t="inlineStr">
        <is>
          <t>Ava Brooks</t>
        </is>
      </c>
    </row>
    <row r="4">
      <c r="A4" s="33" t="inlineStr">
        <is>
          <t>Follow-Up Grace Days</t>
        </is>
      </c>
      <c r="B4" s="24" t="n">
        <v>0</v>
      </c>
      <c r="D4" s="24" t="inlineStr">
        <is>
          <t>Red Maple Medical Office</t>
        </is>
      </c>
      <c r="E4" s="24" t="inlineStr">
        <is>
          <t>Northstar Commercial</t>
        </is>
      </c>
      <c r="F4" s="24" t="inlineStr">
        <is>
          <t>Institutional</t>
        </is>
      </c>
      <c r="G4" s="24" t="inlineStr">
        <is>
          <t>Ready to Submit</t>
        </is>
      </c>
      <c r="H4" s="24" t="inlineStr">
        <is>
          <t>Authorization</t>
        </is>
      </c>
      <c r="I4" s="24" t="inlineStr">
        <is>
          <t>Miles Carter</t>
        </is>
      </c>
    </row>
    <row r="5">
      <c r="A5" s="33" t="inlineStr">
        <is>
          <t>Workbook Current Year</t>
        </is>
      </c>
      <c r="B5" s="24" t="n">
        <v>2026</v>
      </c>
      <c r="D5" s="24" t="inlineStr">
        <is>
          <t>Silver Birch Internal Medicine</t>
        </is>
      </c>
      <c r="E5" s="24" t="inlineStr">
        <is>
          <t>Harborview Medicare Advantage</t>
        </is>
      </c>
      <c r="F5" s="24" t="inlineStr">
        <is>
          <t>Dental</t>
        </is>
      </c>
      <c r="G5" s="24" t="inlineStr">
        <is>
          <t>Submitted</t>
        </is>
      </c>
      <c r="H5" s="24" t="inlineStr">
        <is>
          <t>Coding or Modifier</t>
        </is>
      </c>
      <c r="I5" s="24" t="inlineStr">
        <is>
          <t>Jordan Lee</t>
        </is>
      </c>
    </row>
    <row r="6">
      <c r="E6" s="24" t="inlineStr">
        <is>
          <t>Sunfield Medicaid Managed Care</t>
        </is>
      </c>
      <c r="F6" s="24" t="inlineStr">
        <is>
          <t>Other</t>
        </is>
      </c>
      <c r="G6" s="24" t="inlineStr">
        <is>
          <t>In Process</t>
        </is>
      </c>
      <c r="H6" s="24" t="inlineStr">
        <is>
          <t>Timely Filing</t>
        </is>
      </c>
      <c r="I6" s="24" t="inlineStr">
        <is>
          <t>Casey Morgan</t>
        </is>
      </c>
    </row>
    <row r="7">
      <c r="E7" s="24" t="inlineStr">
        <is>
          <t>Brightway Employer Health</t>
        </is>
      </c>
      <c r="G7" s="24" t="inlineStr">
        <is>
          <t>Denied</t>
        </is>
      </c>
      <c r="H7" s="24" t="inlineStr">
        <is>
          <t>Duplicate Claim</t>
        </is>
      </c>
      <c r="I7" s="24" t="inlineStr">
        <is>
          <t>Riley Stone</t>
        </is>
      </c>
    </row>
    <row r="8">
      <c r="A8" s="34" t="inlineStr">
        <is>
          <t>Edit lists carefully. Existing claim entries are not automatically changed when a list item is renamed or removed. Review Claims Tracker after modifying any list. All names and organizations supplied with this template are fictional.</t>
        </is>
      </c>
      <c r="B8" s="40" t="n"/>
      <c r="G8" s="24" t="inlineStr">
        <is>
          <t>Paid</t>
        </is>
      </c>
      <c r="H8" s="24" t="inlineStr">
        <is>
          <t>Medical Records Requested</t>
        </is>
      </c>
    </row>
    <row r="9">
      <c r="A9" s="41" t="n"/>
      <c r="B9" s="42" t="n"/>
      <c r="G9" s="24" t="inlineStr">
        <is>
          <t>Adjusted</t>
        </is>
      </c>
      <c r="H9" s="24" t="inlineStr">
        <is>
          <t>Other</t>
        </is>
      </c>
    </row>
    <row r="10">
      <c r="A10" s="41" t="n"/>
      <c r="B10" s="42" t="n"/>
      <c r="G10" s="24" t="inlineStr">
        <is>
          <t>Voided</t>
        </is>
      </c>
    </row>
    <row r="11">
      <c r="A11" s="41" t="n"/>
      <c r="B11" s="42" t="n"/>
    </row>
    <row r="12">
      <c r="A12" s="43" t="n"/>
      <c r="B12" s="44" t="n"/>
    </row>
    <row r="14">
      <c r="A14" s="35" t="inlineStr">
        <is>
          <t>Setting Notes</t>
        </is>
      </c>
      <c r="B14" s="36" t="n"/>
    </row>
    <row r="15">
      <c r="A15" s="36" t="inlineStr">
        <is>
          <t>Timely Filing Warning Days</t>
        </is>
      </c>
      <c r="B15" s="36" t="inlineStr">
        <is>
          <t>Used by Timely Filing Alert.</t>
        </is>
      </c>
    </row>
    <row r="16">
      <c r="A16" s="36" t="inlineStr">
        <is>
          <t>Follow-Up Grace Days</t>
        </is>
      </c>
      <c r="B16" s="36" t="inlineStr">
        <is>
          <t>Reserved for manual workflow reference; no formula currently uses this setting.</t>
        </is>
      </c>
    </row>
    <row r="17">
      <c r="A17" s="36" t="inlineStr">
        <is>
          <t>Workbook Current Year</t>
        </is>
      </c>
      <c r="B17" s="36" t="inlineStr">
        <is>
          <t>Informational only.</t>
        </is>
      </c>
    </row>
  </sheetData>
  <mergeCells count="2">
    <mergeCell ref="A1:I1"/>
    <mergeCell ref="A8:B12"/>
  </mergeCells>
  <dataValidations count="3">
    <dataValidation sqref="B3" showDropDown="0" showInputMessage="0" showErrorMessage="1" allowBlank="0" errorTitle="Invalid setting" error="Enter a whole number from 1 through 90." type="whole" errorStyle="stop" operator="between">
      <formula1>1</formula1>
      <formula2>90</formula2>
    </dataValidation>
    <dataValidation sqref="B4" showDropDown="0" showInputMessage="0" showErrorMessage="1" allowBlank="0" errorTitle="Invalid setting" error="Enter a whole number from 0 through 30." type="whole" errorStyle="stop" operator="between">
      <formula1>0</formula1>
      <formula2>30</formula2>
    </dataValidation>
    <dataValidation sqref="B5" showDropDown="0" showInputMessage="0" showErrorMessage="1" allowBlank="0" errorTitle="Invalid setting" error="Enter a whole number from 2020 through 2100." type="whole" errorStyle="stop" operator="between">
      <formula1>2020</formula1>
      <formula2>2100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Medical Claims Tracker Instructions</t>
        </is>
      </c>
    </row>
    <row r="3">
      <c r="A3" s="37" t="inlineStr">
        <is>
          <t>Purpose</t>
        </is>
      </c>
      <c r="B3" s="45" t="n"/>
      <c r="C3" s="45" t="n"/>
      <c r="D3" s="45" t="n"/>
      <c r="E3" s="45" t="n"/>
      <c r="F3" s="46" t="n"/>
    </row>
    <row r="4" ht="46" customHeight="1">
      <c r="A4" s="33" t="inlineStr">
        <is>
          <t>Use this workbook to monitor medical claim submission, payer follow-up, denials, payments, and outstanding balances. Enter one row per claim and use internal claim and encounter identifiers only. Do not enter patient names, member IDs, dates of birth, addresses, or clinical details.</t>
        </is>
      </c>
      <c r="B4" s="45" t="n"/>
      <c r="C4" s="45" t="n"/>
      <c r="D4" s="45" t="n"/>
      <c r="E4" s="45" t="n"/>
      <c r="F4" s="46" t="n"/>
    </row>
    <row r="6">
      <c r="A6" s="37" t="inlineStr">
        <is>
          <t>Basic Workflow</t>
        </is>
      </c>
      <c r="B6" s="45" t="n"/>
      <c r="C6" s="45" t="n"/>
      <c r="D6" s="45" t="n"/>
      <c r="E6" s="45" t="n"/>
      <c r="F6" s="46" t="n"/>
    </row>
    <row r="7" ht="24" customHeight="1">
      <c r="A7" s="33" t="inlineStr">
        <is>
          <t>1. Enter a unique Claim ID and internal Encounter ID.</t>
        </is>
      </c>
      <c r="B7" s="45" t="n"/>
      <c r="C7" s="45" t="n"/>
      <c r="D7" s="45" t="n"/>
      <c r="E7" s="45" t="n"/>
      <c r="F7" s="46" t="n"/>
    </row>
    <row r="8" ht="24" customHeight="1">
      <c r="A8" s="33" t="inlineStr">
        <is>
          <t>2. Select the clinic, payer, claim type, status, and owner from the available lists.</t>
        </is>
      </c>
      <c r="B8" s="45" t="n"/>
      <c r="C8" s="45" t="n"/>
      <c r="D8" s="45" t="n"/>
      <c r="E8" s="45" t="n"/>
      <c r="F8" s="46" t="n"/>
    </row>
    <row r="9" ht="24" customHeight="1">
      <c r="A9" s="33" t="inlineStr">
        <is>
          <t>3. Enter the date of service, timely-filing deadline, and billed amount.</t>
        </is>
      </c>
      <c r="B9" s="45" t="n"/>
      <c r="C9" s="45" t="n"/>
      <c r="D9" s="45" t="n"/>
      <c r="E9" s="45" t="n"/>
      <c r="F9" s="46" t="n"/>
    </row>
    <row r="10" ht="24" customHeight="1">
      <c r="A10" s="33" t="inlineStr">
        <is>
          <t>4. Add the submitted date when the claim is sent.</t>
        </is>
      </c>
      <c r="B10" s="45" t="n"/>
      <c r="C10" s="45" t="n"/>
      <c r="D10" s="45" t="n"/>
      <c r="E10" s="45" t="n"/>
      <c r="F10" s="46" t="n"/>
    </row>
    <row r="11" ht="24" customHeight="1">
      <c r="A11" s="33" t="inlineStr">
        <is>
          <t>5. Update payer response, payment, patient responsibility, adjustment, denial, and follow-up fields as activity occurs.</t>
        </is>
      </c>
      <c r="B11" s="45" t="n"/>
      <c r="C11" s="45" t="n"/>
      <c r="D11" s="45" t="n"/>
      <c r="E11" s="45" t="n"/>
      <c r="F11" s="46" t="n"/>
    </row>
    <row r="12" ht="24" customHeight="1">
      <c r="A12" s="33" t="inlineStr">
        <is>
          <t>6. Review Timely Filing Alert, Follow-Up Alert, and Data Quality Check.</t>
        </is>
      </c>
      <c r="B12" s="45" t="n"/>
      <c r="C12" s="45" t="n"/>
      <c r="D12" s="45" t="n"/>
      <c r="E12" s="45" t="n"/>
      <c r="F12" s="46" t="n"/>
    </row>
    <row r="13" ht="24" customHeight="1">
      <c r="A13" s="33" t="inlineStr">
        <is>
          <t>7. Use the Dashboard to prioritize work.</t>
        </is>
      </c>
      <c r="B13" s="45" t="n"/>
      <c r="C13" s="45" t="n"/>
      <c r="D13" s="45" t="n"/>
      <c r="E13" s="45" t="n"/>
      <c r="F13" s="46" t="n"/>
    </row>
    <row r="15">
      <c r="A15" s="37" t="inlineStr">
        <is>
          <t>Status Definitions</t>
        </is>
      </c>
      <c r="B15" s="45" t="n"/>
      <c r="C15" s="45" t="n"/>
      <c r="D15" s="45" t="n"/>
      <c r="E15" s="45" t="n"/>
      <c r="F15" s="46" t="n"/>
    </row>
    <row r="16">
      <c r="A16" s="38" t="inlineStr">
        <is>
          <t>Status</t>
        </is>
      </c>
      <c r="B16" s="38" t="inlineStr">
        <is>
          <t>Operational meaning</t>
        </is>
      </c>
      <c r="C16" s="45" t="n"/>
      <c r="D16" s="45" t="n"/>
      <c r="E16" s="45" t="n"/>
      <c r="F16" s="46" t="n"/>
    </row>
    <row r="17">
      <c r="A17" s="36" t="inlineStr">
        <is>
          <t>Draft</t>
        </is>
      </c>
      <c r="B17" s="36" t="inlineStr">
        <is>
          <t>Claim information is still being prepared.</t>
        </is>
      </c>
      <c r="C17" s="45" t="n"/>
      <c r="D17" s="45" t="n"/>
      <c r="E17" s="45" t="n"/>
      <c r="F17" s="46" t="n"/>
    </row>
    <row r="18">
      <c r="A18" s="36" t="inlineStr">
        <is>
          <t>Ready to Submit</t>
        </is>
      </c>
      <c r="B18" s="36" t="inlineStr">
        <is>
          <t>Claim is prepared but has not yet been submitted.</t>
        </is>
      </c>
      <c r="C18" s="45" t="n"/>
      <c r="D18" s="45" t="n"/>
      <c r="E18" s="45" t="n"/>
      <c r="F18" s="46" t="n"/>
    </row>
    <row r="19">
      <c r="A19" s="36" t="inlineStr">
        <is>
          <t>Submitted</t>
        </is>
      </c>
      <c r="B19" s="36" t="inlineStr">
        <is>
          <t>Claim has been sent and no payer processing update is recorded.</t>
        </is>
      </c>
      <c r="C19" s="45" t="n"/>
      <c r="D19" s="45" t="n"/>
      <c r="E19" s="45" t="n"/>
      <c r="F19" s="46" t="n"/>
    </row>
    <row r="20">
      <c r="A20" s="36" t="inlineStr">
        <is>
          <t>In Process</t>
        </is>
      </c>
      <c r="B20" s="36" t="inlineStr">
        <is>
          <t>Payer processing or active follow-up is underway.</t>
        </is>
      </c>
      <c r="C20" s="45" t="n"/>
      <c r="D20" s="45" t="n"/>
      <c r="E20" s="45" t="n"/>
      <c r="F20" s="46" t="n"/>
    </row>
    <row r="21">
      <c r="A21" s="36" t="inlineStr">
        <is>
          <t>Denied</t>
        </is>
      </c>
      <c r="B21" s="36" t="inlineStr">
        <is>
          <t>Payer response indicates the claim requires review or correction.</t>
        </is>
      </c>
      <c r="C21" s="45" t="n"/>
      <c r="D21" s="45" t="n"/>
      <c r="E21" s="45" t="n"/>
      <c r="F21" s="46" t="n"/>
    </row>
    <row r="22">
      <c r="A22" s="36" t="inlineStr">
        <is>
          <t>Paid</t>
        </is>
      </c>
      <c r="B22" s="36" t="inlineStr">
        <is>
          <t>Insurance payment has been posted.</t>
        </is>
      </c>
      <c r="C22" s="45" t="n"/>
      <c r="D22" s="45" t="n"/>
      <c r="E22" s="45" t="n"/>
      <c r="F22" s="46" t="n"/>
    </row>
    <row r="23">
      <c r="A23" s="36" t="inlineStr">
        <is>
          <t>Adjusted</t>
        </is>
      </c>
      <c r="B23" s="36" t="inlineStr">
        <is>
          <t>Claim balance was resolved through payment, patient responsibility, or adjustment activity.</t>
        </is>
      </c>
      <c r="C23" s="45" t="n"/>
      <c r="D23" s="45" t="n"/>
      <c r="E23" s="45" t="n"/>
      <c r="F23" s="46" t="n"/>
    </row>
    <row r="24">
      <c r="A24" s="36" t="inlineStr">
        <is>
          <t>Voided</t>
        </is>
      </c>
      <c r="B24" s="36" t="inlineStr">
        <is>
          <t>Claim is no longer being pursued in this tracker.</t>
        </is>
      </c>
      <c r="C24" s="45" t="n"/>
      <c r="D24" s="45" t="n"/>
      <c r="E24" s="45" t="n"/>
      <c r="F24" s="46" t="n"/>
    </row>
    <row r="25" ht="28" customHeight="1">
      <c r="A25" s="33" t="inlineStr">
        <is>
          <t>Follow your organization’s approved billing procedures when assigning claim statuses.</t>
        </is>
      </c>
      <c r="B25" s="45" t="n"/>
      <c r="C25" s="45" t="n"/>
      <c r="D25" s="45" t="n"/>
      <c r="E25" s="45" t="n"/>
      <c r="F25" s="46" t="n"/>
    </row>
    <row r="26">
      <c r="A26" s="37" t="inlineStr">
        <is>
          <t>Calculated Fields</t>
        </is>
      </c>
      <c r="B26" s="45" t="n"/>
      <c r="C26" s="45" t="n"/>
      <c r="D26" s="45" t="n"/>
      <c r="E26" s="45" t="n"/>
      <c r="F26" s="46" t="n"/>
    </row>
    <row r="27" ht="30" customHeight="1">
      <c r="A27" s="39" t="inlineStr">
        <is>
          <t>Aging Days</t>
        </is>
      </c>
      <c r="B27" s="36" t="inlineStr">
        <is>
          <t>Days from Submitted Date through today, or through Last Payer Response for a Paid claim when that date is present.</t>
        </is>
      </c>
      <c r="C27" s="45" t="n"/>
      <c r="D27" s="45" t="n"/>
      <c r="E27" s="45" t="n"/>
      <c r="F27" s="46" t="n"/>
    </row>
    <row r="28" ht="30" customHeight="1">
      <c r="A28" s="39" t="inlineStr">
        <is>
          <t>Outstanding Balance</t>
        </is>
      </c>
      <c r="B28" s="36" t="inlineStr">
        <is>
          <t>Billed Amount minus Insurance Paid, Patient Responsibility, and Adjustments, with a minimum result of zero.</t>
        </is>
      </c>
      <c r="C28" s="45" t="n"/>
      <c r="D28" s="45" t="n"/>
      <c r="E28" s="45" t="n"/>
      <c r="F28" s="46" t="n"/>
    </row>
    <row r="29" ht="30" customHeight="1">
      <c r="A29" s="39" t="inlineStr">
        <is>
          <t>Age Bucket</t>
        </is>
      </c>
      <c r="B29" s="36" t="inlineStr">
        <is>
          <t>Groups claims according to Aging Days. Claims without a Submitted Date are labeled Not submitted.</t>
        </is>
      </c>
      <c r="C29" s="45" t="n"/>
      <c r="D29" s="45" t="n"/>
      <c r="E29" s="45" t="n"/>
      <c r="F29" s="46" t="n"/>
    </row>
    <row r="30" ht="30" customHeight="1">
      <c r="A30" s="39" t="inlineStr">
        <is>
          <t>Timely Filing Alert</t>
        </is>
      </c>
      <c r="B30" s="36" t="inlineStr">
        <is>
          <t>Reviews unsubmitted Draft or Ready to Submit claims against the entered deadline and warning-day setting.</t>
        </is>
      </c>
      <c r="C30" s="45" t="n"/>
      <c r="D30" s="45" t="n"/>
      <c r="E30" s="45" t="n"/>
      <c r="F30" s="46" t="n"/>
    </row>
    <row r="31" ht="30" customHeight="1">
      <c r="A31" s="39" t="inlineStr">
        <is>
          <t>Follow-Up Alert</t>
        </is>
      </c>
      <c r="B31" s="36" t="inlineStr">
        <is>
          <t>Flags open balances with missing, due, or overdue follow-up dates.</t>
        </is>
      </c>
      <c r="C31" s="45" t="n"/>
      <c r="D31" s="45" t="n"/>
      <c r="E31" s="45" t="n"/>
      <c r="F31" s="46" t="n"/>
    </row>
    <row r="32" ht="30" customHeight="1">
      <c r="A32" s="39" t="inlineStr">
        <is>
          <t>Data Quality Check</t>
        </is>
      </c>
      <c r="B32" s="36" t="inlineStr">
        <is>
          <t>Returns the first missing or inconsistent item found in the row.</t>
        </is>
      </c>
      <c r="C32" s="45" t="n"/>
      <c r="D32" s="45" t="n"/>
      <c r="E32" s="45" t="n"/>
      <c r="F32" s="46" t="n"/>
    </row>
    <row r="35">
      <c r="A35" s="37" t="inlineStr">
        <is>
          <t>Review Checklist</t>
        </is>
      </c>
      <c r="B35" s="45" t="n"/>
      <c r="C35" s="45" t="n"/>
      <c r="D35" s="45" t="n"/>
      <c r="E35" s="45" t="n"/>
      <c r="F35" s="46" t="n"/>
    </row>
    <row r="36" ht="24" customHeight="1">
      <c r="A36" s="33" t="inlineStr">
        <is>
          <t>• Filter Data Quality Check to values other than OK.</t>
        </is>
      </c>
      <c r="B36" s="45" t="n"/>
      <c r="C36" s="45" t="n"/>
      <c r="D36" s="45" t="n"/>
      <c r="E36" s="45" t="n"/>
      <c r="F36" s="46" t="n"/>
    </row>
    <row r="37" ht="24" customHeight="1">
      <c r="A37" s="33" t="inlineStr">
        <is>
          <t>• Review all Past due and Due within 14 days filing alerts.</t>
        </is>
      </c>
      <c r="B37" s="45" t="n"/>
      <c r="C37" s="45" t="n"/>
      <c r="D37" s="45" t="n"/>
      <c r="E37" s="45" t="n"/>
      <c r="F37" s="46" t="n"/>
    </row>
    <row r="38" ht="24" customHeight="1">
      <c r="A38" s="33" t="inlineStr">
        <is>
          <t>• Review Overdue and Due follow-up alerts.</t>
        </is>
      </c>
      <c r="B38" s="45" t="n"/>
      <c r="C38" s="45" t="n"/>
      <c r="D38" s="45" t="n"/>
      <c r="E38" s="45" t="n"/>
      <c r="F38" s="46" t="n"/>
    </row>
    <row r="39" ht="24" customHeight="1">
      <c r="A39" s="33" t="inlineStr">
        <is>
          <t>• Confirm denied claims have a denial category and next action date.</t>
        </is>
      </c>
      <c r="B39" s="45" t="n"/>
      <c r="C39" s="45" t="n"/>
      <c r="D39" s="45" t="n"/>
      <c r="E39" s="45" t="n"/>
      <c r="F39" s="46" t="n"/>
    </row>
    <row r="40" ht="24" customHeight="1">
      <c r="A40" s="33" t="inlineStr">
        <is>
          <t>• Review duplicate Claim IDs.</t>
        </is>
      </c>
      <c r="B40" s="45" t="n"/>
      <c r="C40" s="45" t="n"/>
      <c r="D40" s="45" t="n"/>
      <c r="E40" s="45" t="n"/>
      <c r="F40" s="46" t="n"/>
    </row>
    <row r="41" ht="24" customHeight="1">
      <c r="A41" s="33" t="inlineStr">
        <is>
          <t>• Compare posted amounts with the organization’s source billing and remittance systems.</t>
        </is>
      </c>
      <c r="B41" s="45" t="n"/>
      <c r="C41" s="45" t="n"/>
      <c r="D41" s="45" t="n"/>
      <c r="E41" s="45" t="n"/>
      <c r="F41" s="46" t="n"/>
    </row>
    <row r="42" ht="24" customHeight="1">
      <c r="A42" s="33" t="inlineStr">
        <is>
          <t>• Clear or replace fictional example rows before production use.</t>
        </is>
      </c>
      <c r="B42" s="45" t="n"/>
      <c r="C42" s="45" t="n"/>
      <c r="D42" s="45" t="n"/>
      <c r="E42" s="45" t="n"/>
      <c r="F42" s="46" t="n"/>
    </row>
    <row r="45">
      <c r="A45" s="37" t="inlineStr">
        <is>
          <t>Important Limitations</t>
        </is>
      </c>
      <c r="B45" s="45" t="n"/>
      <c r="C45" s="45" t="n"/>
      <c r="D45" s="45" t="n"/>
      <c r="E45" s="45" t="n"/>
      <c r="F45" s="46" t="n"/>
    </row>
    <row r="46" ht="58" customHeight="1">
      <c r="A46" s="33" t="inlineStr">
        <is>
          <t>This workbook is a general operational tracking tool. It does not submit claims, retrieve payer responses, calculate reimbursement terms, or verify filing rules. Timely-filing deadlines and financial amounts must be entered and verified by the user against the appropriate source systems and organizational procedures.</t>
        </is>
      </c>
      <c r="B46" s="45" t="n"/>
      <c r="C46" s="45" t="n"/>
      <c r="D46" s="45" t="n"/>
      <c r="E46" s="45" t="n"/>
      <c r="F46" s="46" t="n"/>
    </row>
  </sheetData>
  <mergeCells count="39">
    <mergeCell ref="A41:F41"/>
    <mergeCell ref="A46:F46"/>
    <mergeCell ref="B16:F16"/>
    <mergeCell ref="A37:F37"/>
    <mergeCell ref="B31:F31"/>
    <mergeCell ref="A12:F12"/>
    <mergeCell ref="B22:F22"/>
    <mergeCell ref="A3:F3"/>
    <mergeCell ref="A26:F26"/>
    <mergeCell ref="B18:F18"/>
    <mergeCell ref="B27:F27"/>
    <mergeCell ref="B21:F21"/>
    <mergeCell ref="A42:F42"/>
    <mergeCell ref="A8:F8"/>
    <mergeCell ref="B23:F23"/>
    <mergeCell ref="A35:F35"/>
    <mergeCell ref="A4:F4"/>
    <mergeCell ref="B17:F17"/>
    <mergeCell ref="A38:F38"/>
    <mergeCell ref="B29:F29"/>
    <mergeCell ref="A10:F10"/>
    <mergeCell ref="A13:F13"/>
    <mergeCell ref="B28:F28"/>
    <mergeCell ref="A9:F9"/>
    <mergeCell ref="B19:F19"/>
    <mergeCell ref="A40:F40"/>
    <mergeCell ref="A39:F39"/>
    <mergeCell ref="A15:F15"/>
    <mergeCell ref="B30:F30"/>
    <mergeCell ref="A11:F11"/>
    <mergeCell ref="B24:F24"/>
    <mergeCell ref="A36:F36"/>
    <mergeCell ref="B20:F20"/>
    <mergeCell ref="A1:F1"/>
    <mergeCell ref="A45:F45"/>
    <mergeCell ref="A6:F6"/>
    <mergeCell ref="B32:F32"/>
    <mergeCell ref="A7:F7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2026-09-06T10:26:13Z</dcterms:created>
  <dcterms:modified xmlns:dcterms="http://purl.org/dc/terms/" xmlns:xsi="http://www.w3.org/2001/XMLSchema-instance" xsi:type="dcterms:W3CDTF">2026-09-06T10:26:16+00:00Z</dcterms:modified>
</cp:coreProperties>
</file>