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ayment Log" sheetId="2" state="visible" r:id="rId2"/>
    <sheet xmlns:r="http://schemas.openxmlformats.org/officeDocument/2006/relationships" name="Deposit Batche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'Dashboard'!$A$1:$N$49</definedName>
    <definedName name="_xlnm._FilterDatabase" localSheetId="1" hidden="1">'Payment Log'!$A$5:$O$1005</definedName>
    <definedName name="_xlnm._FilterDatabase" localSheetId="2" hidden="1">'Deposit Batches'!$A$5:$L$505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1"/>
    </font>
    <font>
      <name val="Aptos"/>
      <color rgb="002F7D5B"/>
      <sz val="10"/>
    </font>
    <font>
      <name val="Aptos"/>
      <i val="1"/>
      <color rgb="0052656D"/>
      <sz val="9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DCEEF8"/>
      </patternFill>
    </fill>
    <fill>
      <patternFill patternType="solid">
        <fgColor rgb="00E7ECEE"/>
      </patternFill>
    </fill>
    <fill>
      <patternFill patternType="solid">
        <fgColor rgb="00FFFFFF"/>
      </patternFill>
    </fill>
    <fill>
      <patternFill patternType="solid">
        <fgColor rgb="00E4F2E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4" fillId="4" borderId="1" pivotButton="0" quotePrefix="0" xfId="0"/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0" fillId="4" borderId="1" pivotButton="0" quotePrefix="0" xfId="0"/>
    <xf numFmtId="1" fontId="0" fillId="6" borderId="1" pivotButton="0" quotePrefix="0" xfId="0"/>
    <xf numFmtId="0" fontId="0" fillId="7" borderId="1" pivotButton="0" quotePrefix="0" xfId="0"/>
    <xf numFmtId="0" fontId="5" fillId="3" borderId="1" pivotButton="0" quotePrefix="0" xfId="0"/>
    <xf numFmtId="0" fontId="6" fillId="8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left" vertical="center"/>
    </xf>
    <xf numFmtId="164" fontId="4" fillId="9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9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top" wrapText="1"/>
    </xf>
    <xf numFmtId="0" fontId="2" fillId="2" borderId="1" pivotButton="0" quotePrefix="0" xfId="0"/>
    <xf numFmtId="0" fontId="4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4" fillId="9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9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color rgb="008E2F26"/>
        <sz val="10"/>
      </font>
      <fill>
        <patternFill patternType="solid">
          <fgColor rgb="00FCE8E6"/>
        </patternFill>
      </fill>
    </dxf>
    <dxf>
      <font>
        <name val="Aptos"/>
        <color rgb="002F7D5B"/>
        <sz val="10"/>
      </font>
      <fill>
        <patternFill patternType="solid">
          <fgColor rgb="00E4F2EA"/>
        </patternFill>
      </fill>
    </dxf>
    <dxf>
      <font>
        <name val="Aptos"/>
        <color rgb="008A5A00"/>
        <sz val="10"/>
      </font>
      <fill>
        <patternFill patternType="solid">
          <fgColor rgb="00FFF0D5"/>
        </patternFill>
      </fill>
    </dxf>
    <dxf>
      <fill>
        <patternFill patternType="solid">
          <fgColor rgb="00FFF0D5"/>
        </patternFill>
      </fill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Payment Records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'Dashboard'!$A$19:$A$26</f>
            </numRef>
          </cat>
          <val>
            <numRef>
              <f>'Dashboard'!$B$19:$B$26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Deposit Batches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'Dashboard'!$D$19:$D$22</f>
            </numRef>
          </cat>
          <val>
            <numRef>
              <f>'Dashboard'!$E$19:$E$22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Batches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33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34" customWidth="1" min="4" max="4"/>
    <col width="17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Insurance Payment Posting Reconciliation Dashboard</t>
        </is>
      </c>
      <c r="B1" s="33" t="n"/>
      <c r="C1" s="33" t="n"/>
      <c r="D1" s="33" t="n"/>
      <c r="E1" s="33" t="n"/>
      <c r="F1" s="33" t="n"/>
      <c r="G1" s="33" t="n"/>
      <c r="H1" s="34" t="n"/>
    </row>
    <row r="2"/>
    <row r="3">
      <c r="A3" s="2" t="inlineStr">
        <is>
          <t>Review Settings</t>
        </is>
      </c>
      <c r="B3" s="2" t="inlineStr">
        <is>
          <t>Value</t>
        </is>
      </c>
    </row>
    <row r="4">
      <c r="A4" s="3" t="inlineStr">
        <is>
          <t>Review As Of Date</t>
        </is>
      </c>
      <c r="B4" s="35" t="n">
        <v>46271</v>
      </c>
    </row>
    <row r="5">
      <c r="A5" s="3" t="inlineStr">
        <is>
          <t>Posting Variance Tolerance</t>
        </is>
      </c>
      <c r="B5" s="36" t="n">
        <v>0.01</v>
      </c>
    </row>
    <row r="6">
      <c r="A6" s="3" t="inlineStr">
        <is>
          <t>Deposit Variance Tolerance</t>
        </is>
      </c>
      <c r="B6" s="36" t="n">
        <v>0.01</v>
      </c>
    </row>
    <row r="7">
      <c r="A7" s="3" t="inlineStr">
        <is>
          <t>Open Item Alert Days</t>
        </is>
      </c>
      <c r="B7" s="6" t="n">
        <v>5</v>
      </c>
    </row>
    <row r="8"/>
    <row r="9">
      <c r="A9" s="7" t="inlineStr">
        <is>
          <t>Payment Posting Summary</t>
        </is>
      </c>
      <c r="B9" s="7" t="n"/>
      <c r="D9" s="7" t="inlineStr">
        <is>
          <t>Deposit Summary</t>
        </is>
      </c>
      <c r="E9" s="7" t="n"/>
    </row>
    <row r="10">
      <c r="A10" s="8" t="inlineStr">
        <is>
          <t>Payment Records</t>
        </is>
      </c>
      <c r="B10" s="9">
        <f>COUNTIF('Payment Log'!$A$6:$A$1005,"&lt;&gt;")</f>
        <v/>
      </c>
      <c r="D10" s="8" t="inlineStr">
        <is>
          <t>Deposit Batches</t>
        </is>
      </c>
      <c r="E10" s="9">
        <f>COUNTIF('Deposit Batches'!$A$6:$A$505,"&lt;&gt;")</f>
        <v/>
      </c>
    </row>
    <row r="11">
      <c r="A11" s="8" t="inlineStr">
        <is>
          <t>Expected Payment Amount</t>
        </is>
      </c>
      <c r="B11" s="37">
        <f>SUM('Payment Log'!$J$6:$J$1005)</f>
        <v/>
      </c>
      <c r="D11" s="8" t="inlineStr">
        <is>
          <t>Bank Deposit Amount</t>
        </is>
      </c>
      <c r="E11" s="37">
        <f>SUM('Deposit Batches'!$E$6:$E$505)</f>
        <v/>
      </c>
    </row>
    <row r="12">
      <c r="A12" s="8" t="inlineStr">
        <is>
          <t>Posted Insurance Amount</t>
        </is>
      </c>
      <c r="B12" s="37">
        <f>SUM('Payment Log'!$K$6:$K$1005)</f>
        <v/>
      </c>
      <c r="D12" s="8" t="inlineStr">
        <is>
          <t>Linked Payment Amount</t>
        </is>
      </c>
      <c r="E12" s="37">
        <f>SUM('Deposit Batches'!$G$6:$G$505)</f>
        <v/>
      </c>
    </row>
    <row r="13">
      <c r="A13" s="8" t="inlineStr">
        <is>
          <t>Net Posting Variance</t>
        </is>
      </c>
      <c r="B13" s="37">
        <f>ROUND(SUM('Payment Log'!$L$6:$L$1005),2)</f>
        <v/>
      </c>
      <c r="D13" s="8" t="inlineStr">
        <is>
          <t>Net Deposit Variance</t>
        </is>
      </c>
      <c r="E13" s="37">
        <f>ROUND(SUM('Deposit Batches'!$H$6:$H$505),2)</f>
        <v/>
      </c>
    </row>
    <row r="14">
      <c r="A14" s="8" t="inlineStr">
        <is>
          <t>Payments Requiring Review</t>
        </is>
      </c>
      <c r="B14" s="9">
        <f>COUNTIFS('Payment Log'!$A$6:$A$1005,"&lt;&gt;",'Payment Log'!$M$6:$M$1005,"&lt;&gt;Reconciled")</f>
        <v/>
      </c>
      <c r="D14" s="8" t="inlineStr">
        <is>
          <t>Deposit Batches Requiring Review</t>
        </is>
      </c>
      <c r="E14" s="9">
        <f>COUNTIFS('Deposit Batches'!$A$6:$A$505,"&lt;&gt;",'Deposit Batches'!$I$6:$I$505,"&lt;&gt;Matched")</f>
        <v/>
      </c>
    </row>
    <row r="15">
      <c r="A15" s="8" t="inlineStr">
        <is>
          <t>Open Items Over Alert Days</t>
        </is>
      </c>
      <c r="B15" s="9">
        <f>COUNTIFS('Payment Log'!$A$6:$A$1005,"&lt;&gt;",'Payment Log'!$M$6:$M$1005,"&lt;&gt;Reconciled",'Payment Log'!$N$6:$N$1005,"&gt;"&amp;$B$7)</f>
        <v/>
      </c>
      <c r="D15" s="8" t="inlineStr">
        <is>
          <t>Unassigned Payments</t>
        </is>
      </c>
      <c r="E15" s="9">
        <f>COUNTIF('Payment Log'!$M$6:$M$1005,"Unassigned to Deposit")</f>
        <v/>
      </c>
    </row>
    <row r="16"/>
    <row r="17"/>
    <row r="18">
      <c r="A18" s="2" t="inlineStr">
        <is>
          <t>Payment Status Detail</t>
        </is>
      </c>
      <c r="B18" s="2" t="inlineStr">
        <is>
          <t>Record Count</t>
        </is>
      </c>
      <c r="D18" s="2" t="inlineStr">
        <is>
          <t>Deposit Status Detail</t>
        </is>
      </c>
      <c r="E18" s="2" t="inlineStr">
        <is>
          <t>Batch Count</t>
        </is>
      </c>
    </row>
    <row r="19">
      <c r="A19" s="11" t="inlineStr">
        <is>
          <t>Reconciled</t>
        </is>
      </c>
      <c r="B19" s="12">
        <f>COUNTIF('Payment Log'!$M$6:$M$1005,A19)</f>
        <v/>
      </c>
      <c r="D19" s="11" t="inlineStr">
        <is>
          <t>Matched</t>
        </is>
      </c>
      <c r="E19" s="12">
        <f>COUNTIF('Deposit Batches'!$I$6:$I$505,D19)</f>
        <v/>
      </c>
    </row>
    <row r="20">
      <c r="A20" s="13" t="inlineStr">
        <is>
          <t>Not Posted</t>
        </is>
      </c>
      <c r="B20" s="12">
        <f>COUNTIF('Payment Log'!$M$6:$M$1005,A20)</f>
        <v/>
      </c>
      <c r="D20" s="13" t="inlineStr">
        <is>
          <t>Variance</t>
        </is>
      </c>
      <c r="E20" s="12">
        <f>COUNTIF('Deposit Batches'!$I$6:$I$505,D20)</f>
        <v/>
      </c>
    </row>
    <row r="21">
      <c r="A21" s="11" t="inlineStr">
        <is>
          <t>Posting Variance</t>
        </is>
      </c>
      <c r="B21" s="12">
        <f>COUNTIF('Payment Log'!$M$6:$M$1005,A21)</f>
        <v/>
      </c>
      <c r="D21" s="11" t="inlineStr">
        <is>
          <t>No Linked Payments</t>
        </is>
      </c>
      <c r="E21" s="12">
        <f>COUNTIF('Deposit Batches'!$I$6:$I$505,D21)</f>
        <v/>
      </c>
    </row>
    <row r="22">
      <c r="A22" s="13" t="inlineStr">
        <is>
          <t>Deposit Variance</t>
        </is>
      </c>
      <c r="B22" s="12">
        <f>COUNTIF('Payment Log'!$M$6:$M$1005,A22)</f>
        <v/>
      </c>
      <c r="D22" s="13" t="inlineStr">
        <is>
          <t>Missing Required Data</t>
        </is>
      </c>
      <c r="E22" s="12">
        <f>COUNTIF('Deposit Batches'!$I$6:$I$505,D22)</f>
        <v/>
      </c>
    </row>
    <row r="23">
      <c r="A23" s="11" t="inlineStr">
        <is>
          <t>Unassigned to Deposit</t>
        </is>
      </c>
      <c r="B23" s="12">
        <f>COUNTIF('Payment Log'!$M$6:$M$1005,A23)</f>
        <v/>
      </c>
      <c r="E23">
        <f>""</f>
        <v/>
      </c>
    </row>
    <row r="24">
      <c r="A24" s="13" t="inlineStr">
        <is>
          <t>Unknown Deposit Batch</t>
        </is>
      </c>
      <c r="B24" s="12">
        <f>COUNTIF('Payment Log'!$M$6:$M$1005,A24)</f>
        <v/>
      </c>
      <c r="E24">
        <f>""</f>
        <v/>
      </c>
    </row>
    <row r="25">
      <c r="A25" s="11" t="inlineStr">
        <is>
          <t>Review Dates</t>
        </is>
      </c>
      <c r="B25" s="12">
        <f>COUNTIF('Payment Log'!$M$6:$M$1005,A25)</f>
        <v/>
      </c>
      <c r="E25">
        <f>""</f>
        <v/>
      </c>
    </row>
    <row r="26">
      <c r="A26" s="13" t="inlineStr">
        <is>
          <t>Missing Required Data</t>
        </is>
      </c>
      <c r="B26" s="12">
        <f>COUNTIF('Payment Log'!$M$6:$M$1005,A26)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A29" s="14" t="inlineStr">
        <is>
          <t>Review Alerts</t>
        </is>
      </c>
      <c r="B29" s="14">
        <f>""</f>
        <v/>
      </c>
      <c r="C29" s="14" t="n"/>
      <c r="D29" s="14" t="n"/>
      <c r="E29" s="14">
        <f>""</f>
        <v/>
      </c>
      <c r="F29" s="14" t="n"/>
      <c r="G29" s="14" t="n"/>
      <c r="H29" s="14" t="n"/>
    </row>
    <row r="30" ht="24" customHeight="1">
      <c r="A30" s="15">
        <f>IF(B14=0,"No payment exceptions are currently identified.",B14&amp;" payment record(s) require review.")</f>
        <v/>
      </c>
      <c r="B30" s="15">
        <f>""</f>
        <v/>
      </c>
      <c r="C30" s="15" t="n"/>
      <c r="D30" s="15" t="n"/>
      <c r="E30" s="15">
        <f>""</f>
        <v/>
      </c>
      <c r="F30" s="15" t="n"/>
      <c r="G30" s="15" t="n"/>
      <c r="H30" s="15" t="n"/>
    </row>
    <row r="31" ht="24" customHeight="1">
      <c r="A31" s="15">
        <f>IF(E14=0,"No deposit batch exceptions are currently identified.",E14&amp;" deposit batch(es) require review.")</f>
        <v/>
      </c>
      <c r="B31" s="15">
        <f>""</f>
        <v/>
      </c>
      <c r="C31" s="15" t="n"/>
      <c r="D31" s="15" t="n"/>
      <c r="E31" s="15">
        <f>""</f>
        <v/>
      </c>
      <c r="F31" s="15" t="n"/>
      <c r="G31" s="15" t="n"/>
      <c r="H31" s="15" t="n"/>
    </row>
    <row r="32" ht="24" customHeight="1">
      <c r="A32" s="15">
        <f>IF(B15=0,"No open items exceed the alert threshold.",B15&amp;" open item(s) exceed the configured alert threshold.")</f>
        <v/>
      </c>
      <c r="B32" s="15">
        <f>""</f>
        <v/>
      </c>
      <c r="C32" s="15" t="n"/>
      <c r="D32" s="15" t="n"/>
      <c r="E32" s="15">
        <f>""</f>
        <v/>
      </c>
      <c r="F32" s="15" t="n"/>
      <c r="G32" s="15" t="n"/>
      <c r="H32" s="15" t="n"/>
    </row>
    <row r="33">
      <c r="A33">
        <f>""</f>
        <v/>
      </c>
      <c r="B33">
        <f>""</f>
        <v/>
      </c>
      <c r="E33">
        <f>""</f>
        <v/>
      </c>
    </row>
    <row r="34">
      <c r="A34">
        <f>""</f>
        <v/>
      </c>
      <c r="B34">
        <f>""</f>
        <v/>
      </c>
      <c r="E34">
        <f>""</f>
        <v/>
      </c>
    </row>
    <row r="35">
      <c r="A35">
        <f>""</f>
        <v/>
      </c>
      <c r="B35">
        <f>""</f>
        <v/>
      </c>
      <c r="E35">
        <f>""</f>
        <v/>
      </c>
    </row>
    <row r="36">
      <c r="A36">
        <f>""</f>
        <v/>
      </c>
      <c r="B36">
        <f>""</f>
        <v/>
      </c>
      <c r="E36">
        <f>""</f>
        <v/>
      </c>
    </row>
    <row r="37">
      <c r="A37">
        <f>""</f>
        <v/>
      </c>
      <c r="B37">
        <f>""</f>
        <v/>
      </c>
      <c r="E37">
        <f>""</f>
        <v/>
      </c>
    </row>
    <row r="38">
      <c r="A38">
        <f>""</f>
        <v/>
      </c>
      <c r="B38">
        <f>""</f>
        <v/>
      </c>
      <c r="E38">
        <f>""</f>
        <v/>
      </c>
    </row>
    <row r="39">
      <c r="A39">
        <f>""</f>
        <v/>
      </c>
      <c r="B39">
        <f>""</f>
        <v/>
      </c>
      <c r="E39">
        <f>""</f>
        <v/>
      </c>
    </row>
    <row r="40">
      <c r="A40">
        <f>""</f>
        <v/>
      </c>
      <c r="B40">
        <f>""</f>
        <v/>
      </c>
      <c r="E40">
        <f>""</f>
        <v/>
      </c>
    </row>
    <row r="41">
      <c r="A41">
        <f>""</f>
        <v/>
      </c>
      <c r="B41">
        <f>""</f>
        <v/>
      </c>
      <c r="E41">
        <f>""</f>
        <v/>
      </c>
    </row>
    <row r="42">
      <c r="A42">
        <f>""</f>
        <v/>
      </c>
      <c r="B42">
        <f>""</f>
        <v/>
      </c>
      <c r="E42">
        <f>""</f>
        <v/>
      </c>
    </row>
    <row r="43">
      <c r="A43">
        <f>""</f>
        <v/>
      </c>
      <c r="B43">
        <f>""</f>
        <v/>
      </c>
      <c r="E43">
        <f>""</f>
        <v/>
      </c>
    </row>
    <row r="44">
      <c r="A44">
        <f>""</f>
        <v/>
      </c>
      <c r="B44">
        <f>""</f>
        <v/>
      </c>
      <c r="E44">
        <f>""</f>
        <v/>
      </c>
    </row>
    <row r="45">
      <c r="A45">
        <f>""</f>
        <v/>
      </c>
      <c r="B45">
        <f>""</f>
        <v/>
      </c>
      <c r="E45">
        <f>""</f>
        <v/>
      </c>
    </row>
    <row r="46">
      <c r="A46">
        <f>""</f>
        <v/>
      </c>
      <c r="B46">
        <f>""</f>
        <v/>
      </c>
      <c r="E46">
        <f>""</f>
        <v/>
      </c>
    </row>
    <row r="47">
      <c r="A47">
        <f>""</f>
        <v/>
      </c>
      <c r="B47">
        <f>""</f>
        <v/>
      </c>
      <c r="E47">
        <f>""</f>
        <v/>
      </c>
    </row>
    <row r="48">
      <c r="A48">
        <f>""</f>
        <v/>
      </c>
      <c r="B48">
        <f>""</f>
        <v/>
      </c>
      <c r="E48">
        <f>""</f>
        <v/>
      </c>
    </row>
    <row r="49">
      <c r="A49">
        <f>""</f>
        <v/>
      </c>
      <c r="B49">
        <f>""</f>
        <v/>
      </c>
      <c r="E49">
        <f>""</f>
        <v/>
      </c>
    </row>
    <row r="50">
      <c r="A50">
        <f>""</f>
        <v/>
      </c>
      <c r="B50">
        <f>""</f>
        <v/>
      </c>
      <c r="E50">
        <f>""</f>
        <v/>
      </c>
    </row>
    <row r="51">
      <c r="A51">
        <f>""</f>
        <v/>
      </c>
      <c r="B51">
        <f>""</f>
        <v/>
      </c>
      <c r="E51">
        <f>""</f>
        <v/>
      </c>
    </row>
    <row r="52">
      <c r="A52">
        <f>""</f>
        <v/>
      </c>
      <c r="B52">
        <f>""</f>
        <v/>
      </c>
      <c r="E52">
        <f>""</f>
        <v/>
      </c>
    </row>
    <row r="53">
      <c r="A53">
        <f>""</f>
        <v/>
      </c>
      <c r="B53">
        <f>""</f>
        <v/>
      </c>
      <c r="E53">
        <f>""</f>
        <v/>
      </c>
    </row>
    <row r="54">
      <c r="A54">
        <f>""</f>
        <v/>
      </c>
      <c r="B54">
        <f>""</f>
        <v/>
      </c>
      <c r="E54">
        <f>""</f>
        <v/>
      </c>
    </row>
    <row r="55">
      <c r="A55">
        <f>""</f>
        <v/>
      </c>
      <c r="B55">
        <f>""</f>
        <v/>
      </c>
      <c r="E55">
        <f>""</f>
        <v/>
      </c>
    </row>
    <row r="56">
      <c r="A56">
        <f>""</f>
        <v/>
      </c>
      <c r="B56">
        <f>""</f>
        <v/>
      </c>
      <c r="E56">
        <f>""</f>
        <v/>
      </c>
    </row>
    <row r="57">
      <c r="A57">
        <f>""</f>
        <v/>
      </c>
      <c r="B57">
        <f>""</f>
        <v/>
      </c>
      <c r="E57">
        <f>""</f>
        <v/>
      </c>
    </row>
    <row r="58">
      <c r="A58">
        <f>""</f>
        <v/>
      </c>
      <c r="B58">
        <f>""</f>
        <v/>
      </c>
      <c r="E58">
        <f>""</f>
        <v/>
      </c>
    </row>
    <row r="59">
      <c r="A59">
        <f>""</f>
        <v/>
      </c>
      <c r="B59">
        <f>""</f>
        <v/>
      </c>
      <c r="E59">
        <f>""</f>
        <v/>
      </c>
    </row>
    <row r="60">
      <c r="A60">
        <f>""</f>
        <v/>
      </c>
      <c r="B60">
        <f>""</f>
        <v/>
      </c>
      <c r="E60">
        <f>""</f>
        <v/>
      </c>
    </row>
    <row r="61">
      <c r="A61">
        <f>""</f>
        <v/>
      </c>
      <c r="B61">
        <f>""</f>
        <v/>
      </c>
      <c r="E61">
        <f>""</f>
        <v/>
      </c>
    </row>
    <row r="62">
      <c r="A62">
        <f>""</f>
        <v/>
      </c>
      <c r="B62">
        <f>""</f>
        <v/>
      </c>
      <c r="E62">
        <f>""</f>
        <v/>
      </c>
    </row>
    <row r="63">
      <c r="A63">
        <f>""</f>
        <v/>
      </c>
      <c r="B63">
        <f>""</f>
        <v/>
      </c>
      <c r="E63">
        <f>""</f>
        <v/>
      </c>
    </row>
    <row r="64">
      <c r="A64">
        <f>""</f>
        <v/>
      </c>
      <c r="B64">
        <f>""</f>
        <v/>
      </c>
      <c r="E64">
        <f>""</f>
        <v/>
      </c>
    </row>
    <row r="65">
      <c r="A65">
        <f>""</f>
        <v/>
      </c>
      <c r="B65">
        <f>""</f>
        <v/>
      </c>
      <c r="E65">
        <f>""</f>
        <v/>
      </c>
    </row>
    <row r="66">
      <c r="A66">
        <f>""</f>
        <v/>
      </c>
      <c r="B66">
        <f>""</f>
        <v/>
      </c>
      <c r="E66">
        <f>""</f>
        <v/>
      </c>
    </row>
    <row r="67">
      <c r="A67">
        <f>""</f>
        <v/>
      </c>
      <c r="B67">
        <f>""</f>
        <v/>
      </c>
      <c r="E67">
        <f>""</f>
        <v/>
      </c>
    </row>
    <row r="68">
      <c r="A68">
        <f>""</f>
        <v/>
      </c>
      <c r="B68">
        <f>""</f>
        <v/>
      </c>
      <c r="E68">
        <f>""</f>
        <v/>
      </c>
    </row>
    <row r="69">
      <c r="A69">
        <f>""</f>
        <v/>
      </c>
      <c r="B69">
        <f>""</f>
        <v/>
      </c>
      <c r="E69">
        <f>""</f>
        <v/>
      </c>
    </row>
    <row r="70">
      <c r="A70">
        <f>""</f>
        <v/>
      </c>
      <c r="B70">
        <f>""</f>
        <v/>
      </c>
      <c r="E70">
        <f>""</f>
        <v/>
      </c>
    </row>
    <row r="71">
      <c r="A71">
        <f>""</f>
        <v/>
      </c>
      <c r="B71">
        <f>""</f>
        <v/>
      </c>
      <c r="E71">
        <f>""</f>
        <v/>
      </c>
    </row>
    <row r="72">
      <c r="A72">
        <f>""</f>
        <v/>
      </c>
      <c r="B72">
        <f>""</f>
        <v/>
      </c>
      <c r="E72">
        <f>""</f>
        <v/>
      </c>
    </row>
    <row r="73">
      <c r="A73">
        <f>""</f>
        <v/>
      </c>
      <c r="B73">
        <f>""</f>
        <v/>
      </c>
      <c r="E73">
        <f>""</f>
        <v/>
      </c>
    </row>
    <row r="74">
      <c r="A74">
        <f>""</f>
        <v/>
      </c>
      <c r="B74">
        <f>""</f>
        <v/>
      </c>
      <c r="E74">
        <f>""</f>
        <v/>
      </c>
    </row>
    <row r="75">
      <c r="A75">
        <f>""</f>
        <v/>
      </c>
      <c r="B75">
        <f>""</f>
        <v/>
      </c>
      <c r="E75">
        <f>""</f>
        <v/>
      </c>
    </row>
    <row r="76">
      <c r="A76">
        <f>""</f>
        <v/>
      </c>
      <c r="B76">
        <f>""</f>
        <v/>
      </c>
      <c r="E76">
        <f>""</f>
        <v/>
      </c>
    </row>
    <row r="77">
      <c r="A77">
        <f>""</f>
        <v/>
      </c>
      <c r="B77">
        <f>""</f>
        <v/>
      </c>
      <c r="E77">
        <f>""</f>
        <v/>
      </c>
    </row>
    <row r="78">
      <c r="A78">
        <f>""</f>
        <v/>
      </c>
      <c r="B78">
        <f>""</f>
        <v/>
      </c>
      <c r="E78">
        <f>""</f>
        <v/>
      </c>
    </row>
    <row r="79">
      <c r="A79">
        <f>""</f>
        <v/>
      </c>
      <c r="B79">
        <f>""</f>
        <v/>
      </c>
      <c r="E79">
        <f>""</f>
        <v/>
      </c>
    </row>
    <row r="80">
      <c r="A80">
        <f>""</f>
        <v/>
      </c>
      <c r="B80">
        <f>""</f>
        <v/>
      </c>
      <c r="E80">
        <f>""</f>
        <v/>
      </c>
    </row>
    <row r="81">
      <c r="A81">
        <f>""</f>
        <v/>
      </c>
      <c r="B81">
        <f>""</f>
        <v/>
      </c>
      <c r="E81">
        <f>""</f>
        <v/>
      </c>
    </row>
    <row r="82">
      <c r="A82">
        <f>""</f>
        <v/>
      </c>
      <c r="B82">
        <f>""</f>
        <v/>
      </c>
      <c r="E82">
        <f>""</f>
        <v/>
      </c>
    </row>
    <row r="83">
      <c r="A83">
        <f>""</f>
        <v/>
      </c>
      <c r="B83">
        <f>""</f>
        <v/>
      </c>
      <c r="E83">
        <f>""</f>
        <v/>
      </c>
    </row>
    <row r="84">
      <c r="A84">
        <f>""</f>
        <v/>
      </c>
      <c r="B84">
        <f>""</f>
        <v/>
      </c>
      <c r="E84">
        <f>""</f>
        <v/>
      </c>
    </row>
    <row r="85">
      <c r="A85">
        <f>""</f>
        <v/>
      </c>
      <c r="B85">
        <f>""</f>
        <v/>
      </c>
      <c r="E85">
        <f>""</f>
        <v/>
      </c>
    </row>
    <row r="86">
      <c r="A86">
        <f>""</f>
        <v/>
      </c>
      <c r="B86">
        <f>""</f>
        <v/>
      </c>
      <c r="E86">
        <f>""</f>
        <v/>
      </c>
    </row>
    <row r="87">
      <c r="A87">
        <f>""</f>
        <v/>
      </c>
      <c r="B87">
        <f>""</f>
        <v/>
      </c>
      <c r="E87">
        <f>""</f>
        <v/>
      </c>
    </row>
    <row r="88">
      <c r="A88">
        <f>""</f>
        <v/>
      </c>
      <c r="B88">
        <f>""</f>
        <v/>
      </c>
      <c r="E88">
        <f>""</f>
        <v/>
      </c>
    </row>
    <row r="89">
      <c r="A89">
        <f>""</f>
        <v/>
      </c>
      <c r="B89">
        <f>""</f>
        <v/>
      </c>
      <c r="E89">
        <f>""</f>
        <v/>
      </c>
    </row>
    <row r="90">
      <c r="A90">
        <f>""</f>
        <v/>
      </c>
      <c r="B90">
        <f>""</f>
        <v/>
      </c>
      <c r="E90">
        <f>""</f>
        <v/>
      </c>
    </row>
    <row r="91">
      <c r="A91">
        <f>""</f>
        <v/>
      </c>
      <c r="B91">
        <f>""</f>
        <v/>
      </c>
      <c r="E91">
        <f>""</f>
        <v/>
      </c>
    </row>
    <row r="92">
      <c r="A92">
        <f>""</f>
        <v/>
      </c>
      <c r="B92">
        <f>""</f>
        <v/>
      </c>
      <c r="E92">
        <f>""</f>
        <v/>
      </c>
    </row>
    <row r="93">
      <c r="A93">
        <f>""</f>
        <v/>
      </c>
      <c r="B93">
        <f>""</f>
        <v/>
      </c>
      <c r="E93">
        <f>""</f>
        <v/>
      </c>
    </row>
    <row r="94">
      <c r="A94">
        <f>""</f>
        <v/>
      </c>
      <c r="B94">
        <f>""</f>
        <v/>
      </c>
      <c r="E94">
        <f>""</f>
        <v/>
      </c>
    </row>
    <row r="95">
      <c r="A95">
        <f>""</f>
        <v/>
      </c>
      <c r="B95">
        <f>""</f>
        <v/>
      </c>
      <c r="E95">
        <f>""</f>
        <v/>
      </c>
    </row>
    <row r="96">
      <c r="A96">
        <f>""</f>
        <v/>
      </c>
      <c r="B96">
        <f>""</f>
        <v/>
      </c>
      <c r="E96">
        <f>""</f>
        <v/>
      </c>
    </row>
    <row r="97">
      <c r="A97">
        <f>""</f>
        <v/>
      </c>
      <c r="B97">
        <f>""</f>
        <v/>
      </c>
      <c r="E97">
        <f>""</f>
        <v/>
      </c>
    </row>
    <row r="98">
      <c r="A98">
        <f>""</f>
        <v/>
      </c>
      <c r="B98">
        <f>""</f>
        <v/>
      </c>
      <c r="E98">
        <f>""</f>
        <v/>
      </c>
    </row>
    <row r="99">
      <c r="A99">
        <f>""</f>
        <v/>
      </c>
      <c r="B99">
        <f>""</f>
        <v/>
      </c>
      <c r="E99">
        <f>""</f>
        <v/>
      </c>
    </row>
    <row r="100">
      <c r="A100">
        <f>""</f>
        <v/>
      </c>
      <c r="B100">
        <f>""</f>
        <v/>
      </c>
      <c r="E100">
        <f>""</f>
        <v/>
      </c>
    </row>
    <row r="101">
      <c r="A101">
        <f>""</f>
        <v/>
      </c>
      <c r="B101">
        <f>""</f>
        <v/>
      </c>
      <c r="E101">
        <f>""</f>
        <v/>
      </c>
    </row>
  </sheetData>
  <mergeCells count="1">
    <mergeCell ref="A1:H1"/>
  </mergeCells>
  <conditionalFormatting sqref="A30:H30">
    <cfRule type="expression" priority="1" dxfId="0">
      <formula>$B$14&gt;0</formula>
    </cfRule>
    <cfRule type="expression" priority="2" dxfId="1">
      <formula>$B$14=0</formula>
    </cfRule>
  </conditionalFormatting>
  <conditionalFormatting sqref="A31:H31">
    <cfRule type="expression" priority="3" dxfId="0">
      <formula>$E$14&gt;0</formula>
    </cfRule>
    <cfRule type="expression" priority="4" dxfId="1">
      <formula>$E$14=0</formula>
    </cfRule>
  </conditionalFormatting>
  <conditionalFormatting sqref="A32:H32">
    <cfRule type="expression" priority="5" dxfId="2">
      <formula>$B$15&gt;0</formula>
    </cfRule>
    <cfRule type="expression" priority="6" dxfId="1">
      <formula>$B$15=0</formula>
    </cfRule>
  </conditionalFormatting>
  <dataValidations count="3">
    <dataValidation sqref="B4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B5:B6" showDropDown="0" showInputMessage="1" showErrorMessage="1" allowBlank="0" errorTitle="Invalid Tolerance" error="Enter an amount from 0 through 1000." promptTitle="Variance Tolerance" prompt="Enter the allowed absolute difference before a record requires review." type="decimal" errorStyle="stop" operator="between">
      <formula1>0</formula1>
      <formula2>1000</formula2>
    </dataValidation>
    <dataValidation sqref="B7" showDropDown="0" showInputMessage="0" showErrorMessage="1" allowBlank="0" errorTitle="Invalid Alert Days" error="Enter a whole number from 0 through 365." type="whole" errorStyle="stop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5" customWidth="1" min="3" max="3"/>
    <col width="16" customWidth="1" min="4" max="4"/>
    <col width="23" customWidth="1" min="5" max="5"/>
    <col width="21" customWidth="1" min="6" max="6"/>
    <col width="16" customWidth="1" min="7" max="7"/>
    <col width="14" customWidth="1" min="8" max="8"/>
    <col width="14" customWidth="1" min="9" max="9"/>
    <col width="20" customWidth="1" min="10" max="10"/>
    <col width="21" customWidth="1" min="11" max="11"/>
    <col width="17" customWidth="1" min="12" max="12"/>
    <col width="24" customWidth="1" min="13" max="13"/>
    <col width="11" customWidth="1" min="14" max="14"/>
    <col width="42" customWidth="1" min="15" max="15"/>
  </cols>
  <sheetData>
    <row r="1" ht="28" customHeight="1">
      <c r="A1" s="1" t="inlineStr">
        <is>
          <t>Insurance Payment Log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4" t="n"/>
    </row>
    <row r="2" ht="30" customHeight="1">
      <c r="A2" s="16" t="inlineStr">
        <is>
          <t>Enter one row per payer payment. Do not enter patient names or other patient-identifying information. Gray cells calculate automatically.</t>
        </is>
      </c>
    </row>
    <row r="5" ht="42" customHeight="1">
      <c r="A5" s="17" t="inlineStr">
        <is>
          <t>Payment ID</t>
        </is>
      </c>
      <c r="B5" s="17" t="inlineStr">
        <is>
          <t>Clinic</t>
        </is>
      </c>
      <c r="C5" s="17" t="inlineStr">
        <is>
          <t>Payer</t>
        </is>
      </c>
      <c r="D5" s="17" t="inlineStr">
        <is>
          <t>Payment Method</t>
        </is>
      </c>
      <c r="E5" s="17" t="inlineStr">
        <is>
          <t>Trace or Check Number</t>
        </is>
      </c>
      <c r="F5" s="17" t="inlineStr">
        <is>
          <t>Deposit Batch ID</t>
        </is>
      </c>
      <c r="G5" s="17" t="inlineStr">
        <is>
          <t>Payment Received Date</t>
        </is>
      </c>
      <c r="H5" s="17" t="inlineStr">
        <is>
          <t>Deposit Date</t>
        </is>
      </c>
      <c r="I5" s="17" t="inlineStr">
        <is>
          <t>Posting Date</t>
        </is>
      </c>
      <c r="J5" s="17" t="inlineStr">
        <is>
          <t>Expected Payment Amount</t>
        </is>
      </c>
      <c r="K5" s="17" t="inlineStr">
        <is>
          <t>Posted Insurance Amount</t>
        </is>
      </c>
      <c r="L5" s="17" t="inlineStr">
        <is>
          <t>Posting Variance</t>
        </is>
      </c>
      <c r="M5" s="17" t="inlineStr">
        <is>
          <t>Reconciliation Status</t>
        </is>
      </c>
      <c r="N5" s="17" t="inlineStr">
        <is>
          <t>Open Days</t>
        </is>
      </c>
      <c r="O5" s="17" t="inlineStr">
        <is>
          <t>Notes</t>
        </is>
      </c>
    </row>
    <row r="6">
      <c r="A6" s="18" t="inlineStr">
        <is>
          <t>PAY-FIC-260901</t>
        </is>
      </c>
      <c r="B6" s="18" t="inlineStr">
        <is>
          <t>Harbor Ridge Family Clinic</t>
        </is>
      </c>
      <c r="C6" s="18" t="inlineStr">
        <is>
          <t>Acorn Health Plan</t>
        </is>
      </c>
      <c r="D6" s="18" t="inlineStr">
        <is>
          <t>EFT</t>
        </is>
      </c>
      <c r="E6" s="18" t="inlineStr">
        <is>
          <t>EFT-FIC-70101</t>
        </is>
      </c>
      <c r="F6" s="18" t="inlineStr">
        <is>
          <t>DEP-FIC-260901-A</t>
        </is>
      </c>
      <c r="G6" s="38" t="n">
        <v>46266</v>
      </c>
      <c r="H6" s="39">
        <f>IF($A6="","",IF($F6="","",IFERROR(INDEX('Deposit Batches'!$C$6:$C$505,MATCH($F6,'Deposit Batches'!$A$6:$A$505,0)),"")))</f>
        <v/>
      </c>
      <c r="I6" s="38" t="n">
        <v>46267</v>
      </c>
      <c r="J6" s="40" t="n">
        <v>1250</v>
      </c>
      <c r="K6" s="40" t="n">
        <v>1250</v>
      </c>
      <c r="L6" s="41">
        <f>IF($A6="","",IF($J6="","",ROUND($J6-IF($K6="",0,$K6),2)))</f>
        <v/>
      </c>
      <c r="M6" s="23">
        <f>IF($A6="","",IF(OR($B6="",$C6="",$D6="",$G6="",$J6=""),"Missing Required Data",IF($F6="","Unassigned to Deposit",IF(COUNTIF('Deposit Batches'!$A$6:$A$505,$F6)=0,"Unknown Deposit Batch",IF($I6="","Not Posted",IF(OR($I6&lt;$G6,AND($H6&lt;&gt;"",$H6&lt;$G6)),"Review Dates",IF(ABS($L6)&gt;Dashboard!$B$5,"Posting Variance",IF(ABS(IFERROR(INDEX('Deposit Batches'!$H$6:$H$505,MATCH($F6,'Deposit Batches'!$A$6:$A$505,0)),0))&gt;Dashboard!$B$6,"Deposit Variance","Reconciled"))))))))</f>
        <v/>
      </c>
      <c r="N6" s="24">
        <f>IF($A6="","",IF($G6="","",MAX(0,IF($M6="Reconciled",$I6,Dashboard!$B$4)-$G6)))</f>
        <v/>
      </c>
      <c r="O6" s="25" t="inlineStr">
        <is>
          <t>ERA total agreed to posting.</t>
        </is>
      </c>
    </row>
    <row r="7">
      <c r="A7" s="18" t="inlineStr">
        <is>
          <t>PAY-FIC-260902</t>
        </is>
      </c>
      <c r="B7" s="18" t="inlineStr">
        <is>
          <t>Harbor Ridge Family Clinic</t>
        </is>
      </c>
      <c r="C7" s="18" t="inlineStr">
        <is>
          <t>Blue Meadow Assurance</t>
        </is>
      </c>
      <c r="D7" s="18" t="inlineStr">
        <is>
          <t>Check</t>
        </is>
      </c>
      <c r="E7" s="18" t="inlineStr">
        <is>
          <t>CHK-FIC-48201</t>
        </is>
      </c>
      <c r="F7" s="18" t="inlineStr">
        <is>
          <t>DEP-FIC-260901-A</t>
        </is>
      </c>
      <c r="G7" s="38" t="n">
        <v>46266</v>
      </c>
      <c r="H7" s="39">
        <f>IF($A7="","",IF($F7="","",IFERROR(INDEX('Deposit Batches'!$C$6:$C$505,MATCH($F7,'Deposit Batches'!$A$6:$A$505,0)),"")))</f>
        <v/>
      </c>
      <c r="I7" s="38" t="n">
        <v>46267</v>
      </c>
      <c r="J7" s="40" t="n">
        <v>780.5</v>
      </c>
      <c r="K7" s="40" t="n">
        <v>780.5</v>
      </c>
      <c r="L7" s="41">
        <f>IF($A7="","",IF($J7="","",ROUND($J7-IF($K7="",0,$K7),2)))</f>
        <v/>
      </c>
      <c r="M7" s="23">
        <f>IF($A7="","",IF(OR($B7="",$C7="",$D7="",$G7="",$J7=""),"Missing Required Data",IF($F7="","Unassigned to Deposit",IF(COUNTIF('Deposit Batches'!$A$6:$A$505,$F7)=0,"Unknown Deposit Batch",IF($I7="","Not Posted",IF(OR($I7&lt;$G7,AND($H7&lt;&gt;"",$H7&lt;$G7)),"Review Dates",IF(ABS($L7)&gt;Dashboard!$B$5,"Posting Variance",IF(ABS(IFERROR(INDEX('Deposit Batches'!$H$6:$H$505,MATCH($F7,'Deposit Batches'!$A$6:$A$505,0)),0))&gt;Dashboard!$B$6,"Deposit Variance","Reconciled"))))))))</f>
        <v/>
      </c>
      <c r="N7" s="24">
        <f>IF($A7="","",IF($G7="","",MAX(0,IF($M7="Reconciled",$I7,Dashboard!$B$4)-$G7)))</f>
        <v/>
      </c>
      <c r="O7" s="25" t="inlineStr">
        <is>
          <t>Check included in combined deposit.</t>
        </is>
      </c>
    </row>
    <row r="8">
      <c r="A8" s="18" t="inlineStr">
        <is>
          <t>PAY-FIC-260903</t>
        </is>
      </c>
      <c r="B8" s="18" t="inlineStr">
        <is>
          <t>Pine Street Medical Office</t>
        </is>
      </c>
      <c r="C8" s="18" t="inlineStr">
        <is>
          <t>Summit Valley Health</t>
        </is>
      </c>
      <c r="D8" s="18" t="inlineStr">
        <is>
          <t>EFT</t>
        </is>
      </c>
      <c r="E8" s="18" t="inlineStr">
        <is>
          <t>EFT-FIC-70103</t>
        </is>
      </c>
      <c r="F8" s="18" t="inlineStr">
        <is>
          <t>DEP-FIC-260902-B</t>
        </is>
      </c>
      <c r="G8" s="38" t="n">
        <v>46267</v>
      </c>
      <c r="H8" s="39">
        <f>IF($A8="","",IF($F8="","",IFERROR(INDEX('Deposit Batches'!$C$6:$C$505,MATCH($F8,'Deposit Batches'!$A$6:$A$505,0)),"")))</f>
        <v/>
      </c>
      <c r="I8" s="38" t="n">
        <v>46268</v>
      </c>
      <c r="J8" s="40" t="n">
        <v>950</v>
      </c>
      <c r="K8" s="40" t="n">
        <v>900</v>
      </c>
      <c r="L8" s="41">
        <f>IF($A8="","",IF($J8="","",ROUND($J8-IF($K8="",0,$K8),2)))</f>
        <v/>
      </c>
      <c r="M8" s="23">
        <f>IF($A8="","",IF(OR($B8="",$C8="",$D8="",$G8="",$J8=""),"Missing Required Data",IF($F8="","Unassigned to Deposit",IF(COUNTIF('Deposit Batches'!$A$6:$A$505,$F8)=0,"Unknown Deposit Batch",IF($I8="","Not Posted",IF(OR($I8&lt;$G8,AND($H8&lt;&gt;"",$H8&lt;$G8)),"Review Dates",IF(ABS($L8)&gt;Dashboard!$B$5,"Posting Variance",IF(ABS(IFERROR(INDEX('Deposit Batches'!$H$6:$H$505,MATCH($F8,'Deposit Batches'!$A$6:$A$505,0)),0))&gt;Dashboard!$B$6,"Deposit Variance","Reconciled"))))))))</f>
        <v/>
      </c>
      <c r="N8" s="24">
        <f>IF($A8="","",IF($G8="","",MAX(0,IF($M8="Reconciled",$I8,Dashboard!$B$4)-$G8)))</f>
        <v/>
      </c>
      <c r="O8" s="25" t="inlineStr">
        <is>
          <t>Fifty-dollar posting difference under review.</t>
        </is>
      </c>
    </row>
    <row r="9">
      <c r="A9" s="18" t="inlineStr">
        <is>
          <t>PAY-FIC-260904</t>
        </is>
      </c>
      <c r="B9" s="18" t="inlineStr">
        <is>
          <t>Westfield Community Clinic</t>
        </is>
      </c>
      <c r="C9" s="18" t="inlineStr">
        <is>
          <t>Orchard Star Insurance</t>
        </is>
      </c>
      <c r="D9" s="18" t="inlineStr">
        <is>
          <t>EFT</t>
        </is>
      </c>
      <c r="E9" s="18" t="inlineStr">
        <is>
          <t>EFT-FIC-70104</t>
        </is>
      </c>
      <c r="F9" s="18" t="inlineStr">
        <is>
          <t>DEP-FIC-260903-C</t>
        </is>
      </c>
      <c r="G9" s="38" t="n">
        <v>46268</v>
      </c>
      <c r="H9" s="39">
        <f>IF($A9="","",IF($F9="","",IFERROR(INDEX('Deposit Batches'!$C$6:$C$505,MATCH($F9,'Deposit Batches'!$A$6:$A$505,0)),"")))</f>
        <v/>
      </c>
      <c r="I9" s="38" t="n">
        <v>46268</v>
      </c>
      <c r="J9" s="40" t="n">
        <v>430.25</v>
      </c>
      <c r="K9" s="40" t="n">
        <v>430.25</v>
      </c>
      <c r="L9" s="41">
        <f>IF($A9="","",IF($J9="","",ROUND($J9-IF($K9="",0,$K9),2)))</f>
        <v/>
      </c>
      <c r="M9" s="23">
        <f>IF($A9="","",IF(OR($B9="",$C9="",$D9="",$G9="",$J9=""),"Missing Required Data",IF($F9="","Unassigned to Deposit",IF(COUNTIF('Deposit Batches'!$A$6:$A$505,$F9)=0,"Unknown Deposit Batch",IF($I9="","Not Posted",IF(OR($I9&lt;$G9,AND($H9&lt;&gt;"",$H9&lt;$G9)),"Review Dates",IF(ABS($L9)&gt;Dashboard!$B$5,"Posting Variance",IF(ABS(IFERROR(INDEX('Deposit Batches'!$H$6:$H$505,MATCH($F9,'Deposit Batches'!$A$6:$A$505,0)),0))&gt;Dashboard!$B$6,"Deposit Variance","Reconciled"))))))))</f>
        <v/>
      </c>
      <c r="N9" s="24">
        <f>IF($A9="","",IF($G9="","",MAX(0,IF($M9="Reconciled",$I9,Dashboard!$B$4)-$G9)))</f>
        <v/>
      </c>
      <c r="O9" s="25" t="inlineStr">
        <is>
          <t>Posted from electronic remittance.</t>
        </is>
      </c>
    </row>
    <row r="10">
      <c r="A10" s="18" t="inlineStr">
        <is>
          <t>PAY-FIC-260905</t>
        </is>
      </c>
      <c r="B10" s="18" t="inlineStr">
        <is>
          <t>Westfield Community Clinic</t>
        </is>
      </c>
      <c r="C10" s="18" t="inlineStr">
        <is>
          <t>Acorn Health Plan</t>
        </is>
      </c>
      <c r="D10" s="18" t="inlineStr">
        <is>
          <t>Check</t>
        </is>
      </c>
      <c r="E10" s="18" t="inlineStr">
        <is>
          <t>CHK-FIC-48205</t>
        </is>
      </c>
      <c r="F10" s="18" t="inlineStr">
        <is>
          <t>DEP-FIC-260903-C</t>
        </is>
      </c>
      <c r="G10" s="38" t="n">
        <v>46268</v>
      </c>
      <c r="H10" s="39">
        <f>IF($A10="","",IF($F10="","",IFERROR(INDEX('Deposit Batches'!$C$6:$C$505,MATCH($F10,'Deposit Batches'!$A$6:$A$505,0)),"")))</f>
        <v/>
      </c>
      <c r="I10" s="38" t="n">
        <v>46269</v>
      </c>
      <c r="J10" s="40" t="n">
        <v>1220</v>
      </c>
      <c r="K10" s="40" t="n">
        <v>1220</v>
      </c>
      <c r="L10" s="41">
        <f>IF($A10="","",IF($J10="","",ROUND($J10-IF($K10="",0,$K10),2)))</f>
        <v/>
      </c>
      <c r="M10" s="23">
        <f>IF($A10="","",IF(OR($B10="",$C10="",$D10="",$G10="",$J10=""),"Missing Required Data",IF($F10="","Unassigned to Deposit",IF(COUNTIF('Deposit Batches'!$A$6:$A$505,$F10)=0,"Unknown Deposit Batch",IF($I10="","Not Posted",IF(OR($I10&lt;$G10,AND($H10&lt;&gt;"",$H10&lt;$G10)),"Review Dates",IF(ABS($L10)&gt;Dashboard!$B$5,"Posting Variance",IF(ABS(IFERROR(INDEX('Deposit Batches'!$H$6:$H$505,MATCH($F10,'Deposit Batches'!$A$6:$A$505,0)),0))&gt;Dashboard!$B$6,"Deposit Variance","Reconciled"))))))))</f>
        <v/>
      </c>
      <c r="N10" s="24">
        <f>IF($A10="","",IF($G10="","",MAX(0,IF($M10="Reconciled",$I10,Dashboard!$B$4)-$G10)))</f>
        <v/>
      </c>
      <c r="O10" s="25" t="inlineStr">
        <is>
          <t>Check posting completed.</t>
        </is>
      </c>
    </row>
    <row r="11">
      <c r="A11" s="18" t="inlineStr">
        <is>
          <t>PAY-FIC-260906</t>
        </is>
      </c>
      <c r="B11" s="18" t="inlineStr">
        <is>
          <t>Harbor Ridge Family Clinic</t>
        </is>
      </c>
      <c r="C11" s="18" t="inlineStr">
        <is>
          <t>Blue Meadow Assurance</t>
        </is>
      </c>
      <c r="D11" s="18" t="inlineStr">
        <is>
          <t>EFT</t>
        </is>
      </c>
      <c r="E11" s="18" t="inlineStr">
        <is>
          <t>EFT-FIC-70106</t>
        </is>
      </c>
      <c r="F11" s="18" t="inlineStr"/>
      <c r="G11" s="38" t="n">
        <v>46269</v>
      </c>
      <c r="H11" s="39">
        <f>IF($A11="","",IF($F11="","",IFERROR(INDEX('Deposit Batches'!$C$6:$C$505,MATCH($F11,'Deposit Batches'!$A$6:$A$505,0)),"")))</f>
        <v/>
      </c>
      <c r="I11" s="38" t="n">
        <v>46270</v>
      </c>
      <c r="J11" s="40" t="n">
        <v>675</v>
      </c>
      <c r="K11" s="40" t="n">
        <v>675</v>
      </c>
      <c r="L11" s="41">
        <f>IF($A11="","",IF($J11="","",ROUND($J11-IF($K11="",0,$K11),2)))</f>
        <v/>
      </c>
      <c r="M11" s="23">
        <f>IF($A11="","",IF(OR($B11="",$C11="",$D11="",$G11="",$J11=""),"Missing Required Data",IF($F11="","Unassigned to Deposit",IF(COUNTIF('Deposit Batches'!$A$6:$A$505,$F11)=0,"Unknown Deposit Batch",IF($I11="","Not Posted",IF(OR($I11&lt;$G11,AND($H11&lt;&gt;"",$H11&lt;$G11)),"Review Dates",IF(ABS($L11)&gt;Dashboard!$B$5,"Posting Variance",IF(ABS(IFERROR(INDEX('Deposit Batches'!$H$6:$H$505,MATCH($F11,'Deposit Batches'!$A$6:$A$505,0)),0))&gt;Dashboard!$B$6,"Deposit Variance","Reconciled"))))))))</f>
        <v/>
      </c>
      <c r="N11" s="24">
        <f>IF($A11="","",IF($G11="","",MAX(0,IF($M11="Reconciled",$I11,Dashboard!$B$4)-$G11)))</f>
        <v/>
      </c>
      <c r="O11" s="25" t="inlineStr">
        <is>
          <t>Awaiting deposit batch assignment.</t>
        </is>
      </c>
    </row>
    <row r="12">
      <c r="A12" s="18" t="inlineStr">
        <is>
          <t>PAY-FIC-260907</t>
        </is>
      </c>
      <c r="B12" s="18" t="inlineStr">
        <is>
          <t>Pine Street Medical Office</t>
        </is>
      </c>
      <c r="C12" s="18" t="inlineStr">
        <is>
          <t>Orchard Star Insurance</t>
        </is>
      </c>
      <c r="D12" s="18" t="inlineStr">
        <is>
          <t>Virtual Card</t>
        </is>
      </c>
      <c r="E12" s="18" t="inlineStr">
        <is>
          <t>VC-FIC-33007</t>
        </is>
      </c>
      <c r="F12" s="18" t="inlineStr">
        <is>
          <t>DEP-FIC-260904-D</t>
        </is>
      </c>
      <c r="G12" s="38" t="n">
        <v>46269</v>
      </c>
      <c r="H12" s="39">
        <f>IF($A12="","",IF($F12="","",IFERROR(INDEX('Deposit Batches'!$C$6:$C$505,MATCH($F12,'Deposit Batches'!$A$6:$A$505,0)),"")))</f>
        <v/>
      </c>
      <c r="I12" s="38" t="n"/>
      <c r="J12" s="40" t="n">
        <v>310.75</v>
      </c>
      <c r="K12" s="40" t="n"/>
      <c r="L12" s="41">
        <f>IF($A12="","",IF($J12="","",ROUND($J12-IF($K12="",0,$K12),2)))</f>
        <v/>
      </c>
      <c r="M12" s="23">
        <f>IF($A12="","",IF(OR($B12="",$C12="",$D12="",$G12="",$J12=""),"Missing Required Data",IF($F12="","Unassigned to Deposit",IF(COUNTIF('Deposit Batches'!$A$6:$A$505,$F12)=0,"Unknown Deposit Batch",IF($I12="","Not Posted",IF(OR($I12&lt;$G12,AND($H12&lt;&gt;"",$H12&lt;$G12)),"Review Dates",IF(ABS($L12)&gt;Dashboard!$B$5,"Posting Variance",IF(ABS(IFERROR(INDEX('Deposit Batches'!$H$6:$H$505,MATCH($F12,'Deposit Batches'!$A$6:$A$505,0)),0))&gt;Dashboard!$B$6,"Deposit Variance","Reconciled"))))))))</f>
        <v/>
      </c>
      <c r="N12" s="24">
        <f>IF($A12="","",IF($G12="","",MAX(0,IF($M12="Reconciled",$I12,Dashboard!$B$4)-$G12)))</f>
        <v/>
      </c>
      <c r="O12" s="25" t="inlineStr">
        <is>
          <t>Payment received but not posted.</t>
        </is>
      </c>
    </row>
    <row r="13">
      <c r="A13" s="18" t="inlineStr">
        <is>
          <t>PAY-FIC-260908</t>
        </is>
      </c>
      <c r="B13" s="18" t="inlineStr">
        <is>
          <t>Pine Street Medical Office</t>
        </is>
      </c>
      <c r="C13" s="18" t="inlineStr">
        <is>
          <t>Summit Valley Health</t>
        </is>
      </c>
      <c r="D13" s="18" t="inlineStr">
        <is>
          <t>EFT</t>
        </is>
      </c>
      <c r="E13" s="18" t="inlineStr">
        <is>
          <t>EFT-FIC-70108</t>
        </is>
      </c>
      <c r="F13" s="18" t="inlineStr">
        <is>
          <t>DEP-FIC-260904-D</t>
        </is>
      </c>
      <c r="G13" s="38" t="n">
        <v>46269</v>
      </c>
      <c r="H13" s="39">
        <f>IF($A13="","",IF($F13="","",IFERROR(INDEX('Deposit Batches'!$C$6:$C$505,MATCH($F13,'Deposit Batches'!$A$6:$A$505,0)),"")))</f>
        <v/>
      </c>
      <c r="I13" s="38" t="n">
        <v>46270</v>
      </c>
      <c r="J13" s="40" t="n">
        <v>1500</v>
      </c>
      <c r="K13" s="40" t="n">
        <v>1500</v>
      </c>
      <c r="L13" s="41">
        <f>IF($A13="","",IF($J13="","",ROUND($J13-IF($K13="",0,$K13),2)))</f>
        <v/>
      </c>
      <c r="M13" s="23">
        <f>IF($A13="","",IF(OR($B13="",$C13="",$D13="",$G13="",$J13=""),"Missing Required Data",IF($F13="","Unassigned to Deposit",IF(COUNTIF('Deposit Batches'!$A$6:$A$505,$F13)=0,"Unknown Deposit Batch",IF($I13="","Not Posted",IF(OR($I13&lt;$G13,AND($H13&lt;&gt;"",$H13&lt;$G13)),"Review Dates",IF(ABS($L13)&gt;Dashboard!$B$5,"Posting Variance",IF(ABS(IFERROR(INDEX('Deposit Batches'!$H$6:$H$505,MATCH($F13,'Deposit Batches'!$A$6:$A$505,0)),0))&gt;Dashboard!$B$6,"Deposit Variance","Reconciled"))))))))</f>
        <v/>
      </c>
      <c r="N13" s="24">
        <f>IF($A13="","",IF($G13="","",MAX(0,IF($M13="Reconciled",$I13,Dashboard!$B$4)-$G13)))</f>
        <v/>
      </c>
      <c r="O13" s="25" t="inlineStr">
        <is>
          <t>Deposit matched.</t>
        </is>
      </c>
    </row>
    <row r="14">
      <c r="A14" s="18" t="inlineStr">
        <is>
          <t>PAY-FIC-260909</t>
        </is>
      </c>
      <c r="B14" s="18" t="inlineStr">
        <is>
          <t>Westfield Community Clinic</t>
        </is>
      </c>
      <c r="C14" s="18" t="inlineStr">
        <is>
          <t>Blue Meadow Assurance</t>
        </is>
      </c>
      <c r="D14" s="18" t="inlineStr">
        <is>
          <t>EFT</t>
        </is>
      </c>
      <c r="E14" s="18" t="inlineStr">
        <is>
          <t>EFT-FIC-70109</t>
        </is>
      </c>
      <c r="F14" s="18" t="inlineStr">
        <is>
          <t>DEP-FIC-260905-E</t>
        </is>
      </c>
      <c r="G14" s="38" t="n">
        <v>46270</v>
      </c>
      <c r="H14" s="39">
        <f>IF($A14="","",IF($F14="","",IFERROR(INDEX('Deposit Batches'!$C$6:$C$505,MATCH($F14,'Deposit Batches'!$A$6:$A$505,0)),"")))</f>
        <v/>
      </c>
      <c r="I14" s="38" t="n">
        <v>46270</v>
      </c>
      <c r="J14" s="40" t="n">
        <v>845.4</v>
      </c>
      <c r="K14" s="40" t="n">
        <v>845.4</v>
      </c>
      <c r="L14" s="41">
        <f>IF($A14="","",IF($J14="","",ROUND($J14-IF($K14="",0,$K14),2)))</f>
        <v/>
      </c>
      <c r="M14" s="23">
        <f>IF($A14="","",IF(OR($B14="",$C14="",$D14="",$G14="",$J14=""),"Missing Required Data",IF($F14="","Unassigned to Deposit",IF(COUNTIF('Deposit Batches'!$A$6:$A$505,$F14)=0,"Unknown Deposit Batch",IF($I14="","Not Posted",IF(OR($I14&lt;$G14,AND($H14&lt;&gt;"",$H14&lt;$G14)),"Review Dates",IF(ABS($L14)&gt;Dashboard!$B$5,"Posting Variance",IF(ABS(IFERROR(INDEX('Deposit Batches'!$H$6:$H$505,MATCH($F14,'Deposit Batches'!$A$6:$A$505,0)),0))&gt;Dashboard!$B$6,"Deposit Variance","Reconciled"))))))))</f>
        <v/>
      </c>
      <c r="N14" s="24">
        <f>IF($A14="","",IF($G14="","",MAX(0,IF($M14="Reconciled",$I14,Dashboard!$B$4)-$G14)))</f>
        <v/>
      </c>
      <c r="O14" s="25" t="inlineStr">
        <is>
          <t>Posting matched; deposit remains different.</t>
        </is>
      </c>
    </row>
    <row r="15">
      <c r="A15" s="18" t="inlineStr">
        <is>
          <t>PAY-FIC-260910</t>
        </is>
      </c>
      <c r="B15" s="18" t="inlineStr">
        <is>
          <t>Harbor Ridge Family Clinic</t>
        </is>
      </c>
      <c r="C15" s="18" t="inlineStr">
        <is>
          <t>Acorn Health Plan</t>
        </is>
      </c>
      <c r="D15" s="18" t="inlineStr">
        <is>
          <t>Check</t>
        </is>
      </c>
      <c r="E15" s="18" t="inlineStr">
        <is>
          <t>CHK-FIC-48210</t>
        </is>
      </c>
      <c r="F15" s="18" t="inlineStr">
        <is>
          <t>DEP-FIC-260906-F</t>
        </is>
      </c>
      <c r="G15" s="38" t="n">
        <v>46271</v>
      </c>
      <c r="H15" s="39">
        <f>IF($A15="","",IF($F15="","",IFERROR(INDEX('Deposit Batches'!$C$6:$C$505,MATCH($F15,'Deposit Batches'!$A$6:$A$505,0)),"")))</f>
        <v/>
      </c>
      <c r="I15" s="38" t="n">
        <v>46270</v>
      </c>
      <c r="J15" s="40" t="n">
        <v>2200</v>
      </c>
      <c r="K15" s="40" t="n">
        <v>2200</v>
      </c>
      <c r="L15" s="41">
        <f>IF($A15="","",IF($J15="","",ROUND($J15-IF($K15="",0,$K15),2)))</f>
        <v/>
      </c>
      <c r="M15" s="23">
        <f>IF($A15="","",IF(OR($B15="",$C15="",$D15="",$G15="",$J15=""),"Missing Required Data",IF($F15="","Unassigned to Deposit",IF(COUNTIF('Deposit Batches'!$A$6:$A$505,$F15)=0,"Unknown Deposit Batch",IF($I15="","Not Posted",IF(OR($I15&lt;$G15,AND($H15&lt;&gt;"",$H15&lt;$G15)),"Review Dates",IF(ABS($L15)&gt;Dashboard!$B$5,"Posting Variance",IF(ABS(IFERROR(INDEX('Deposit Batches'!$H$6:$H$505,MATCH($F15,'Deposit Batches'!$A$6:$A$505,0)),0))&gt;Dashboard!$B$6,"Deposit Variance","Reconciled"))))))))</f>
        <v/>
      </c>
      <c r="N15" s="24">
        <f>IF($A15="","",IF($G15="","",MAX(0,IF($M15="Reconciled",$I15,Dashboard!$B$4)-$G15)))</f>
        <v/>
      </c>
      <c r="O15" s="25" t="inlineStr">
        <is>
          <t>Posting date is earlier than receipt date.</t>
        </is>
      </c>
    </row>
    <row r="16">
      <c r="A16" s="18" t="n"/>
      <c r="B16" s="18" t="n"/>
      <c r="C16" s="18" t="n"/>
      <c r="D16" s="18" t="n"/>
      <c r="E16" s="18" t="n"/>
      <c r="F16" s="18" t="n"/>
      <c r="G16" s="38" t="n"/>
      <c r="H16" s="39">
        <f>IF($A16="","",IF($F16="","",IFERROR(INDEX('Deposit Batches'!$C$6:$C$505,MATCH($F16,'Deposit Batches'!$A$6:$A$505,0)),"")))</f>
        <v/>
      </c>
      <c r="I16" s="38" t="n"/>
      <c r="J16" s="40" t="n"/>
      <c r="K16" s="40" t="n"/>
      <c r="L16" s="41">
        <f>IF($A16="","",IF($J16="","",ROUND($J16-IF($K16="",0,$K16),2)))</f>
        <v/>
      </c>
      <c r="M16" s="23">
        <f>IF($A16="","",IF(OR($B16="",$C16="",$D16="",$G16="",$J16=""),"Missing Required Data",IF($F16="","Unassigned to Deposit",IF(COUNTIF('Deposit Batches'!$A$6:$A$505,$F16)=0,"Unknown Deposit Batch",IF($I16="","Not Posted",IF(OR($I16&lt;$G16,AND($H16&lt;&gt;"",$H16&lt;$G16)),"Review Dates",IF(ABS($L16)&gt;Dashboard!$B$5,"Posting Variance",IF(ABS(IFERROR(INDEX('Deposit Batches'!$H$6:$H$505,MATCH($F16,'Deposit Batches'!$A$6:$A$505,0)),0))&gt;Dashboard!$B$6,"Deposit Variance","Reconciled"))))))))</f>
        <v/>
      </c>
      <c r="N16" s="24">
        <f>IF($A16="","",IF($G16="","",MAX(0,IF($M16="Reconciled",$I16,Dashboard!$B$4)-$G16)))</f>
        <v/>
      </c>
      <c r="O16" s="25" t="n"/>
    </row>
    <row r="17">
      <c r="A17" s="18" t="n"/>
      <c r="B17" s="18" t="n"/>
      <c r="C17" s="18" t="n"/>
      <c r="D17" s="18" t="n"/>
      <c r="E17" s="18" t="n"/>
      <c r="F17" s="18" t="n"/>
      <c r="G17" s="38" t="n"/>
      <c r="H17" s="39">
        <f>IF($A17="","",IF($F17="","",IFERROR(INDEX('Deposit Batches'!$C$6:$C$505,MATCH($F17,'Deposit Batches'!$A$6:$A$505,0)),"")))</f>
        <v/>
      </c>
      <c r="I17" s="38" t="n"/>
      <c r="J17" s="40" t="n"/>
      <c r="K17" s="40" t="n"/>
      <c r="L17" s="41">
        <f>IF($A17="","",IF($J17="","",ROUND($J17-IF($K17="",0,$K17),2)))</f>
        <v/>
      </c>
      <c r="M17" s="23">
        <f>IF($A17="","",IF(OR($B17="",$C17="",$D17="",$G17="",$J17=""),"Missing Required Data",IF($F17="","Unassigned to Deposit",IF(COUNTIF('Deposit Batches'!$A$6:$A$505,$F17)=0,"Unknown Deposit Batch",IF($I17="","Not Posted",IF(OR($I17&lt;$G17,AND($H17&lt;&gt;"",$H17&lt;$G17)),"Review Dates",IF(ABS($L17)&gt;Dashboard!$B$5,"Posting Variance",IF(ABS(IFERROR(INDEX('Deposit Batches'!$H$6:$H$505,MATCH($F17,'Deposit Batches'!$A$6:$A$505,0)),0))&gt;Dashboard!$B$6,"Deposit Variance","Reconciled"))))))))</f>
        <v/>
      </c>
      <c r="N17" s="24">
        <f>IF($A17="","",IF($G17="","",MAX(0,IF($M17="Reconciled",$I17,Dashboard!$B$4)-$G17)))</f>
        <v/>
      </c>
      <c r="O17" s="25" t="n"/>
    </row>
    <row r="18">
      <c r="A18" s="18" t="n"/>
      <c r="B18" s="18" t="n"/>
      <c r="C18" s="18" t="n"/>
      <c r="D18" s="18" t="n"/>
      <c r="E18" s="18" t="n"/>
      <c r="F18" s="18" t="n"/>
      <c r="G18" s="38" t="n"/>
      <c r="H18" s="39">
        <f>IF($A18="","",IF($F18="","",IFERROR(INDEX('Deposit Batches'!$C$6:$C$505,MATCH($F18,'Deposit Batches'!$A$6:$A$505,0)),"")))</f>
        <v/>
      </c>
      <c r="I18" s="38" t="n"/>
      <c r="J18" s="40" t="n"/>
      <c r="K18" s="40" t="n"/>
      <c r="L18" s="41">
        <f>IF($A18="","",IF($J18="","",ROUND($J18-IF($K18="",0,$K18),2)))</f>
        <v/>
      </c>
      <c r="M18" s="23">
        <f>IF($A18="","",IF(OR($B18="",$C18="",$D18="",$G18="",$J18=""),"Missing Required Data",IF($F18="","Unassigned to Deposit",IF(COUNTIF('Deposit Batches'!$A$6:$A$505,$F18)=0,"Unknown Deposit Batch",IF($I18="","Not Posted",IF(OR($I18&lt;$G18,AND($H18&lt;&gt;"",$H18&lt;$G18)),"Review Dates",IF(ABS($L18)&gt;Dashboard!$B$5,"Posting Variance",IF(ABS(IFERROR(INDEX('Deposit Batches'!$H$6:$H$505,MATCH($F18,'Deposit Batches'!$A$6:$A$505,0)),0))&gt;Dashboard!$B$6,"Deposit Variance","Reconciled"))))))))</f>
        <v/>
      </c>
      <c r="N18" s="24">
        <f>IF($A18="","",IF($G18="","",MAX(0,IF($M18="Reconciled",$I18,Dashboard!$B$4)-$G18)))</f>
        <v/>
      </c>
      <c r="O18" s="25" t="n"/>
    </row>
    <row r="19">
      <c r="A19" s="18" t="n"/>
      <c r="B19" s="18" t="n"/>
      <c r="C19" s="18" t="n"/>
      <c r="D19" s="18" t="n"/>
      <c r="E19" s="18" t="n"/>
      <c r="F19" s="18" t="n"/>
      <c r="G19" s="38" t="n"/>
      <c r="H19" s="39">
        <f>IF($A19="","",IF($F19="","",IFERROR(INDEX('Deposit Batches'!$C$6:$C$505,MATCH($F19,'Deposit Batches'!$A$6:$A$505,0)),"")))</f>
        <v/>
      </c>
      <c r="I19" s="38" t="n"/>
      <c r="J19" s="40" t="n"/>
      <c r="K19" s="40" t="n"/>
      <c r="L19" s="41">
        <f>IF($A19="","",IF($J19="","",ROUND($J19-IF($K19="",0,$K19),2)))</f>
        <v/>
      </c>
      <c r="M19" s="23">
        <f>IF($A19="","",IF(OR($B19="",$C19="",$D19="",$G19="",$J19=""),"Missing Required Data",IF($F19="","Unassigned to Deposit",IF(COUNTIF('Deposit Batches'!$A$6:$A$505,$F19)=0,"Unknown Deposit Batch",IF($I19="","Not Posted",IF(OR($I19&lt;$G19,AND($H19&lt;&gt;"",$H19&lt;$G19)),"Review Dates",IF(ABS($L19)&gt;Dashboard!$B$5,"Posting Variance",IF(ABS(IFERROR(INDEX('Deposit Batches'!$H$6:$H$505,MATCH($F19,'Deposit Batches'!$A$6:$A$505,0)),0))&gt;Dashboard!$B$6,"Deposit Variance","Reconciled"))))))))</f>
        <v/>
      </c>
      <c r="N19" s="24">
        <f>IF($A19="","",IF($G19="","",MAX(0,IF($M19="Reconciled",$I19,Dashboard!$B$4)-$G19)))</f>
        <v/>
      </c>
      <c r="O19" s="25" t="n"/>
    </row>
    <row r="20">
      <c r="A20" s="18" t="n"/>
      <c r="B20" s="18" t="n"/>
      <c r="C20" s="18" t="n"/>
      <c r="D20" s="18" t="n"/>
      <c r="E20" s="18" t="n"/>
      <c r="F20" s="18" t="n"/>
      <c r="G20" s="38" t="n"/>
      <c r="H20" s="39">
        <f>IF($A20="","",IF($F20="","",IFERROR(INDEX('Deposit Batches'!$C$6:$C$505,MATCH($F20,'Deposit Batches'!$A$6:$A$505,0)),"")))</f>
        <v/>
      </c>
      <c r="I20" s="38" t="n"/>
      <c r="J20" s="40" t="n"/>
      <c r="K20" s="40" t="n"/>
      <c r="L20" s="41">
        <f>IF($A20="","",IF($J20="","",ROUND($J20-IF($K20="",0,$K20),2)))</f>
        <v/>
      </c>
      <c r="M20" s="23">
        <f>IF($A20="","",IF(OR($B20="",$C20="",$D20="",$G20="",$J20=""),"Missing Required Data",IF($F20="","Unassigned to Deposit",IF(COUNTIF('Deposit Batches'!$A$6:$A$505,$F20)=0,"Unknown Deposit Batch",IF($I20="","Not Posted",IF(OR($I20&lt;$G20,AND($H20&lt;&gt;"",$H20&lt;$G20)),"Review Dates",IF(ABS($L20)&gt;Dashboard!$B$5,"Posting Variance",IF(ABS(IFERROR(INDEX('Deposit Batches'!$H$6:$H$505,MATCH($F20,'Deposit Batches'!$A$6:$A$505,0)),0))&gt;Dashboard!$B$6,"Deposit Variance","Reconciled"))))))))</f>
        <v/>
      </c>
      <c r="N20" s="24">
        <f>IF($A20="","",IF($G20="","",MAX(0,IF($M20="Reconciled",$I20,Dashboard!$B$4)-$G20)))</f>
        <v/>
      </c>
      <c r="O20" s="25" t="n"/>
    </row>
    <row r="21">
      <c r="A21" s="18" t="n"/>
      <c r="B21" s="18" t="n"/>
      <c r="C21" s="18" t="n"/>
      <c r="D21" s="18" t="n"/>
      <c r="E21" s="18" t="n"/>
      <c r="F21" s="18" t="n"/>
      <c r="G21" s="38" t="n"/>
      <c r="H21" s="39">
        <f>IF($A21="","",IF($F21="","",IFERROR(INDEX('Deposit Batches'!$C$6:$C$505,MATCH($F21,'Deposit Batches'!$A$6:$A$505,0)),"")))</f>
        <v/>
      </c>
      <c r="I21" s="38" t="n"/>
      <c r="J21" s="40" t="n"/>
      <c r="K21" s="40" t="n"/>
      <c r="L21" s="41">
        <f>IF($A21="","",IF($J21="","",ROUND($J21-IF($K21="",0,$K21),2)))</f>
        <v/>
      </c>
      <c r="M21" s="23">
        <f>IF($A21="","",IF(OR($B21="",$C21="",$D21="",$G21="",$J21=""),"Missing Required Data",IF($F21="","Unassigned to Deposit",IF(COUNTIF('Deposit Batches'!$A$6:$A$505,$F21)=0,"Unknown Deposit Batch",IF($I21="","Not Posted",IF(OR($I21&lt;$G21,AND($H21&lt;&gt;"",$H21&lt;$G21)),"Review Dates",IF(ABS($L21)&gt;Dashboard!$B$5,"Posting Variance",IF(ABS(IFERROR(INDEX('Deposit Batches'!$H$6:$H$505,MATCH($F21,'Deposit Batches'!$A$6:$A$505,0)),0))&gt;Dashboard!$B$6,"Deposit Variance","Reconciled"))))))))</f>
        <v/>
      </c>
      <c r="N21" s="24">
        <f>IF($A21="","",IF($G21="","",MAX(0,IF($M21="Reconciled",$I21,Dashboard!$B$4)-$G21)))</f>
        <v/>
      </c>
      <c r="O21" s="25" t="n"/>
    </row>
    <row r="22">
      <c r="A22" s="18" t="n"/>
      <c r="B22" s="18" t="n"/>
      <c r="C22" s="18" t="n"/>
      <c r="D22" s="18" t="n"/>
      <c r="E22" s="18" t="n"/>
      <c r="F22" s="18" t="n"/>
      <c r="G22" s="38" t="n"/>
      <c r="H22" s="39">
        <f>IF($A22="","",IF($F22="","",IFERROR(INDEX('Deposit Batches'!$C$6:$C$505,MATCH($F22,'Deposit Batches'!$A$6:$A$505,0)),"")))</f>
        <v/>
      </c>
      <c r="I22" s="38" t="n"/>
      <c r="J22" s="40" t="n"/>
      <c r="K22" s="40" t="n"/>
      <c r="L22" s="41">
        <f>IF($A22="","",IF($J22="","",ROUND($J22-IF($K22="",0,$K22),2)))</f>
        <v/>
      </c>
      <c r="M22" s="23">
        <f>IF($A22="","",IF(OR($B22="",$C22="",$D22="",$G22="",$J22=""),"Missing Required Data",IF($F22="","Unassigned to Deposit",IF(COUNTIF('Deposit Batches'!$A$6:$A$505,$F22)=0,"Unknown Deposit Batch",IF($I22="","Not Posted",IF(OR($I22&lt;$G22,AND($H22&lt;&gt;"",$H22&lt;$G22)),"Review Dates",IF(ABS($L22)&gt;Dashboard!$B$5,"Posting Variance",IF(ABS(IFERROR(INDEX('Deposit Batches'!$H$6:$H$505,MATCH($F22,'Deposit Batches'!$A$6:$A$505,0)),0))&gt;Dashboard!$B$6,"Deposit Variance","Reconciled"))))))))</f>
        <v/>
      </c>
      <c r="N22" s="24">
        <f>IF($A22="","",IF($G22="","",MAX(0,IF($M22="Reconciled",$I22,Dashboard!$B$4)-$G22)))</f>
        <v/>
      </c>
      <c r="O22" s="25" t="n"/>
    </row>
    <row r="23">
      <c r="A23" s="18" t="n"/>
      <c r="B23" s="18" t="n"/>
      <c r="C23" s="18" t="n"/>
      <c r="D23" s="18" t="n"/>
      <c r="E23" s="18" t="n"/>
      <c r="F23" s="18" t="n"/>
      <c r="G23" s="38" t="n"/>
      <c r="H23" s="39">
        <f>IF($A23="","",IF($F23="","",IFERROR(INDEX('Deposit Batches'!$C$6:$C$505,MATCH($F23,'Deposit Batches'!$A$6:$A$505,0)),"")))</f>
        <v/>
      </c>
      <c r="I23" s="38" t="n"/>
      <c r="J23" s="40" t="n"/>
      <c r="K23" s="40" t="n"/>
      <c r="L23" s="41">
        <f>IF($A23="","",IF($J23="","",ROUND($J23-IF($K23="",0,$K23),2)))</f>
        <v/>
      </c>
      <c r="M23" s="23">
        <f>IF($A23="","",IF(OR($B23="",$C23="",$D23="",$G23="",$J23=""),"Missing Required Data",IF($F23="","Unassigned to Deposit",IF(COUNTIF('Deposit Batches'!$A$6:$A$505,$F23)=0,"Unknown Deposit Batch",IF($I23="","Not Posted",IF(OR($I23&lt;$G23,AND($H23&lt;&gt;"",$H23&lt;$G23)),"Review Dates",IF(ABS($L23)&gt;Dashboard!$B$5,"Posting Variance",IF(ABS(IFERROR(INDEX('Deposit Batches'!$H$6:$H$505,MATCH($F23,'Deposit Batches'!$A$6:$A$505,0)),0))&gt;Dashboard!$B$6,"Deposit Variance","Reconciled"))))))))</f>
        <v/>
      </c>
      <c r="N23" s="24">
        <f>IF($A23="","",IF($G23="","",MAX(0,IF($M23="Reconciled",$I23,Dashboard!$B$4)-$G23)))</f>
        <v/>
      </c>
      <c r="O23" s="25" t="n"/>
    </row>
    <row r="24">
      <c r="A24" s="18" t="n"/>
      <c r="B24" s="18" t="n"/>
      <c r="C24" s="18" t="n"/>
      <c r="D24" s="18" t="n"/>
      <c r="E24" s="18" t="n"/>
      <c r="F24" s="18" t="n"/>
      <c r="G24" s="38" t="n"/>
      <c r="H24" s="39">
        <f>IF($A24="","",IF($F24="","",IFERROR(INDEX('Deposit Batches'!$C$6:$C$505,MATCH($F24,'Deposit Batches'!$A$6:$A$505,0)),"")))</f>
        <v/>
      </c>
      <c r="I24" s="38" t="n"/>
      <c r="J24" s="40" t="n"/>
      <c r="K24" s="40" t="n"/>
      <c r="L24" s="41">
        <f>IF($A24="","",IF($J24="","",ROUND($J24-IF($K24="",0,$K24),2)))</f>
        <v/>
      </c>
      <c r="M24" s="23">
        <f>IF($A24="","",IF(OR($B24="",$C24="",$D24="",$G24="",$J24=""),"Missing Required Data",IF($F24="","Unassigned to Deposit",IF(COUNTIF('Deposit Batches'!$A$6:$A$505,$F24)=0,"Unknown Deposit Batch",IF($I24="","Not Posted",IF(OR($I24&lt;$G24,AND($H24&lt;&gt;"",$H24&lt;$G24)),"Review Dates",IF(ABS($L24)&gt;Dashboard!$B$5,"Posting Variance",IF(ABS(IFERROR(INDEX('Deposit Batches'!$H$6:$H$505,MATCH($F24,'Deposit Batches'!$A$6:$A$505,0)),0))&gt;Dashboard!$B$6,"Deposit Variance","Reconciled"))))))))</f>
        <v/>
      </c>
      <c r="N24" s="24">
        <f>IF($A24="","",IF($G24="","",MAX(0,IF($M24="Reconciled",$I24,Dashboard!$B$4)-$G24)))</f>
        <v/>
      </c>
      <c r="O24" s="25" t="n"/>
    </row>
    <row r="25">
      <c r="A25" s="18" t="n"/>
      <c r="B25" s="18" t="n"/>
      <c r="C25" s="18" t="n"/>
      <c r="D25" s="18" t="n"/>
      <c r="E25" s="18" t="n"/>
      <c r="F25" s="18" t="n"/>
      <c r="G25" s="38" t="n"/>
      <c r="H25" s="39">
        <f>IF($A25="","",IF($F25="","",IFERROR(INDEX('Deposit Batches'!$C$6:$C$505,MATCH($F25,'Deposit Batches'!$A$6:$A$505,0)),"")))</f>
        <v/>
      </c>
      <c r="I25" s="38" t="n"/>
      <c r="J25" s="40" t="n"/>
      <c r="K25" s="40" t="n"/>
      <c r="L25" s="41">
        <f>IF($A25="","",IF($J25="","",ROUND($J25-IF($K25="",0,$K25),2)))</f>
        <v/>
      </c>
      <c r="M25" s="23">
        <f>IF($A25="","",IF(OR($B25="",$C25="",$D25="",$G25="",$J25=""),"Missing Required Data",IF($F25="","Unassigned to Deposit",IF(COUNTIF('Deposit Batches'!$A$6:$A$505,$F25)=0,"Unknown Deposit Batch",IF($I25="","Not Posted",IF(OR($I25&lt;$G25,AND($H25&lt;&gt;"",$H25&lt;$G25)),"Review Dates",IF(ABS($L25)&gt;Dashboard!$B$5,"Posting Variance",IF(ABS(IFERROR(INDEX('Deposit Batches'!$H$6:$H$505,MATCH($F25,'Deposit Batches'!$A$6:$A$505,0)),0))&gt;Dashboard!$B$6,"Deposit Variance","Reconciled"))))))))</f>
        <v/>
      </c>
      <c r="N25" s="24">
        <f>IF($A25="","",IF($G25="","",MAX(0,IF($M25="Reconciled",$I25,Dashboard!$B$4)-$G25)))</f>
        <v/>
      </c>
      <c r="O25" s="25" t="n"/>
    </row>
    <row r="26">
      <c r="A26" s="18" t="n"/>
      <c r="B26" s="18" t="n"/>
      <c r="C26" s="18" t="n"/>
      <c r="D26" s="18" t="n"/>
      <c r="E26" s="18" t="n"/>
      <c r="F26" s="18" t="n"/>
      <c r="G26" s="38" t="n"/>
      <c r="H26" s="39">
        <f>IF($A26="","",IF($F26="","",IFERROR(INDEX('Deposit Batches'!$C$6:$C$505,MATCH($F26,'Deposit Batches'!$A$6:$A$505,0)),"")))</f>
        <v/>
      </c>
      <c r="I26" s="38" t="n"/>
      <c r="J26" s="40" t="n"/>
      <c r="K26" s="40" t="n"/>
      <c r="L26" s="41">
        <f>IF($A26="","",IF($J26="","",ROUND($J26-IF($K26="",0,$K26),2)))</f>
        <v/>
      </c>
      <c r="M26" s="23">
        <f>IF($A26="","",IF(OR($B26="",$C26="",$D26="",$G26="",$J26=""),"Missing Required Data",IF($F26="","Unassigned to Deposit",IF(COUNTIF('Deposit Batches'!$A$6:$A$505,$F26)=0,"Unknown Deposit Batch",IF($I26="","Not Posted",IF(OR($I26&lt;$G26,AND($H26&lt;&gt;"",$H26&lt;$G26)),"Review Dates",IF(ABS($L26)&gt;Dashboard!$B$5,"Posting Variance",IF(ABS(IFERROR(INDEX('Deposit Batches'!$H$6:$H$505,MATCH($F26,'Deposit Batches'!$A$6:$A$505,0)),0))&gt;Dashboard!$B$6,"Deposit Variance","Reconciled"))))))))</f>
        <v/>
      </c>
      <c r="N26" s="24">
        <f>IF($A26="","",IF($G26="","",MAX(0,IF($M26="Reconciled",$I26,Dashboard!$B$4)-$G26)))</f>
        <v/>
      </c>
      <c r="O26" s="25" t="n"/>
    </row>
    <row r="27">
      <c r="A27" s="18" t="n"/>
      <c r="B27" s="18" t="n"/>
      <c r="C27" s="18" t="n"/>
      <c r="D27" s="18" t="n"/>
      <c r="E27" s="18" t="n"/>
      <c r="F27" s="18" t="n"/>
      <c r="G27" s="38" t="n"/>
      <c r="H27" s="39">
        <f>IF($A27="","",IF($F27="","",IFERROR(INDEX('Deposit Batches'!$C$6:$C$505,MATCH($F27,'Deposit Batches'!$A$6:$A$505,0)),"")))</f>
        <v/>
      </c>
      <c r="I27" s="38" t="n"/>
      <c r="J27" s="40" t="n"/>
      <c r="K27" s="40" t="n"/>
      <c r="L27" s="41">
        <f>IF($A27="","",IF($J27="","",ROUND($J27-IF($K27="",0,$K27),2)))</f>
        <v/>
      </c>
      <c r="M27" s="23">
        <f>IF($A27="","",IF(OR($B27="",$C27="",$D27="",$G27="",$J27=""),"Missing Required Data",IF($F27="","Unassigned to Deposit",IF(COUNTIF('Deposit Batches'!$A$6:$A$505,$F27)=0,"Unknown Deposit Batch",IF($I27="","Not Posted",IF(OR($I27&lt;$G27,AND($H27&lt;&gt;"",$H27&lt;$G27)),"Review Dates",IF(ABS($L27)&gt;Dashboard!$B$5,"Posting Variance",IF(ABS(IFERROR(INDEX('Deposit Batches'!$H$6:$H$505,MATCH($F27,'Deposit Batches'!$A$6:$A$505,0)),0))&gt;Dashboard!$B$6,"Deposit Variance","Reconciled"))))))))</f>
        <v/>
      </c>
      <c r="N27" s="24">
        <f>IF($A27="","",IF($G27="","",MAX(0,IF($M27="Reconciled",$I27,Dashboard!$B$4)-$G27)))</f>
        <v/>
      </c>
      <c r="O27" s="25" t="n"/>
    </row>
    <row r="28">
      <c r="A28" s="18" t="n"/>
      <c r="B28" s="18" t="n"/>
      <c r="C28" s="18" t="n"/>
      <c r="D28" s="18" t="n"/>
      <c r="E28" s="18" t="n"/>
      <c r="F28" s="18" t="n"/>
      <c r="G28" s="38" t="n"/>
      <c r="H28" s="39">
        <f>IF($A28="","",IF($F28="","",IFERROR(INDEX('Deposit Batches'!$C$6:$C$505,MATCH($F28,'Deposit Batches'!$A$6:$A$505,0)),"")))</f>
        <v/>
      </c>
      <c r="I28" s="38" t="n"/>
      <c r="J28" s="40" t="n"/>
      <c r="K28" s="40" t="n"/>
      <c r="L28" s="41">
        <f>IF($A28="","",IF($J28="","",ROUND($J28-IF($K28="",0,$K28),2)))</f>
        <v/>
      </c>
      <c r="M28" s="23">
        <f>IF($A28="","",IF(OR($B28="",$C28="",$D28="",$G28="",$J28=""),"Missing Required Data",IF($F28="","Unassigned to Deposit",IF(COUNTIF('Deposit Batches'!$A$6:$A$505,$F28)=0,"Unknown Deposit Batch",IF($I28="","Not Posted",IF(OR($I28&lt;$G28,AND($H28&lt;&gt;"",$H28&lt;$G28)),"Review Dates",IF(ABS($L28)&gt;Dashboard!$B$5,"Posting Variance",IF(ABS(IFERROR(INDEX('Deposit Batches'!$H$6:$H$505,MATCH($F28,'Deposit Batches'!$A$6:$A$505,0)),0))&gt;Dashboard!$B$6,"Deposit Variance","Reconciled"))))))))</f>
        <v/>
      </c>
      <c r="N28" s="24">
        <f>IF($A28="","",IF($G28="","",MAX(0,IF($M28="Reconciled",$I28,Dashboard!$B$4)-$G28)))</f>
        <v/>
      </c>
      <c r="O28" s="25" t="n"/>
    </row>
    <row r="29">
      <c r="A29" s="18" t="n"/>
      <c r="B29" s="18" t="n"/>
      <c r="C29" s="18" t="n"/>
      <c r="D29" s="18" t="n"/>
      <c r="E29" s="18" t="n"/>
      <c r="F29" s="18" t="n"/>
      <c r="G29" s="38" t="n"/>
      <c r="H29" s="39">
        <f>IF($A29="","",IF($F29="","",IFERROR(INDEX('Deposit Batches'!$C$6:$C$505,MATCH($F29,'Deposit Batches'!$A$6:$A$505,0)),"")))</f>
        <v/>
      </c>
      <c r="I29" s="38" t="n"/>
      <c r="J29" s="40" t="n"/>
      <c r="K29" s="40" t="n"/>
      <c r="L29" s="41">
        <f>IF($A29="","",IF($J29="","",ROUND($J29-IF($K29="",0,$K29),2)))</f>
        <v/>
      </c>
      <c r="M29" s="23">
        <f>IF($A29="","",IF(OR($B29="",$C29="",$D29="",$G29="",$J29=""),"Missing Required Data",IF($F29="","Unassigned to Deposit",IF(COUNTIF('Deposit Batches'!$A$6:$A$505,$F29)=0,"Unknown Deposit Batch",IF($I29="","Not Posted",IF(OR($I29&lt;$G29,AND($H29&lt;&gt;"",$H29&lt;$G29)),"Review Dates",IF(ABS($L29)&gt;Dashboard!$B$5,"Posting Variance",IF(ABS(IFERROR(INDEX('Deposit Batches'!$H$6:$H$505,MATCH($F29,'Deposit Batches'!$A$6:$A$505,0)),0))&gt;Dashboard!$B$6,"Deposit Variance","Reconciled"))))))))</f>
        <v/>
      </c>
      <c r="N29" s="24">
        <f>IF($A29="","",IF($G29="","",MAX(0,IF($M29="Reconciled",$I29,Dashboard!$B$4)-$G29)))</f>
        <v/>
      </c>
      <c r="O29" s="25" t="n"/>
    </row>
    <row r="30">
      <c r="A30" s="18" t="n"/>
      <c r="B30" s="18" t="n"/>
      <c r="C30" s="18" t="n"/>
      <c r="D30" s="18" t="n"/>
      <c r="E30" s="18" t="n"/>
      <c r="F30" s="18" t="n"/>
      <c r="G30" s="38" t="n"/>
      <c r="H30" s="39">
        <f>IF($A30="","",IF($F30="","",IFERROR(INDEX('Deposit Batches'!$C$6:$C$505,MATCH($F30,'Deposit Batches'!$A$6:$A$505,0)),"")))</f>
        <v/>
      </c>
      <c r="I30" s="38" t="n"/>
      <c r="J30" s="40" t="n"/>
      <c r="K30" s="40" t="n"/>
      <c r="L30" s="41">
        <f>IF($A30="","",IF($J30="","",ROUND($J30-IF($K30="",0,$K30),2)))</f>
        <v/>
      </c>
      <c r="M30" s="23">
        <f>IF($A30="","",IF(OR($B30="",$C30="",$D30="",$G30="",$J30=""),"Missing Required Data",IF($F30="","Unassigned to Deposit",IF(COUNTIF('Deposit Batches'!$A$6:$A$505,$F30)=0,"Unknown Deposit Batch",IF($I30="","Not Posted",IF(OR($I30&lt;$G30,AND($H30&lt;&gt;"",$H30&lt;$G30)),"Review Dates",IF(ABS($L30)&gt;Dashboard!$B$5,"Posting Variance",IF(ABS(IFERROR(INDEX('Deposit Batches'!$H$6:$H$505,MATCH($F30,'Deposit Batches'!$A$6:$A$505,0)),0))&gt;Dashboard!$B$6,"Deposit Variance","Reconciled"))))))))</f>
        <v/>
      </c>
      <c r="N30" s="24">
        <f>IF($A30="","",IF($G30="","",MAX(0,IF($M30="Reconciled",$I30,Dashboard!$B$4)-$G30)))</f>
        <v/>
      </c>
      <c r="O30" s="25" t="n"/>
    </row>
    <row r="31">
      <c r="A31" s="18" t="n"/>
      <c r="B31" s="18" t="n"/>
      <c r="C31" s="18" t="n"/>
      <c r="D31" s="18" t="n"/>
      <c r="E31" s="18" t="n"/>
      <c r="F31" s="18" t="n"/>
      <c r="G31" s="38" t="n"/>
      <c r="H31" s="39">
        <f>IF($A31="","",IF($F31="","",IFERROR(INDEX('Deposit Batches'!$C$6:$C$505,MATCH($F31,'Deposit Batches'!$A$6:$A$505,0)),"")))</f>
        <v/>
      </c>
      <c r="I31" s="38" t="n"/>
      <c r="J31" s="40" t="n"/>
      <c r="K31" s="40" t="n"/>
      <c r="L31" s="41">
        <f>IF($A31="","",IF($J31="","",ROUND($J31-IF($K31="",0,$K31),2)))</f>
        <v/>
      </c>
      <c r="M31" s="23">
        <f>IF($A31="","",IF(OR($B31="",$C31="",$D31="",$G31="",$J31=""),"Missing Required Data",IF($F31="","Unassigned to Deposit",IF(COUNTIF('Deposit Batches'!$A$6:$A$505,$F31)=0,"Unknown Deposit Batch",IF($I31="","Not Posted",IF(OR($I31&lt;$G31,AND($H31&lt;&gt;"",$H31&lt;$G31)),"Review Dates",IF(ABS($L31)&gt;Dashboard!$B$5,"Posting Variance",IF(ABS(IFERROR(INDEX('Deposit Batches'!$H$6:$H$505,MATCH($F31,'Deposit Batches'!$A$6:$A$505,0)),0))&gt;Dashboard!$B$6,"Deposit Variance","Reconciled"))))))))</f>
        <v/>
      </c>
      <c r="N31" s="24">
        <f>IF($A31="","",IF($G31="","",MAX(0,IF($M31="Reconciled",$I31,Dashboard!$B$4)-$G31)))</f>
        <v/>
      </c>
      <c r="O31" s="25" t="n"/>
    </row>
    <row r="32">
      <c r="A32" s="18" t="n"/>
      <c r="B32" s="18" t="n"/>
      <c r="C32" s="18" t="n"/>
      <c r="D32" s="18" t="n"/>
      <c r="E32" s="18" t="n"/>
      <c r="F32" s="18" t="n"/>
      <c r="G32" s="38" t="n"/>
      <c r="H32" s="39">
        <f>IF($A32="","",IF($F32="","",IFERROR(INDEX('Deposit Batches'!$C$6:$C$505,MATCH($F32,'Deposit Batches'!$A$6:$A$505,0)),"")))</f>
        <v/>
      </c>
      <c r="I32" s="38" t="n"/>
      <c r="J32" s="40" t="n"/>
      <c r="K32" s="40" t="n"/>
      <c r="L32" s="41">
        <f>IF($A32="","",IF($J32="","",ROUND($J32-IF($K32="",0,$K32),2)))</f>
        <v/>
      </c>
      <c r="M32" s="23">
        <f>IF($A32="","",IF(OR($B32="",$C32="",$D32="",$G32="",$J32=""),"Missing Required Data",IF($F32="","Unassigned to Deposit",IF(COUNTIF('Deposit Batches'!$A$6:$A$505,$F32)=0,"Unknown Deposit Batch",IF($I32="","Not Posted",IF(OR($I32&lt;$G32,AND($H32&lt;&gt;"",$H32&lt;$G32)),"Review Dates",IF(ABS($L32)&gt;Dashboard!$B$5,"Posting Variance",IF(ABS(IFERROR(INDEX('Deposit Batches'!$H$6:$H$505,MATCH($F32,'Deposit Batches'!$A$6:$A$505,0)),0))&gt;Dashboard!$B$6,"Deposit Variance","Reconciled"))))))))</f>
        <v/>
      </c>
      <c r="N32" s="24">
        <f>IF($A32="","",IF($G32="","",MAX(0,IF($M32="Reconciled",$I32,Dashboard!$B$4)-$G32)))</f>
        <v/>
      </c>
      <c r="O32" s="25" t="n"/>
    </row>
    <row r="33">
      <c r="A33" s="18" t="n"/>
      <c r="B33" s="18" t="n"/>
      <c r="C33" s="18" t="n"/>
      <c r="D33" s="18" t="n"/>
      <c r="E33" s="18" t="n"/>
      <c r="F33" s="18" t="n"/>
      <c r="G33" s="38" t="n"/>
      <c r="H33" s="39">
        <f>IF($A33="","",IF($F33="","",IFERROR(INDEX('Deposit Batches'!$C$6:$C$505,MATCH($F33,'Deposit Batches'!$A$6:$A$505,0)),"")))</f>
        <v/>
      </c>
      <c r="I33" s="38" t="n"/>
      <c r="J33" s="40" t="n"/>
      <c r="K33" s="40" t="n"/>
      <c r="L33" s="41">
        <f>IF($A33="","",IF($J33="","",ROUND($J33-IF($K33="",0,$K33),2)))</f>
        <v/>
      </c>
      <c r="M33" s="23">
        <f>IF($A33="","",IF(OR($B33="",$C33="",$D33="",$G33="",$J33=""),"Missing Required Data",IF($F33="","Unassigned to Deposit",IF(COUNTIF('Deposit Batches'!$A$6:$A$505,$F33)=0,"Unknown Deposit Batch",IF($I33="","Not Posted",IF(OR($I33&lt;$G33,AND($H33&lt;&gt;"",$H33&lt;$G33)),"Review Dates",IF(ABS($L33)&gt;Dashboard!$B$5,"Posting Variance",IF(ABS(IFERROR(INDEX('Deposit Batches'!$H$6:$H$505,MATCH($F33,'Deposit Batches'!$A$6:$A$505,0)),0))&gt;Dashboard!$B$6,"Deposit Variance","Reconciled"))))))))</f>
        <v/>
      </c>
      <c r="N33" s="24">
        <f>IF($A33="","",IF($G33="","",MAX(0,IF($M33="Reconciled",$I33,Dashboard!$B$4)-$G33)))</f>
        <v/>
      </c>
      <c r="O33" s="25" t="n"/>
    </row>
    <row r="34">
      <c r="A34" s="18" t="n"/>
      <c r="B34" s="18" t="n"/>
      <c r="C34" s="18" t="n"/>
      <c r="D34" s="18" t="n"/>
      <c r="E34" s="18" t="n"/>
      <c r="F34" s="18" t="n"/>
      <c r="G34" s="38" t="n"/>
      <c r="H34" s="39">
        <f>IF($A34="","",IF($F34="","",IFERROR(INDEX('Deposit Batches'!$C$6:$C$505,MATCH($F34,'Deposit Batches'!$A$6:$A$505,0)),"")))</f>
        <v/>
      </c>
      <c r="I34" s="38" t="n"/>
      <c r="J34" s="40" t="n"/>
      <c r="K34" s="40" t="n"/>
      <c r="L34" s="41">
        <f>IF($A34="","",IF($J34="","",ROUND($J34-IF($K34="",0,$K34),2)))</f>
        <v/>
      </c>
      <c r="M34" s="23">
        <f>IF($A34="","",IF(OR($B34="",$C34="",$D34="",$G34="",$J34=""),"Missing Required Data",IF($F34="","Unassigned to Deposit",IF(COUNTIF('Deposit Batches'!$A$6:$A$505,$F34)=0,"Unknown Deposit Batch",IF($I34="","Not Posted",IF(OR($I34&lt;$G34,AND($H34&lt;&gt;"",$H34&lt;$G34)),"Review Dates",IF(ABS($L34)&gt;Dashboard!$B$5,"Posting Variance",IF(ABS(IFERROR(INDEX('Deposit Batches'!$H$6:$H$505,MATCH($F34,'Deposit Batches'!$A$6:$A$505,0)),0))&gt;Dashboard!$B$6,"Deposit Variance","Reconciled"))))))))</f>
        <v/>
      </c>
      <c r="N34" s="24">
        <f>IF($A34="","",IF($G34="","",MAX(0,IF($M34="Reconciled",$I34,Dashboard!$B$4)-$G34)))</f>
        <v/>
      </c>
      <c r="O34" s="25" t="n"/>
    </row>
    <row r="35">
      <c r="A35" s="18" t="n"/>
      <c r="B35" s="18" t="n"/>
      <c r="C35" s="18" t="n"/>
      <c r="D35" s="18" t="n"/>
      <c r="E35" s="18" t="n"/>
      <c r="F35" s="18" t="n"/>
      <c r="G35" s="38" t="n"/>
      <c r="H35" s="39">
        <f>IF($A35="","",IF($F35="","",IFERROR(INDEX('Deposit Batches'!$C$6:$C$505,MATCH($F35,'Deposit Batches'!$A$6:$A$505,0)),"")))</f>
        <v/>
      </c>
      <c r="I35" s="38" t="n"/>
      <c r="J35" s="40" t="n"/>
      <c r="K35" s="40" t="n"/>
      <c r="L35" s="41">
        <f>IF($A35="","",IF($J35="","",ROUND($J35-IF($K35="",0,$K35),2)))</f>
        <v/>
      </c>
      <c r="M35" s="23">
        <f>IF($A35="","",IF(OR($B35="",$C35="",$D35="",$G35="",$J35=""),"Missing Required Data",IF($F35="","Unassigned to Deposit",IF(COUNTIF('Deposit Batches'!$A$6:$A$505,$F35)=0,"Unknown Deposit Batch",IF($I35="","Not Posted",IF(OR($I35&lt;$G35,AND($H35&lt;&gt;"",$H35&lt;$G35)),"Review Dates",IF(ABS($L35)&gt;Dashboard!$B$5,"Posting Variance",IF(ABS(IFERROR(INDEX('Deposit Batches'!$H$6:$H$505,MATCH($F35,'Deposit Batches'!$A$6:$A$505,0)),0))&gt;Dashboard!$B$6,"Deposit Variance","Reconciled"))))))))</f>
        <v/>
      </c>
      <c r="N35" s="24">
        <f>IF($A35="","",IF($G35="","",MAX(0,IF($M35="Reconciled",$I35,Dashboard!$B$4)-$G35)))</f>
        <v/>
      </c>
      <c r="O35" s="25" t="n"/>
    </row>
    <row r="36">
      <c r="A36" s="18" t="n"/>
      <c r="B36" s="18" t="n"/>
      <c r="C36" s="18" t="n"/>
      <c r="D36" s="18" t="n"/>
      <c r="E36" s="18" t="n"/>
      <c r="F36" s="18" t="n"/>
      <c r="G36" s="38" t="n"/>
      <c r="H36" s="39">
        <f>IF($A36="","",IF($F36="","",IFERROR(INDEX('Deposit Batches'!$C$6:$C$505,MATCH($F36,'Deposit Batches'!$A$6:$A$505,0)),"")))</f>
        <v/>
      </c>
      <c r="I36" s="38" t="n"/>
      <c r="J36" s="40" t="n"/>
      <c r="K36" s="40" t="n"/>
      <c r="L36" s="41">
        <f>IF($A36="","",IF($J36="","",ROUND($J36-IF($K36="",0,$K36),2)))</f>
        <v/>
      </c>
      <c r="M36" s="23">
        <f>IF($A36="","",IF(OR($B36="",$C36="",$D36="",$G36="",$J36=""),"Missing Required Data",IF($F36="","Unassigned to Deposit",IF(COUNTIF('Deposit Batches'!$A$6:$A$505,$F36)=0,"Unknown Deposit Batch",IF($I36="","Not Posted",IF(OR($I36&lt;$G36,AND($H36&lt;&gt;"",$H36&lt;$G36)),"Review Dates",IF(ABS($L36)&gt;Dashboard!$B$5,"Posting Variance",IF(ABS(IFERROR(INDEX('Deposit Batches'!$H$6:$H$505,MATCH($F36,'Deposit Batches'!$A$6:$A$505,0)),0))&gt;Dashboard!$B$6,"Deposit Variance","Reconciled"))))))))</f>
        <v/>
      </c>
      <c r="N36" s="24">
        <f>IF($A36="","",IF($G36="","",MAX(0,IF($M36="Reconciled",$I36,Dashboard!$B$4)-$G36)))</f>
        <v/>
      </c>
      <c r="O36" s="25" t="n"/>
    </row>
    <row r="37">
      <c r="A37" s="18" t="n"/>
      <c r="B37" s="18" t="n"/>
      <c r="C37" s="18" t="n"/>
      <c r="D37" s="18" t="n"/>
      <c r="E37" s="18" t="n"/>
      <c r="F37" s="18" t="n"/>
      <c r="G37" s="38" t="n"/>
      <c r="H37" s="39">
        <f>IF($A37="","",IF($F37="","",IFERROR(INDEX('Deposit Batches'!$C$6:$C$505,MATCH($F37,'Deposit Batches'!$A$6:$A$505,0)),"")))</f>
        <v/>
      </c>
      <c r="I37" s="38" t="n"/>
      <c r="J37" s="40" t="n"/>
      <c r="K37" s="40" t="n"/>
      <c r="L37" s="41">
        <f>IF($A37="","",IF($J37="","",ROUND($J37-IF($K37="",0,$K37),2)))</f>
        <v/>
      </c>
      <c r="M37" s="23">
        <f>IF($A37="","",IF(OR($B37="",$C37="",$D37="",$G37="",$J37=""),"Missing Required Data",IF($F37="","Unassigned to Deposit",IF(COUNTIF('Deposit Batches'!$A$6:$A$505,$F37)=0,"Unknown Deposit Batch",IF($I37="","Not Posted",IF(OR($I37&lt;$G37,AND($H37&lt;&gt;"",$H37&lt;$G37)),"Review Dates",IF(ABS($L37)&gt;Dashboard!$B$5,"Posting Variance",IF(ABS(IFERROR(INDEX('Deposit Batches'!$H$6:$H$505,MATCH($F37,'Deposit Batches'!$A$6:$A$505,0)),0))&gt;Dashboard!$B$6,"Deposit Variance","Reconciled"))))))))</f>
        <v/>
      </c>
      <c r="N37" s="24">
        <f>IF($A37="","",IF($G37="","",MAX(0,IF($M37="Reconciled",$I37,Dashboard!$B$4)-$G37)))</f>
        <v/>
      </c>
      <c r="O37" s="25" t="n"/>
    </row>
    <row r="38">
      <c r="A38" s="18" t="n"/>
      <c r="B38" s="18" t="n"/>
      <c r="C38" s="18" t="n"/>
      <c r="D38" s="18" t="n"/>
      <c r="E38" s="18" t="n"/>
      <c r="F38" s="18" t="n"/>
      <c r="G38" s="38" t="n"/>
      <c r="H38" s="39">
        <f>IF($A38="","",IF($F38="","",IFERROR(INDEX('Deposit Batches'!$C$6:$C$505,MATCH($F38,'Deposit Batches'!$A$6:$A$505,0)),"")))</f>
        <v/>
      </c>
      <c r="I38" s="38" t="n"/>
      <c r="J38" s="40" t="n"/>
      <c r="K38" s="40" t="n"/>
      <c r="L38" s="41">
        <f>IF($A38="","",IF($J38="","",ROUND($J38-IF($K38="",0,$K38),2)))</f>
        <v/>
      </c>
      <c r="M38" s="23">
        <f>IF($A38="","",IF(OR($B38="",$C38="",$D38="",$G38="",$J38=""),"Missing Required Data",IF($F38="","Unassigned to Deposit",IF(COUNTIF('Deposit Batches'!$A$6:$A$505,$F38)=0,"Unknown Deposit Batch",IF($I38="","Not Posted",IF(OR($I38&lt;$G38,AND($H38&lt;&gt;"",$H38&lt;$G38)),"Review Dates",IF(ABS($L38)&gt;Dashboard!$B$5,"Posting Variance",IF(ABS(IFERROR(INDEX('Deposit Batches'!$H$6:$H$505,MATCH($F38,'Deposit Batches'!$A$6:$A$505,0)),0))&gt;Dashboard!$B$6,"Deposit Variance","Reconciled"))))))))</f>
        <v/>
      </c>
      <c r="N38" s="24">
        <f>IF($A38="","",IF($G38="","",MAX(0,IF($M38="Reconciled",$I38,Dashboard!$B$4)-$G38)))</f>
        <v/>
      </c>
      <c r="O38" s="25" t="n"/>
    </row>
    <row r="39">
      <c r="A39" s="18" t="n"/>
      <c r="B39" s="18" t="n"/>
      <c r="C39" s="18" t="n"/>
      <c r="D39" s="18" t="n"/>
      <c r="E39" s="18" t="n"/>
      <c r="F39" s="18" t="n"/>
      <c r="G39" s="38" t="n"/>
      <c r="H39" s="39">
        <f>IF($A39="","",IF($F39="","",IFERROR(INDEX('Deposit Batches'!$C$6:$C$505,MATCH($F39,'Deposit Batches'!$A$6:$A$505,0)),"")))</f>
        <v/>
      </c>
      <c r="I39" s="38" t="n"/>
      <c r="J39" s="40" t="n"/>
      <c r="K39" s="40" t="n"/>
      <c r="L39" s="41">
        <f>IF($A39="","",IF($J39="","",ROUND($J39-IF($K39="",0,$K39),2)))</f>
        <v/>
      </c>
      <c r="M39" s="23">
        <f>IF($A39="","",IF(OR($B39="",$C39="",$D39="",$G39="",$J39=""),"Missing Required Data",IF($F39="","Unassigned to Deposit",IF(COUNTIF('Deposit Batches'!$A$6:$A$505,$F39)=0,"Unknown Deposit Batch",IF($I39="","Not Posted",IF(OR($I39&lt;$G39,AND($H39&lt;&gt;"",$H39&lt;$G39)),"Review Dates",IF(ABS($L39)&gt;Dashboard!$B$5,"Posting Variance",IF(ABS(IFERROR(INDEX('Deposit Batches'!$H$6:$H$505,MATCH($F39,'Deposit Batches'!$A$6:$A$505,0)),0))&gt;Dashboard!$B$6,"Deposit Variance","Reconciled"))))))))</f>
        <v/>
      </c>
      <c r="N39" s="24">
        <f>IF($A39="","",IF($G39="","",MAX(0,IF($M39="Reconciled",$I39,Dashboard!$B$4)-$G39)))</f>
        <v/>
      </c>
      <c r="O39" s="25" t="n"/>
    </row>
    <row r="40">
      <c r="A40" s="18" t="n"/>
      <c r="B40" s="18" t="n"/>
      <c r="C40" s="18" t="n"/>
      <c r="D40" s="18" t="n"/>
      <c r="E40" s="18" t="n"/>
      <c r="F40" s="18" t="n"/>
      <c r="G40" s="38" t="n"/>
      <c r="H40" s="39">
        <f>IF($A40="","",IF($F40="","",IFERROR(INDEX('Deposit Batches'!$C$6:$C$505,MATCH($F40,'Deposit Batches'!$A$6:$A$505,0)),"")))</f>
        <v/>
      </c>
      <c r="I40" s="38" t="n"/>
      <c r="J40" s="40" t="n"/>
      <c r="K40" s="40" t="n"/>
      <c r="L40" s="41">
        <f>IF($A40="","",IF($J40="","",ROUND($J40-IF($K40="",0,$K40),2)))</f>
        <v/>
      </c>
      <c r="M40" s="23">
        <f>IF($A40="","",IF(OR($B40="",$C40="",$D40="",$G40="",$J40=""),"Missing Required Data",IF($F40="","Unassigned to Deposit",IF(COUNTIF('Deposit Batches'!$A$6:$A$505,$F40)=0,"Unknown Deposit Batch",IF($I40="","Not Posted",IF(OR($I40&lt;$G40,AND($H40&lt;&gt;"",$H40&lt;$G40)),"Review Dates",IF(ABS($L40)&gt;Dashboard!$B$5,"Posting Variance",IF(ABS(IFERROR(INDEX('Deposit Batches'!$H$6:$H$505,MATCH($F40,'Deposit Batches'!$A$6:$A$505,0)),0))&gt;Dashboard!$B$6,"Deposit Variance","Reconciled"))))))))</f>
        <v/>
      </c>
      <c r="N40" s="24">
        <f>IF($A40="","",IF($G40="","",MAX(0,IF($M40="Reconciled",$I40,Dashboard!$B$4)-$G40)))</f>
        <v/>
      </c>
      <c r="O40" s="25" t="n"/>
    </row>
    <row r="41">
      <c r="A41" s="18" t="n"/>
      <c r="B41" s="18" t="n"/>
      <c r="C41" s="18" t="n"/>
      <c r="D41" s="18" t="n"/>
      <c r="E41" s="18" t="n"/>
      <c r="F41" s="18" t="n"/>
      <c r="G41" s="38" t="n"/>
      <c r="H41" s="39">
        <f>IF($A41="","",IF($F41="","",IFERROR(INDEX('Deposit Batches'!$C$6:$C$505,MATCH($F41,'Deposit Batches'!$A$6:$A$505,0)),"")))</f>
        <v/>
      </c>
      <c r="I41" s="38" t="n"/>
      <c r="J41" s="40" t="n"/>
      <c r="K41" s="40" t="n"/>
      <c r="L41" s="41">
        <f>IF($A41="","",IF($J41="","",ROUND($J41-IF($K41="",0,$K41),2)))</f>
        <v/>
      </c>
      <c r="M41" s="23">
        <f>IF($A41="","",IF(OR($B41="",$C41="",$D41="",$G41="",$J41=""),"Missing Required Data",IF($F41="","Unassigned to Deposit",IF(COUNTIF('Deposit Batches'!$A$6:$A$505,$F41)=0,"Unknown Deposit Batch",IF($I41="","Not Posted",IF(OR($I41&lt;$G41,AND($H41&lt;&gt;"",$H41&lt;$G41)),"Review Dates",IF(ABS($L41)&gt;Dashboard!$B$5,"Posting Variance",IF(ABS(IFERROR(INDEX('Deposit Batches'!$H$6:$H$505,MATCH($F41,'Deposit Batches'!$A$6:$A$505,0)),0))&gt;Dashboard!$B$6,"Deposit Variance","Reconciled"))))))))</f>
        <v/>
      </c>
      <c r="N41" s="24">
        <f>IF($A41="","",IF($G41="","",MAX(0,IF($M41="Reconciled",$I41,Dashboard!$B$4)-$G41)))</f>
        <v/>
      </c>
      <c r="O41" s="25" t="n"/>
    </row>
    <row r="42">
      <c r="A42" s="18" t="n"/>
      <c r="B42" s="18" t="n"/>
      <c r="C42" s="18" t="n"/>
      <c r="D42" s="18" t="n"/>
      <c r="E42" s="18" t="n"/>
      <c r="F42" s="18" t="n"/>
      <c r="G42" s="38" t="n"/>
      <c r="H42" s="39">
        <f>IF($A42="","",IF($F42="","",IFERROR(INDEX('Deposit Batches'!$C$6:$C$505,MATCH($F42,'Deposit Batches'!$A$6:$A$505,0)),"")))</f>
        <v/>
      </c>
      <c r="I42" s="38" t="n"/>
      <c r="J42" s="40" t="n"/>
      <c r="K42" s="40" t="n"/>
      <c r="L42" s="41">
        <f>IF($A42="","",IF($J42="","",ROUND($J42-IF($K42="",0,$K42),2)))</f>
        <v/>
      </c>
      <c r="M42" s="23">
        <f>IF($A42="","",IF(OR($B42="",$C42="",$D42="",$G42="",$J42=""),"Missing Required Data",IF($F42="","Unassigned to Deposit",IF(COUNTIF('Deposit Batches'!$A$6:$A$505,$F42)=0,"Unknown Deposit Batch",IF($I42="","Not Posted",IF(OR($I42&lt;$G42,AND($H42&lt;&gt;"",$H42&lt;$G42)),"Review Dates",IF(ABS($L42)&gt;Dashboard!$B$5,"Posting Variance",IF(ABS(IFERROR(INDEX('Deposit Batches'!$H$6:$H$505,MATCH($F42,'Deposit Batches'!$A$6:$A$505,0)),0))&gt;Dashboard!$B$6,"Deposit Variance","Reconciled"))))))))</f>
        <v/>
      </c>
      <c r="N42" s="24">
        <f>IF($A42="","",IF($G42="","",MAX(0,IF($M42="Reconciled",$I42,Dashboard!$B$4)-$G42)))</f>
        <v/>
      </c>
      <c r="O42" s="25" t="n"/>
    </row>
    <row r="43">
      <c r="A43" s="18" t="n"/>
      <c r="B43" s="18" t="n"/>
      <c r="C43" s="18" t="n"/>
      <c r="D43" s="18" t="n"/>
      <c r="E43" s="18" t="n"/>
      <c r="F43" s="18" t="n"/>
      <c r="G43" s="38" t="n"/>
      <c r="H43" s="39">
        <f>IF($A43="","",IF($F43="","",IFERROR(INDEX('Deposit Batches'!$C$6:$C$505,MATCH($F43,'Deposit Batches'!$A$6:$A$505,0)),"")))</f>
        <v/>
      </c>
      <c r="I43" s="38" t="n"/>
      <c r="J43" s="40" t="n"/>
      <c r="K43" s="40" t="n"/>
      <c r="L43" s="41">
        <f>IF($A43="","",IF($J43="","",ROUND($J43-IF($K43="",0,$K43),2)))</f>
        <v/>
      </c>
      <c r="M43" s="23">
        <f>IF($A43="","",IF(OR($B43="",$C43="",$D43="",$G43="",$J43=""),"Missing Required Data",IF($F43="","Unassigned to Deposit",IF(COUNTIF('Deposit Batches'!$A$6:$A$505,$F43)=0,"Unknown Deposit Batch",IF($I43="","Not Posted",IF(OR($I43&lt;$G43,AND($H43&lt;&gt;"",$H43&lt;$G43)),"Review Dates",IF(ABS($L43)&gt;Dashboard!$B$5,"Posting Variance",IF(ABS(IFERROR(INDEX('Deposit Batches'!$H$6:$H$505,MATCH($F43,'Deposit Batches'!$A$6:$A$505,0)),0))&gt;Dashboard!$B$6,"Deposit Variance","Reconciled"))))))))</f>
        <v/>
      </c>
      <c r="N43" s="24">
        <f>IF($A43="","",IF($G43="","",MAX(0,IF($M43="Reconciled",$I43,Dashboard!$B$4)-$G43)))</f>
        <v/>
      </c>
      <c r="O43" s="25" t="n"/>
    </row>
    <row r="44">
      <c r="A44" s="18" t="n"/>
      <c r="B44" s="18" t="n"/>
      <c r="C44" s="18" t="n"/>
      <c r="D44" s="18" t="n"/>
      <c r="E44" s="18" t="n"/>
      <c r="F44" s="18" t="n"/>
      <c r="G44" s="38" t="n"/>
      <c r="H44" s="39">
        <f>IF($A44="","",IF($F44="","",IFERROR(INDEX('Deposit Batches'!$C$6:$C$505,MATCH($F44,'Deposit Batches'!$A$6:$A$505,0)),"")))</f>
        <v/>
      </c>
      <c r="I44" s="38" t="n"/>
      <c r="J44" s="40" t="n"/>
      <c r="K44" s="40" t="n"/>
      <c r="L44" s="41">
        <f>IF($A44="","",IF($J44="","",ROUND($J44-IF($K44="",0,$K44),2)))</f>
        <v/>
      </c>
      <c r="M44" s="23">
        <f>IF($A44="","",IF(OR($B44="",$C44="",$D44="",$G44="",$J44=""),"Missing Required Data",IF($F44="","Unassigned to Deposit",IF(COUNTIF('Deposit Batches'!$A$6:$A$505,$F44)=0,"Unknown Deposit Batch",IF($I44="","Not Posted",IF(OR($I44&lt;$G44,AND($H44&lt;&gt;"",$H44&lt;$G44)),"Review Dates",IF(ABS($L44)&gt;Dashboard!$B$5,"Posting Variance",IF(ABS(IFERROR(INDEX('Deposit Batches'!$H$6:$H$505,MATCH($F44,'Deposit Batches'!$A$6:$A$505,0)),0))&gt;Dashboard!$B$6,"Deposit Variance","Reconciled"))))))))</f>
        <v/>
      </c>
      <c r="N44" s="24">
        <f>IF($A44="","",IF($G44="","",MAX(0,IF($M44="Reconciled",$I44,Dashboard!$B$4)-$G44)))</f>
        <v/>
      </c>
      <c r="O44" s="25" t="n"/>
    </row>
    <row r="45">
      <c r="A45" s="18" t="n"/>
      <c r="B45" s="18" t="n"/>
      <c r="C45" s="18" t="n"/>
      <c r="D45" s="18" t="n"/>
      <c r="E45" s="18" t="n"/>
      <c r="F45" s="18" t="n"/>
      <c r="G45" s="38" t="n"/>
      <c r="H45" s="39">
        <f>IF($A45="","",IF($F45="","",IFERROR(INDEX('Deposit Batches'!$C$6:$C$505,MATCH($F45,'Deposit Batches'!$A$6:$A$505,0)),"")))</f>
        <v/>
      </c>
      <c r="I45" s="38" t="n"/>
      <c r="J45" s="40" t="n"/>
      <c r="K45" s="40" t="n"/>
      <c r="L45" s="41">
        <f>IF($A45="","",IF($J45="","",ROUND($J45-IF($K45="",0,$K45),2)))</f>
        <v/>
      </c>
      <c r="M45" s="23">
        <f>IF($A45="","",IF(OR($B45="",$C45="",$D45="",$G45="",$J45=""),"Missing Required Data",IF($F45="","Unassigned to Deposit",IF(COUNTIF('Deposit Batches'!$A$6:$A$505,$F45)=0,"Unknown Deposit Batch",IF($I45="","Not Posted",IF(OR($I45&lt;$G45,AND($H45&lt;&gt;"",$H45&lt;$G45)),"Review Dates",IF(ABS($L45)&gt;Dashboard!$B$5,"Posting Variance",IF(ABS(IFERROR(INDEX('Deposit Batches'!$H$6:$H$505,MATCH($F45,'Deposit Batches'!$A$6:$A$505,0)),0))&gt;Dashboard!$B$6,"Deposit Variance","Reconciled"))))))))</f>
        <v/>
      </c>
      <c r="N45" s="24">
        <f>IF($A45="","",IF($G45="","",MAX(0,IF($M45="Reconciled",$I45,Dashboard!$B$4)-$G45)))</f>
        <v/>
      </c>
      <c r="O45" s="25" t="n"/>
    </row>
    <row r="46">
      <c r="A46" s="18" t="n"/>
      <c r="B46" s="18" t="n"/>
      <c r="C46" s="18" t="n"/>
      <c r="D46" s="18" t="n"/>
      <c r="E46" s="18" t="n"/>
      <c r="F46" s="18" t="n"/>
      <c r="G46" s="38" t="n"/>
      <c r="H46" s="39">
        <f>IF($A46="","",IF($F46="","",IFERROR(INDEX('Deposit Batches'!$C$6:$C$505,MATCH($F46,'Deposit Batches'!$A$6:$A$505,0)),"")))</f>
        <v/>
      </c>
      <c r="I46" s="38" t="n"/>
      <c r="J46" s="40" t="n"/>
      <c r="K46" s="40" t="n"/>
      <c r="L46" s="41">
        <f>IF($A46="","",IF($J46="","",ROUND($J46-IF($K46="",0,$K46),2)))</f>
        <v/>
      </c>
      <c r="M46" s="23">
        <f>IF($A46="","",IF(OR($B46="",$C46="",$D46="",$G46="",$J46=""),"Missing Required Data",IF($F46="","Unassigned to Deposit",IF(COUNTIF('Deposit Batches'!$A$6:$A$505,$F46)=0,"Unknown Deposit Batch",IF($I46="","Not Posted",IF(OR($I46&lt;$G46,AND($H46&lt;&gt;"",$H46&lt;$G46)),"Review Dates",IF(ABS($L46)&gt;Dashboard!$B$5,"Posting Variance",IF(ABS(IFERROR(INDEX('Deposit Batches'!$H$6:$H$505,MATCH($F46,'Deposit Batches'!$A$6:$A$505,0)),0))&gt;Dashboard!$B$6,"Deposit Variance","Reconciled"))))))))</f>
        <v/>
      </c>
      <c r="N46" s="24">
        <f>IF($A46="","",IF($G46="","",MAX(0,IF($M46="Reconciled",$I46,Dashboard!$B$4)-$G46)))</f>
        <v/>
      </c>
      <c r="O46" s="25" t="n"/>
    </row>
    <row r="47">
      <c r="A47" s="18" t="n"/>
      <c r="B47" s="18" t="n"/>
      <c r="C47" s="18" t="n"/>
      <c r="D47" s="18" t="n"/>
      <c r="E47" s="18" t="n"/>
      <c r="F47" s="18" t="n"/>
      <c r="G47" s="38" t="n"/>
      <c r="H47" s="39">
        <f>IF($A47="","",IF($F47="","",IFERROR(INDEX('Deposit Batches'!$C$6:$C$505,MATCH($F47,'Deposit Batches'!$A$6:$A$505,0)),"")))</f>
        <v/>
      </c>
      <c r="I47" s="38" t="n"/>
      <c r="J47" s="40" t="n"/>
      <c r="K47" s="40" t="n"/>
      <c r="L47" s="41">
        <f>IF($A47="","",IF($J47="","",ROUND($J47-IF($K47="",0,$K47),2)))</f>
        <v/>
      </c>
      <c r="M47" s="23">
        <f>IF($A47="","",IF(OR($B47="",$C47="",$D47="",$G47="",$J47=""),"Missing Required Data",IF($F47="","Unassigned to Deposit",IF(COUNTIF('Deposit Batches'!$A$6:$A$505,$F47)=0,"Unknown Deposit Batch",IF($I47="","Not Posted",IF(OR($I47&lt;$G47,AND($H47&lt;&gt;"",$H47&lt;$G47)),"Review Dates",IF(ABS($L47)&gt;Dashboard!$B$5,"Posting Variance",IF(ABS(IFERROR(INDEX('Deposit Batches'!$H$6:$H$505,MATCH($F47,'Deposit Batches'!$A$6:$A$505,0)),0))&gt;Dashboard!$B$6,"Deposit Variance","Reconciled"))))))))</f>
        <v/>
      </c>
      <c r="N47" s="24">
        <f>IF($A47="","",IF($G47="","",MAX(0,IF($M47="Reconciled",$I47,Dashboard!$B$4)-$G47)))</f>
        <v/>
      </c>
      <c r="O47" s="25" t="n"/>
    </row>
    <row r="48">
      <c r="A48" s="18" t="n"/>
      <c r="B48" s="18" t="n"/>
      <c r="C48" s="18" t="n"/>
      <c r="D48" s="18" t="n"/>
      <c r="E48" s="18" t="n"/>
      <c r="F48" s="18" t="n"/>
      <c r="G48" s="38" t="n"/>
      <c r="H48" s="39">
        <f>IF($A48="","",IF($F48="","",IFERROR(INDEX('Deposit Batches'!$C$6:$C$505,MATCH($F48,'Deposit Batches'!$A$6:$A$505,0)),"")))</f>
        <v/>
      </c>
      <c r="I48" s="38" t="n"/>
      <c r="J48" s="40" t="n"/>
      <c r="K48" s="40" t="n"/>
      <c r="L48" s="41">
        <f>IF($A48="","",IF($J48="","",ROUND($J48-IF($K48="",0,$K48),2)))</f>
        <v/>
      </c>
      <c r="M48" s="23">
        <f>IF($A48="","",IF(OR($B48="",$C48="",$D48="",$G48="",$J48=""),"Missing Required Data",IF($F48="","Unassigned to Deposit",IF(COUNTIF('Deposit Batches'!$A$6:$A$505,$F48)=0,"Unknown Deposit Batch",IF($I48="","Not Posted",IF(OR($I48&lt;$G48,AND($H48&lt;&gt;"",$H48&lt;$G48)),"Review Dates",IF(ABS($L48)&gt;Dashboard!$B$5,"Posting Variance",IF(ABS(IFERROR(INDEX('Deposit Batches'!$H$6:$H$505,MATCH($F48,'Deposit Batches'!$A$6:$A$505,0)),0))&gt;Dashboard!$B$6,"Deposit Variance","Reconciled"))))))))</f>
        <v/>
      </c>
      <c r="N48" s="24">
        <f>IF($A48="","",IF($G48="","",MAX(0,IF($M48="Reconciled",$I48,Dashboard!$B$4)-$G48)))</f>
        <v/>
      </c>
      <c r="O48" s="25" t="n"/>
    </row>
    <row r="49">
      <c r="A49" s="18" t="n"/>
      <c r="B49" s="18" t="n"/>
      <c r="C49" s="18" t="n"/>
      <c r="D49" s="18" t="n"/>
      <c r="E49" s="18" t="n"/>
      <c r="F49" s="18" t="n"/>
      <c r="G49" s="38" t="n"/>
      <c r="H49" s="39">
        <f>IF($A49="","",IF($F49="","",IFERROR(INDEX('Deposit Batches'!$C$6:$C$505,MATCH($F49,'Deposit Batches'!$A$6:$A$505,0)),"")))</f>
        <v/>
      </c>
      <c r="I49" s="38" t="n"/>
      <c r="J49" s="40" t="n"/>
      <c r="K49" s="40" t="n"/>
      <c r="L49" s="41">
        <f>IF($A49="","",IF($J49="","",ROUND($J49-IF($K49="",0,$K49),2)))</f>
        <v/>
      </c>
      <c r="M49" s="23">
        <f>IF($A49="","",IF(OR($B49="",$C49="",$D49="",$G49="",$J49=""),"Missing Required Data",IF($F49="","Unassigned to Deposit",IF(COUNTIF('Deposit Batches'!$A$6:$A$505,$F49)=0,"Unknown Deposit Batch",IF($I49="","Not Posted",IF(OR($I49&lt;$G49,AND($H49&lt;&gt;"",$H49&lt;$G49)),"Review Dates",IF(ABS($L49)&gt;Dashboard!$B$5,"Posting Variance",IF(ABS(IFERROR(INDEX('Deposit Batches'!$H$6:$H$505,MATCH($F49,'Deposit Batches'!$A$6:$A$505,0)),0))&gt;Dashboard!$B$6,"Deposit Variance","Reconciled"))))))))</f>
        <v/>
      </c>
      <c r="N49" s="24">
        <f>IF($A49="","",IF($G49="","",MAX(0,IF($M49="Reconciled",$I49,Dashboard!$B$4)-$G49)))</f>
        <v/>
      </c>
      <c r="O49" s="25" t="n"/>
    </row>
    <row r="50">
      <c r="A50" s="18" t="n"/>
      <c r="B50" s="18" t="n"/>
      <c r="C50" s="18" t="n"/>
      <c r="D50" s="18" t="n"/>
      <c r="E50" s="18" t="n"/>
      <c r="F50" s="18" t="n"/>
      <c r="G50" s="38" t="n"/>
      <c r="H50" s="39">
        <f>IF($A50="","",IF($F50="","",IFERROR(INDEX('Deposit Batches'!$C$6:$C$505,MATCH($F50,'Deposit Batches'!$A$6:$A$505,0)),"")))</f>
        <v/>
      </c>
      <c r="I50" s="38" t="n"/>
      <c r="J50" s="40" t="n"/>
      <c r="K50" s="40" t="n"/>
      <c r="L50" s="41">
        <f>IF($A50="","",IF($J50="","",ROUND($J50-IF($K50="",0,$K50),2)))</f>
        <v/>
      </c>
      <c r="M50" s="23">
        <f>IF($A50="","",IF(OR($B50="",$C50="",$D50="",$G50="",$J50=""),"Missing Required Data",IF($F50="","Unassigned to Deposit",IF(COUNTIF('Deposit Batches'!$A$6:$A$505,$F50)=0,"Unknown Deposit Batch",IF($I50="","Not Posted",IF(OR($I50&lt;$G50,AND($H50&lt;&gt;"",$H50&lt;$G50)),"Review Dates",IF(ABS($L50)&gt;Dashboard!$B$5,"Posting Variance",IF(ABS(IFERROR(INDEX('Deposit Batches'!$H$6:$H$505,MATCH($F50,'Deposit Batches'!$A$6:$A$505,0)),0))&gt;Dashboard!$B$6,"Deposit Variance","Reconciled"))))))))</f>
        <v/>
      </c>
      <c r="N50" s="24">
        <f>IF($A50="","",IF($G50="","",MAX(0,IF($M50="Reconciled",$I50,Dashboard!$B$4)-$G50)))</f>
        <v/>
      </c>
      <c r="O50" s="25" t="n"/>
    </row>
    <row r="51">
      <c r="A51" s="18" t="n"/>
      <c r="B51" s="18" t="n"/>
      <c r="C51" s="18" t="n"/>
      <c r="D51" s="18" t="n"/>
      <c r="E51" s="18" t="n"/>
      <c r="F51" s="18" t="n"/>
      <c r="G51" s="38" t="n"/>
      <c r="H51" s="39">
        <f>IF($A51="","",IF($F51="","",IFERROR(INDEX('Deposit Batches'!$C$6:$C$505,MATCH($F51,'Deposit Batches'!$A$6:$A$505,0)),"")))</f>
        <v/>
      </c>
      <c r="I51" s="38" t="n"/>
      <c r="J51" s="40" t="n"/>
      <c r="K51" s="40" t="n"/>
      <c r="L51" s="41">
        <f>IF($A51="","",IF($J51="","",ROUND($J51-IF($K51="",0,$K51),2)))</f>
        <v/>
      </c>
      <c r="M51" s="23">
        <f>IF($A51="","",IF(OR($B51="",$C51="",$D51="",$G51="",$J51=""),"Missing Required Data",IF($F51="","Unassigned to Deposit",IF(COUNTIF('Deposit Batches'!$A$6:$A$505,$F51)=0,"Unknown Deposit Batch",IF($I51="","Not Posted",IF(OR($I51&lt;$G51,AND($H51&lt;&gt;"",$H51&lt;$G51)),"Review Dates",IF(ABS($L51)&gt;Dashboard!$B$5,"Posting Variance",IF(ABS(IFERROR(INDEX('Deposit Batches'!$H$6:$H$505,MATCH($F51,'Deposit Batches'!$A$6:$A$505,0)),0))&gt;Dashboard!$B$6,"Deposit Variance","Reconciled"))))))))</f>
        <v/>
      </c>
      <c r="N51" s="24">
        <f>IF($A51="","",IF($G51="","",MAX(0,IF($M51="Reconciled",$I51,Dashboard!$B$4)-$G51)))</f>
        <v/>
      </c>
      <c r="O51" s="25" t="n"/>
    </row>
    <row r="52">
      <c r="A52" s="18" t="n"/>
      <c r="B52" s="18" t="n"/>
      <c r="C52" s="18" t="n"/>
      <c r="D52" s="18" t="n"/>
      <c r="E52" s="18" t="n"/>
      <c r="F52" s="18" t="n"/>
      <c r="G52" s="38" t="n"/>
      <c r="H52" s="39">
        <f>IF($A52="","",IF($F52="","",IFERROR(INDEX('Deposit Batches'!$C$6:$C$505,MATCH($F52,'Deposit Batches'!$A$6:$A$505,0)),"")))</f>
        <v/>
      </c>
      <c r="I52" s="38" t="n"/>
      <c r="J52" s="40" t="n"/>
      <c r="K52" s="40" t="n"/>
      <c r="L52" s="41">
        <f>IF($A52="","",IF($J52="","",ROUND($J52-IF($K52="",0,$K52),2)))</f>
        <v/>
      </c>
      <c r="M52" s="23">
        <f>IF($A52="","",IF(OR($B52="",$C52="",$D52="",$G52="",$J52=""),"Missing Required Data",IF($F52="","Unassigned to Deposit",IF(COUNTIF('Deposit Batches'!$A$6:$A$505,$F52)=0,"Unknown Deposit Batch",IF($I52="","Not Posted",IF(OR($I52&lt;$G52,AND($H52&lt;&gt;"",$H52&lt;$G52)),"Review Dates",IF(ABS($L52)&gt;Dashboard!$B$5,"Posting Variance",IF(ABS(IFERROR(INDEX('Deposit Batches'!$H$6:$H$505,MATCH($F52,'Deposit Batches'!$A$6:$A$505,0)),0))&gt;Dashboard!$B$6,"Deposit Variance","Reconciled"))))))))</f>
        <v/>
      </c>
      <c r="N52" s="24">
        <f>IF($A52="","",IF($G52="","",MAX(0,IF($M52="Reconciled",$I52,Dashboard!$B$4)-$G52)))</f>
        <v/>
      </c>
      <c r="O52" s="25" t="n"/>
    </row>
    <row r="53">
      <c r="A53" s="18" t="n"/>
      <c r="B53" s="18" t="n"/>
      <c r="C53" s="18" t="n"/>
      <c r="D53" s="18" t="n"/>
      <c r="E53" s="18" t="n"/>
      <c r="F53" s="18" t="n"/>
      <c r="G53" s="38" t="n"/>
      <c r="H53" s="39">
        <f>IF($A53="","",IF($F53="","",IFERROR(INDEX('Deposit Batches'!$C$6:$C$505,MATCH($F53,'Deposit Batches'!$A$6:$A$505,0)),"")))</f>
        <v/>
      </c>
      <c r="I53" s="38" t="n"/>
      <c r="J53" s="40" t="n"/>
      <c r="K53" s="40" t="n"/>
      <c r="L53" s="41">
        <f>IF($A53="","",IF($J53="","",ROUND($J53-IF($K53="",0,$K53),2)))</f>
        <v/>
      </c>
      <c r="M53" s="23">
        <f>IF($A53="","",IF(OR($B53="",$C53="",$D53="",$G53="",$J53=""),"Missing Required Data",IF($F53="","Unassigned to Deposit",IF(COUNTIF('Deposit Batches'!$A$6:$A$505,$F53)=0,"Unknown Deposit Batch",IF($I53="","Not Posted",IF(OR($I53&lt;$G53,AND($H53&lt;&gt;"",$H53&lt;$G53)),"Review Dates",IF(ABS($L53)&gt;Dashboard!$B$5,"Posting Variance",IF(ABS(IFERROR(INDEX('Deposit Batches'!$H$6:$H$505,MATCH($F53,'Deposit Batches'!$A$6:$A$505,0)),0))&gt;Dashboard!$B$6,"Deposit Variance","Reconciled"))))))))</f>
        <v/>
      </c>
      <c r="N53" s="24">
        <f>IF($A53="","",IF($G53="","",MAX(0,IF($M53="Reconciled",$I53,Dashboard!$B$4)-$G53)))</f>
        <v/>
      </c>
      <c r="O53" s="25" t="n"/>
    </row>
    <row r="54">
      <c r="A54" s="18" t="n"/>
      <c r="B54" s="18" t="n"/>
      <c r="C54" s="18" t="n"/>
      <c r="D54" s="18" t="n"/>
      <c r="E54" s="18" t="n"/>
      <c r="F54" s="18" t="n"/>
      <c r="G54" s="38" t="n"/>
      <c r="H54" s="39">
        <f>IF($A54="","",IF($F54="","",IFERROR(INDEX('Deposit Batches'!$C$6:$C$505,MATCH($F54,'Deposit Batches'!$A$6:$A$505,0)),"")))</f>
        <v/>
      </c>
      <c r="I54" s="38" t="n"/>
      <c r="J54" s="40" t="n"/>
      <c r="K54" s="40" t="n"/>
      <c r="L54" s="41">
        <f>IF($A54="","",IF($J54="","",ROUND($J54-IF($K54="",0,$K54),2)))</f>
        <v/>
      </c>
      <c r="M54" s="23">
        <f>IF($A54="","",IF(OR($B54="",$C54="",$D54="",$G54="",$J54=""),"Missing Required Data",IF($F54="","Unassigned to Deposit",IF(COUNTIF('Deposit Batches'!$A$6:$A$505,$F54)=0,"Unknown Deposit Batch",IF($I54="","Not Posted",IF(OR($I54&lt;$G54,AND($H54&lt;&gt;"",$H54&lt;$G54)),"Review Dates",IF(ABS($L54)&gt;Dashboard!$B$5,"Posting Variance",IF(ABS(IFERROR(INDEX('Deposit Batches'!$H$6:$H$505,MATCH($F54,'Deposit Batches'!$A$6:$A$505,0)),0))&gt;Dashboard!$B$6,"Deposit Variance","Reconciled"))))))))</f>
        <v/>
      </c>
      <c r="N54" s="24">
        <f>IF($A54="","",IF($G54="","",MAX(0,IF($M54="Reconciled",$I54,Dashboard!$B$4)-$G54)))</f>
        <v/>
      </c>
      <c r="O54" s="25" t="n"/>
    </row>
    <row r="55">
      <c r="A55" s="18" t="n"/>
      <c r="B55" s="18" t="n"/>
      <c r="C55" s="18" t="n"/>
      <c r="D55" s="18" t="n"/>
      <c r="E55" s="18" t="n"/>
      <c r="F55" s="18" t="n"/>
      <c r="G55" s="38" t="n"/>
      <c r="H55" s="39">
        <f>IF($A55="","",IF($F55="","",IFERROR(INDEX('Deposit Batches'!$C$6:$C$505,MATCH($F55,'Deposit Batches'!$A$6:$A$505,0)),"")))</f>
        <v/>
      </c>
      <c r="I55" s="38" t="n"/>
      <c r="J55" s="40" t="n"/>
      <c r="K55" s="40" t="n"/>
      <c r="L55" s="41">
        <f>IF($A55="","",IF($J55="","",ROUND($J55-IF($K55="",0,$K55),2)))</f>
        <v/>
      </c>
      <c r="M55" s="23">
        <f>IF($A55="","",IF(OR($B55="",$C55="",$D55="",$G55="",$J55=""),"Missing Required Data",IF($F55="","Unassigned to Deposit",IF(COUNTIF('Deposit Batches'!$A$6:$A$505,$F55)=0,"Unknown Deposit Batch",IF($I55="","Not Posted",IF(OR($I55&lt;$G55,AND($H55&lt;&gt;"",$H55&lt;$G55)),"Review Dates",IF(ABS($L55)&gt;Dashboard!$B$5,"Posting Variance",IF(ABS(IFERROR(INDEX('Deposit Batches'!$H$6:$H$505,MATCH($F55,'Deposit Batches'!$A$6:$A$505,0)),0))&gt;Dashboard!$B$6,"Deposit Variance","Reconciled"))))))))</f>
        <v/>
      </c>
      <c r="N55" s="24">
        <f>IF($A55="","",IF($G55="","",MAX(0,IF($M55="Reconciled",$I55,Dashboard!$B$4)-$G55)))</f>
        <v/>
      </c>
      <c r="O55" s="25" t="n"/>
    </row>
    <row r="56">
      <c r="A56" s="18" t="n"/>
      <c r="B56" s="18" t="n"/>
      <c r="C56" s="18" t="n"/>
      <c r="D56" s="18" t="n"/>
      <c r="E56" s="18" t="n"/>
      <c r="F56" s="18" t="n"/>
      <c r="G56" s="38" t="n"/>
      <c r="H56" s="39">
        <f>IF($A56="","",IF($F56="","",IFERROR(INDEX('Deposit Batches'!$C$6:$C$505,MATCH($F56,'Deposit Batches'!$A$6:$A$505,0)),"")))</f>
        <v/>
      </c>
      <c r="I56" s="38" t="n"/>
      <c r="J56" s="40" t="n"/>
      <c r="K56" s="40" t="n"/>
      <c r="L56" s="41">
        <f>IF($A56="","",IF($J56="","",ROUND($J56-IF($K56="",0,$K56),2)))</f>
        <v/>
      </c>
      <c r="M56" s="23">
        <f>IF($A56="","",IF(OR($B56="",$C56="",$D56="",$G56="",$J56=""),"Missing Required Data",IF($F56="","Unassigned to Deposit",IF(COUNTIF('Deposit Batches'!$A$6:$A$505,$F56)=0,"Unknown Deposit Batch",IF($I56="","Not Posted",IF(OR($I56&lt;$G56,AND($H56&lt;&gt;"",$H56&lt;$G56)),"Review Dates",IF(ABS($L56)&gt;Dashboard!$B$5,"Posting Variance",IF(ABS(IFERROR(INDEX('Deposit Batches'!$H$6:$H$505,MATCH($F56,'Deposit Batches'!$A$6:$A$505,0)),0))&gt;Dashboard!$B$6,"Deposit Variance","Reconciled"))))))))</f>
        <v/>
      </c>
      <c r="N56" s="24">
        <f>IF($A56="","",IF($G56="","",MAX(0,IF($M56="Reconciled",$I56,Dashboard!$B$4)-$G56)))</f>
        <v/>
      </c>
      <c r="O56" s="25" t="n"/>
    </row>
    <row r="57">
      <c r="A57" s="18" t="n"/>
      <c r="B57" s="18" t="n"/>
      <c r="C57" s="18" t="n"/>
      <c r="D57" s="18" t="n"/>
      <c r="E57" s="18" t="n"/>
      <c r="F57" s="18" t="n"/>
      <c r="G57" s="38" t="n"/>
      <c r="H57" s="39">
        <f>IF($A57="","",IF($F57="","",IFERROR(INDEX('Deposit Batches'!$C$6:$C$505,MATCH($F57,'Deposit Batches'!$A$6:$A$505,0)),"")))</f>
        <v/>
      </c>
      <c r="I57" s="38" t="n"/>
      <c r="J57" s="40" t="n"/>
      <c r="K57" s="40" t="n"/>
      <c r="L57" s="41">
        <f>IF($A57="","",IF($J57="","",ROUND($J57-IF($K57="",0,$K57),2)))</f>
        <v/>
      </c>
      <c r="M57" s="23">
        <f>IF($A57="","",IF(OR($B57="",$C57="",$D57="",$G57="",$J57=""),"Missing Required Data",IF($F57="","Unassigned to Deposit",IF(COUNTIF('Deposit Batches'!$A$6:$A$505,$F57)=0,"Unknown Deposit Batch",IF($I57="","Not Posted",IF(OR($I57&lt;$G57,AND($H57&lt;&gt;"",$H57&lt;$G57)),"Review Dates",IF(ABS($L57)&gt;Dashboard!$B$5,"Posting Variance",IF(ABS(IFERROR(INDEX('Deposit Batches'!$H$6:$H$505,MATCH($F57,'Deposit Batches'!$A$6:$A$505,0)),0))&gt;Dashboard!$B$6,"Deposit Variance","Reconciled"))))))))</f>
        <v/>
      </c>
      <c r="N57" s="24">
        <f>IF($A57="","",IF($G57="","",MAX(0,IF($M57="Reconciled",$I57,Dashboard!$B$4)-$G57)))</f>
        <v/>
      </c>
      <c r="O57" s="25" t="n"/>
    </row>
    <row r="58">
      <c r="A58" s="18" t="n"/>
      <c r="B58" s="18" t="n"/>
      <c r="C58" s="18" t="n"/>
      <c r="D58" s="18" t="n"/>
      <c r="E58" s="18" t="n"/>
      <c r="F58" s="18" t="n"/>
      <c r="G58" s="38" t="n"/>
      <c r="H58" s="39">
        <f>IF($A58="","",IF($F58="","",IFERROR(INDEX('Deposit Batches'!$C$6:$C$505,MATCH($F58,'Deposit Batches'!$A$6:$A$505,0)),"")))</f>
        <v/>
      </c>
      <c r="I58" s="38" t="n"/>
      <c r="J58" s="40" t="n"/>
      <c r="K58" s="40" t="n"/>
      <c r="L58" s="41">
        <f>IF($A58="","",IF($J58="","",ROUND($J58-IF($K58="",0,$K58),2)))</f>
        <v/>
      </c>
      <c r="M58" s="23">
        <f>IF($A58="","",IF(OR($B58="",$C58="",$D58="",$G58="",$J58=""),"Missing Required Data",IF($F58="","Unassigned to Deposit",IF(COUNTIF('Deposit Batches'!$A$6:$A$505,$F58)=0,"Unknown Deposit Batch",IF($I58="","Not Posted",IF(OR($I58&lt;$G58,AND($H58&lt;&gt;"",$H58&lt;$G58)),"Review Dates",IF(ABS($L58)&gt;Dashboard!$B$5,"Posting Variance",IF(ABS(IFERROR(INDEX('Deposit Batches'!$H$6:$H$505,MATCH($F58,'Deposit Batches'!$A$6:$A$505,0)),0))&gt;Dashboard!$B$6,"Deposit Variance","Reconciled"))))))))</f>
        <v/>
      </c>
      <c r="N58" s="24">
        <f>IF($A58="","",IF($G58="","",MAX(0,IF($M58="Reconciled",$I58,Dashboard!$B$4)-$G58)))</f>
        <v/>
      </c>
      <c r="O58" s="25" t="n"/>
    </row>
    <row r="59">
      <c r="A59" s="18" t="n"/>
      <c r="B59" s="18" t="n"/>
      <c r="C59" s="18" t="n"/>
      <c r="D59" s="18" t="n"/>
      <c r="E59" s="18" t="n"/>
      <c r="F59" s="18" t="n"/>
      <c r="G59" s="38" t="n"/>
      <c r="H59" s="39">
        <f>IF($A59="","",IF($F59="","",IFERROR(INDEX('Deposit Batches'!$C$6:$C$505,MATCH($F59,'Deposit Batches'!$A$6:$A$505,0)),"")))</f>
        <v/>
      </c>
      <c r="I59" s="38" t="n"/>
      <c r="J59" s="40" t="n"/>
      <c r="K59" s="40" t="n"/>
      <c r="L59" s="41">
        <f>IF($A59="","",IF($J59="","",ROUND($J59-IF($K59="",0,$K59),2)))</f>
        <v/>
      </c>
      <c r="M59" s="23">
        <f>IF($A59="","",IF(OR($B59="",$C59="",$D59="",$G59="",$J59=""),"Missing Required Data",IF($F59="","Unassigned to Deposit",IF(COUNTIF('Deposit Batches'!$A$6:$A$505,$F59)=0,"Unknown Deposit Batch",IF($I59="","Not Posted",IF(OR($I59&lt;$G59,AND($H59&lt;&gt;"",$H59&lt;$G59)),"Review Dates",IF(ABS($L59)&gt;Dashboard!$B$5,"Posting Variance",IF(ABS(IFERROR(INDEX('Deposit Batches'!$H$6:$H$505,MATCH($F59,'Deposit Batches'!$A$6:$A$505,0)),0))&gt;Dashboard!$B$6,"Deposit Variance","Reconciled"))))))))</f>
        <v/>
      </c>
      <c r="N59" s="24">
        <f>IF($A59="","",IF($G59="","",MAX(0,IF($M59="Reconciled",$I59,Dashboard!$B$4)-$G59)))</f>
        <v/>
      </c>
      <c r="O59" s="25" t="n"/>
    </row>
    <row r="60">
      <c r="A60" s="18" t="n"/>
      <c r="B60" s="18" t="n"/>
      <c r="C60" s="18" t="n"/>
      <c r="D60" s="18" t="n"/>
      <c r="E60" s="18" t="n"/>
      <c r="F60" s="18" t="n"/>
      <c r="G60" s="38" t="n"/>
      <c r="H60" s="39">
        <f>IF($A60="","",IF($F60="","",IFERROR(INDEX('Deposit Batches'!$C$6:$C$505,MATCH($F60,'Deposit Batches'!$A$6:$A$505,0)),"")))</f>
        <v/>
      </c>
      <c r="I60" s="38" t="n"/>
      <c r="J60" s="40" t="n"/>
      <c r="K60" s="40" t="n"/>
      <c r="L60" s="41">
        <f>IF($A60="","",IF($J60="","",ROUND($J60-IF($K60="",0,$K60),2)))</f>
        <v/>
      </c>
      <c r="M60" s="23">
        <f>IF($A60="","",IF(OR($B60="",$C60="",$D60="",$G60="",$J60=""),"Missing Required Data",IF($F60="","Unassigned to Deposit",IF(COUNTIF('Deposit Batches'!$A$6:$A$505,$F60)=0,"Unknown Deposit Batch",IF($I60="","Not Posted",IF(OR($I60&lt;$G60,AND($H60&lt;&gt;"",$H60&lt;$G60)),"Review Dates",IF(ABS($L60)&gt;Dashboard!$B$5,"Posting Variance",IF(ABS(IFERROR(INDEX('Deposit Batches'!$H$6:$H$505,MATCH($F60,'Deposit Batches'!$A$6:$A$505,0)),0))&gt;Dashboard!$B$6,"Deposit Variance","Reconciled"))))))))</f>
        <v/>
      </c>
      <c r="N60" s="24">
        <f>IF($A60="","",IF($G60="","",MAX(0,IF($M60="Reconciled",$I60,Dashboard!$B$4)-$G60)))</f>
        <v/>
      </c>
      <c r="O60" s="25" t="n"/>
    </row>
    <row r="61">
      <c r="A61" s="18" t="n"/>
      <c r="B61" s="18" t="n"/>
      <c r="C61" s="18" t="n"/>
      <c r="D61" s="18" t="n"/>
      <c r="E61" s="18" t="n"/>
      <c r="F61" s="18" t="n"/>
      <c r="G61" s="38" t="n"/>
      <c r="H61" s="39">
        <f>IF($A61="","",IF($F61="","",IFERROR(INDEX('Deposit Batches'!$C$6:$C$505,MATCH($F61,'Deposit Batches'!$A$6:$A$505,0)),"")))</f>
        <v/>
      </c>
      <c r="I61" s="38" t="n"/>
      <c r="J61" s="40" t="n"/>
      <c r="K61" s="40" t="n"/>
      <c r="L61" s="41">
        <f>IF($A61="","",IF($J61="","",ROUND($J61-IF($K61="",0,$K61),2)))</f>
        <v/>
      </c>
      <c r="M61" s="23">
        <f>IF($A61="","",IF(OR($B61="",$C61="",$D61="",$G61="",$J61=""),"Missing Required Data",IF($F61="","Unassigned to Deposit",IF(COUNTIF('Deposit Batches'!$A$6:$A$505,$F61)=0,"Unknown Deposit Batch",IF($I61="","Not Posted",IF(OR($I61&lt;$G61,AND($H61&lt;&gt;"",$H61&lt;$G61)),"Review Dates",IF(ABS($L61)&gt;Dashboard!$B$5,"Posting Variance",IF(ABS(IFERROR(INDEX('Deposit Batches'!$H$6:$H$505,MATCH($F61,'Deposit Batches'!$A$6:$A$505,0)),0))&gt;Dashboard!$B$6,"Deposit Variance","Reconciled"))))))))</f>
        <v/>
      </c>
      <c r="N61" s="24">
        <f>IF($A61="","",IF($G61="","",MAX(0,IF($M61="Reconciled",$I61,Dashboard!$B$4)-$G61)))</f>
        <v/>
      </c>
      <c r="O61" s="25" t="n"/>
    </row>
    <row r="62">
      <c r="A62" s="18" t="n"/>
      <c r="B62" s="18" t="n"/>
      <c r="C62" s="18" t="n"/>
      <c r="D62" s="18" t="n"/>
      <c r="E62" s="18" t="n"/>
      <c r="F62" s="18" t="n"/>
      <c r="G62" s="38" t="n"/>
      <c r="H62" s="39">
        <f>IF($A62="","",IF($F62="","",IFERROR(INDEX('Deposit Batches'!$C$6:$C$505,MATCH($F62,'Deposit Batches'!$A$6:$A$505,0)),"")))</f>
        <v/>
      </c>
      <c r="I62" s="38" t="n"/>
      <c r="J62" s="40" t="n"/>
      <c r="K62" s="40" t="n"/>
      <c r="L62" s="41">
        <f>IF($A62="","",IF($J62="","",ROUND($J62-IF($K62="",0,$K62),2)))</f>
        <v/>
      </c>
      <c r="M62" s="23">
        <f>IF($A62="","",IF(OR($B62="",$C62="",$D62="",$G62="",$J62=""),"Missing Required Data",IF($F62="","Unassigned to Deposit",IF(COUNTIF('Deposit Batches'!$A$6:$A$505,$F62)=0,"Unknown Deposit Batch",IF($I62="","Not Posted",IF(OR($I62&lt;$G62,AND($H62&lt;&gt;"",$H62&lt;$G62)),"Review Dates",IF(ABS($L62)&gt;Dashboard!$B$5,"Posting Variance",IF(ABS(IFERROR(INDEX('Deposit Batches'!$H$6:$H$505,MATCH($F62,'Deposit Batches'!$A$6:$A$505,0)),0))&gt;Dashboard!$B$6,"Deposit Variance","Reconciled"))))))))</f>
        <v/>
      </c>
      <c r="N62" s="24">
        <f>IF($A62="","",IF($G62="","",MAX(0,IF($M62="Reconciled",$I62,Dashboard!$B$4)-$G62)))</f>
        <v/>
      </c>
      <c r="O62" s="25" t="n"/>
    </row>
    <row r="63">
      <c r="A63" s="18" t="n"/>
      <c r="B63" s="18" t="n"/>
      <c r="C63" s="18" t="n"/>
      <c r="D63" s="18" t="n"/>
      <c r="E63" s="18" t="n"/>
      <c r="F63" s="18" t="n"/>
      <c r="G63" s="38" t="n"/>
      <c r="H63" s="39">
        <f>IF($A63="","",IF($F63="","",IFERROR(INDEX('Deposit Batches'!$C$6:$C$505,MATCH($F63,'Deposit Batches'!$A$6:$A$505,0)),"")))</f>
        <v/>
      </c>
      <c r="I63" s="38" t="n"/>
      <c r="J63" s="40" t="n"/>
      <c r="K63" s="40" t="n"/>
      <c r="L63" s="41">
        <f>IF($A63="","",IF($J63="","",ROUND($J63-IF($K63="",0,$K63),2)))</f>
        <v/>
      </c>
      <c r="M63" s="23">
        <f>IF($A63="","",IF(OR($B63="",$C63="",$D63="",$G63="",$J63=""),"Missing Required Data",IF($F63="","Unassigned to Deposit",IF(COUNTIF('Deposit Batches'!$A$6:$A$505,$F63)=0,"Unknown Deposit Batch",IF($I63="","Not Posted",IF(OR($I63&lt;$G63,AND($H63&lt;&gt;"",$H63&lt;$G63)),"Review Dates",IF(ABS($L63)&gt;Dashboard!$B$5,"Posting Variance",IF(ABS(IFERROR(INDEX('Deposit Batches'!$H$6:$H$505,MATCH($F63,'Deposit Batches'!$A$6:$A$505,0)),0))&gt;Dashboard!$B$6,"Deposit Variance","Reconciled"))))))))</f>
        <v/>
      </c>
      <c r="N63" s="24">
        <f>IF($A63="","",IF($G63="","",MAX(0,IF($M63="Reconciled",$I63,Dashboard!$B$4)-$G63)))</f>
        <v/>
      </c>
      <c r="O63" s="25" t="n"/>
    </row>
    <row r="64">
      <c r="A64" s="18" t="n"/>
      <c r="B64" s="18" t="n"/>
      <c r="C64" s="18" t="n"/>
      <c r="D64" s="18" t="n"/>
      <c r="E64" s="18" t="n"/>
      <c r="F64" s="18" t="n"/>
      <c r="G64" s="38" t="n"/>
      <c r="H64" s="39">
        <f>IF($A64="","",IF($F64="","",IFERROR(INDEX('Deposit Batches'!$C$6:$C$505,MATCH($F64,'Deposit Batches'!$A$6:$A$505,0)),"")))</f>
        <v/>
      </c>
      <c r="I64" s="38" t="n"/>
      <c r="J64" s="40" t="n"/>
      <c r="K64" s="40" t="n"/>
      <c r="L64" s="41">
        <f>IF($A64="","",IF($J64="","",ROUND($J64-IF($K64="",0,$K64),2)))</f>
        <v/>
      </c>
      <c r="M64" s="23">
        <f>IF($A64="","",IF(OR($B64="",$C64="",$D64="",$G64="",$J64=""),"Missing Required Data",IF($F64="","Unassigned to Deposit",IF(COUNTIF('Deposit Batches'!$A$6:$A$505,$F64)=0,"Unknown Deposit Batch",IF($I64="","Not Posted",IF(OR($I64&lt;$G64,AND($H64&lt;&gt;"",$H64&lt;$G64)),"Review Dates",IF(ABS($L64)&gt;Dashboard!$B$5,"Posting Variance",IF(ABS(IFERROR(INDEX('Deposit Batches'!$H$6:$H$505,MATCH($F64,'Deposit Batches'!$A$6:$A$505,0)),0))&gt;Dashboard!$B$6,"Deposit Variance","Reconciled"))))))))</f>
        <v/>
      </c>
      <c r="N64" s="24">
        <f>IF($A64="","",IF($G64="","",MAX(0,IF($M64="Reconciled",$I64,Dashboard!$B$4)-$G64)))</f>
        <v/>
      </c>
      <c r="O64" s="25" t="n"/>
    </row>
    <row r="65">
      <c r="A65" s="18" t="n"/>
      <c r="B65" s="18" t="n"/>
      <c r="C65" s="18" t="n"/>
      <c r="D65" s="18" t="n"/>
      <c r="E65" s="18" t="n"/>
      <c r="F65" s="18" t="n"/>
      <c r="G65" s="38" t="n"/>
      <c r="H65" s="39">
        <f>IF($A65="","",IF($F65="","",IFERROR(INDEX('Deposit Batches'!$C$6:$C$505,MATCH($F65,'Deposit Batches'!$A$6:$A$505,0)),"")))</f>
        <v/>
      </c>
      <c r="I65" s="38" t="n"/>
      <c r="J65" s="40" t="n"/>
      <c r="K65" s="40" t="n"/>
      <c r="L65" s="41">
        <f>IF($A65="","",IF($J65="","",ROUND($J65-IF($K65="",0,$K65),2)))</f>
        <v/>
      </c>
      <c r="M65" s="23">
        <f>IF($A65="","",IF(OR($B65="",$C65="",$D65="",$G65="",$J65=""),"Missing Required Data",IF($F65="","Unassigned to Deposit",IF(COUNTIF('Deposit Batches'!$A$6:$A$505,$F65)=0,"Unknown Deposit Batch",IF($I65="","Not Posted",IF(OR($I65&lt;$G65,AND($H65&lt;&gt;"",$H65&lt;$G65)),"Review Dates",IF(ABS($L65)&gt;Dashboard!$B$5,"Posting Variance",IF(ABS(IFERROR(INDEX('Deposit Batches'!$H$6:$H$505,MATCH($F65,'Deposit Batches'!$A$6:$A$505,0)),0))&gt;Dashboard!$B$6,"Deposit Variance","Reconciled"))))))))</f>
        <v/>
      </c>
      <c r="N65" s="24">
        <f>IF($A65="","",IF($G65="","",MAX(0,IF($M65="Reconciled",$I65,Dashboard!$B$4)-$G65)))</f>
        <v/>
      </c>
      <c r="O65" s="25" t="n"/>
    </row>
    <row r="66">
      <c r="A66" s="18" t="n"/>
      <c r="B66" s="18" t="n"/>
      <c r="C66" s="18" t="n"/>
      <c r="D66" s="18" t="n"/>
      <c r="E66" s="18" t="n"/>
      <c r="F66" s="18" t="n"/>
      <c r="G66" s="38" t="n"/>
      <c r="H66" s="39">
        <f>IF($A66="","",IF($F66="","",IFERROR(INDEX('Deposit Batches'!$C$6:$C$505,MATCH($F66,'Deposit Batches'!$A$6:$A$505,0)),"")))</f>
        <v/>
      </c>
      <c r="I66" s="38" t="n"/>
      <c r="J66" s="40" t="n"/>
      <c r="K66" s="40" t="n"/>
      <c r="L66" s="41">
        <f>IF($A66="","",IF($J66="","",ROUND($J66-IF($K66="",0,$K66),2)))</f>
        <v/>
      </c>
      <c r="M66" s="23">
        <f>IF($A66="","",IF(OR($B66="",$C66="",$D66="",$G66="",$J66=""),"Missing Required Data",IF($F66="","Unassigned to Deposit",IF(COUNTIF('Deposit Batches'!$A$6:$A$505,$F66)=0,"Unknown Deposit Batch",IF($I66="","Not Posted",IF(OR($I66&lt;$G66,AND($H66&lt;&gt;"",$H66&lt;$G66)),"Review Dates",IF(ABS($L66)&gt;Dashboard!$B$5,"Posting Variance",IF(ABS(IFERROR(INDEX('Deposit Batches'!$H$6:$H$505,MATCH($F66,'Deposit Batches'!$A$6:$A$505,0)),0))&gt;Dashboard!$B$6,"Deposit Variance","Reconciled"))))))))</f>
        <v/>
      </c>
      <c r="N66" s="24">
        <f>IF($A66="","",IF($G66="","",MAX(0,IF($M66="Reconciled",$I66,Dashboard!$B$4)-$G66)))</f>
        <v/>
      </c>
      <c r="O66" s="25" t="n"/>
    </row>
    <row r="67">
      <c r="A67" s="18" t="n"/>
      <c r="B67" s="18" t="n"/>
      <c r="C67" s="18" t="n"/>
      <c r="D67" s="18" t="n"/>
      <c r="E67" s="18" t="n"/>
      <c r="F67" s="18" t="n"/>
      <c r="G67" s="38" t="n"/>
      <c r="H67" s="39">
        <f>IF($A67="","",IF($F67="","",IFERROR(INDEX('Deposit Batches'!$C$6:$C$505,MATCH($F67,'Deposit Batches'!$A$6:$A$505,0)),"")))</f>
        <v/>
      </c>
      <c r="I67" s="38" t="n"/>
      <c r="J67" s="40" t="n"/>
      <c r="K67" s="40" t="n"/>
      <c r="L67" s="41">
        <f>IF($A67="","",IF($J67="","",ROUND($J67-IF($K67="",0,$K67),2)))</f>
        <v/>
      </c>
      <c r="M67" s="23">
        <f>IF($A67="","",IF(OR($B67="",$C67="",$D67="",$G67="",$J67=""),"Missing Required Data",IF($F67="","Unassigned to Deposit",IF(COUNTIF('Deposit Batches'!$A$6:$A$505,$F67)=0,"Unknown Deposit Batch",IF($I67="","Not Posted",IF(OR($I67&lt;$G67,AND($H67&lt;&gt;"",$H67&lt;$G67)),"Review Dates",IF(ABS($L67)&gt;Dashboard!$B$5,"Posting Variance",IF(ABS(IFERROR(INDEX('Deposit Batches'!$H$6:$H$505,MATCH($F67,'Deposit Batches'!$A$6:$A$505,0)),0))&gt;Dashboard!$B$6,"Deposit Variance","Reconciled"))))))))</f>
        <v/>
      </c>
      <c r="N67" s="24">
        <f>IF($A67="","",IF($G67="","",MAX(0,IF($M67="Reconciled",$I67,Dashboard!$B$4)-$G67)))</f>
        <v/>
      </c>
      <c r="O67" s="25" t="n"/>
    </row>
    <row r="68">
      <c r="A68" s="18" t="n"/>
      <c r="B68" s="18" t="n"/>
      <c r="C68" s="18" t="n"/>
      <c r="D68" s="18" t="n"/>
      <c r="E68" s="18" t="n"/>
      <c r="F68" s="18" t="n"/>
      <c r="G68" s="38" t="n"/>
      <c r="H68" s="39">
        <f>IF($A68="","",IF($F68="","",IFERROR(INDEX('Deposit Batches'!$C$6:$C$505,MATCH($F68,'Deposit Batches'!$A$6:$A$505,0)),"")))</f>
        <v/>
      </c>
      <c r="I68" s="38" t="n"/>
      <c r="J68" s="40" t="n"/>
      <c r="K68" s="40" t="n"/>
      <c r="L68" s="41">
        <f>IF($A68="","",IF($J68="","",ROUND($J68-IF($K68="",0,$K68),2)))</f>
        <v/>
      </c>
      <c r="M68" s="23">
        <f>IF($A68="","",IF(OR($B68="",$C68="",$D68="",$G68="",$J68=""),"Missing Required Data",IF($F68="","Unassigned to Deposit",IF(COUNTIF('Deposit Batches'!$A$6:$A$505,$F68)=0,"Unknown Deposit Batch",IF($I68="","Not Posted",IF(OR($I68&lt;$G68,AND($H68&lt;&gt;"",$H68&lt;$G68)),"Review Dates",IF(ABS($L68)&gt;Dashboard!$B$5,"Posting Variance",IF(ABS(IFERROR(INDEX('Deposit Batches'!$H$6:$H$505,MATCH($F68,'Deposit Batches'!$A$6:$A$505,0)),0))&gt;Dashboard!$B$6,"Deposit Variance","Reconciled"))))))))</f>
        <v/>
      </c>
      <c r="N68" s="24">
        <f>IF($A68="","",IF($G68="","",MAX(0,IF($M68="Reconciled",$I68,Dashboard!$B$4)-$G68)))</f>
        <v/>
      </c>
      <c r="O68" s="25" t="n"/>
    </row>
    <row r="69">
      <c r="A69" s="18" t="n"/>
      <c r="B69" s="18" t="n"/>
      <c r="C69" s="18" t="n"/>
      <c r="D69" s="18" t="n"/>
      <c r="E69" s="18" t="n"/>
      <c r="F69" s="18" t="n"/>
      <c r="G69" s="38" t="n"/>
      <c r="H69" s="39">
        <f>IF($A69="","",IF($F69="","",IFERROR(INDEX('Deposit Batches'!$C$6:$C$505,MATCH($F69,'Deposit Batches'!$A$6:$A$505,0)),"")))</f>
        <v/>
      </c>
      <c r="I69" s="38" t="n"/>
      <c r="J69" s="40" t="n"/>
      <c r="K69" s="40" t="n"/>
      <c r="L69" s="41">
        <f>IF($A69="","",IF($J69="","",ROUND($J69-IF($K69="",0,$K69),2)))</f>
        <v/>
      </c>
      <c r="M69" s="23">
        <f>IF($A69="","",IF(OR($B69="",$C69="",$D69="",$G69="",$J69=""),"Missing Required Data",IF($F69="","Unassigned to Deposit",IF(COUNTIF('Deposit Batches'!$A$6:$A$505,$F69)=0,"Unknown Deposit Batch",IF($I69="","Not Posted",IF(OR($I69&lt;$G69,AND($H69&lt;&gt;"",$H69&lt;$G69)),"Review Dates",IF(ABS($L69)&gt;Dashboard!$B$5,"Posting Variance",IF(ABS(IFERROR(INDEX('Deposit Batches'!$H$6:$H$505,MATCH($F69,'Deposit Batches'!$A$6:$A$505,0)),0))&gt;Dashboard!$B$6,"Deposit Variance","Reconciled"))))))))</f>
        <v/>
      </c>
      <c r="N69" s="24">
        <f>IF($A69="","",IF($G69="","",MAX(0,IF($M69="Reconciled",$I69,Dashboard!$B$4)-$G69)))</f>
        <v/>
      </c>
      <c r="O69" s="25" t="n"/>
    </row>
    <row r="70">
      <c r="A70" s="18" t="n"/>
      <c r="B70" s="18" t="n"/>
      <c r="C70" s="18" t="n"/>
      <c r="D70" s="18" t="n"/>
      <c r="E70" s="18" t="n"/>
      <c r="F70" s="18" t="n"/>
      <c r="G70" s="38" t="n"/>
      <c r="H70" s="39">
        <f>IF($A70="","",IF($F70="","",IFERROR(INDEX('Deposit Batches'!$C$6:$C$505,MATCH($F70,'Deposit Batches'!$A$6:$A$505,0)),"")))</f>
        <v/>
      </c>
      <c r="I70" s="38" t="n"/>
      <c r="J70" s="40" t="n"/>
      <c r="K70" s="40" t="n"/>
      <c r="L70" s="41">
        <f>IF($A70="","",IF($J70="","",ROUND($J70-IF($K70="",0,$K70),2)))</f>
        <v/>
      </c>
      <c r="M70" s="23">
        <f>IF($A70="","",IF(OR($B70="",$C70="",$D70="",$G70="",$J70=""),"Missing Required Data",IF($F70="","Unassigned to Deposit",IF(COUNTIF('Deposit Batches'!$A$6:$A$505,$F70)=0,"Unknown Deposit Batch",IF($I70="","Not Posted",IF(OR($I70&lt;$G70,AND($H70&lt;&gt;"",$H70&lt;$G70)),"Review Dates",IF(ABS($L70)&gt;Dashboard!$B$5,"Posting Variance",IF(ABS(IFERROR(INDEX('Deposit Batches'!$H$6:$H$505,MATCH($F70,'Deposit Batches'!$A$6:$A$505,0)),0))&gt;Dashboard!$B$6,"Deposit Variance","Reconciled"))))))))</f>
        <v/>
      </c>
      <c r="N70" s="24">
        <f>IF($A70="","",IF($G70="","",MAX(0,IF($M70="Reconciled",$I70,Dashboard!$B$4)-$G70)))</f>
        <v/>
      </c>
      <c r="O70" s="25" t="n"/>
    </row>
    <row r="71">
      <c r="A71" s="18" t="n"/>
      <c r="B71" s="18" t="n"/>
      <c r="C71" s="18" t="n"/>
      <c r="D71" s="18" t="n"/>
      <c r="E71" s="18" t="n"/>
      <c r="F71" s="18" t="n"/>
      <c r="G71" s="38" t="n"/>
      <c r="H71" s="39">
        <f>IF($A71="","",IF($F71="","",IFERROR(INDEX('Deposit Batches'!$C$6:$C$505,MATCH($F71,'Deposit Batches'!$A$6:$A$505,0)),"")))</f>
        <v/>
      </c>
      <c r="I71" s="38" t="n"/>
      <c r="J71" s="40" t="n"/>
      <c r="K71" s="40" t="n"/>
      <c r="L71" s="41">
        <f>IF($A71="","",IF($J71="","",ROUND($J71-IF($K71="",0,$K71),2)))</f>
        <v/>
      </c>
      <c r="M71" s="23">
        <f>IF($A71="","",IF(OR($B71="",$C71="",$D71="",$G71="",$J71=""),"Missing Required Data",IF($F71="","Unassigned to Deposit",IF(COUNTIF('Deposit Batches'!$A$6:$A$505,$F71)=0,"Unknown Deposit Batch",IF($I71="","Not Posted",IF(OR($I71&lt;$G71,AND($H71&lt;&gt;"",$H71&lt;$G71)),"Review Dates",IF(ABS($L71)&gt;Dashboard!$B$5,"Posting Variance",IF(ABS(IFERROR(INDEX('Deposit Batches'!$H$6:$H$505,MATCH($F71,'Deposit Batches'!$A$6:$A$505,0)),0))&gt;Dashboard!$B$6,"Deposit Variance","Reconciled"))))))))</f>
        <v/>
      </c>
      <c r="N71" s="24">
        <f>IF($A71="","",IF($G71="","",MAX(0,IF($M71="Reconciled",$I71,Dashboard!$B$4)-$G71)))</f>
        <v/>
      </c>
      <c r="O71" s="25" t="n"/>
    </row>
    <row r="72">
      <c r="A72" s="18" t="n"/>
      <c r="B72" s="18" t="n"/>
      <c r="C72" s="18" t="n"/>
      <c r="D72" s="18" t="n"/>
      <c r="E72" s="18" t="n"/>
      <c r="F72" s="18" t="n"/>
      <c r="G72" s="38" t="n"/>
      <c r="H72" s="39">
        <f>IF($A72="","",IF($F72="","",IFERROR(INDEX('Deposit Batches'!$C$6:$C$505,MATCH($F72,'Deposit Batches'!$A$6:$A$505,0)),"")))</f>
        <v/>
      </c>
      <c r="I72" s="38" t="n"/>
      <c r="J72" s="40" t="n"/>
      <c r="K72" s="40" t="n"/>
      <c r="L72" s="41">
        <f>IF($A72="","",IF($J72="","",ROUND($J72-IF($K72="",0,$K72),2)))</f>
        <v/>
      </c>
      <c r="M72" s="23">
        <f>IF($A72="","",IF(OR($B72="",$C72="",$D72="",$G72="",$J72=""),"Missing Required Data",IF($F72="","Unassigned to Deposit",IF(COUNTIF('Deposit Batches'!$A$6:$A$505,$F72)=0,"Unknown Deposit Batch",IF($I72="","Not Posted",IF(OR($I72&lt;$G72,AND($H72&lt;&gt;"",$H72&lt;$G72)),"Review Dates",IF(ABS($L72)&gt;Dashboard!$B$5,"Posting Variance",IF(ABS(IFERROR(INDEX('Deposit Batches'!$H$6:$H$505,MATCH($F72,'Deposit Batches'!$A$6:$A$505,0)),0))&gt;Dashboard!$B$6,"Deposit Variance","Reconciled"))))))))</f>
        <v/>
      </c>
      <c r="N72" s="24">
        <f>IF($A72="","",IF($G72="","",MAX(0,IF($M72="Reconciled",$I72,Dashboard!$B$4)-$G72)))</f>
        <v/>
      </c>
      <c r="O72" s="25" t="n"/>
    </row>
    <row r="73">
      <c r="A73" s="18" t="n"/>
      <c r="B73" s="18" t="n"/>
      <c r="C73" s="18" t="n"/>
      <c r="D73" s="18" t="n"/>
      <c r="E73" s="18" t="n"/>
      <c r="F73" s="18" t="n"/>
      <c r="G73" s="38" t="n"/>
      <c r="H73" s="39">
        <f>IF($A73="","",IF($F73="","",IFERROR(INDEX('Deposit Batches'!$C$6:$C$505,MATCH($F73,'Deposit Batches'!$A$6:$A$505,0)),"")))</f>
        <v/>
      </c>
      <c r="I73" s="38" t="n"/>
      <c r="J73" s="40" t="n"/>
      <c r="K73" s="40" t="n"/>
      <c r="L73" s="41">
        <f>IF($A73="","",IF($J73="","",ROUND($J73-IF($K73="",0,$K73),2)))</f>
        <v/>
      </c>
      <c r="M73" s="23">
        <f>IF($A73="","",IF(OR($B73="",$C73="",$D73="",$G73="",$J73=""),"Missing Required Data",IF($F73="","Unassigned to Deposit",IF(COUNTIF('Deposit Batches'!$A$6:$A$505,$F73)=0,"Unknown Deposit Batch",IF($I73="","Not Posted",IF(OR($I73&lt;$G73,AND($H73&lt;&gt;"",$H73&lt;$G73)),"Review Dates",IF(ABS($L73)&gt;Dashboard!$B$5,"Posting Variance",IF(ABS(IFERROR(INDEX('Deposit Batches'!$H$6:$H$505,MATCH($F73,'Deposit Batches'!$A$6:$A$505,0)),0))&gt;Dashboard!$B$6,"Deposit Variance","Reconciled"))))))))</f>
        <v/>
      </c>
      <c r="N73" s="24">
        <f>IF($A73="","",IF($G73="","",MAX(0,IF($M73="Reconciled",$I73,Dashboard!$B$4)-$G73)))</f>
        <v/>
      </c>
      <c r="O73" s="25" t="n"/>
    </row>
    <row r="74">
      <c r="A74" s="18" t="n"/>
      <c r="B74" s="18" t="n"/>
      <c r="C74" s="18" t="n"/>
      <c r="D74" s="18" t="n"/>
      <c r="E74" s="18" t="n"/>
      <c r="F74" s="18" t="n"/>
      <c r="G74" s="38" t="n"/>
      <c r="H74" s="39">
        <f>IF($A74="","",IF($F74="","",IFERROR(INDEX('Deposit Batches'!$C$6:$C$505,MATCH($F74,'Deposit Batches'!$A$6:$A$505,0)),"")))</f>
        <v/>
      </c>
      <c r="I74" s="38" t="n"/>
      <c r="J74" s="40" t="n"/>
      <c r="K74" s="40" t="n"/>
      <c r="L74" s="41">
        <f>IF($A74="","",IF($J74="","",ROUND($J74-IF($K74="",0,$K74),2)))</f>
        <v/>
      </c>
      <c r="M74" s="23">
        <f>IF($A74="","",IF(OR($B74="",$C74="",$D74="",$G74="",$J74=""),"Missing Required Data",IF($F74="","Unassigned to Deposit",IF(COUNTIF('Deposit Batches'!$A$6:$A$505,$F74)=0,"Unknown Deposit Batch",IF($I74="","Not Posted",IF(OR($I74&lt;$G74,AND($H74&lt;&gt;"",$H74&lt;$G74)),"Review Dates",IF(ABS($L74)&gt;Dashboard!$B$5,"Posting Variance",IF(ABS(IFERROR(INDEX('Deposit Batches'!$H$6:$H$505,MATCH($F74,'Deposit Batches'!$A$6:$A$505,0)),0))&gt;Dashboard!$B$6,"Deposit Variance","Reconciled"))))))))</f>
        <v/>
      </c>
      <c r="N74" s="24">
        <f>IF($A74="","",IF($G74="","",MAX(0,IF($M74="Reconciled",$I74,Dashboard!$B$4)-$G74)))</f>
        <v/>
      </c>
      <c r="O74" s="25" t="n"/>
    </row>
    <row r="75">
      <c r="A75" s="18" t="n"/>
      <c r="B75" s="18" t="n"/>
      <c r="C75" s="18" t="n"/>
      <c r="D75" s="18" t="n"/>
      <c r="E75" s="18" t="n"/>
      <c r="F75" s="18" t="n"/>
      <c r="G75" s="38" t="n"/>
      <c r="H75" s="39">
        <f>IF($A75="","",IF($F75="","",IFERROR(INDEX('Deposit Batches'!$C$6:$C$505,MATCH($F75,'Deposit Batches'!$A$6:$A$505,0)),"")))</f>
        <v/>
      </c>
      <c r="I75" s="38" t="n"/>
      <c r="J75" s="40" t="n"/>
      <c r="K75" s="40" t="n"/>
      <c r="L75" s="41">
        <f>IF($A75="","",IF($J75="","",ROUND($J75-IF($K75="",0,$K75),2)))</f>
        <v/>
      </c>
      <c r="M75" s="23">
        <f>IF($A75="","",IF(OR($B75="",$C75="",$D75="",$G75="",$J75=""),"Missing Required Data",IF($F75="","Unassigned to Deposit",IF(COUNTIF('Deposit Batches'!$A$6:$A$505,$F75)=0,"Unknown Deposit Batch",IF($I75="","Not Posted",IF(OR($I75&lt;$G75,AND($H75&lt;&gt;"",$H75&lt;$G75)),"Review Dates",IF(ABS($L75)&gt;Dashboard!$B$5,"Posting Variance",IF(ABS(IFERROR(INDEX('Deposit Batches'!$H$6:$H$505,MATCH($F75,'Deposit Batches'!$A$6:$A$505,0)),0))&gt;Dashboard!$B$6,"Deposit Variance","Reconciled"))))))))</f>
        <v/>
      </c>
      <c r="N75" s="24">
        <f>IF($A75="","",IF($G75="","",MAX(0,IF($M75="Reconciled",$I75,Dashboard!$B$4)-$G75)))</f>
        <v/>
      </c>
      <c r="O75" s="25" t="n"/>
    </row>
    <row r="76">
      <c r="A76" s="18" t="n"/>
      <c r="B76" s="18" t="n"/>
      <c r="C76" s="18" t="n"/>
      <c r="D76" s="18" t="n"/>
      <c r="E76" s="18" t="n"/>
      <c r="F76" s="18" t="n"/>
      <c r="G76" s="38" t="n"/>
      <c r="H76" s="39">
        <f>IF($A76="","",IF($F76="","",IFERROR(INDEX('Deposit Batches'!$C$6:$C$505,MATCH($F76,'Deposit Batches'!$A$6:$A$505,0)),"")))</f>
        <v/>
      </c>
      <c r="I76" s="38" t="n"/>
      <c r="J76" s="40" t="n"/>
      <c r="K76" s="40" t="n"/>
      <c r="L76" s="41">
        <f>IF($A76="","",IF($J76="","",ROUND($J76-IF($K76="",0,$K76),2)))</f>
        <v/>
      </c>
      <c r="M76" s="23">
        <f>IF($A76="","",IF(OR($B76="",$C76="",$D76="",$G76="",$J76=""),"Missing Required Data",IF($F76="","Unassigned to Deposit",IF(COUNTIF('Deposit Batches'!$A$6:$A$505,$F76)=0,"Unknown Deposit Batch",IF($I76="","Not Posted",IF(OR($I76&lt;$G76,AND($H76&lt;&gt;"",$H76&lt;$G76)),"Review Dates",IF(ABS($L76)&gt;Dashboard!$B$5,"Posting Variance",IF(ABS(IFERROR(INDEX('Deposit Batches'!$H$6:$H$505,MATCH($F76,'Deposit Batches'!$A$6:$A$505,0)),0))&gt;Dashboard!$B$6,"Deposit Variance","Reconciled"))))))))</f>
        <v/>
      </c>
      <c r="N76" s="24">
        <f>IF($A76="","",IF($G76="","",MAX(0,IF($M76="Reconciled",$I76,Dashboard!$B$4)-$G76)))</f>
        <v/>
      </c>
      <c r="O76" s="25" t="n"/>
    </row>
    <row r="77">
      <c r="A77" s="18" t="n"/>
      <c r="B77" s="18" t="n"/>
      <c r="C77" s="18" t="n"/>
      <c r="D77" s="18" t="n"/>
      <c r="E77" s="18" t="n"/>
      <c r="F77" s="18" t="n"/>
      <c r="G77" s="38" t="n"/>
      <c r="H77" s="39">
        <f>IF($A77="","",IF($F77="","",IFERROR(INDEX('Deposit Batches'!$C$6:$C$505,MATCH($F77,'Deposit Batches'!$A$6:$A$505,0)),"")))</f>
        <v/>
      </c>
      <c r="I77" s="38" t="n"/>
      <c r="J77" s="40" t="n"/>
      <c r="K77" s="40" t="n"/>
      <c r="L77" s="41">
        <f>IF($A77="","",IF($J77="","",ROUND($J77-IF($K77="",0,$K77),2)))</f>
        <v/>
      </c>
      <c r="M77" s="23">
        <f>IF($A77="","",IF(OR($B77="",$C77="",$D77="",$G77="",$J77=""),"Missing Required Data",IF($F77="","Unassigned to Deposit",IF(COUNTIF('Deposit Batches'!$A$6:$A$505,$F77)=0,"Unknown Deposit Batch",IF($I77="","Not Posted",IF(OR($I77&lt;$G77,AND($H77&lt;&gt;"",$H77&lt;$G77)),"Review Dates",IF(ABS($L77)&gt;Dashboard!$B$5,"Posting Variance",IF(ABS(IFERROR(INDEX('Deposit Batches'!$H$6:$H$505,MATCH($F77,'Deposit Batches'!$A$6:$A$505,0)),0))&gt;Dashboard!$B$6,"Deposit Variance","Reconciled"))))))))</f>
        <v/>
      </c>
      <c r="N77" s="24">
        <f>IF($A77="","",IF($G77="","",MAX(0,IF($M77="Reconciled",$I77,Dashboard!$B$4)-$G77)))</f>
        <v/>
      </c>
      <c r="O77" s="25" t="n"/>
    </row>
    <row r="78">
      <c r="A78" s="18" t="n"/>
      <c r="B78" s="18" t="n"/>
      <c r="C78" s="18" t="n"/>
      <c r="D78" s="18" t="n"/>
      <c r="E78" s="18" t="n"/>
      <c r="F78" s="18" t="n"/>
      <c r="G78" s="38" t="n"/>
      <c r="H78" s="39">
        <f>IF($A78="","",IF($F78="","",IFERROR(INDEX('Deposit Batches'!$C$6:$C$505,MATCH($F78,'Deposit Batches'!$A$6:$A$505,0)),"")))</f>
        <v/>
      </c>
      <c r="I78" s="38" t="n"/>
      <c r="J78" s="40" t="n"/>
      <c r="K78" s="40" t="n"/>
      <c r="L78" s="41">
        <f>IF($A78="","",IF($J78="","",ROUND($J78-IF($K78="",0,$K78),2)))</f>
        <v/>
      </c>
      <c r="M78" s="23">
        <f>IF($A78="","",IF(OR($B78="",$C78="",$D78="",$G78="",$J78=""),"Missing Required Data",IF($F78="","Unassigned to Deposit",IF(COUNTIF('Deposit Batches'!$A$6:$A$505,$F78)=0,"Unknown Deposit Batch",IF($I78="","Not Posted",IF(OR($I78&lt;$G78,AND($H78&lt;&gt;"",$H78&lt;$G78)),"Review Dates",IF(ABS($L78)&gt;Dashboard!$B$5,"Posting Variance",IF(ABS(IFERROR(INDEX('Deposit Batches'!$H$6:$H$505,MATCH($F78,'Deposit Batches'!$A$6:$A$505,0)),0))&gt;Dashboard!$B$6,"Deposit Variance","Reconciled"))))))))</f>
        <v/>
      </c>
      <c r="N78" s="24">
        <f>IF($A78="","",IF($G78="","",MAX(0,IF($M78="Reconciled",$I78,Dashboard!$B$4)-$G78)))</f>
        <v/>
      </c>
      <c r="O78" s="25" t="n"/>
    </row>
    <row r="79">
      <c r="A79" s="18" t="n"/>
      <c r="B79" s="18" t="n"/>
      <c r="C79" s="18" t="n"/>
      <c r="D79" s="18" t="n"/>
      <c r="E79" s="18" t="n"/>
      <c r="F79" s="18" t="n"/>
      <c r="G79" s="38" t="n"/>
      <c r="H79" s="39">
        <f>IF($A79="","",IF($F79="","",IFERROR(INDEX('Deposit Batches'!$C$6:$C$505,MATCH($F79,'Deposit Batches'!$A$6:$A$505,0)),"")))</f>
        <v/>
      </c>
      <c r="I79" s="38" t="n"/>
      <c r="J79" s="40" t="n"/>
      <c r="K79" s="40" t="n"/>
      <c r="L79" s="41">
        <f>IF($A79="","",IF($J79="","",ROUND($J79-IF($K79="",0,$K79),2)))</f>
        <v/>
      </c>
      <c r="M79" s="23">
        <f>IF($A79="","",IF(OR($B79="",$C79="",$D79="",$G79="",$J79=""),"Missing Required Data",IF($F79="","Unassigned to Deposit",IF(COUNTIF('Deposit Batches'!$A$6:$A$505,$F79)=0,"Unknown Deposit Batch",IF($I79="","Not Posted",IF(OR($I79&lt;$G79,AND($H79&lt;&gt;"",$H79&lt;$G79)),"Review Dates",IF(ABS($L79)&gt;Dashboard!$B$5,"Posting Variance",IF(ABS(IFERROR(INDEX('Deposit Batches'!$H$6:$H$505,MATCH($F79,'Deposit Batches'!$A$6:$A$505,0)),0))&gt;Dashboard!$B$6,"Deposit Variance","Reconciled"))))))))</f>
        <v/>
      </c>
      <c r="N79" s="24">
        <f>IF($A79="","",IF($G79="","",MAX(0,IF($M79="Reconciled",$I79,Dashboard!$B$4)-$G79)))</f>
        <v/>
      </c>
      <c r="O79" s="25" t="n"/>
    </row>
    <row r="80">
      <c r="A80" s="18" t="n"/>
      <c r="B80" s="18" t="n"/>
      <c r="C80" s="18" t="n"/>
      <c r="D80" s="18" t="n"/>
      <c r="E80" s="18" t="n"/>
      <c r="F80" s="18" t="n"/>
      <c r="G80" s="38" t="n"/>
      <c r="H80" s="39">
        <f>IF($A80="","",IF($F80="","",IFERROR(INDEX('Deposit Batches'!$C$6:$C$505,MATCH($F80,'Deposit Batches'!$A$6:$A$505,0)),"")))</f>
        <v/>
      </c>
      <c r="I80" s="38" t="n"/>
      <c r="J80" s="40" t="n"/>
      <c r="K80" s="40" t="n"/>
      <c r="L80" s="41">
        <f>IF($A80="","",IF($J80="","",ROUND($J80-IF($K80="",0,$K80),2)))</f>
        <v/>
      </c>
      <c r="M80" s="23">
        <f>IF($A80="","",IF(OR($B80="",$C80="",$D80="",$G80="",$J80=""),"Missing Required Data",IF($F80="","Unassigned to Deposit",IF(COUNTIF('Deposit Batches'!$A$6:$A$505,$F80)=0,"Unknown Deposit Batch",IF($I80="","Not Posted",IF(OR($I80&lt;$G80,AND($H80&lt;&gt;"",$H80&lt;$G80)),"Review Dates",IF(ABS($L80)&gt;Dashboard!$B$5,"Posting Variance",IF(ABS(IFERROR(INDEX('Deposit Batches'!$H$6:$H$505,MATCH($F80,'Deposit Batches'!$A$6:$A$505,0)),0))&gt;Dashboard!$B$6,"Deposit Variance","Reconciled"))))))))</f>
        <v/>
      </c>
      <c r="N80" s="24">
        <f>IF($A80="","",IF($G80="","",MAX(0,IF($M80="Reconciled",$I80,Dashboard!$B$4)-$G80)))</f>
        <v/>
      </c>
      <c r="O80" s="25" t="n"/>
    </row>
    <row r="81">
      <c r="A81" s="18" t="n"/>
      <c r="B81" s="18" t="n"/>
      <c r="C81" s="18" t="n"/>
      <c r="D81" s="18" t="n"/>
      <c r="E81" s="18" t="n"/>
      <c r="F81" s="18" t="n"/>
      <c r="G81" s="38" t="n"/>
      <c r="H81" s="39">
        <f>IF($A81="","",IF($F81="","",IFERROR(INDEX('Deposit Batches'!$C$6:$C$505,MATCH($F81,'Deposit Batches'!$A$6:$A$505,0)),"")))</f>
        <v/>
      </c>
      <c r="I81" s="38" t="n"/>
      <c r="J81" s="40" t="n"/>
      <c r="K81" s="40" t="n"/>
      <c r="L81" s="41">
        <f>IF($A81="","",IF($J81="","",ROUND($J81-IF($K81="",0,$K81),2)))</f>
        <v/>
      </c>
      <c r="M81" s="23">
        <f>IF($A81="","",IF(OR($B81="",$C81="",$D81="",$G81="",$J81=""),"Missing Required Data",IF($F81="","Unassigned to Deposit",IF(COUNTIF('Deposit Batches'!$A$6:$A$505,$F81)=0,"Unknown Deposit Batch",IF($I81="","Not Posted",IF(OR($I81&lt;$G81,AND($H81&lt;&gt;"",$H81&lt;$G81)),"Review Dates",IF(ABS($L81)&gt;Dashboard!$B$5,"Posting Variance",IF(ABS(IFERROR(INDEX('Deposit Batches'!$H$6:$H$505,MATCH($F81,'Deposit Batches'!$A$6:$A$505,0)),0))&gt;Dashboard!$B$6,"Deposit Variance","Reconciled"))))))))</f>
        <v/>
      </c>
      <c r="N81" s="24">
        <f>IF($A81="","",IF($G81="","",MAX(0,IF($M81="Reconciled",$I81,Dashboard!$B$4)-$G81)))</f>
        <v/>
      </c>
      <c r="O81" s="25" t="n"/>
    </row>
    <row r="82">
      <c r="A82" s="18" t="n"/>
      <c r="B82" s="18" t="n"/>
      <c r="C82" s="18" t="n"/>
      <c r="D82" s="18" t="n"/>
      <c r="E82" s="18" t="n"/>
      <c r="F82" s="18" t="n"/>
      <c r="G82" s="38" t="n"/>
      <c r="H82" s="39">
        <f>IF($A82="","",IF($F82="","",IFERROR(INDEX('Deposit Batches'!$C$6:$C$505,MATCH($F82,'Deposit Batches'!$A$6:$A$505,0)),"")))</f>
        <v/>
      </c>
      <c r="I82" s="38" t="n"/>
      <c r="J82" s="40" t="n"/>
      <c r="K82" s="40" t="n"/>
      <c r="L82" s="41">
        <f>IF($A82="","",IF($J82="","",ROUND($J82-IF($K82="",0,$K82),2)))</f>
        <v/>
      </c>
      <c r="M82" s="23">
        <f>IF($A82="","",IF(OR($B82="",$C82="",$D82="",$G82="",$J82=""),"Missing Required Data",IF($F82="","Unassigned to Deposit",IF(COUNTIF('Deposit Batches'!$A$6:$A$505,$F82)=0,"Unknown Deposit Batch",IF($I82="","Not Posted",IF(OR($I82&lt;$G82,AND($H82&lt;&gt;"",$H82&lt;$G82)),"Review Dates",IF(ABS($L82)&gt;Dashboard!$B$5,"Posting Variance",IF(ABS(IFERROR(INDEX('Deposit Batches'!$H$6:$H$505,MATCH($F82,'Deposit Batches'!$A$6:$A$505,0)),0))&gt;Dashboard!$B$6,"Deposit Variance","Reconciled"))))))))</f>
        <v/>
      </c>
      <c r="N82" s="24">
        <f>IF($A82="","",IF($G82="","",MAX(0,IF($M82="Reconciled",$I82,Dashboard!$B$4)-$G82)))</f>
        <v/>
      </c>
      <c r="O82" s="25" t="n"/>
    </row>
    <row r="83">
      <c r="A83" s="18" t="n"/>
      <c r="B83" s="18" t="n"/>
      <c r="C83" s="18" t="n"/>
      <c r="D83" s="18" t="n"/>
      <c r="E83" s="18" t="n"/>
      <c r="F83" s="18" t="n"/>
      <c r="G83" s="38" t="n"/>
      <c r="H83" s="39">
        <f>IF($A83="","",IF($F83="","",IFERROR(INDEX('Deposit Batches'!$C$6:$C$505,MATCH($F83,'Deposit Batches'!$A$6:$A$505,0)),"")))</f>
        <v/>
      </c>
      <c r="I83" s="38" t="n"/>
      <c r="J83" s="40" t="n"/>
      <c r="K83" s="40" t="n"/>
      <c r="L83" s="41">
        <f>IF($A83="","",IF($J83="","",ROUND($J83-IF($K83="",0,$K83),2)))</f>
        <v/>
      </c>
      <c r="M83" s="23">
        <f>IF($A83="","",IF(OR($B83="",$C83="",$D83="",$G83="",$J83=""),"Missing Required Data",IF($F83="","Unassigned to Deposit",IF(COUNTIF('Deposit Batches'!$A$6:$A$505,$F83)=0,"Unknown Deposit Batch",IF($I83="","Not Posted",IF(OR($I83&lt;$G83,AND($H83&lt;&gt;"",$H83&lt;$G83)),"Review Dates",IF(ABS($L83)&gt;Dashboard!$B$5,"Posting Variance",IF(ABS(IFERROR(INDEX('Deposit Batches'!$H$6:$H$505,MATCH($F83,'Deposit Batches'!$A$6:$A$505,0)),0))&gt;Dashboard!$B$6,"Deposit Variance","Reconciled"))))))))</f>
        <v/>
      </c>
      <c r="N83" s="24">
        <f>IF($A83="","",IF($G83="","",MAX(0,IF($M83="Reconciled",$I83,Dashboard!$B$4)-$G83)))</f>
        <v/>
      </c>
      <c r="O83" s="25" t="n"/>
    </row>
    <row r="84">
      <c r="A84" s="18" t="n"/>
      <c r="B84" s="18" t="n"/>
      <c r="C84" s="18" t="n"/>
      <c r="D84" s="18" t="n"/>
      <c r="E84" s="18" t="n"/>
      <c r="F84" s="18" t="n"/>
      <c r="G84" s="38" t="n"/>
      <c r="H84" s="39">
        <f>IF($A84="","",IF($F84="","",IFERROR(INDEX('Deposit Batches'!$C$6:$C$505,MATCH($F84,'Deposit Batches'!$A$6:$A$505,0)),"")))</f>
        <v/>
      </c>
      <c r="I84" s="38" t="n"/>
      <c r="J84" s="40" t="n"/>
      <c r="K84" s="40" t="n"/>
      <c r="L84" s="41">
        <f>IF($A84="","",IF($J84="","",ROUND($J84-IF($K84="",0,$K84),2)))</f>
        <v/>
      </c>
      <c r="M84" s="23">
        <f>IF($A84="","",IF(OR($B84="",$C84="",$D84="",$G84="",$J84=""),"Missing Required Data",IF($F84="","Unassigned to Deposit",IF(COUNTIF('Deposit Batches'!$A$6:$A$505,$F84)=0,"Unknown Deposit Batch",IF($I84="","Not Posted",IF(OR($I84&lt;$G84,AND($H84&lt;&gt;"",$H84&lt;$G84)),"Review Dates",IF(ABS($L84)&gt;Dashboard!$B$5,"Posting Variance",IF(ABS(IFERROR(INDEX('Deposit Batches'!$H$6:$H$505,MATCH($F84,'Deposit Batches'!$A$6:$A$505,0)),0))&gt;Dashboard!$B$6,"Deposit Variance","Reconciled"))))))))</f>
        <v/>
      </c>
      <c r="N84" s="24">
        <f>IF($A84="","",IF($G84="","",MAX(0,IF($M84="Reconciled",$I84,Dashboard!$B$4)-$G84)))</f>
        <v/>
      </c>
      <c r="O84" s="25" t="n"/>
    </row>
    <row r="85">
      <c r="A85" s="18" t="n"/>
      <c r="B85" s="18" t="n"/>
      <c r="C85" s="18" t="n"/>
      <c r="D85" s="18" t="n"/>
      <c r="E85" s="18" t="n"/>
      <c r="F85" s="18" t="n"/>
      <c r="G85" s="38" t="n"/>
      <c r="H85" s="39">
        <f>IF($A85="","",IF($F85="","",IFERROR(INDEX('Deposit Batches'!$C$6:$C$505,MATCH($F85,'Deposit Batches'!$A$6:$A$505,0)),"")))</f>
        <v/>
      </c>
      <c r="I85" s="38" t="n"/>
      <c r="J85" s="40" t="n"/>
      <c r="K85" s="40" t="n"/>
      <c r="L85" s="41">
        <f>IF($A85="","",IF($J85="","",ROUND($J85-IF($K85="",0,$K85),2)))</f>
        <v/>
      </c>
      <c r="M85" s="23">
        <f>IF($A85="","",IF(OR($B85="",$C85="",$D85="",$G85="",$J85=""),"Missing Required Data",IF($F85="","Unassigned to Deposit",IF(COUNTIF('Deposit Batches'!$A$6:$A$505,$F85)=0,"Unknown Deposit Batch",IF($I85="","Not Posted",IF(OR($I85&lt;$G85,AND($H85&lt;&gt;"",$H85&lt;$G85)),"Review Dates",IF(ABS($L85)&gt;Dashboard!$B$5,"Posting Variance",IF(ABS(IFERROR(INDEX('Deposit Batches'!$H$6:$H$505,MATCH($F85,'Deposit Batches'!$A$6:$A$505,0)),0))&gt;Dashboard!$B$6,"Deposit Variance","Reconciled"))))))))</f>
        <v/>
      </c>
      <c r="N85" s="24">
        <f>IF($A85="","",IF($G85="","",MAX(0,IF($M85="Reconciled",$I85,Dashboard!$B$4)-$G85)))</f>
        <v/>
      </c>
      <c r="O85" s="25" t="n"/>
    </row>
    <row r="86">
      <c r="A86" s="18" t="n"/>
      <c r="B86" s="18" t="n"/>
      <c r="C86" s="18" t="n"/>
      <c r="D86" s="18" t="n"/>
      <c r="E86" s="18" t="n"/>
      <c r="F86" s="18" t="n"/>
      <c r="G86" s="38" t="n"/>
      <c r="H86" s="39">
        <f>IF($A86="","",IF($F86="","",IFERROR(INDEX('Deposit Batches'!$C$6:$C$505,MATCH($F86,'Deposit Batches'!$A$6:$A$505,0)),"")))</f>
        <v/>
      </c>
      <c r="I86" s="38" t="n"/>
      <c r="J86" s="40" t="n"/>
      <c r="K86" s="40" t="n"/>
      <c r="L86" s="41">
        <f>IF($A86="","",IF($J86="","",ROUND($J86-IF($K86="",0,$K86),2)))</f>
        <v/>
      </c>
      <c r="M86" s="23">
        <f>IF($A86="","",IF(OR($B86="",$C86="",$D86="",$G86="",$J86=""),"Missing Required Data",IF($F86="","Unassigned to Deposit",IF(COUNTIF('Deposit Batches'!$A$6:$A$505,$F86)=0,"Unknown Deposit Batch",IF($I86="","Not Posted",IF(OR($I86&lt;$G86,AND($H86&lt;&gt;"",$H86&lt;$G86)),"Review Dates",IF(ABS($L86)&gt;Dashboard!$B$5,"Posting Variance",IF(ABS(IFERROR(INDEX('Deposit Batches'!$H$6:$H$505,MATCH($F86,'Deposit Batches'!$A$6:$A$505,0)),0))&gt;Dashboard!$B$6,"Deposit Variance","Reconciled"))))))))</f>
        <v/>
      </c>
      <c r="N86" s="24">
        <f>IF($A86="","",IF($G86="","",MAX(0,IF($M86="Reconciled",$I86,Dashboard!$B$4)-$G86)))</f>
        <v/>
      </c>
      <c r="O86" s="25" t="n"/>
    </row>
    <row r="87">
      <c r="A87" s="18" t="n"/>
      <c r="B87" s="18" t="n"/>
      <c r="C87" s="18" t="n"/>
      <c r="D87" s="18" t="n"/>
      <c r="E87" s="18" t="n"/>
      <c r="F87" s="18" t="n"/>
      <c r="G87" s="38" t="n"/>
      <c r="H87" s="39">
        <f>IF($A87="","",IF($F87="","",IFERROR(INDEX('Deposit Batches'!$C$6:$C$505,MATCH($F87,'Deposit Batches'!$A$6:$A$505,0)),"")))</f>
        <v/>
      </c>
      <c r="I87" s="38" t="n"/>
      <c r="J87" s="40" t="n"/>
      <c r="K87" s="40" t="n"/>
      <c r="L87" s="41">
        <f>IF($A87="","",IF($J87="","",ROUND($J87-IF($K87="",0,$K87),2)))</f>
        <v/>
      </c>
      <c r="M87" s="23">
        <f>IF($A87="","",IF(OR($B87="",$C87="",$D87="",$G87="",$J87=""),"Missing Required Data",IF($F87="","Unassigned to Deposit",IF(COUNTIF('Deposit Batches'!$A$6:$A$505,$F87)=0,"Unknown Deposit Batch",IF($I87="","Not Posted",IF(OR($I87&lt;$G87,AND($H87&lt;&gt;"",$H87&lt;$G87)),"Review Dates",IF(ABS($L87)&gt;Dashboard!$B$5,"Posting Variance",IF(ABS(IFERROR(INDEX('Deposit Batches'!$H$6:$H$505,MATCH($F87,'Deposit Batches'!$A$6:$A$505,0)),0))&gt;Dashboard!$B$6,"Deposit Variance","Reconciled"))))))))</f>
        <v/>
      </c>
      <c r="N87" s="24">
        <f>IF($A87="","",IF($G87="","",MAX(0,IF($M87="Reconciled",$I87,Dashboard!$B$4)-$G87)))</f>
        <v/>
      </c>
      <c r="O87" s="25" t="n"/>
    </row>
    <row r="88">
      <c r="A88" s="18" t="n"/>
      <c r="B88" s="18" t="n"/>
      <c r="C88" s="18" t="n"/>
      <c r="D88" s="18" t="n"/>
      <c r="E88" s="18" t="n"/>
      <c r="F88" s="18" t="n"/>
      <c r="G88" s="38" t="n"/>
      <c r="H88" s="39">
        <f>IF($A88="","",IF($F88="","",IFERROR(INDEX('Deposit Batches'!$C$6:$C$505,MATCH($F88,'Deposit Batches'!$A$6:$A$505,0)),"")))</f>
        <v/>
      </c>
      <c r="I88" s="38" t="n"/>
      <c r="J88" s="40" t="n"/>
      <c r="K88" s="40" t="n"/>
      <c r="L88" s="41">
        <f>IF($A88="","",IF($J88="","",ROUND($J88-IF($K88="",0,$K88),2)))</f>
        <v/>
      </c>
      <c r="M88" s="23">
        <f>IF($A88="","",IF(OR($B88="",$C88="",$D88="",$G88="",$J88=""),"Missing Required Data",IF($F88="","Unassigned to Deposit",IF(COUNTIF('Deposit Batches'!$A$6:$A$505,$F88)=0,"Unknown Deposit Batch",IF($I88="","Not Posted",IF(OR($I88&lt;$G88,AND($H88&lt;&gt;"",$H88&lt;$G88)),"Review Dates",IF(ABS($L88)&gt;Dashboard!$B$5,"Posting Variance",IF(ABS(IFERROR(INDEX('Deposit Batches'!$H$6:$H$505,MATCH($F88,'Deposit Batches'!$A$6:$A$505,0)),0))&gt;Dashboard!$B$6,"Deposit Variance","Reconciled"))))))))</f>
        <v/>
      </c>
      <c r="N88" s="24">
        <f>IF($A88="","",IF($G88="","",MAX(0,IF($M88="Reconciled",$I88,Dashboard!$B$4)-$G88)))</f>
        <v/>
      </c>
      <c r="O88" s="25" t="n"/>
    </row>
    <row r="89">
      <c r="A89" s="18" t="n"/>
      <c r="B89" s="18" t="n"/>
      <c r="C89" s="18" t="n"/>
      <c r="D89" s="18" t="n"/>
      <c r="E89" s="18" t="n"/>
      <c r="F89" s="18" t="n"/>
      <c r="G89" s="38" t="n"/>
      <c r="H89" s="39">
        <f>IF($A89="","",IF($F89="","",IFERROR(INDEX('Deposit Batches'!$C$6:$C$505,MATCH($F89,'Deposit Batches'!$A$6:$A$505,0)),"")))</f>
        <v/>
      </c>
      <c r="I89" s="38" t="n"/>
      <c r="J89" s="40" t="n"/>
      <c r="K89" s="40" t="n"/>
      <c r="L89" s="41">
        <f>IF($A89="","",IF($J89="","",ROUND($J89-IF($K89="",0,$K89),2)))</f>
        <v/>
      </c>
      <c r="M89" s="23">
        <f>IF($A89="","",IF(OR($B89="",$C89="",$D89="",$G89="",$J89=""),"Missing Required Data",IF($F89="","Unassigned to Deposit",IF(COUNTIF('Deposit Batches'!$A$6:$A$505,$F89)=0,"Unknown Deposit Batch",IF($I89="","Not Posted",IF(OR($I89&lt;$G89,AND($H89&lt;&gt;"",$H89&lt;$G89)),"Review Dates",IF(ABS($L89)&gt;Dashboard!$B$5,"Posting Variance",IF(ABS(IFERROR(INDEX('Deposit Batches'!$H$6:$H$505,MATCH($F89,'Deposit Batches'!$A$6:$A$505,0)),0))&gt;Dashboard!$B$6,"Deposit Variance","Reconciled"))))))))</f>
        <v/>
      </c>
      <c r="N89" s="24">
        <f>IF($A89="","",IF($G89="","",MAX(0,IF($M89="Reconciled",$I89,Dashboard!$B$4)-$G89)))</f>
        <v/>
      </c>
      <c r="O89" s="25" t="n"/>
    </row>
    <row r="90">
      <c r="A90" s="18" t="n"/>
      <c r="B90" s="18" t="n"/>
      <c r="C90" s="18" t="n"/>
      <c r="D90" s="18" t="n"/>
      <c r="E90" s="18" t="n"/>
      <c r="F90" s="18" t="n"/>
      <c r="G90" s="38" t="n"/>
      <c r="H90" s="39">
        <f>IF($A90="","",IF($F90="","",IFERROR(INDEX('Deposit Batches'!$C$6:$C$505,MATCH($F90,'Deposit Batches'!$A$6:$A$505,0)),"")))</f>
        <v/>
      </c>
      <c r="I90" s="38" t="n"/>
      <c r="J90" s="40" t="n"/>
      <c r="K90" s="40" t="n"/>
      <c r="L90" s="41">
        <f>IF($A90="","",IF($J90="","",ROUND($J90-IF($K90="",0,$K90),2)))</f>
        <v/>
      </c>
      <c r="M90" s="23">
        <f>IF($A90="","",IF(OR($B90="",$C90="",$D90="",$G90="",$J90=""),"Missing Required Data",IF($F90="","Unassigned to Deposit",IF(COUNTIF('Deposit Batches'!$A$6:$A$505,$F90)=0,"Unknown Deposit Batch",IF($I90="","Not Posted",IF(OR($I90&lt;$G90,AND($H90&lt;&gt;"",$H90&lt;$G90)),"Review Dates",IF(ABS($L90)&gt;Dashboard!$B$5,"Posting Variance",IF(ABS(IFERROR(INDEX('Deposit Batches'!$H$6:$H$505,MATCH($F90,'Deposit Batches'!$A$6:$A$505,0)),0))&gt;Dashboard!$B$6,"Deposit Variance","Reconciled"))))))))</f>
        <v/>
      </c>
      <c r="N90" s="24">
        <f>IF($A90="","",IF($G90="","",MAX(0,IF($M90="Reconciled",$I90,Dashboard!$B$4)-$G90)))</f>
        <v/>
      </c>
      <c r="O90" s="25" t="n"/>
    </row>
    <row r="91">
      <c r="A91" s="18" t="n"/>
      <c r="B91" s="18" t="n"/>
      <c r="C91" s="18" t="n"/>
      <c r="D91" s="18" t="n"/>
      <c r="E91" s="18" t="n"/>
      <c r="F91" s="18" t="n"/>
      <c r="G91" s="38" t="n"/>
      <c r="H91" s="39">
        <f>IF($A91="","",IF($F91="","",IFERROR(INDEX('Deposit Batches'!$C$6:$C$505,MATCH($F91,'Deposit Batches'!$A$6:$A$505,0)),"")))</f>
        <v/>
      </c>
      <c r="I91" s="38" t="n"/>
      <c r="J91" s="40" t="n"/>
      <c r="K91" s="40" t="n"/>
      <c r="L91" s="41">
        <f>IF($A91="","",IF($J91="","",ROUND($J91-IF($K91="",0,$K91),2)))</f>
        <v/>
      </c>
      <c r="M91" s="23">
        <f>IF($A91="","",IF(OR($B91="",$C91="",$D91="",$G91="",$J91=""),"Missing Required Data",IF($F91="","Unassigned to Deposit",IF(COUNTIF('Deposit Batches'!$A$6:$A$505,$F91)=0,"Unknown Deposit Batch",IF($I91="","Not Posted",IF(OR($I91&lt;$G91,AND($H91&lt;&gt;"",$H91&lt;$G91)),"Review Dates",IF(ABS($L91)&gt;Dashboard!$B$5,"Posting Variance",IF(ABS(IFERROR(INDEX('Deposit Batches'!$H$6:$H$505,MATCH($F91,'Deposit Batches'!$A$6:$A$505,0)),0))&gt;Dashboard!$B$6,"Deposit Variance","Reconciled"))))))))</f>
        <v/>
      </c>
      <c r="N91" s="24">
        <f>IF($A91="","",IF($G91="","",MAX(0,IF($M91="Reconciled",$I91,Dashboard!$B$4)-$G91)))</f>
        <v/>
      </c>
      <c r="O91" s="25" t="n"/>
    </row>
    <row r="92">
      <c r="A92" s="18" t="n"/>
      <c r="B92" s="18" t="n"/>
      <c r="C92" s="18" t="n"/>
      <c r="D92" s="18" t="n"/>
      <c r="E92" s="18" t="n"/>
      <c r="F92" s="18" t="n"/>
      <c r="G92" s="38" t="n"/>
      <c r="H92" s="39">
        <f>IF($A92="","",IF($F92="","",IFERROR(INDEX('Deposit Batches'!$C$6:$C$505,MATCH($F92,'Deposit Batches'!$A$6:$A$505,0)),"")))</f>
        <v/>
      </c>
      <c r="I92" s="38" t="n"/>
      <c r="J92" s="40" t="n"/>
      <c r="K92" s="40" t="n"/>
      <c r="L92" s="41">
        <f>IF($A92="","",IF($J92="","",ROUND($J92-IF($K92="",0,$K92),2)))</f>
        <v/>
      </c>
      <c r="M92" s="23">
        <f>IF($A92="","",IF(OR($B92="",$C92="",$D92="",$G92="",$J92=""),"Missing Required Data",IF($F92="","Unassigned to Deposit",IF(COUNTIF('Deposit Batches'!$A$6:$A$505,$F92)=0,"Unknown Deposit Batch",IF($I92="","Not Posted",IF(OR($I92&lt;$G92,AND($H92&lt;&gt;"",$H92&lt;$G92)),"Review Dates",IF(ABS($L92)&gt;Dashboard!$B$5,"Posting Variance",IF(ABS(IFERROR(INDEX('Deposit Batches'!$H$6:$H$505,MATCH($F92,'Deposit Batches'!$A$6:$A$505,0)),0))&gt;Dashboard!$B$6,"Deposit Variance","Reconciled"))))))))</f>
        <v/>
      </c>
      <c r="N92" s="24">
        <f>IF($A92="","",IF($G92="","",MAX(0,IF($M92="Reconciled",$I92,Dashboard!$B$4)-$G92)))</f>
        <v/>
      </c>
      <c r="O92" s="25" t="n"/>
    </row>
    <row r="93">
      <c r="A93" s="18" t="n"/>
      <c r="B93" s="18" t="n"/>
      <c r="C93" s="18" t="n"/>
      <c r="D93" s="18" t="n"/>
      <c r="E93" s="18" t="n"/>
      <c r="F93" s="18" t="n"/>
      <c r="G93" s="38" t="n"/>
      <c r="H93" s="39">
        <f>IF($A93="","",IF($F93="","",IFERROR(INDEX('Deposit Batches'!$C$6:$C$505,MATCH($F93,'Deposit Batches'!$A$6:$A$505,0)),"")))</f>
        <v/>
      </c>
      <c r="I93" s="38" t="n"/>
      <c r="J93" s="40" t="n"/>
      <c r="K93" s="40" t="n"/>
      <c r="L93" s="41">
        <f>IF($A93="","",IF($J93="","",ROUND($J93-IF($K93="",0,$K93),2)))</f>
        <v/>
      </c>
      <c r="M93" s="23">
        <f>IF($A93="","",IF(OR($B93="",$C93="",$D93="",$G93="",$J93=""),"Missing Required Data",IF($F93="","Unassigned to Deposit",IF(COUNTIF('Deposit Batches'!$A$6:$A$505,$F93)=0,"Unknown Deposit Batch",IF($I93="","Not Posted",IF(OR($I93&lt;$G93,AND($H93&lt;&gt;"",$H93&lt;$G93)),"Review Dates",IF(ABS($L93)&gt;Dashboard!$B$5,"Posting Variance",IF(ABS(IFERROR(INDEX('Deposit Batches'!$H$6:$H$505,MATCH($F93,'Deposit Batches'!$A$6:$A$505,0)),0))&gt;Dashboard!$B$6,"Deposit Variance","Reconciled"))))))))</f>
        <v/>
      </c>
      <c r="N93" s="24">
        <f>IF($A93="","",IF($G93="","",MAX(0,IF($M93="Reconciled",$I93,Dashboard!$B$4)-$G93)))</f>
        <v/>
      </c>
      <c r="O93" s="25" t="n"/>
    </row>
    <row r="94">
      <c r="A94" s="18" t="n"/>
      <c r="B94" s="18" t="n"/>
      <c r="C94" s="18" t="n"/>
      <c r="D94" s="18" t="n"/>
      <c r="E94" s="18" t="n"/>
      <c r="F94" s="18" t="n"/>
      <c r="G94" s="38" t="n"/>
      <c r="H94" s="39">
        <f>IF($A94="","",IF($F94="","",IFERROR(INDEX('Deposit Batches'!$C$6:$C$505,MATCH($F94,'Deposit Batches'!$A$6:$A$505,0)),"")))</f>
        <v/>
      </c>
      <c r="I94" s="38" t="n"/>
      <c r="J94" s="40" t="n"/>
      <c r="K94" s="40" t="n"/>
      <c r="L94" s="41">
        <f>IF($A94="","",IF($J94="","",ROUND($J94-IF($K94="",0,$K94),2)))</f>
        <v/>
      </c>
      <c r="M94" s="23">
        <f>IF($A94="","",IF(OR($B94="",$C94="",$D94="",$G94="",$J94=""),"Missing Required Data",IF($F94="","Unassigned to Deposit",IF(COUNTIF('Deposit Batches'!$A$6:$A$505,$F94)=0,"Unknown Deposit Batch",IF($I94="","Not Posted",IF(OR($I94&lt;$G94,AND($H94&lt;&gt;"",$H94&lt;$G94)),"Review Dates",IF(ABS($L94)&gt;Dashboard!$B$5,"Posting Variance",IF(ABS(IFERROR(INDEX('Deposit Batches'!$H$6:$H$505,MATCH($F94,'Deposit Batches'!$A$6:$A$505,0)),0))&gt;Dashboard!$B$6,"Deposit Variance","Reconciled"))))))))</f>
        <v/>
      </c>
      <c r="N94" s="24">
        <f>IF($A94="","",IF($G94="","",MAX(0,IF($M94="Reconciled",$I94,Dashboard!$B$4)-$G94)))</f>
        <v/>
      </c>
      <c r="O94" s="25" t="n"/>
    </row>
    <row r="95">
      <c r="A95" s="18" t="n"/>
      <c r="B95" s="18" t="n"/>
      <c r="C95" s="18" t="n"/>
      <c r="D95" s="18" t="n"/>
      <c r="E95" s="18" t="n"/>
      <c r="F95" s="18" t="n"/>
      <c r="G95" s="38" t="n"/>
      <c r="H95" s="39">
        <f>IF($A95="","",IF($F95="","",IFERROR(INDEX('Deposit Batches'!$C$6:$C$505,MATCH($F95,'Deposit Batches'!$A$6:$A$505,0)),"")))</f>
        <v/>
      </c>
      <c r="I95" s="38" t="n"/>
      <c r="J95" s="40" t="n"/>
      <c r="K95" s="40" t="n"/>
      <c r="L95" s="41">
        <f>IF($A95="","",IF($J95="","",ROUND($J95-IF($K95="",0,$K95),2)))</f>
        <v/>
      </c>
      <c r="M95" s="23">
        <f>IF($A95="","",IF(OR($B95="",$C95="",$D95="",$G95="",$J95=""),"Missing Required Data",IF($F95="","Unassigned to Deposit",IF(COUNTIF('Deposit Batches'!$A$6:$A$505,$F95)=0,"Unknown Deposit Batch",IF($I95="","Not Posted",IF(OR($I95&lt;$G95,AND($H95&lt;&gt;"",$H95&lt;$G95)),"Review Dates",IF(ABS($L95)&gt;Dashboard!$B$5,"Posting Variance",IF(ABS(IFERROR(INDEX('Deposit Batches'!$H$6:$H$505,MATCH($F95,'Deposit Batches'!$A$6:$A$505,0)),0))&gt;Dashboard!$B$6,"Deposit Variance","Reconciled"))))))))</f>
        <v/>
      </c>
      <c r="N95" s="24">
        <f>IF($A95="","",IF($G95="","",MAX(0,IF($M95="Reconciled",$I95,Dashboard!$B$4)-$G95)))</f>
        <v/>
      </c>
      <c r="O95" s="25" t="n"/>
    </row>
    <row r="96">
      <c r="A96" s="18" t="n"/>
      <c r="B96" s="18" t="n"/>
      <c r="C96" s="18" t="n"/>
      <c r="D96" s="18" t="n"/>
      <c r="E96" s="18" t="n"/>
      <c r="F96" s="18" t="n"/>
      <c r="G96" s="38" t="n"/>
      <c r="H96" s="39">
        <f>IF($A96="","",IF($F96="","",IFERROR(INDEX('Deposit Batches'!$C$6:$C$505,MATCH($F96,'Deposit Batches'!$A$6:$A$505,0)),"")))</f>
        <v/>
      </c>
      <c r="I96" s="38" t="n"/>
      <c r="J96" s="40" t="n"/>
      <c r="K96" s="40" t="n"/>
      <c r="L96" s="41">
        <f>IF($A96="","",IF($J96="","",ROUND($J96-IF($K96="",0,$K96),2)))</f>
        <v/>
      </c>
      <c r="M96" s="23">
        <f>IF($A96="","",IF(OR($B96="",$C96="",$D96="",$G96="",$J96=""),"Missing Required Data",IF($F96="","Unassigned to Deposit",IF(COUNTIF('Deposit Batches'!$A$6:$A$505,$F96)=0,"Unknown Deposit Batch",IF($I96="","Not Posted",IF(OR($I96&lt;$G96,AND($H96&lt;&gt;"",$H96&lt;$G96)),"Review Dates",IF(ABS($L96)&gt;Dashboard!$B$5,"Posting Variance",IF(ABS(IFERROR(INDEX('Deposit Batches'!$H$6:$H$505,MATCH($F96,'Deposit Batches'!$A$6:$A$505,0)),0))&gt;Dashboard!$B$6,"Deposit Variance","Reconciled"))))))))</f>
        <v/>
      </c>
      <c r="N96" s="24">
        <f>IF($A96="","",IF($G96="","",MAX(0,IF($M96="Reconciled",$I96,Dashboard!$B$4)-$G96)))</f>
        <v/>
      </c>
      <c r="O96" s="25" t="n"/>
    </row>
    <row r="97">
      <c r="A97" s="18" t="n"/>
      <c r="B97" s="18" t="n"/>
      <c r="C97" s="18" t="n"/>
      <c r="D97" s="18" t="n"/>
      <c r="E97" s="18" t="n"/>
      <c r="F97" s="18" t="n"/>
      <c r="G97" s="38" t="n"/>
      <c r="H97" s="39">
        <f>IF($A97="","",IF($F97="","",IFERROR(INDEX('Deposit Batches'!$C$6:$C$505,MATCH($F97,'Deposit Batches'!$A$6:$A$505,0)),"")))</f>
        <v/>
      </c>
      <c r="I97" s="38" t="n"/>
      <c r="J97" s="40" t="n"/>
      <c r="K97" s="40" t="n"/>
      <c r="L97" s="41">
        <f>IF($A97="","",IF($J97="","",ROUND($J97-IF($K97="",0,$K97),2)))</f>
        <v/>
      </c>
      <c r="M97" s="23">
        <f>IF($A97="","",IF(OR($B97="",$C97="",$D97="",$G97="",$J97=""),"Missing Required Data",IF($F97="","Unassigned to Deposit",IF(COUNTIF('Deposit Batches'!$A$6:$A$505,$F97)=0,"Unknown Deposit Batch",IF($I97="","Not Posted",IF(OR($I97&lt;$G97,AND($H97&lt;&gt;"",$H97&lt;$G97)),"Review Dates",IF(ABS($L97)&gt;Dashboard!$B$5,"Posting Variance",IF(ABS(IFERROR(INDEX('Deposit Batches'!$H$6:$H$505,MATCH($F97,'Deposit Batches'!$A$6:$A$505,0)),0))&gt;Dashboard!$B$6,"Deposit Variance","Reconciled"))))))))</f>
        <v/>
      </c>
      <c r="N97" s="24">
        <f>IF($A97="","",IF($G97="","",MAX(0,IF($M97="Reconciled",$I97,Dashboard!$B$4)-$G97)))</f>
        <v/>
      </c>
      <c r="O97" s="25" t="n"/>
    </row>
    <row r="98">
      <c r="A98" s="18" t="n"/>
      <c r="B98" s="18" t="n"/>
      <c r="C98" s="18" t="n"/>
      <c r="D98" s="18" t="n"/>
      <c r="E98" s="18" t="n"/>
      <c r="F98" s="18" t="n"/>
      <c r="G98" s="38" t="n"/>
      <c r="H98" s="39">
        <f>IF($A98="","",IF($F98="","",IFERROR(INDEX('Deposit Batches'!$C$6:$C$505,MATCH($F98,'Deposit Batches'!$A$6:$A$505,0)),"")))</f>
        <v/>
      </c>
      <c r="I98" s="38" t="n"/>
      <c r="J98" s="40" t="n"/>
      <c r="K98" s="40" t="n"/>
      <c r="L98" s="41">
        <f>IF($A98="","",IF($J98="","",ROUND($J98-IF($K98="",0,$K98),2)))</f>
        <v/>
      </c>
      <c r="M98" s="23">
        <f>IF($A98="","",IF(OR($B98="",$C98="",$D98="",$G98="",$J98=""),"Missing Required Data",IF($F98="","Unassigned to Deposit",IF(COUNTIF('Deposit Batches'!$A$6:$A$505,$F98)=0,"Unknown Deposit Batch",IF($I98="","Not Posted",IF(OR($I98&lt;$G98,AND($H98&lt;&gt;"",$H98&lt;$G98)),"Review Dates",IF(ABS($L98)&gt;Dashboard!$B$5,"Posting Variance",IF(ABS(IFERROR(INDEX('Deposit Batches'!$H$6:$H$505,MATCH($F98,'Deposit Batches'!$A$6:$A$505,0)),0))&gt;Dashboard!$B$6,"Deposit Variance","Reconciled"))))))))</f>
        <v/>
      </c>
      <c r="N98" s="24">
        <f>IF($A98="","",IF($G98="","",MAX(0,IF($M98="Reconciled",$I98,Dashboard!$B$4)-$G98)))</f>
        <v/>
      </c>
      <c r="O98" s="25" t="n"/>
    </row>
    <row r="99">
      <c r="A99" s="18" t="n"/>
      <c r="B99" s="18" t="n"/>
      <c r="C99" s="18" t="n"/>
      <c r="D99" s="18" t="n"/>
      <c r="E99" s="18" t="n"/>
      <c r="F99" s="18" t="n"/>
      <c r="G99" s="38" t="n"/>
      <c r="H99" s="39">
        <f>IF($A99="","",IF($F99="","",IFERROR(INDEX('Deposit Batches'!$C$6:$C$505,MATCH($F99,'Deposit Batches'!$A$6:$A$505,0)),"")))</f>
        <v/>
      </c>
      <c r="I99" s="38" t="n"/>
      <c r="J99" s="40" t="n"/>
      <c r="K99" s="40" t="n"/>
      <c r="L99" s="41">
        <f>IF($A99="","",IF($J99="","",ROUND($J99-IF($K99="",0,$K99),2)))</f>
        <v/>
      </c>
      <c r="M99" s="23">
        <f>IF($A99="","",IF(OR($B99="",$C99="",$D99="",$G99="",$J99=""),"Missing Required Data",IF($F99="","Unassigned to Deposit",IF(COUNTIF('Deposit Batches'!$A$6:$A$505,$F99)=0,"Unknown Deposit Batch",IF($I99="","Not Posted",IF(OR($I99&lt;$G99,AND($H99&lt;&gt;"",$H99&lt;$G99)),"Review Dates",IF(ABS($L99)&gt;Dashboard!$B$5,"Posting Variance",IF(ABS(IFERROR(INDEX('Deposit Batches'!$H$6:$H$505,MATCH($F99,'Deposit Batches'!$A$6:$A$505,0)),0))&gt;Dashboard!$B$6,"Deposit Variance","Reconciled"))))))))</f>
        <v/>
      </c>
      <c r="N99" s="24">
        <f>IF($A99="","",IF($G99="","",MAX(0,IF($M99="Reconciled",$I99,Dashboard!$B$4)-$G99)))</f>
        <v/>
      </c>
      <c r="O99" s="25" t="n"/>
    </row>
    <row r="100">
      <c r="A100" s="18" t="n"/>
      <c r="B100" s="18" t="n"/>
      <c r="C100" s="18" t="n"/>
      <c r="D100" s="18" t="n"/>
      <c r="E100" s="18" t="n"/>
      <c r="F100" s="18" t="n"/>
      <c r="G100" s="38" t="n"/>
      <c r="H100" s="39">
        <f>IF($A100="","",IF($F100="","",IFERROR(INDEX('Deposit Batches'!$C$6:$C$505,MATCH($F100,'Deposit Batches'!$A$6:$A$505,0)),"")))</f>
        <v/>
      </c>
      <c r="I100" s="38" t="n"/>
      <c r="J100" s="40" t="n"/>
      <c r="K100" s="40" t="n"/>
      <c r="L100" s="41">
        <f>IF($A100="","",IF($J100="","",ROUND($J100-IF($K100="",0,$K100),2)))</f>
        <v/>
      </c>
      <c r="M100" s="23">
        <f>IF($A100="","",IF(OR($B100="",$C100="",$D100="",$G100="",$J100=""),"Missing Required Data",IF($F100="","Unassigned to Deposit",IF(COUNTIF('Deposit Batches'!$A$6:$A$505,$F100)=0,"Unknown Deposit Batch",IF($I100="","Not Posted",IF(OR($I100&lt;$G100,AND($H100&lt;&gt;"",$H100&lt;$G100)),"Review Dates",IF(ABS($L100)&gt;Dashboard!$B$5,"Posting Variance",IF(ABS(IFERROR(INDEX('Deposit Batches'!$H$6:$H$505,MATCH($F100,'Deposit Batches'!$A$6:$A$505,0)),0))&gt;Dashboard!$B$6,"Deposit Variance","Reconciled"))))))))</f>
        <v/>
      </c>
      <c r="N100" s="24">
        <f>IF($A100="","",IF($G100="","",MAX(0,IF($M100="Reconciled",$I100,Dashboard!$B$4)-$G100)))</f>
        <v/>
      </c>
      <c r="O100" s="25" t="n"/>
    </row>
    <row r="101">
      <c r="A101" s="18" t="n"/>
      <c r="B101" s="18" t="n"/>
      <c r="C101" s="18" t="n"/>
      <c r="D101" s="18" t="n"/>
      <c r="E101" s="18" t="n"/>
      <c r="F101" s="18" t="n"/>
      <c r="G101" s="38" t="n"/>
      <c r="H101" s="39">
        <f>IF($A101="","",IF($F101="","",IFERROR(INDEX('Deposit Batches'!$C$6:$C$505,MATCH($F101,'Deposit Batches'!$A$6:$A$505,0)),"")))</f>
        <v/>
      </c>
      <c r="I101" s="38" t="n"/>
      <c r="J101" s="40" t="n"/>
      <c r="K101" s="40" t="n"/>
      <c r="L101" s="41">
        <f>IF($A101="","",IF($J101="","",ROUND($J101-IF($K101="",0,$K101),2)))</f>
        <v/>
      </c>
      <c r="M101" s="23">
        <f>IF($A101="","",IF(OR($B101="",$C101="",$D101="",$G101="",$J101=""),"Missing Required Data",IF($F101="","Unassigned to Deposit",IF(COUNTIF('Deposit Batches'!$A$6:$A$505,$F101)=0,"Unknown Deposit Batch",IF($I101="","Not Posted",IF(OR($I101&lt;$G101,AND($H101&lt;&gt;"",$H101&lt;$G101)),"Review Dates",IF(ABS($L101)&gt;Dashboard!$B$5,"Posting Variance",IF(ABS(IFERROR(INDEX('Deposit Batches'!$H$6:$H$505,MATCH($F101,'Deposit Batches'!$A$6:$A$505,0)),0))&gt;Dashboard!$B$6,"Deposit Variance","Reconciled"))))))))</f>
        <v/>
      </c>
      <c r="N101" s="24">
        <f>IF($A101="","",IF($G101="","",MAX(0,IF($M101="Reconciled",$I101,Dashboard!$B$4)-$G101)))</f>
        <v/>
      </c>
      <c r="O101" s="25" t="n"/>
    </row>
    <row r="102">
      <c r="A102" s="18" t="n"/>
      <c r="B102" s="18" t="n"/>
      <c r="C102" s="18" t="n"/>
      <c r="D102" s="18" t="n"/>
      <c r="E102" s="18" t="n"/>
      <c r="F102" s="18" t="n"/>
      <c r="G102" s="38" t="n"/>
      <c r="H102" s="39">
        <f>IF($A102="","",IF($F102="","",IFERROR(INDEX('Deposit Batches'!$C$6:$C$505,MATCH($F102,'Deposit Batches'!$A$6:$A$505,0)),"")))</f>
        <v/>
      </c>
      <c r="I102" s="38" t="n"/>
      <c r="J102" s="40" t="n"/>
      <c r="K102" s="40" t="n"/>
      <c r="L102" s="41">
        <f>IF($A102="","",IF($J102="","",ROUND($J102-IF($K102="",0,$K102),2)))</f>
        <v/>
      </c>
      <c r="M102" s="23">
        <f>IF($A102="","",IF(OR($B102="",$C102="",$D102="",$G102="",$J102=""),"Missing Required Data",IF($F102="","Unassigned to Deposit",IF(COUNTIF('Deposit Batches'!$A$6:$A$505,$F102)=0,"Unknown Deposit Batch",IF($I102="","Not Posted",IF(OR($I102&lt;$G102,AND($H102&lt;&gt;"",$H102&lt;$G102)),"Review Dates",IF(ABS($L102)&gt;Dashboard!$B$5,"Posting Variance",IF(ABS(IFERROR(INDEX('Deposit Batches'!$H$6:$H$505,MATCH($F102,'Deposit Batches'!$A$6:$A$505,0)),0))&gt;Dashboard!$B$6,"Deposit Variance","Reconciled"))))))))</f>
        <v/>
      </c>
      <c r="N102" s="24">
        <f>IF($A102="","",IF($G102="","",MAX(0,IF($M102="Reconciled",$I102,Dashboard!$B$4)-$G102)))</f>
        <v/>
      </c>
      <c r="O102" s="25" t="n"/>
    </row>
    <row r="103">
      <c r="A103" s="18" t="n"/>
      <c r="B103" s="18" t="n"/>
      <c r="C103" s="18" t="n"/>
      <c r="D103" s="18" t="n"/>
      <c r="E103" s="18" t="n"/>
      <c r="F103" s="18" t="n"/>
      <c r="G103" s="38" t="n"/>
      <c r="H103" s="39">
        <f>IF($A103="","",IF($F103="","",IFERROR(INDEX('Deposit Batches'!$C$6:$C$505,MATCH($F103,'Deposit Batches'!$A$6:$A$505,0)),"")))</f>
        <v/>
      </c>
      <c r="I103" s="38" t="n"/>
      <c r="J103" s="40" t="n"/>
      <c r="K103" s="40" t="n"/>
      <c r="L103" s="41">
        <f>IF($A103="","",IF($J103="","",ROUND($J103-IF($K103="",0,$K103),2)))</f>
        <v/>
      </c>
      <c r="M103" s="23">
        <f>IF($A103="","",IF(OR($B103="",$C103="",$D103="",$G103="",$J103=""),"Missing Required Data",IF($F103="","Unassigned to Deposit",IF(COUNTIF('Deposit Batches'!$A$6:$A$505,$F103)=0,"Unknown Deposit Batch",IF($I103="","Not Posted",IF(OR($I103&lt;$G103,AND($H103&lt;&gt;"",$H103&lt;$G103)),"Review Dates",IF(ABS($L103)&gt;Dashboard!$B$5,"Posting Variance",IF(ABS(IFERROR(INDEX('Deposit Batches'!$H$6:$H$505,MATCH($F103,'Deposit Batches'!$A$6:$A$505,0)),0))&gt;Dashboard!$B$6,"Deposit Variance","Reconciled"))))))))</f>
        <v/>
      </c>
      <c r="N103" s="24">
        <f>IF($A103="","",IF($G103="","",MAX(0,IF($M103="Reconciled",$I103,Dashboard!$B$4)-$G103)))</f>
        <v/>
      </c>
      <c r="O103" s="25" t="n"/>
    </row>
    <row r="104">
      <c r="A104" s="18" t="n"/>
      <c r="B104" s="18" t="n"/>
      <c r="C104" s="18" t="n"/>
      <c r="D104" s="18" t="n"/>
      <c r="E104" s="18" t="n"/>
      <c r="F104" s="18" t="n"/>
      <c r="G104" s="38" t="n"/>
      <c r="H104" s="39">
        <f>IF($A104="","",IF($F104="","",IFERROR(INDEX('Deposit Batches'!$C$6:$C$505,MATCH($F104,'Deposit Batches'!$A$6:$A$505,0)),"")))</f>
        <v/>
      </c>
      <c r="I104" s="38" t="n"/>
      <c r="J104" s="40" t="n"/>
      <c r="K104" s="40" t="n"/>
      <c r="L104" s="41">
        <f>IF($A104="","",IF($J104="","",ROUND($J104-IF($K104="",0,$K104),2)))</f>
        <v/>
      </c>
      <c r="M104" s="23">
        <f>IF($A104="","",IF(OR($B104="",$C104="",$D104="",$G104="",$J104=""),"Missing Required Data",IF($F104="","Unassigned to Deposit",IF(COUNTIF('Deposit Batches'!$A$6:$A$505,$F104)=0,"Unknown Deposit Batch",IF($I104="","Not Posted",IF(OR($I104&lt;$G104,AND($H104&lt;&gt;"",$H104&lt;$G104)),"Review Dates",IF(ABS($L104)&gt;Dashboard!$B$5,"Posting Variance",IF(ABS(IFERROR(INDEX('Deposit Batches'!$H$6:$H$505,MATCH($F104,'Deposit Batches'!$A$6:$A$505,0)),0))&gt;Dashboard!$B$6,"Deposit Variance","Reconciled"))))))))</f>
        <v/>
      </c>
      <c r="N104" s="24">
        <f>IF($A104="","",IF($G104="","",MAX(0,IF($M104="Reconciled",$I104,Dashboard!$B$4)-$G104)))</f>
        <v/>
      </c>
      <c r="O104" s="25" t="n"/>
    </row>
    <row r="105">
      <c r="A105" s="18" t="n"/>
      <c r="B105" s="18" t="n"/>
      <c r="C105" s="18" t="n"/>
      <c r="D105" s="18" t="n"/>
      <c r="E105" s="18" t="n"/>
      <c r="F105" s="18" t="n"/>
      <c r="G105" s="38" t="n"/>
      <c r="H105" s="39">
        <f>IF($A105="","",IF($F105="","",IFERROR(INDEX('Deposit Batches'!$C$6:$C$505,MATCH($F105,'Deposit Batches'!$A$6:$A$505,0)),"")))</f>
        <v/>
      </c>
      <c r="I105" s="38" t="n"/>
      <c r="J105" s="40" t="n"/>
      <c r="K105" s="40" t="n"/>
      <c r="L105" s="41">
        <f>IF($A105="","",IF($J105="","",ROUND($J105-IF($K105="",0,$K105),2)))</f>
        <v/>
      </c>
      <c r="M105" s="23">
        <f>IF($A105="","",IF(OR($B105="",$C105="",$D105="",$G105="",$J105=""),"Missing Required Data",IF($F105="","Unassigned to Deposit",IF(COUNTIF('Deposit Batches'!$A$6:$A$505,$F105)=0,"Unknown Deposit Batch",IF($I105="","Not Posted",IF(OR($I105&lt;$G105,AND($H105&lt;&gt;"",$H105&lt;$G105)),"Review Dates",IF(ABS($L105)&gt;Dashboard!$B$5,"Posting Variance",IF(ABS(IFERROR(INDEX('Deposit Batches'!$H$6:$H$505,MATCH($F105,'Deposit Batches'!$A$6:$A$505,0)),0))&gt;Dashboard!$B$6,"Deposit Variance","Reconciled"))))))))</f>
        <v/>
      </c>
      <c r="N105" s="24">
        <f>IF($A105="","",IF($G105="","",MAX(0,IF($M105="Reconciled",$I105,Dashboard!$B$4)-$G105)))</f>
        <v/>
      </c>
      <c r="O105" s="25" t="n"/>
    </row>
    <row r="106">
      <c r="A106" s="18" t="n"/>
      <c r="B106" s="18" t="n"/>
      <c r="C106" s="18" t="n"/>
      <c r="D106" s="18" t="n"/>
      <c r="E106" s="18" t="n"/>
      <c r="F106" s="18" t="n"/>
      <c r="G106" s="38" t="n"/>
      <c r="H106" s="39">
        <f>IF($A106="","",IF($F106="","",IFERROR(INDEX('Deposit Batches'!$C$6:$C$505,MATCH($F106,'Deposit Batches'!$A$6:$A$505,0)),"")))</f>
        <v/>
      </c>
      <c r="I106" s="38" t="n"/>
      <c r="J106" s="40" t="n"/>
      <c r="K106" s="40" t="n"/>
      <c r="L106" s="41">
        <f>IF($A106="","",IF($J106="","",ROUND($J106-IF($K106="",0,$K106),2)))</f>
        <v/>
      </c>
      <c r="M106" s="23">
        <f>IF($A106="","",IF(OR($B106="",$C106="",$D106="",$G106="",$J106=""),"Missing Required Data",IF($F106="","Unassigned to Deposit",IF(COUNTIF('Deposit Batches'!$A$6:$A$505,$F106)=0,"Unknown Deposit Batch",IF($I106="","Not Posted",IF(OR($I106&lt;$G106,AND($H106&lt;&gt;"",$H106&lt;$G106)),"Review Dates",IF(ABS($L106)&gt;Dashboard!$B$5,"Posting Variance",IF(ABS(IFERROR(INDEX('Deposit Batches'!$H$6:$H$505,MATCH($F106,'Deposit Batches'!$A$6:$A$505,0)),0))&gt;Dashboard!$B$6,"Deposit Variance","Reconciled"))))))))</f>
        <v/>
      </c>
      <c r="N106" s="24">
        <f>IF($A106="","",IF($G106="","",MAX(0,IF($M106="Reconciled",$I106,Dashboard!$B$4)-$G106)))</f>
        <v/>
      </c>
      <c r="O106" s="25" t="n"/>
    </row>
    <row r="107">
      <c r="A107" s="18" t="n"/>
      <c r="B107" s="18" t="n"/>
      <c r="C107" s="18" t="n"/>
      <c r="D107" s="18" t="n"/>
      <c r="E107" s="18" t="n"/>
      <c r="F107" s="18" t="n"/>
      <c r="G107" s="38" t="n"/>
      <c r="H107" s="39">
        <f>IF($A107="","",IF($F107="","",IFERROR(INDEX('Deposit Batches'!$C$6:$C$505,MATCH($F107,'Deposit Batches'!$A$6:$A$505,0)),"")))</f>
        <v/>
      </c>
      <c r="I107" s="38" t="n"/>
      <c r="J107" s="40" t="n"/>
      <c r="K107" s="40" t="n"/>
      <c r="L107" s="41">
        <f>IF($A107="","",IF($J107="","",ROUND($J107-IF($K107="",0,$K107),2)))</f>
        <v/>
      </c>
      <c r="M107" s="23">
        <f>IF($A107="","",IF(OR($B107="",$C107="",$D107="",$G107="",$J107=""),"Missing Required Data",IF($F107="","Unassigned to Deposit",IF(COUNTIF('Deposit Batches'!$A$6:$A$505,$F107)=0,"Unknown Deposit Batch",IF($I107="","Not Posted",IF(OR($I107&lt;$G107,AND($H107&lt;&gt;"",$H107&lt;$G107)),"Review Dates",IF(ABS($L107)&gt;Dashboard!$B$5,"Posting Variance",IF(ABS(IFERROR(INDEX('Deposit Batches'!$H$6:$H$505,MATCH($F107,'Deposit Batches'!$A$6:$A$505,0)),0))&gt;Dashboard!$B$6,"Deposit Variance","Reconciled"))))))))</f>
        <v/>
      </c>
      <c r="N107" s="24">
        <f>IF($A107="","",IF($G107="","",MAX(0,IF($M107="Reconciled",$I107,Dashboard!$B$4)-$G107)))</f>
        <v/>
      </c>
      <c r="O107" s="25" t="n"/>
    </row>
    <row r="108">
      <c r="A108" s="18" t="n"/>
      <c r="B108" s="18" t="n"/>
      <c r="C108" s="18" t="n"/>
      <c r="D108" s="18" t="n"/>
      <c r="E108" s="18" t="n"/>
      <c r="F108" s="18" t="n"/>
      <c r="G108" s="38" t="n"/>
      <c r="H108" s="39">
        <f>IF($A108="","",IF($F108="","",IFERROR(INDEX('Deposit Batches'!$C$6:$C$505,MATCH($F108,'Deposit Batches'!$A$6:$A$505,0)),"")))</f>
        <v/>
      </c>
      <c r="I108" s="38" t="n"/>
      <c r="J108" s="40" t="n"/>
      <c r="K108" s="40" t="n"/>
      <c r="L108" s="41">
        <f>IF($A108="","",IF($J108="","",ROUND($J108-IF($K108="",0,$K108),2)))</f>
        <v/>
      </c>
      <c r="M108" s="23">
        <f>IF($A108="","",IF(OR($B108="",$C108="",$D108="",$G108="",$J108=""),"Missing Required Data",IF($F108="","Unassigned to Deposit",IF(COUNTIF('Deposit Batches'!$A$6:$A$505,$F108)=0,"Unknown Deposit Batch",IF($I108="","Not Posted",IF(OR($I108&lt;$G108,AND($H108&lt;&gt;"",$H108&lt;$G108)),"Review Dates",IF(ABS($L108)&gt;Dashboard!$B$5,"Posting Variance",IF(ABS(IFERROR(INDEX('Deposit Batches'!$H$6:$H$505,MATCH($F108,'Deposit Batches'!$A$6:$A$505,0)),0))&gt;Dashboard!$B$6,"Deposit Variance","Reconciled"))))))))</f>
        <v/>
      </c>
      <c r="N108" s="24">
        <f>IF($A108="","",IF($G108="","",MAX(0,IF($M108="Reconciled",$I108,Dashboard!$B$4)-$G108)))</f>
        <v/>
      </c>
      <c r="O108" s="25" t="n"/>
    </row>
    <row r="109">
      <c r="A109" s="18" t="n"/>
      <c r="B109" s="18" t="n"/>
      <c r="C109" s="18" t="n"/>
      <c r="D109" s="18" t="n"/>
      <c r="E109" s="18" t="n"/>
      <c r="F109" s="18" t="n"/>
      <c r="G109" s="38" t="n"/>
      <c r="H109" s="39">
        <f>IF($A109="","",IF($F109="","",IFERROR(INDEX('Deposit Batches'!$C$6:$C$505,MATCH($F109,'Deposit Batches'!$A$6:$A$505,0)),"")))</f>
        <v/>
      </c>
      <c r="I109" s="38" t="n"/>
      <c r="J109" s="40" t="n"/>
      <c r="K109" s="40" t="n"/>
      <c r="L109" s="41">
        <f>IF($A109="","",IF($J109="","",ROUND($J109-IF($K109="",0,$K109),2)))</f>
        <v/>
      </c>
      <c r="M109" s="23">
        <f>IF($A109="","",IF(OR($B109="",$C109="",$D109="",$G109="",$J109=""),"Missing Required Data",IF($F109="","Unassigned to Deposit",IF(COUNTIF('Deposit Batches'!$A$6:$A$505,$F109)=0,"Unknown Deposit Batch",IF($I109="","Not Posted",IF(OR($I109&lt;$G109,AND($H109&lt;&gt;"",$H109&lt;$G109)),"Review Dates",IF(ABS($L109)&gt;Dashboard!$B$5,"Posting Variance",IF(ABS(IFERROR(INDEX('Deposit Batches'!$H$6:$H$505,MATCH($F109,'Deposit Batches'!$A$6:$A$505,0)),0))&gt;Dashboard!$B$6,"Deposit Variance","Reconciled"))))))))</f>
        <v/>
      </c>
      <c r="N109" s="24">
        <f>IF($A109="","",IF($G109="","",MAX(0,IF($M109="Reconciled",$I109,Dashboard!$B$4)-$G109)))</f>
        <v/>
      </c>
      <c r="O109" s="25" t="n"/>
    </row>
    <row r="110">
      <c r="A110" s="18" t="n"/>
      <c r="B110" s="18" t="n"/>
      <c r="C110" s="18" t="n"/>
      <c r="D110" s="18" t="n"/>
      <c r="E110" s="18" t="n"/>
      <c r="F110" s="18" t="n"/>
      <c r="G110" s="38" t="n"/>
      <c r="H110" s="39">
        <f>IF($A110="","",IF($F110="","",IFERROR(INDEX('Deposit Batches'!$C$6:$C$505,MATCH($F110,'Deposit Batches'!$A$6:$A$505,0)),"")))</f>
        <v/>
      </c>
      <c r="I110" s="38" t="n"/>
      <c r="J110" s="40" t="n"/>
      <c r="K110" s="40" t="n"/>
      <c r="L110" s="41">
        <f>IF($A110="","",IF($J110="","",ROUND($J110-IF($K110="",0,$K110),2)))</f>
        <v/>
      </c>
      <c r="M110" s="23">
        <f>IF($A110="","",IF(OR($B110="",$C110="",$D110="",$G110="",$J110=""),"Missing Required Data",IF($F110="","Unassigned to Deposit",IF(COUNTIF('Deposit Batches'!$A$6:$A$505,$F110)=0,"Unknown Deposit Batch",IF($I110="","Not Posted",IF(OR($I110&lt;$G110,AND($H110&lt;&gt;"",$H110&lt;$G110)),"Review Dates",IF(ABS($L110)&gt;Dashboard!$B$5,"Posting Variance",IF(ABS(IFERROR(INDEX('Deposit Batches'!$H$6:$H$505,MATCH($F110,'Deposit Batches'!$A$6:$A$505,0)),0))&gt;Dashboard!$B$6,"Deposit Variance","Reconciled"))))))))</f>
        <v/>
      </c>
      <c r="N110" s="24">
        <f>IF($A110="","",IF($G110="","",MAX(0,IF($M110="Reconciled",$I110,Dashboard!$B$4)-$G110)))</f>
        <v/>
      </c>
      <c r="O110" s="25" t="n"/>
    </row>
    <row r="111">
      <c r="A111" s="18" t="n"/>
      <c r="B111" s="18" t="n"/>
      <c r="C111" s="18" t="n"/>
      <c r="D111" s="18" t="n"/>
      <c r="E111" s="18" t="n"/>
      <c r="F111" s="18" t="n"/>
      <c r="G111" s="38" t="n"/>
      <c r="H111" s="39">
        <f>IF($A111="","",IF($F111="","",IFERROR(INDEX('Deposit Batches'!$C$6:$C$505,MATCH($F111,'Deposit Batches'!$A$6:$A$505,0)),"")))</f>
        <v/>
      </c>
      <c r="I111" s="38" t="n"/>
      <c r="J111" s="40" t="n"/>
      <c r="K111" s="40" t="n"/>
      <c r="L111" s="41">
        <f>IF($A111="","",IF($J111="","",ROUND($J111-IF($K111="",0,$K111),2)))</f>
        <v/>
      </c>
      <c r="M111" s="23">
        <f>IF($A111="","",IF(OR($B111="",$C111="",$D111="",$G111="",$J111=""),"Missing Required Data",IF($F111="","Unassigned to Deposit",IF(COUNTIF('Deposit Batches'!$A$6:$A$505,$F111)=0,"Unknown Deposit Batch",IF($I111="","Not Posted",IF(OR($I111&lt;$G111,AND($H111&lt;&gt;"",$H111&lt;$G111)),"Review Dates",IF(ABS($L111)&gt;Dashboard!$B$5,"Posting Variance",IF(ABS(IFERROR(INDEX('Deposit Batches'!$H$6:$H$505,MATCH($F111,'Deposit Batches'!$A$6:$A$505,0)),0))&gt;Dashboard!$B$6,"Deposit Variance","Reconciled"))))))))</f>
        <v/>
      </c>
      <c r="N111" s="24">
        <f>IF($A111="","",IF($G111="","",MAX(0,IF($M111="Reconciled",$I111,Dashboard!$B$4)-$G111)))</f>
        <v/>
      </c>
      <c r="O111" s="25" t="n"/>
    </row>
    <row r="112">
      <c r="A112" s="18" t="n"/>
      <c r="B112" s="18" t="n"/>
      <c r="C112" s="18" t="n"/>
      <c r="D112" s="18" t="n"/>
      <c r="E112" s="18" t="n"/>
      <c r="F112" s="18" t="n"/>
      <c r="G112" s="38" t="n"/>
      <c r="H112" s="39">
        <f>IF($A112="","",IF($F112="","",IFERROR(INDEX('Deposit Batches'!$C$6:$C$505,MATCH($F112,'Deposit Batches'!$A$6:$A$505,0)),"")))</f>
        <v/>
      </c>
      <c r="I112" s="38" t="n"/>
      <c r="J112" s="40" t="n"/>
      <c r="K112" s="40" t="n"/>
      <c r="L112" s="41">
        <f>IF($A112="","",IF($J112="","",ROUND($J112-IF($K112="",0,$K112),2)))</f>
        <v/>
      </c>
      <c r="M112" s="23">
        <f>IF($A112="","",IF(OR($B112="",$C112="",$D112="",$G112="",$J112=""),"Missing Required Data",IF($F112="","Unassigned to Deposit",IF(COUNTIF('Deposit Batches'!$A$6:$A$505,$F112)=0,"Unknown Deposit Batch",IF($I112="","Not Posted",IF(OR($I112&lt;$G112,AND($H112&lt;&gt;"",$H112&lt;$G112)),"Review Dates",IF(ABS($L112)&gt;Dashboard!$B$5,"Posting Variance",IF(ABS(IFERROR(INDEX('Deposit Batches'!$H$6:$H$505,MATCH($F112,'Deposit Batches'!$A$6:$A$505,0)),0))&gt;Dashboard!$B$6,"Deposit Variance","Reconciled"))))))))</f>
        <v/>
      </c>
      <c r="N112" s="24">
        <f>IF($A112="","",IF($G112="","",MAX(0,IF($M112="Reconciled",$I112,Dashboard!$B$4)-$G112)))</f>
        <v/>
      </c>
      <c r="O112" s="25" t="n"/>
    </row>
    <row r="113">
      <c r="A113" s="18" t="n"/>
      <c r="B113" s="18" t="n"/>
      <c r="C113" s="18" t="n"/>
      <c r="D113" s="18" t="n"/>
      <c r="E113" s="18" t="n"/>
      <c r="F113" s="18" t="n"/>
      <c r="G113" s="38" t="n"/>
      <c r="H113" s="39">
        <f>IF($A113="","",IF($F113="","",IFERROR(INDEX('Deposit Batches'!$C$6:$C$505,MATCH($F113,'Deposit Batches'!$A$6:$A$505,0)),"")))</f>
        <v/>
      </c>
      <c r="I113" s="38" t="n"/>
      <c r="J113" s="40" t="n"/>
      <c r="K113" s="40" t="n"/>
      <c r="L113" s="41">
        <f>IF($A113="","",IF($J113="","",ROUND($J113-IF($K113="",0,$K113),2)))</f>
        <v/>
      </c>
      <c r="M113" s="23">
        <f>IF($A113="","",IF(OR($B113="",$C113="",$D113="",$G113="",$J113=""),"Missing Required Data",IF($F113="","Unassigned to Deposit",IF(COUNTIF('Deposit Batches'!$A$6:$A$505,$F113)=0,"Unknown Deposit Batch",IF($I113="","Not Posted",IF(OR($I113&lt;$G113,AND($H113&lt;&gt;"",$H113&lt;$G113)),"Review Dates",IF(ABS($L113)&gt;Dashboard!$B$5,"Posting Variance",IF(ABS(IFERROR(INDEX('Deposit Batches'!$H$6:$H$505,MATCH($F113,'Deposit Batches'!$A$6:$A$505,0)),0))&gt;Dashboard!$B$6,"Deposit Variance","Reconciled"))))))))</f>
        <v/>
      </c>
      <c r="N113" s="24">
        <f>IF($A113="","",IF($G113="","",MAX(0,IF($M113="Reconciled",$I113,Dashboard!$B$4)-$G113)))</f>
        <v/>
      </c>
      <c r="O113" s="25" t="n"/>
    </row>
    <row r="114">
      <c r="A114" s="18" t="n"/>
      <c r="B114" s="18" t="n"/>
      <c r="C114" s="18" t="n"/>
      <c r="D114" s="18" t="n"/>
      <c r="E114" s="18" t="n"/>
      <c r="F114" s="18" t="n"/>
      <c r="G114" s="38" t="n"/>
      <c r="H114" s="39">
        <f>IF($A114="","",IF($F114="","",IFERROR(INDEX('Deposit Batches'!$C$6:$C$505,MATCH($F114,'Deposit Batches'!$A$6:$A$505,0)),"")))</f>
        <v/>
      </c>
      <c r="I114" s="38" t="n"/>
      <c r="J114" s="40" t="n"/>
      <c r="K114" s="40" t="n"/>
      <c r="L114" s="41">
        <f>IF($A114="","",IF($J114="","",ROUND($J114-IF($K114="",0,$K114),2)))</f>
        <v/>
      </c>
      <c r="M114" s="23">
        <f>IF($A114="","",IF(OR($B114="",$C114="",$D114="",$G114="",$J114=""),"Missing Required Data",IF($F114="","Unassigned to Deposit",IF(COUNTIF('Deposit Batches'!$A$6:$A$505,$F114)=0,"Unknown Deposit Batch",IF($I114="","Not Posted",IF(OR($I114&lt;$G114,AND($H114&lt;&gt;"",$H114&lt;$G114)),"Review Dates",IF(ABS($L114)&gt;Dashboard!$B$5,"Posting Variance",IF(ABS(IFERROR(INDEX('Deposit Batches'!$H$6:$H$505,MATCH($F114,'Deposit Batches'!$A$6:$A$505,0)),0))&gt;Dashboard!$B$6,"Deposit Variance","Reconciled"))))))))</f>
        <v/>
      </c>
      <c r="N114" s="24">
        <f>IF($A114="","",IF($G114="","",MAX(0,IF($M114="Reconciled",$I114,Dashboard!$B$4)-$G114)))</f>
        <v/>
      </c>
      <c r="O114" s="25" t="n"/>
    </row>
    <row r="115">
      <c r="A115" s="18" t="n"/>
      <c r="B115" s="18" t="n"/>
      <c r="C115" s="18" t="n"/>
      <c r="D115" s="18" t="n"/>
      <c r="E115" s="18" t="n"/>
      <c r="F115" s="18" t="n"/>
      <c r="G115" s="38" t="n"/>
      <c r="H115" s="39">
        <f>IF($A115="","",IF($F115="","",IFERROR(INDEX('Deposit Batches'!$C$6:$C$505,MATCH($F115,'Deposit Batches'!$A$6:$A$505,0)),"")))</f>
        <v/>
      </c>
      <c r="I115" s="38" t="n"/>
      <c r="J115" s="40" t="n"/>
      <c r="K115" s="40" t="n"/>
      <c r="L115" s="41">
        <f>IF($A115="","",IF($J115="","",ROUND($J115-IF($K115="",0,$K115),2)))</f>
        <v/>
      </c>
      <c r="M115" s="23">
        <f>IF($A115="","",IF(OR($B115="",$C115="",$D115="",$G115="",$J115=""),"Missing Required Data",IF($F115="","Unassigned to Deposit",IF(COUNTIF('Deposit Batches'!$A$6:$A$505,$F115)=0,"Unknown Deposit Batch",IF($I115="","Not Posted",IF(OR($I115&lt;$G115,AND($H115&lt;&gt;"",$H115&lt;$G115)),"Review Dates",IF(ABS($L115)&gt;Dashboard!$B$5,"Posting Variance",IF(ABS(IFERROR(INDEX('Deposit Batches'!$H$6:$H$505,MATCH($F115,'Deposit Batches'!$A$6:$A$505,0)),0))&gt;Dashboard!$B$6,"Deposit Variance","Reconciled"))))))))</f>
        <v/>
      </c>
      <c r="N115" s="24">
        <f>IF($A115="","",IF($G115="","",MAX(0,IF($M115="Reconciled",$I115,Dashboard!$B$4)-$G115)))</f>
        <v/>
      </c>
      <c r="O115" s="25" t="n"/>
    </row>
    <row r="116">
      <c r="A116" s="18" t="n"/>
      <c r="B116" s="18" t="n"/>
      <c r="C116" s="18" t="n"/>
      <c r="D116" s="18" t="n"/>
      <c r="E116" s="18" t="n"/>
      <c r="F116" s="18" t="n"/>
      <c r="G116" s="38" t="n"/>
      <c r="H116" s="39">
        <f>IF($A116="","",IF($F116="","",IFERROR(INDEX('Deposit Batches'!$C$6:$C$505,MATCH($F116,'Deposit Batches'!$A$6:$A$505,0)),"")))</f>
        <v/>
      </c>
      <c r="I116" s="38" t="n"/>
      <c r="J116" s="40" t="n"/>
      <c r="K116" s="40" t="n"/>
      <c r="L116" s="41">
        <f>IF($A116="","",IF($J116="","",ROUND($J116-IF($K116="",0,$K116),2)))</f>
        <v/>
      </c>
      <c r="M116" s="23">
        <f>IF($A116="","",IF(OR($B116="",$C116="",$D116="",$G116="",$J116=""),"Missing Required Data",IF($F116="","Unassigned to Deposit",IF(COUNTIF('Deposit Batches'!$A$6:$A$505,$F116)=0,"Unknown Deposit Batch",IF($I116="","Not Posted",IF(OR($I116&lt;$G116,AND($H116&lt;&gt;"",$H116&lt;$G116)),"Review Dates",IF(ABS($L116)&gt;Dashboard!$B$5,"Posting Variance",IF(ABS(IFERROR(INDEX('Deposit Batches'!$H$6:$H$505,MATCH($F116,'Deposit Batches'!$A$6:$A$505,0)),0))&gt;Dashboard!$B$6,"Deposit Variance","Reconciled"))))))))</f>
        <v/>
      </c>
      <c r="N116" s="24">
        <f>IF($A116="","",IF($G116="","",MAX(0,IF($M116="Reconciled",$I116,Dashboard!$B$4)-$G116)))</f>
        <v/>
      </c>
      <c r="O116" s="25" t="n"/>
    </row>
    <row r="117">
      <c r="A117" s="18" t="n"/>
      <c r="B117" s="18" t="n"/>
      <c r="C117" s="18" t="n"/>
      <c r="D117" s="18" t="n"/>
      <c r="E117" s="18" t="n"/>
      <c r="F117" s="18" t="n"/>
      <c r="G117" s="38" t="n"/>
      <c r="H117" s="39">
        <f>IF($A117="","",IF($F117="","",IFERROR(INDEX('Deposit Batches'!$C$6:$C$505,MATCH($F117,'Deposit Batches'!$A$6:$A$505,0)),"")))</f>
        <v/>
      </c>
      <c r="I117" s="38" t="n"/>
      <c r="J117" s="40" t="n"/>
      <c r="K117" s="40" t="n"/>
      <c r="L117" s="41">
        <f>IF($A117="","",IF($J117="","",ROUND($J117-IF($K117="",0,$K117),2)))</f>
        <v/>
      </c>
      <c r="M117" s="23">
        <f>IF($A117="","",IF(OR($B117="",$C117="",$D117="",$G117="",$J117=""),"Missing Required Data",IF($F117="","Unassigned to Deposit",IF(COUNTIF('Deposit Batches'!$A$6:$A$505,$F117)=0,"Unknown Deposit Batch",IF($I117="","Not Posted",IF(OR($I117&lt;$G117,AND($H117&lt;&gt;"",$H117&lt;$G117)),"Review Dates",IF(ABS($L117)&gt;Dashboard!$B$5,"Posting Variance",IF(ABS(IFERROR(INDEX('Deposit Batches'!$H$6:$H$505,MATCH($F117,'Deposit Batches'!$A$6:$A$505,0)),0))&gt;Dashboard!$B$6,"Deposit Variance","Reconciled"))))))))</f>
        <v/>
      </c>
      <c r="N117" s="24">
        <f>IF($A117="","",IF($G117="","",MAX(0,IF($M117="Reconciled",$I117,Dashboard!$B$4)-$G117)))</f>
        <v/>
      </c>
      <c r="O117" s="25" t="n"/>
    </row>
    <row r="118">
      <c r="A118" s="18" t="n"/>
      <c r="B118" s="18" t="n"/>
      <c r="C118" s="18" t="n"/>
      <c r="D118" s="18" t="n"/>
      <c r="E118" s="18" t="n"/>
      <c r="F118" s="18" t="n"/>
      <c r="G118" s="38" t="n"/>
      <c r="H118" s="39">
        <f>IF($A118="","",IF($F118="","",IFERROR(INDEX('Deposit Batches'!$C$6:$C$505,MATCH($F118,'Deposit Batches'!$A$6:$A$505,0)),"")))</f>
        <v/>
      </c>
      <c r="I118" s="38" t="n"/>
      <c r="J118" s="40" t="n"/>
      <c r="K118" s="40" t="n"/>
      <c r="L118" s="41">
        <f>IF($A118="","",IF($J118="","",ROUND($J118-IF($K118="",0,$K118),2)))</f>
        <v/>
      </c>
      <c r="M118" s="23">
        <f>IF($A118="","",IF(OR($B118="",$C118="",$D118="",$G118="",$J118=""),"Missing Required Data",IF($F118="","Unassigned to Deposit",IF(COUNTIF('Deposit Batches'!$A$6:$A$505,$F118)=0,"Unknown Deposit Batch",IF($I118="","Not Posted",IF(OR($I118&lt;$G118,AND($H118&lt;&gt;"",$H118&lt;$G118)),"Review Dates",IF(ABS($L118)&gt;Dashboard!$B$5,"Posting Variance",IF(ABS(IFERROR(INDEX('Deposit Batches'!$H$6:$H$505,MATCH($F118,'Deposit Batches'!$A$6:$A$505,0)),0))&gt;Dashboard!$B$6,"Deposit Variance","Reconciled"))))))))</f>
        <v/>
      </c>
      <c r="N118" s="24">
        <f>IF($A118="","",IF($G118="","",MAX(0,IF($M118="Reconciled",$I118,Dashboard!$B$4)-$G118)))</f>
        <v/>
      </c>
      <c r="O118" s="25" t="n"/>
    </row>
    <row r="119">
      <c r="A119" s="18" t="n"/>
      <c r="B119" s="18" t="n"/>
      <c r="C119" s="18" t="n"/>
      <c r="D119" s="18" t="n"/>
      <c r="E119" s="18" t="n"/>
      <c r="F119" s="18" t="n"/>
      <c r="G119" s="38" t="n"/>
      <c r="H119" s="39">
        <f>IF($A119="","",IF($F119="","",IFERROR(INDEX('Deposit Batches'!$C$6:$C$505,MATCH($F119,'Deposit Batches'!$A$6:$A$505,0)),"")))</f>
        <v/>
      </c>
      <c r="I119" s="38" t="n"/>
      <c r="J119" s="40" t="n"/>
      <c r="K119" s="40" t="n"/>
      <c r="L119" s="41">
        <f>IF($A119="","",IF($J119="","",ROUND($J119-IF($K119="",0,$K119),2)))</f>
        <v/>
      </c>
      <c r="M119" s="23">
        <f>IF($A119="","",IF(OR($B119="",$C119="",$D119="",$G119="",$J119=""),"Missing Required Data",IF($F119="","Unassigned to Deposit",IF(COUNTIF('Deposit Batches'!$A$6:$A$505,$F119)=0,"Unknown Deposit Batch",IF($I119="","Not Posted",IF(OR($I119&lt;$G119,AND($H119&lt;&gt;"",$H119&lt;$G119)),"Review Dates",IF(ABS($L119)&gt;Dashboard!$B$5,"Posting Variance",IF(ABS(IFERROR(INDEX('Deposit Batches'!$H$6:$H$505,MATCH($F119,'Deposit Batches'!$A$6:$A$505,0)),0))&gt;Dashboard!$B$6,"Deposit Variance","Reconciled"))))))))</f>
        <v/>
      </c>
      <c r="N119" s="24">
        <f>IF($A119="","",IF($G119="","",MAX(0,IF($M119="Reconciled",$I119,Dashboard!$B$4)-$G119)))</f>
        <v/>
      </c>
      <c r="O119" s="25" t="n"/>
    </row>
    <row r="120">
      <c r="A120" s="18" t="n"/>
      <c r="B120" s="18" t="n"/>
      <c r="C120" s="18" t="n"/>
      <c r="D120" s="18" t="n"/>
      <c r="E120" s="18" t="n"/>
      <c r="F120" s="18" t="n"/>
      <c r="G120" s="38" t="n"/>
      <c r="H120" s="39">
        <f>IF($A120="","",IF($F120="","",IFERROR(INDEX('Deposit Batches'!$C$6:$C$505,MATCH($F120,'Deposit Batches'!$A$6:$A$505,0)),"")))</f>
        <v/>
      </c>
      <c r="I120" s="38" t="n"/>
      <c r="J120" s="40" t="n"/>
      <c r="K120" s="40" t="n"/>
      <c r="L120" s="41">
        <f>IF($A120="","",IF($J120="","",ROUND($J120-IF($K120="",0,$K120),2)))</f>
        <v/>
      </c>
      <c r="M120" s="23">
        <f>IF($A120="","",IF(OR($B120="",$C120="",$D120="",$G120="",$J120=""),"Missing Required Data",IF($F120="","Unassigned to Deposit",IF(COUNTIF('Deposit Batches'!$A$6:$A$505,$F120)=0,"Unknown Deposit Batch",IF($I120="","Not Posted",IF(OR($I120&lt;$G120,AND($H120&lt;&gt;"",$H120&lt;$G120)),"Review Dates",IF(ABS($L120)&gt;Dashboard!$B$5,"Posting Variance",IF(ABS(IFERROR(INDEX('Deposit Batches'!$H$6:$H$505,MATCH($F120,'Deposit Batches'!$A$6:$A$505,0)),0))&gt;Dashboard!$B$6,"Deposit Variance","Reconciled"))))))))</f>
        <v/>
      </c>
      <c r="N120" s="24">
        <f>IF($A120="","",IF($G120="","",MAX(0,IF($M120="Reconciled",$I120,Dashboard!$B$4)-$G120)))</f>
        <v/>
      </c>
      <c r="O120" s="25" t="n"/>
    </row>
    <row r="121">
      <c r="A121" s="18" t="n"/>
      <c r="B121" s="18" t="n"/>
      <c r="C121" s="18" t="n"/>
      <c r="D121" s="18" t="n"/>
      <c r="E121" s="18" t="n"/>
      <c r="F121" s="18" t="n"/>
      <c r="G121" s="38" t="n"/>
      <c r="H121" s="39">
        <f>IF($A121="","",IF($F121="","",IFERROR(INDEX('Deposit Batches'!$C$6:$C$505,MATCH($F121,'Deposit Batches'!$A$6:$A$505,0)),"")))</f>
        <v/>
      </c>
      <c r="I121" s="38" t="n"/>
      <c r="J121" s="40" t="n"/>
      <c r="K121" s="40" t="n"/>
      <c r="L121" s="41">
        <f>IF($A121="","",IF($J121="","",ROUND($J121-IF($K121="",0,$K121),2)))</f>
        <v/>
      </c>
      <c r="M121" s="23">
        <f>IF($A121="","",IF(OR($B121="",$C121="",$D121="",$G121="",$J121=""),"Missing Required Data",IF($F121="","Unassigned to Deposit",IF(COUNTIF('Deposit Batches'!$A$6:$A$505,$F121)=0,"Unknown Deposit Batch",IF($I121="","Not Posted",IF(OR($I121&lt;$G121,AND($H121&lt;&gt;"",$H121&lt;$G121)),"Review Dates",IF(ABS($L121)&gt;Dashboard!$B$5,"Posting Variance",IF(ABS(IFERROR(INDEX('Deposit Batches'!$H$6:$H$505,MATCH($F121,'Deposit Batches'!$A$6:$A$505,0)),0))&gt;Dashboard!$B$6,"Deposit Variance","Reconciled"))))))))</f>
        <v/>
      </c>
      <c r="N121" s="24">
        <f>IF($A121="","",IF($G121="","",MAX(0,IF($M121="Reconciled",$I121,Dashboard!$B$4)-$G121)))</f>
        <v/>
      </c>
      <c r="O121" s="25" t="n"/>
    </row>
    <row r="122">
      <c r="A122" s="18" t="n"/>
      <c r="B122" s="18" t="n"/>
      <c r="C122" s="18" t="n"/>
      <c r="D122" s="18" t="n"/>
      <c r="E122" s="18" t="n"/>
      <c r="F122" s="18" t="n"/>
      <c r="G122" s="38" t="n"/>
      <c r="H122" s="39">
        <f>IF($A122="","",IF($F122="","",IFERROR(INDEX('Deposit Batches'!$C$6:$C$505,MATCH($F122,'Deposit Batches'!$A$6:$A$505,0)),"")))</f>
        <v/>
      </c>
      <c r="I122" s="38" t="n"/>
      <c r="J122" s="40" t="n"/>
      <c r="K122" s="40" t="n"/>
      <c r="L122" s="41">
        <f>IF($A122="","",IF($J122="","",ROUND($J122-IF($K122="",0,$K122),2)))</f>
        <v/>
      </c>
      <c r="M122" s="23">
        <f>IF($A122="","",IF(OR($B122="",$C122="",$D122="",$G122="",$J122=""),"Missing Required Data",IF($F122="","Unassigned to Deposit",IF(COUNTIF('Deposit Batches'!$A$6:$A$505,$F122)=0,"Unknown Deposit Batch",IF($I122="","Not Posted",IF(OR($I122&lt;$G122,AND($H122&lt;&gt;"",$H122&lt;$G122)),"Review Dates",IF(ABS($L122)&gt;Dashboard!$B$5,"Posting Variance",IF(ABS(IFERROR(INDEX('Deposit Batches'!$H$6:$H$505,MATCH($F122,'Deposit Batches'!$A$6:$A$505,0)),0))&gt;Dashboard!$B$6,"Deposit Variance","Reconciled"))))))))</f>
        <v/>
      </c>
      <c r="N122" s="24">
        <f>IF($A122="","",IF($G122="","",MAX(0,IF($M122="Reconciled",$I122,Dashboard!$B$4)-$G122)))</f>
        <v/>
      </c>
      <c r="O122" s="25" t="n"/>
    </row>
    <row r="123">
      <c r="A123" s="18" t="n"/>
      <c r="B123" s="18" t="n"/>
      <c r="C123" s="18" t="n"/>
      <c r="D123" s="18" t="n"/>
      <c r="E123" s="18" t="n"/>
      <c r="F123" s="18" t="n"/>
      <c r="G123" s="38" t="n"/>
      <c r="H123" s="39">
        <f>IF($A123="","",IF($F123="","",IFERROR(INDEX('Deposit Batches'!$C$6:$C$505,MATCH($F123,'Deposit Batches'!$A$6:$A$505,0)),"")))</f>
        <v/>
      </c>
      <c r="I123" s="38" t="n"/>
      <c r="J123" s="40" t="n"/>
      <c r="K123" s="40" t="n"/>
      <c r="L123" s="41">
        <f>IF($A123="","",IF($J123="","",ROUND($J123-IF($K123="",0,$K123),2)))</f>
        <v/>
      </c>
      <c r="M123" s="23">
        <f>IF($A123="","",IF(OR($B123="",$C123="",$D123="",$G123="",$J123=""),"Missing Required Data",IF($F123="","Unassigned to Deposit",IF(COUNTIF('Deposit Batches'!$A$6:$A$505,$F123)=0,"Unknown Deposit Batch",IF($I123="","Not Posted",IF(OR($I123&lt;$G123,AND($H123&lt;&gt;"",$H123&lt;$G123)),"Review Dates",IF(ABS($L123)&gt;Dashboard!$B$5,"Posting Variance",IF(ABS(IFERROR(INDEX('Deposit Batches'!$H$6:$H$505,MATCH($F123,'Deposit Batches'!$A$6:$A$505,0)),0))&gt;Dashboard!$B$6,"Deposit Variance","Reconciled"))))))))</f>
        <v/>
      </c>
      <c r="N123" s="24">
        <f>IF($A123="","",IF($G123="","",MAX(0,IF($M123="Reconciled",$I123,Dashboard!$B$4)-$G123)))</f>
        <v/>
      </c>
      <c r="O123" s="25" t="n"/>
    </row>
    <row r="124">
      <c r="A124" s="18" t="n"/>
      <c r="B124" s="18" t="n"/>
      <c r="C124" s="18" t="n"/>
      <c r="D124" s="18" t="n"/>
      <c r="E124" s="18" t="n"/>
      <c r="F124" s="18" t="n"/>
      <c r="G124" s="38" t="n"/>
      <c r="H124" s="39">
        <f>IF($A124="","",IF($F124="","",IFERROR(INDEX('Deposit Batches'!$C$6:$C$505,MATCH($F124,'Deposit Batches'!$A$6:$A$505,0)),"")))</f>
        <v/>
      </c>
      <c r="I124" s="38" t="n"/>
      <c r="J124" s="40" t="n"/>
      <c r="K124" s="40" t="n"/>
      <c r="L124" s="41">
        <f>IF($A124="","",IF($J124="","",ROUND($J124-IF($K124="",0,$K124),2)))</f>
        <v/>
      </c>
      <c r="M124" s="23">
        <f>IF($A124="","",IF(OR($B124="",$C124="",$D124="",$G124="",$J124=""),"Missing Required Data",IF($F124="","Unassigned to Deposit",IF(COUNTIF('Deposit Batches'!$A$6:$A$505,$F124)=0,"Unknown Deposit Batch",IF($I124="","Not Posted",IF(OR($I124&lt;$G124,AND($H124&lt;&gt;"",$H124&lt;$G124)),"Review Dates",IF(ABS($L124)&gt;Dashboard!$B$5,"Posting Variance",IF(ABS(IFERROR(INDEX('Deposit Batches'!$H$6:$H$505,MATCH($F124,'Deposit Batches'!$A$6:$A$505,0)),0))&gt;Dashboard!$B$6,"Deposit Variance","Reconciled"))))))))</f>
        <v/>
      </c>
      <c r="N124" s="24">
        <f>IF($A124="","",IF($G124="","",MAX(0,IF($M124="Reconciled",$I124,Dashboard!$B$4)-$G124)))</f>
        <v/>
      </c>
      <c r="O124" s="25" t="n"/>
    </row>
    <row r="125">
      <c r="A125" s="18" t="n"/>
      <c r="B125" s="18" t="n"/>
      <c r="C125" s="18" t="n"/>
      <c r="D125" s="18" t="n"/>
      <c r="E125" s="18" t="n"/>
      <c r="F125" s="18" t="n"/>
      <c r="G125" s="38" t="n"/>
      <c r="H125" s="39">
        <f>IF($A125="","",IF($F125="","",IFERROR(INDEX('Deposit Batches'!$C$6:$C$505,MATCH($F125,'Deposit Batches'!$A$6:$A$505,0)),"")))</f>
        <v/>
      </c>
      <c r="I125" s="38" t="n"/>
      <c r="J125" s="40" t="n"/>
      <c r="K125" s="40" t="n"/>
      <c r="L125" s="41">
        <f>IF($A125="","",IF($J125="","",ROUND($J125-IF($K125="",0,$K125),2)))</f>
        <v/>
      </c>
      <c r="M125" s="23">
        <f>IF($A125="","",IF(OR($B125="",$C125="",$D125="",$G125="",$J125=""),"Missing Required Data",IF($F125="","Unassigned to Deposit",IF(COUNTIF('Deposit Batches'!$A$6:$A$505,$F125)=0,"Unknown Deposit Batch",IF($I125="","Not Posted",IF(OR($I125&lt;$G125,AND($H125&lt;&gt;"",$H125&lt;$G125)),"Review Dates",IF(ABS($L125)&gt;Dashboard!$B$5,"Posting Variance",IF(ABS(IFERROR(INDEX('Deposit Batches'!$H$6:$H$505,MATCH($F125,'Deposit Batches'!$A$6:$A$505,0)),0))&gt;Dashboard!$B$6,"Deposit Variance","Reconciled"))))))))</f>
        <v/>
      </c>
      <c r="N125" s="24">
        <f>IF($A125="","",IF($G125="","",MAX(0,IF($M125="Reconciled",$I125,Dashboard!$B$4)-$G125)))</f>
        <v/>
      </c>
      <c r="O125" s="25" t="n"/>
    </row>
    <row r="126">
      <c r="A126" s="18" t="n"/>
      <c r="B126" s="18" t="n"/>
      <c r="C126" s="18" t="n"/>
      <c r="D126" s="18" t="n"/>
      <c r="E126" s="18" t="n"/>
      <c r="F126" s="18" t="n"/>
      <c r="G126" s="38" t="n"/>
      <c r="H126" s="39">
        <f>IF($A126="","",IF($F126="","",IFERROR(INDEX('Deposit Batches'!$C$6:$C$505,MATCH($F126,'Deposit Batches'!$A$6:$A$505,0)),"")))</f>
        <v/>
      </c>
      <c r="I126" s="38" t="n"/>
      <c r="J126" s="40" t="n"/>
      <c r="K126" s="40" t="n"/>
      <c r="L126" s="41">
        <f>IF($A126="","",IF($J126="","",ROUND($J126-IF($K126="",0,$K126),2)))</f>
        <v/>
      </c>
      <c r="M126" s="23">
        <f>IF($A126="","",IF(OR($B126="",$C126="",$D126="",$G126="",$J126=""),"Missing Required Data",IF($F126="","Unassigned to Deposit",IF(COUNTIF('Deposit Batches'!$A$6:$A$505,$F126)=0,"Unknown Deposit Batch",IF($I126="","Not Posted",IF(OR($I126&lt;$G126,AND($H126&lt;&gt;"",$H126&lt;$G126)),"Review Dates",IF(ABS($L126)&gt;Dashboard!$B$5,"Posting Variance",IF(ABS(IFERROR(INDEX('Deposit Batches'!$H$6:$H$505,MATCH($F126,'Deposit Batches'!$A$6:$A$505,0)),0))&gt;Dashboard!$B$6,"Deposit Variance","Reconciled"))))))))</f>
        <v/>
      </c>
      <c r="N126" s="24">
        <f>IF($A126="","",IF($G126="","",MAX(0,IF($M126="Reconciled",$I126,Dashboard!$B$4)-$G126)))</f>
        <v/>
      </c>
      <c r="O126" s="25" t="n"/>
    </row>
    <row r="127">
      <c r="A127" s="18" t="n"/>
      <c r="B127" s="18" t="n"/>
      <c r="C127" s="18" t="n"/>
      <c r="D127" s="18" t="n"/>
      <c r="E127" s="18" t="n"/>
      <c r="F127" s="18" t="n"/>
      <c r="G127" s="38" t="n"/>
      <c r="H127" s="39">
        <f>IF($A127="","",IF($F127="","",IFERROR(INDEX('Deposit Batches'!$C$6:$C$505,MATCH($F127,'Deposit Batches'!$A$6:$A$505,0)),"")))</f>
        <v/>
      </c>
      <c r="I127" s="38" t="n"/>
      <c r="J127" s="40" t="n"/>
      <c r="K127" s="40" t="n"/>
      <c r="L127" s="41">
        <f>IF($A127="","",IF($J127="","",ROUND($J127-IF($K127="",0,$K127),2)))</f>
        <v/>
      </c>
      <c r="M127" s="23">
        <f>IF($A127="","",IF(OR($B127="",$C127="",$D127="",$G127="",$J127=""),"Missing Required Data",IF($F127="","Unassigned to Deposit",IF(COUNTIF('Deposit Batches'!$A$6:$A$505,$F127)=0,"Unknown Deposit Batch",IF($I127="","Not Posted",IF(OR($I127&lt;$G127,AND($H127&lt;&gt;"",$H127&lt;$G127)),"Review Dates",IF(ABS($L127)&gt;Dashboard!$B$5,"Posting Variance",IF(ABS(IFERROR(INDEX('Deposit Batches'!$H$6:$H$505,MATCH($F127,'Deposit Batches'!$A$6:$A$505,0)),0))&gt;Dashboard!$B$6,"Deposit Variance","Reconciled"))))))))</f>
        <v/>
      </c>
      <c r="N127" s="24">
        <f>IF($A127="","",IF($G127="","",MAX(0,IF($M127="Reconciled",$I127,Dashboard!$B$4)-$G127)))</f>
        <v/>
      </c>
      <c r="O127" s="25" t="n"/>
    </row>
    <row r="128">
      <c r="A128" s="18" t="n"/>
      <c r="B128" s="18" t="n"/>
      <c r="C128" s="18" t="n"/>
      <c r="D128" s="18" t="n"/>
      <c r="E128" s="18" t="n"/>
      <c r="F128" s="18" t="n"/>
      <c r="G128" s="38" t="n"/>
      <c r="H128" s="39">
        <f>IF($A128="","",IF($F128="","",IFERROR(INDEX('Deposit Batches'!$C$6:$C$505,MATCH($F128,'Deposit Batches'!$A$6:$A$505,0)),"")))</f>
        <v/>
      </c>
      <c r="I128" s="38" t="n"/>
      <c r="J128" s="40" t="n"/>
      <c r="K128" s="40" t="n"/>
      <c r="L128" s="41">
        <f>IF($A128="","",IF($J128="","",ROUND($J128-IF($K128="",0,$K128),2)))</f>
        <v/>
      </c>
      <c r="M128" s="23">
        <f>IF($A128="","",IF(OR($B128="",$C128="",$D128="",$G128="",$J128=""),"Missing Required Data",IF($F128="","Unassigned to Deposit",IF(COUNTIF('Deposit Batches'!$A$6:$A$505,$F128)=0,"Unknown Deposit Batch",IF($I128="","Not Posted",IF(OR($I128&lt;$G128,AND($H128&lt;&gt;"",$H128&lt;$G128)),"Review Dates",IF(ABS($L128)&gt;Dashboard!$B$5,"Posting Variance",IF(ABS(IFERROR(INDEX('Deposit Batches'!$H$6:$H$505,MATCH($F128,'Deposit Batches'!$A$6:$A$505,0)),0))&gt;Dashboard!$B$6,"Deposit Variance","Reconciled"))))))))</f>
        <v/>
      </c>
      <c r="N128" s="24">
        <f>IF($A128="","",IF($G128="","",MAX(0,IF($M128="Reconciled",$I128,Dashboard!$B$4)-$G128)))</f>
        <v/>
      </c>
      <c r="O128" s="25" t="n"/>
    </row>
    <row r="129">
      <c r="A129" s="18" t="n"/>
      <c r="B129" s="18" t="n"/>
      <c r="C129" s="18" t="n"/>
      <c r="D129" s="18" t="n"/>
      <c r="E129" s="18" t="n"/>
      <c r="F129" s="18" t="n"/>
      <c r="G129" s="38" t="n"/>
      <c r="H129" s="39">
        <f>IF($A129="","",IF($F129="","",IFERROR(INDEX('Deposit Batches'!$C$6:$C$505,MATCH($F129,'Deposit Batches'!$A$6:$A$505,0)),"")))</f>
        <v/>
      </c>
      <c r="I129" s="38" t="n"/>
      <c r="J129" s="40" t="n"/>
      <c r="K129" s="40" t="n"/>
      <c r="L129" s="41">
        <f>IF($A129="","",IF($J129="","",ROUND($J129-IF($K129="",0,$K129),2)))</f>
        <v/>
      </c>
      <c r="M129" s="23">
        <f>IF($A129="","",IF(OR($B129="",$C129="",$D129="",$G129="",$J129=""),"Missing Required Data",IF($F129="","Unassigned to Deposit",IF(COUNTIF('Deposit Batches'!$A$6:$A$505,$F129)=0,"Unknown Deposit Batch",IF($I129="","Not Posted",IF(OR($I129&lt;$G129,AND($H129&lt;&gt;"",$H129&lt;$G129)),"Review Dates",IF(ABS($L129)&gt;Dashboard!$B$5,"Posting Variance",IF(ABS(IFERROR(INDEX('Deposit Batches'!$H$6:$H$505,MATCH($F129,'Deposit Batches'!$A$6:$A$505,0)),0))&gt;Dashboard!$B$6,"Deposit Variance","Reconciled"))))))))</f>
        <v/>
      </c>
      <c r="N129" s="24">
        <f>IF($A129="","",IF($G129="","",MAX(0,IF($M129="Reconciled",$I129,Dashboard!$B$4)-$G129)))</f>
        <v/>
      </c>
      <c r="O129" s="25" t="n"/>
    </row>
    <row r="130">
      <c r="A130" s="18" t="n"/>
      <c r="B130" s="18" t="n"/>
      <c r="C130" s="18" t="n"/>
      <c r="D130" s="18" t="n"/>
      <c r="E130" s="18" t="n"/>
      <c r="F130" s="18" t="n"/>
      <c r="G130" s="38" t="n"/>
      <c r="H130" s="39">
        <f>IF($A130="","",IF($F130="","",IFERROR(INDEX('Deposit Batches'!$C$6:$C$505,MATCH($F130,'Deposit Batches'!$A$6:$A$505,0)),"")))</f>
        <v/>
      </c>
      <c r="I130" s="38" t="n"/>
      <c r="J130" s="40" t="n"/>
      <c r="K130" s="40" t="n"/>
      <c r="L130" s="41">
        <f>IF($A130="","",IF($J130="","",ROUND($J130-IF($K130="",0,$K130),2)))</f>
        <v/>
      </c>
      <c r="M130" s="23">
        <f>IF($A130="","",IF(OR($B130="",$C130="",$D130="",$G130="",$J130=""),"Missing Required Data",IF($F130="","Unassigned to Deposit",IF(COUNTIF('Deposit Batches'!$A$6:$A$505,$F130)=0,"Unknown Deposit Batch",IF($I130="","Not Posted",IF(OR($I130&lt;$G130,AND($H130&lt;&gt;"",$H130&lt;$G130)),"Review Dates",IF(ABS($L130)&gt;Dashboard!$B$5,"Posting Variance",IF(ABS(IFERROR(INDEX('Deposit Batches'!$H$6:$H$505,MATCH($F130,'Deposit Batches'!$A$6:$A$505,0)),0))&gt;Dashboard!$B$6,"Deposit Variance","Reconciled"))))))))</f>
        <v/>
      </c>
      <c r="N130" s="24">
        <f>IF($A130="","",IF($G130="","",MAX(0,IF($M130="Reconciled",$I130,Dashboard!$B$4)-$G130)))</f>
        <v/>
      </c>
      <c r="O130" s="25" t="n"/>
    </row>
    <row r="131">
      <c r="A131" s="18" t="n"/>
      <c r="B131" s="18" t="n"/>
      <c r="C131" s="18" t="n"/>
      <c r="D131" s="18" t="n"/>
      <c r="E131" s="18" t="n"/>
      <c r="F131" s="18" t="n"/>
      <c r="G131" s="38" t="n"/>
      <c r="H131" s="39">
        <f>IF($A131="","",IF($F131="","",IFERROR(INDEX('Deposit Batches'!$C$6:$C$505,MATCH($F131,'Deposit Batches'!$A$6:$A$505,0)),"")))</f>
        <v/>
      </c>
      <c r="I131" s="38" t="n"/>
      <c r="J131" s="40" t="n"/>
      <c r="K131" s="40" t="n"/>
      <c r="L131" s="41">
        <f>IF($A131="","",IF($J131="","",ROUND($J131-IF($K131="",0,$K131),2)))</f>
        <v/>
      </c>
      <c r="M131" s="23">
        <f>IF($A131="","",IF(OR($B131="",$C131="",$D131="",$G131="",$J131=""),"Missing Required Data",IF($F131="","Unassigned to Deposit",IF(COUNTIF('Deposit Batches'!$A$6:$A$505,$F131)=0,"Unknown Deposit Batch",IF($I131="","Not Posted",IF(OR($I131&lt;$G131,AND($H131&lt;&gt;"",$H131&lt;$G131)),"Review Dates",IF(ABS($L131)&gt;Dashboard!$B$5,"Posting Variance",IF(ABS(IFERROR(INDEX('Deposit Batches'!$H$6:$H$505,MATCH($F131,'Deposit Batches'!$A$6:$A$505,0)),0))&gt;Dashboard!$B$6,"Deposit Variance","Reconciled"))))))))</f>
        <v/>
      </c>
      <c r="N131" s="24">
        <f>IF($A131="","",IF($G131="","",MAX(0,IF($M131="Reconciled",$I131,Dashboard!$B$4)-$G131)))</f>
        <v/>
      </c>
      <c r="O131" s="25" t="n"/>
    </row>
    <row r="132">
      <c r="A132" s="18" t="n"/>
      <c r="B132" s="18" t="n"/>
      <c r="C132" s="18" t="n"/>
      <c r="D132" s="18" t="n"/>
      <c r="E132" s="18" t="n"/>
      <c r="F132" s="18" t="n"/>
      <c r="G132" s="38" t="n"/>
      <c r="H132" s="39">
        <f>IF($A132="","",IF($F132="","",IFERROR(INDEX('Deposit Batches'!$C$6:$C$505,MATCH($F132,'Deposit Batches'!$A$6:$A$505,0)),"")))</f>
        <v/>
      </c>
      <c r="I132" s="38" t="n"/>
      <c r="J132" s="40" t="n"/>
      <c r="K132" s="40" t="n"/>
      <c r="L132" s="41">
        <f>IF($A132="","",IF($J132="","",ROUND($J132-IF($K132="",0,$K132),2)))</f>
        <v/>
      </c>
      <c r="M132" s="23">
        <f>IF($A132="","",IF(OR($B132="",$C132="",$D132="",$G132="",$J132=""),"Missing Required Data",IF($F132="","Unassigned to Deposit",IF(COUNTIF('Deposit Batches'!$A$6:$A$505,$F132)=0,"Unknown Deposit Batch",IF($I132="","Not Posted",IF(OR($I132&lt;$G132,AND($H132&lt;&gt;"",$H132&lt;$G132)),"Review Dates",IF(ABS($L132)&gt;Dashboard!$B$5,"Posting Variance",IF(ABS(IFERROR(INDEX('Deposit Batches'!$H$6:$H$505,MATCH($F132,'Deposit Batches'!$A$6:$A$505,0)),0))&gt;Dashboard!$B$6,"Deposit Variance","Reconciled"))))))))</f>
        <v/>
      </c>
      <c r="N132" s="24">
        <f>IF($A132="","",IF($G132="","",MAX(0,IF($M132="Reconciled",$I132,Dashboard!$B$4)-$G132)))</f>
        <v/>
      </c>
      <c r="O132" s="25" t="n"/>
    </row>
    <row r="133">
      <c r="A133" s="18" t="n"/>
      <c r="B133" s="18" t="n"/>
      <c r="C133" s="18" t="n"/>
      <c r="D133" s="18" t="n"/>
      <c r="E133" s="18" t="n"/>
      <c r="F133" s="18" t="n"/>
      <c r="G133" s="38" t="n"/>
      <c r="H133" s="39">
        <f>IF($A133="","",IF($F133="","",IFERROR(INDEX('Deposit Batches'!$C$6:$C$505,MATCH($F133,'Deposit Batches'!$A$6:$A$505,0)),"")))</f>
        <v/>
      </c>
      <c r="I133" s="38" t="n"/>
      <c r="J133" s="40" t="n"/>
      <c r="K133" s="40" t="n"/>
      <c r="L133" s="41">
        <f>IF($A133="","",IF($J133="","",ROUND($J133-IF($K133="",0,$K133),2)))</f>
        <v/>
      </c>
      <c r="M133" s="23">
        <f>IF($A133="","",IF(OR($B133="",$C133="",$D133="",$G133="",$J133=""),"Missing Required Data",IF($F133="","Unassigned to Deposit",IF(COUNTIF('Deposit Batches'!$A$6:$A$505,$F133)=0,"Unknown Deposit Batch",IF($I133="","Not Posted",IF(OR($I133&lt;$G133,AND($H133&lt;&gt;"",$H133&lt;$G133)),"Review Dates",IF(ABS($L133)&gt;Dashboard!$B$5,"Posting Variance",IF(ABS(IFERROR(INDEX('Deposit Batches'!$H$6:$H$505,MATCH($F133,'Deposit Batches'!$A$6:$A$505,0)),0))&gt;Dashboard!$B$6,"Deposit Variance","Reconciled"))))))))</f>
        <v/>
      </c>
      <c r="N133" s="24">
        <f>IF($A133="","",IF($G133="","",MAX(0,IF($M133="Reconciled",$I133,Dashboard!$B$4)-$G133)))</f>
        <v/>
      </c>
      <c r="O133" s="25" t="n"/>
    </row>
    <row r="134">
      <c r="A134" s="18" t="n"/>
      <c r="B134" s="18" t="n"/>
      <c r="C134" s="18" t="n"/>
      <c r="D134" s="18" t="n"/>
      <c r="E134" s="18" t="n"/>
      <c r="F134" s="18" t="n"/>
      <c r="G134" s="38" t="n"/>
      <c r="H134" s="39">
        <f>IF($A134="","",IF($F134="","",IFERROR(INDEX('Deposit Batches'!$C$6:$C$505,MATCH($F134,'Deposit Batches'!$A$6:$A$505,0)),"")))</f>
        <v/>
      </c>
      <c r="I134" s="38" t="n"/>
      <c r="J134" s="40" t="n"/>
      <c r="K134" s="40" t="n"/>
      <c r="L134" s="41">
        <f>IF($A134="","",IF($J134="","",ROUND($J134-IF($K134="",0,$K134),2)))</f>
        <v/>
      </c>
      <c r="M134" s="23">
        <f>IF($A134="","",IF(OR($B134="",$C134="",$D134="",$G134="",$J134=""),"Missing Required Data",IF($F134="","Unassigned to Deposit",IF(COUNTIF('Deposit Batches'!$A$6:$A$505,$F134)=0,"Unknown Deposit Batch",IF($I134="","Not Posted",IF(OR($I134&lt;$G134,AND($H134&lt;&gt;"",$H134&lt;$G134)),"Review Dates",IF(ABS($L134)&gt;Dashboard!$B$5,"Posting Variance",IF(ABS(IFERROR(INDEX('Deposit Batches'!$H$6:$H$505,MATCH($F134,'Deposit Batches'!$A$6:$A$505,0)),0))&gt;Dashboard!$B$6,"Deposit Variance","Reconciled"))))))))</f>
        <v/>
      </c>
      <c r="N134" s="24">
        <f>IF($A134="","",IF($G134="","",MAX(0,IF($M134="Reconciled",$I134,Dashboard!$B$4)-$G134)))</f>
        <v/>
      </c>
      <c r="O134" s="25" t="n"/>
    </row>
    <row r="135">
      <c r="A135" s="18" t="n"/>
      <c r="B135" s="18" t="n"/>
      <c r="C135" s="18" t="n"/>
      <c r="D135" s="18" t="n"/>
      <c r="E135" s="18" t="n"/>
      <c r="F135" s="18" t="n"/>
      <c r="G135" s="38" t="n"/>
      <c r="H135" s="39">
        <f>IF($A135="","",IF($F135="","",IFERROR(INDEX('Deposit Batches'!$C$6:$C$505,MATCH($F135,'Deposit Batches'!$A$6:$A$505,0)),"")))</f>
        <v/>
      </c>
      <c r="I135" s="38" t="n"/>
      <c r="J135" s="40" t="n"/>
      <c r="K135" s="40" t="n"/>
      <c r="L135" s="41">
        <f>IF($A135="","",IF($J135="","",ROUND($J135-IF($K135="",0,$K135),2)))</f>
        <v/>
      </c>
      <c r="M135" s="23">
        <f>IF($A135="","",IF(OR($B135="",$C135="",$D135="",$G135="",$J135=""),"Missing Required Data",IF($F135="","Unassigned to Deposit",IF(COUNTIF('Deposit Batches'!$A$6:$A$505,$F135)=0,"Unknown Deposit Batch",IF($I135="","Not Posted",IF(OR($I135&lt;$G135,AND($H135&lt;&gt;"",$H135&lt;$G135)),"Review Dates",IF(ABS($L135)&gt;Dashboard!$B$5,"Posting Variance",IF(ABS(IFERROR(INDEX('Deposit Batches'!$H$6:$H$505,MATCH($F135,'Deposit Batches'!$A$6:$A$505,0)),0))&gt;Dashboard!$B$6,"Deposit Variance","Reconciled"))))))))</f>
        <v/>
      </c>
      <c r="N135" s="24">
        <f>IF($A135="","",IF($G135="","",MAX(0,IF($M135="Reconciled",$I135,Dashboard!$B$4)-$G135)))</f>
        <v/>
      </c>
      <c r="O135" s="25" t="n"/>
    </row>
    <row r="136">
      <c r="A136" s="18" t="n"/>
      <c r="B136" s="18" t="n"/>
      <c r="C136" s="18" t="n"/>
      <c r="D136" s="18" t="n"/>
      <c r="E136" s="18" t="n"/>
      <c r="F136" s="18" t="n"/>
      <c r="G136" s="38" t="n"/>
      <c r="H136" s="39">
        <f>IF($A136="","",IF($F136="","",IFERROR(INDEX('Deposit Batches'!$C$6:$C$505,MATCH($F136,'Deposit Batches'!$A$6:$A$505,0)),"")))</f>
        <v/>
      </c>
      <c r="I136" s="38" t="n"/>
      <c r="J136" s="40" t="n"/>
      <c r="K136" s="40" t="n"/>
      <c r="L136" s="41">
        <f>IF($A136="","",IF($J136="","",ROUND($J136-IF($K136="",0,$K136),2)))</f>
        <v/>
      </c>
      <c r="M136" s="23">
        <f>IF($A136="","",IF(OR($B136="",$C136="",$D136="",$G136="",$J136=""),"Missing Required Data",IF($F136="","Unassigned to Deposit",IF(COUNTIF('Deposit Batches'!$A$6:$A$505,$F136)=0,"Unknown Deposit Batch",IF($I136="","Not Posted",IF(OR($I136&lt;$G136,AND($H136&lt;&gt;"",$H136&lt;$G136)),"Review Dates",IF(ABS($L136)&gt;Dashboard!$B$5,"Posting Variance",IF(ABS(IFERROR(INDEX('Deposit Batches'!$H$6:$H$505,MATCH($F136,'Deposit Batches'!$A$6:$A$505,0)),0))&gt;Dashboard!$B$6,"Deposit Variance","Reconciled"))))))))</f>
        <v/>
      </c>
      <c r="N136" s="24">
        <f>IF($A136="","",IF($G136="","",MAX(0,IF($M136="Reconciled",$I136,Dashboard!$B$4)-$G136)))</f>
        <v/>
      </c>
      <c r="O136" s="25" t="n"/>
    </row>
    <row r="137">
      <c r="A137" s="18" t="n"/>
      <c r="B137" s="18" t="n"/>
      <c r="C137" s="18" t="n"/>
      <c r="D137" s="18" t="n"/>
      <c r="E137" s="18" t="n"/>
      <c r="F137" s="18" t="n"/>
      <c r="G137" s="38" t="n"/>
      <c r="H137" s="39">
        <f>IF($A137="","",IF($F137="","",IFERROR(INDEX('Deposit Batches'!$C$6:$C$505,MATCH($F137,'Deposit Batches'!$A$6:$A$505,0)),"")))</f>
        <v/>
      </c>
      <c r="I137" s="38" t="n"/>
      <c r="J137" s="40" t="n"/>
      <c r="K137" s="40" t="n"/>
      <c r="L137" s="41">
        <f>IF($A137="","",IF($J137="","",ROUND($J137-IF($K137="",0,$K137),2)))</f>
        <v/>
      </c>
      <c r="M137" s="23">
        <f>IF($A137="","",IF(OR($B137="",$C137="",$D137="",$G137="",$J137=""),"Missing Required Data",IF($F137="","Unassigned to Deposit",IF(COUNTIF('Deposit Batches'!$A$6:$A$505,$F137)=0,"Unknown Deposit Batch",IF($I137="","Not Posted",IF(OR($I137&lt;$G137,AND($H137&lt;&gt;"",$H137&lt;$G137)),"Review Dates",IF(ABS($L137)&gt;Dashboard!$B$5,"Posting Variance",IF(ABS(IFERROR(INDEX('Deposit Batches'!$H$6:$H$505,MATCH($F137,'Deposit Batches'!$A$6:$A$505,0)),0))&gt;Dashboard!$B$6,"Deposit Variance","Reconciled"))))))))</f>
        <v/>
      </c>
      <c r="N137" s="24">
        <f>IF($A137="","",IF($G137="","",MAX(0,IF($M137="Reconciled",$I137,Dashboard!$B$4)-$G137)))</f>
        <v/>
      </c>
      <c r="O137" s="25" t="n"/>
    </row>
    <row r="138">
      <c r="A138" s="18" t="n"/>
      <c r="B138" s="18" t="n"/>
      <c r="C138" s="18" t="n"/>
      <c r="D138" s="18" t="n"/>
      <c r="E138" s="18" t="n"/>
      <c r="F138" s="18" t="n"/>
      <c r="G138" s="38" t="n"/>
      <c r="H138" s="39">
        <f>IF($A138="","",IF($F138="","",IFERROR(INDEX('Deposit Batches'!$C$6:$C$505,MATCH($F138,'Deposit Batches'!$A$6:$A$505,0)),"")))</f>
        <v/>
      </c>
      <c r="I138" s="38" t="n"/>
      <c r="J138" s="40" t="n"/>
      <c r="K138" s="40" t="n"/>
      <c r="L138" s="41">
        <f>IF($A138="","",IF($J138="","",ROUND($J138-IF($K138="",0,$K138),2)))</f>
        <v/>
      </c>
      <c r="M138" s="23">
        <f>IF($A138="","",IF(OR($B138="",$C138="",$D138="",$G138="",$J138=""),"Missing Required Data",IF($F138="","Unassigned to Deposit",IF(COUNTIF('Deposit Batches'!$A$6:$A$505,$F138)=0,"Unknown Deposit Batch",IF($I138="","Not Posted",IF(OR($I138&lt;$G138,AND($H138&lt;&gt;"",$H138&lt;$G138)),"Review Dates",IF(ABS($L138)&gt;Dashboard!$B$5,"Posting Variance",IF(ABS(IFERROR(INDEX('Deposit Batches'!$H$6:$H$505,MATCH($F138,'Deposit Batches'!$A$6:$A$505,0)),0))&gt;Dashboard!$B$6,"Deposit Variance","Reconciled"))))))))</f>
        <v/>
      </c>
      <c r="N138" s="24">
        <f>IF($A138="","",IF($G138="","",MAX(0,IF($M138="Reconciled",$I138,Dashboard!$B$4)-$G138)))</f>
        <v/>
      </c>
      <c r="O138" s="25" t="n"/>
    </row>
    <row r="139">
      <c r="A139" s="18" t="n"/>
      <c r="B139" s="18" t="n"/>
      <c r="C139" s="18" t="n"/>
      <c r="D139" s="18" t="n"/>
      <c r="E139" s="18" t="n"/>
      <c r="F139" s="18" t="n"/>
      <c r="G139" s="38" t="n"/>
      <c r="H139" s="39">
        <f>IF($A139="","",IF($F139="","",IFERROR(INDEX('Deposit Batches'!$C$6:$C$505,MATCH($F139,'Deposit Batches'!$A$6:$A$505,0)),"")))</f>
        <v/>
      </c>
      <c r="I139" s="38" t="n"/>
      <c r="J139" s="40" t="n"/>
      <c r="K139" s="40" t="n"/>
      <c r="L139" s="41">
        <f>IF($A139="","",IF($J139="","",ROUND($J139-IF($K139="",0,$K139),2)))</f>
        <v/>
      </c>
      <c r="M139" s="23">
        <f>IF($A139="","",IF(OR($B139="",$C139="",$D139="",$G139="",$J139=""),"Missing Required Data",IF($F139="","Unassigned to Deposit",IF(COUNTIF('Deposit Batches'!$A$6:$A$505,$F139)=0,"Unknown Deposit Batch",IF($I139="","Not Posted",IF(OR($I139&lt;$G139,AND($H139&lt;&gt;"",$H139&lt;$G139)),"Review Dates",IF(ABS($L139)&gt;Dashboard!$B$5,"Posting Variance",IF(ABS(IFERROR(INDEX('Deposit Batches'!$H$6:$H$505,MATCH($F139,'Deposit Batches'!$A$6:$A$505,0)),0))&gt;Dashboard!$B$6,"Deposit Variance","Reconciled"))))))))</f>
        <v/>
      </c>
      <c r="N139" s="24">
        <f>IF($A139="","",IF($G139="","",MAX(0,IF($M139="Reconciled",$I139,Dashboard!$B$4)-$G139)))</f>
        <v/>
      </c>
      <c r="O139" s="25" t="n"/>
    </row>
    <row r="140">
      <c r="A140" s="18" t="n"/>
      <c r="B140" s="18" t="n"/>
      <c r="C140" s="18" t="n"/>
      <c r="D140" s="18" t="n"/>
      <c r="E140" s="18" t="n"/>
      <c r="F140" s="18" t="n"/>
      <c r="G140" s="38" t="n"/>
      <c r="H140" s="39">
        <f>IF($A140="","",IF($F140="","",IFERROR(INDEX('Deposit Batches'!$C$6:$C$505,MATCH($F140,'Deposit Batches'!$A$6:$A$505,0)),"")))</f>
        <v/>
      </c>
      <c r="I140" s="38" t="n"/>
      <c r="J140" s="40" t="n"/>
      <c r="K140" s="40" t="n"/>
      <c r="L140" s="41">
        <f>IF($A140="","",IF($J140="","",ROUND($J140-IF($K140="",0,$K140),2)))</f>
        <v/>
      </c>
      <c r="M140" s="23">
        <f>IF($A140="","",IF(OR($B140="",$C140="",$D140="",$G140="",$J140=""),"Missing Required Data",IF($F140="","Unassigned to Deposit",IF(COUNTIF('Deposit Batches'!$A$6:$A$505,$F140)=0,"Unknown Deposit Batch",IF($I140="","Not Posted",IF(OR($I140&lt;$G140,AND($H140&lt;&gt;"",$H140&lt;$G140)),"Review Dates",IF(ABS($L140)&gt;Dashboard!$B$5,"Posting Variance",IF(ABS(IFERROR(INDEX('Deposit Batches'!$H$6:$H$505,MATCH($F140,'Deposit Batches'!$A$6:$A$505,0)),0))&gt;Dashboard!$B$6,"Deposit Variance","Reconciled"))))))))</f>
        <v/>
      </c>
      <c r="N140" s="24">
        <f>IF($A140="","",IF($G140="","",MAX(0,IF($M140="Reconciled",$I140,Dashboard!$B$4)-$G140)))</f>
        <v/>
      </c>
      <c r="O140" s="25" t="n"/>
    </row>
    <row r="141">
      <c r="A141" s="18" t="n"/>
      <c r="B141" s="18" t="n"/>
      <c r="C141" s="18" t="n"/>
      <c r="D141" s="18" t="n"/>
      <c r="E141" s="18" t="n"/>
      <c r="F141" s="18" t="n"/>
      <c r="G141" s="38" t="n"/>
      <c r="H141" s="39">
        <f>IF($A141="","",IF($F141="","",IFERROR(INDEX('Deposit Batches'!$C$6:$C$505,MATCH($F141,'Deposit Batches'!$A$6:$A$505,0)),"")))</f>
        <v/>
      </c>
      <c r="I141" s="38" t="n"/>
      <c r="J141" s="40" t="n"/>
      <c r="K141" s="40" t="n"/>
      <c r="L141" s="41">
        <f>IF($A141="","",IF($J141="","",ROUND($J141-IF($K141="",0,$K141),2)))</f>
        <v/>
      </c>
      <c r="M141" s="23">
        <f>IF($A141="","",IF(OR($B141="",$C141="",$D141="",$G141="",$J141=""),"Missing Required Data",IF($F141="","Unassigned to Deposit",IF(COUNTIF('Deposit Batches'!$A$6:$A$505,$F141)=0,"Unknown Deposit Batch",IF($I141="","Not Posted",IF(OR($I141&lt;$G141,AND($H141&lt;&gt;"",$H141&lt;$G141)),"Review Dates",IF(ABS($L141)&gt;Dashboard!$B$5,"Posting Variance",IF(ABS(IFERROR(INDEX('Deposit Batches'!$H$6:$H$505,MATCH($F141,'Deposit Batches'!$A$6:$A$505,0)),0))&gt;Dashboard!$B$6,"Deposit Variance","Reconciled"))))))))</f>
        <v/>
      </c>
      <c r="N141" s="24">
        <f>IF($A141="","",IF($G141="","",MAX(0,IF($M141="Reconciled",$I141,Dashboard!$B$4)-$G141)))</f>
        <v/>
      </c>
      <c r="O141" s="25" t="n"/>
    </row>
    <row r="142">
      <c r="A142" s="18" t="n"/>
      <c r="B142" s="18" t="n"/>
      <c r="C142" s="18" t="n"/>
      <c r="D142" s="18" t="n"/>
      <c r="E142" s="18" t="n"/>
      <c r="F142" s="18" t="n"/>
      <c r="G142" s="38" t="n"/>
      <c r="H142" s="39">
        <f>IF($A142="","",IF($F142="","",IFERROR(INDEX('Deposit Batches'!$C$6:$C$505,MATCH($F142,'Deposit Batches'!$A$6:$A$505,0)),"")))</f>
        <v/>
      </c>
      <c r="I142" s="38" t="n"/>
      <c r="J142" s="40" t="n"/>
      <c r="K142" s="40" t="n"/>
      <c r="L142" s="41">
        <f>IF($A142="","",IF($J142="","",ROUND($J142-IF($K142="",0,$K142),2)))</f>
        <v/>
      </c>
      <c r="M142" s="23">
        <f>IF($A142="","",IF(OR($B142="",$C142="",$D142="",$G142="",$J142=""),"Missing Required Data",IF($F142="","Unassigned to Deposit",IF(COUNTIF('Deposit Batches'!$A$6:$A$505,$F142)=0,"Unknown Deposit Batch",IF($I142="","Not Posted",IF(OR($I142&lt;$G142,AND($H142&lt;&gt;"",$H142&lt;$G142)),"Review Dates",IF(ABS($L142)&gt;Dashboard!$B$5,"Posting Variance",IF(ABS(IFERROR(INDEX('Deposit Batches'!$H$6:$H$505,MATCH($F142,'Deposit Batches'!$A$6:$A$505,0)),0))&gt;Dashboard!$B$6,"Deposit Variance","Reconciled"))))))))</f>
        <v/>
      </c>
      <c r="N142" s="24">
        <f>IF($A142="","",IF($G142="","",MAX(0,IF($M142="Reconciled",$I142,Dashboard!$B$4)-$G142)))</f>
        <v/>
      </c>
      <c r="O142" s="25" t="n"/>
    </row>
    <row r="143">
      <c r="A143" s="18" t="n"/>
      <c r="B143" s="18" t="n"/>
      <c r="C143" s="18" t="n"/>
      <c r="D143" s="18" t="n"/>
      <c r="E143" s="18" t="n"/>
      <c r="F143" s="18" t="n"/>
      <c r="G143" s="38" t="n"/>
      <c r="H143" s="39">
        <f>IF($A143="","",IF($F143="","",IFERROR(INDEX('Deposit Batches'!$C$6:$C$505,MATCH($F143,'Deposit Batches'!$A$6:$A$505,0)),"")))</f>
        <v/>
      </c>
      <c r="I143" s="38" t="n"/>
      <c r="J143" s="40" t="n"/>
      <c r="K143" s="40" t="n"/>
      <c r="L143" s="41">
        <f>IF($A143="","",IF($J143="","",ROUND($J143-IF($K143="",0,$K143),2)))</f>
        <v/>
      </c>
      <c r="M143" s="23">
        <f>IF($A143="","",IF(OR($B143="",$C143="",$D143="",$G143="",$J143=""),"Missing Required Data",IF($F143="","Unassigned to Deposit",IF(COUNTIF('Deposit Batches'!$A$6:$A$505,$F143)=0,"Unknown Deposit Batch",IF($I143="","Not Posted",IF(OR($I143&lt;$G143,AND($H143&lt;&gt;"",$H143&lt;$G143)),"Review Dates",IF(ABS($L143)&gt;Dashboard!$B$5,"Posting Variance",IF(ABS(IFERROR(INDEX('Deposit Batches'!$H$6:$H$505,MATCH($F143,'Deposit Batches'!$A$6:$A$505,0)),0))&gt;Dashboard!$B$6,"Deposit Variance","Reconciled"))))))))</f>
        <v/>
      </c>
      <c r="N143" s="24">
        <f>IF($A143="","",IF($G143="","",MAX(0,IF($M143="Reconciled",$I143,Dashboard!$B$4)-$G143)))</f>
        <v/>
      </c>
      <c r="O143" s="25" t="n"/>
    </row>
    <row r="144">
      <c r="A144" s="18" t="n"/>
      <c r="B144" s="18" t="n"/>
      <c r="C144" s="18" t="n"/>
      <c r="D144" s="18" t="n"/>
      <c r="E144" s="18" t="n"/>
      <c r="F144" s="18" t="n"/>
      <c r="G144" s="38" t="n"/>
      <c r="H144" s="39">
        <f>IF($A144="","",IF($F144="","",IFERROR(INDEX('Deposit Batches'!$C$6:$C$505,MATCH($F144,'Deposit Batches'!$A$6:$A$505,0)),"")))</f>
        <v/>
      </c>
      <c r="I144" s="38" t="n"/>
      <c r="J144" s="40" t="n"/>
      <c r="K144" s="40" t="n"/>
      <c r="L144" s="41">
        <f>IF($A144="","",IF($J144="","",ROUND($J144-IF($K144="",0,$K144),2)))</f>
        <v/>
      </c>
      <c r="M144" s="23">
        <f>IF($A144="","",IF(OR($B144="",$C144="",$D144="",$G144="",$J144=""),"Missing Required Data",IF($F144="","Unassigned to Deposit",IF(COUNTIF('Deposit Batches'!$A$6:$A$505,$F144)=0,"Unknown Deposit Batch",IF($I144="","Not Posted",IF(OR($I144&lt;$G144,AND($H144&lt;&gt;"",$H144&lt;$G144)),"Review Dates",IF(ABS($L144)&gt;Dashboard!$B$5,"Posting Variance",IF(ABS(IFERROR(INDEX('Deposit Batches'!$H$6:$H$505,MATCH($F144,'Deposit Batches'!$A$6:$A$505,0)),0))&gt;Dashboard!$B$6,"Deposit Variance","Reconciled"))))))))</f>
        <v/>
      </c>
      <c r="N144" s="24">
        <f>IF($A144="","",IF($G144="","",MAX(0,IF($M144="Reconciled",$I144,Dashboard!$B$4)-$G144)))</f>
        <v/>
      </c>
      <c r="O144" s="25" t="n"/>
    </row>
    <row r="145">
      <c r="A145" s="18" t="n"/>
      <c r="B145" s="18" t="n"/>
      <c r="C145" s="18" t="n"/>
      <c r="D145" s="18" t="n"/>
      <c r="E145" s="18" t="n"/>
      <c r="F145" s="18" t="n"/>
      <c r="G145" s="38" t="n"/>
      <c r="H145" s="39">
        <f>IF($A145="","",IF($F145="","",IFERROR(INDEX('Deposit Batches'!$C$6:$C$505,MATCH($F145,'Deposit Batches'!$A$6:$A$505,0)),"")))</f>
        <v/>
      </c>
      <c r="I145" s="38" t="n"/>
      <c r="J145" s="40" t="n"/>
      <c r="K145" s="40" t="n"/>
      <c r="L145" s="41">
        <f>IF($A145="","",IF($J145="","",ROUND($J145-IF($K145="",0,$K145),2)))</f>
        <v/>
      </c>
      <c r="M145" s="23">
        <f>IF($A145="","",IF(OR($B145="",$C145="",$D145="",$G145="",$J145=""),"Missing Required Data",IF($F145="","Unassigned to Deposit",IF(COUNTIF('Deposit Batches'!$A$6:$A$505,$F145)=0,"Unknown Deposit Batch",IF($I145="","Not Posted",IF(OR($I145&lt;$G145,AND($H145&lt;&gt;"",$H145&lt;$G145)),"Review Dates",IF(ABS($L145)&gt;Dashboard!$B$5,"Posting Variance",IF(ABS(IFERROR(INDEX('Deposit Batches'!$H$6:$H$505,MATCH($F145,'Deposit Batches'!$A$6:$A$505,0)),0))&gt;Dashboard!$B$6,"Deposit Variance","Reconciled"))))))))</f>
        <v/>
      </c>
      <c r="N145" s="24">
        <f>IF($A145="","",IF($G145="","",MAX(0,IF($M145="Reconciled",$I145,Dashboard!$B$4)-$G145)))</f>
        <v/>
      </c>
      <c r="O145" s="25" t="n"/>
    </row>
    <row r="146">
      <c r="A146" s="18" t="n"/>
      <c r="B146" s="18" t="n"/>
      <c r="C146" s="18" t="n"/>
      <c r="D146" s="18" t="n"/>
      <c r="E146" s="18" t="n"/>
      <c r="F146" s="18" t="n"/>
      <c r="G146" s="38" t="n"/>
      <c r="H146" s="39">
        <f>IF($A146="","",IF($F146="","",IFERROR(INDEX('Deposit Batches'!$C$6:$C$505,MATCH($F146,'Deposit Batches'!$A$6:$A$505,0)),"")))</f>
        <v/>
      </c>
      <c r="I146" s="38" t="n"/>
      <c r="J146" s="40" t="n"/>
      <c r="K146" s="40" t="n"/>
      <c r="L146" s="41">
        <f>IF($A146="","",IF($J146="","",ROUND($J146-IF($K146="",0,$K146),2)))</f>
        <v/>
      </c>
      <c r="M146" s="23">
        <f>IF($A146="","",IF(OR($B146="",$C146="",$D146="",$G146="",$J146=""),"Missing Required Data",IF($F146="","Unassigned to Deposit",IF(COUNTIF('Deposit Batches'!$A$6:$A$505,$F146)=0,"Unknown Deposit Batch",IF($I146="","Not Posted",IF(OR($I146&lt;$G146,AND($H146&lt;&gt;"",$H146&lt;$G146)),"Review Dates",IF(ABS($L146)&gt;Dashboard!$B$5,"Posting Variance",IF(ABS(IFERROR(INDEX('Deposit Batches'!$H$6:$H$505,MATCH($F146,'Deposit Batches'!$A$6:$A$505,0)),0))&gt;Dashboard!$B$6,"Deposit Variance","Reconciled"))))))))</f>
        <v/>
      </c>
      <c r="N146" s="24">
        <f>IF($A146="","",IF($G146="","",MAX(0,IF($M146="Reconciled",$I146,Dashboard!$B$4)-$G146)))</f>
        <v/>
      </c>
      <c r="O146" s="25" t="n"/>
    </row>
    <row r="147">
      <c r="A147" s="18" t="n"/>
      <c r="B147" s="18" t="n"/>
      <c r="C147" s="18" t="n"/>
      <c r="D147" s="18" t="n"/>
      <c r="E147" s="18" t="n"/>
      <c r="F147" s="18" t="n"/>
      <c r="G147" s="38" t="n"/>
      <c r="H147" s="39">
        <f>IF($A147="","",IF($F147="","",IFERROR(INDEX('Deposit Batches'!$C$6:$C$505,MATCH($F147,'Deposit Batches'!$A$6:$A$505,0)),"")))</f>
        <v/>
      </c>
      <c r="I147" s="38" t="n"/>
      <c r="J147" s="40" t="n"/>
      <c r="K147" s="40" t="n"/>
      <c r="L147" s="41">
        <f>IF($A147="","",IF($J147="","",ROUND($J147-IF($K147="",0,$K147),2)))</f>
        <v/>
      </c>
      <c r="M147" s="23">
        <f>IF($A147="","",IF(OR($B147="",$C147="",$D147="",$G147="",$J147=""),"Missing Required Data",IF($F147="","Unassigned to Deposit",IF(COUNTIF('Deposit Batches'!$A$6:$A$505,$F147)=0,"Unknown Deposit Batch",IF($I147="","Not Posted",IF(OR($I147&lt;$G147,AND($H147&lt;&gt;"",$H147&lt;$G147)),"Review Dates",IF(ABS($L147)&gt;Dashboard!$B$5,"Posting Variance",IF(ABS(IFERROR(INDEX('Deposit Batches'!$H$6:$H$505,MATCH($F147,'Deposit Batches'!$A$6:$A$505,0)),0))&gt;Dashboard!$B$6,"Deposit Variance","Reconciled"))))))))</f>
        <v/>
      </c>
      <c r="N147" s="24">
        <f>IF($A147="","",IF($G147="","",MAX(0,IF($M147="Reconciled",$I147,Dashboard!$B$4)-$G147)))</f>
        <v/>
      </c>
      <c r="O147" s="25" t="n"/>
    </row>
    <row r="148">
      <c r="A148" s="18" t="n"/>
      <c r="B148" s="18" t="n"/>
      <c r="C148" s="18" t="n"/>
      <c r="D148" s="18" t="n"/>
      <c r="E148" s="18" t="n"/>
      <c r="F148" s="18" t="n"/>
      <c r="G148" s="38" t="n"/>
      <c r="H148" s="39">
        <f>IF($A148="","",IF($F148="","",IFERROR(INDEX('Deposit Batches'!$C$6:$C$505,MATCH($F148,'Deposit Batches'!$A$6:$A$505,0)),"")))</f>
        <v/>
      </c>
      <c r="I148" s="38" t="n"/>
      <c r="J148" s="40" t="n"/>
      <c r="K148" s="40" t="n"/>
      <c r="L148" s="41">
        <f>IF($A148="","",IF($J148="","",ROUND($J148-IF($K148="",0,$K148),2)))</f>
        <v/>
      </c>
      <c r="M148" s="23">
        <f>IF($A148="","",IF(OR($B148="",$C148="",$D148="",$G148="",$J148=""),"Missing Required Data",IF($F148="","Unassigned to Deposit",IF(COUNTIF('Deposit Batches'!$A$6:$A$505,$F148)=0,"Unknown Deposit Batch",IF($I148="","Not Posted",IF(OR($I148&lt;$G148,AND($H148&lt;&gt;"",$H148&lt;$G148)),"Review Dates",IF(ABS($L148)&gt;Dashboard!$B$5,"Posting Variance",IF(ABS(IFERROR(INDEX('Deposit Batches'!$H$6:$H$505,MATCH($F148,'Deposit Batches'!$A$6:$A$505,0)),0))&gt;Dashboard!$B$6,"Deposit Variance","Reconciled"))))))))</f>
        <v/>
      </c>
      <c r="N148" s="24">
        <f>IF($A148="","",IF($G148="","",MAX(0,IF($M148="Reconciled",$I148,Dashboard!$B$4)-$G148)))</f>
        <v/>
      </c>
      <c r="O148" s="25" t="n"/>
    </row>
    <row r="149">
      <c r="A149" s="18" t="n"/>
      <c r="B149" s="18" t="n"/>
      <c r="C149" s="18" t="n"/>
      <c r="D149" s="18" t="n"/>
      <c r="E149" s="18" t="n"/>
      <c r="F149" s="18" t="n"/>
      <c r="G149" s="38" t="n"/>
      <c r="H149" s="39">
        <f>IF($A149="","",IF($F149="","",IFERROR(INDEX('Deposit Batches'!$C$6:$C$505,MATCH($F149,'Deposit Batches'!$A$6:$A$505,0)),"")))</f>
        <v/>
      </c>
      <c r="I149" s="38" t="n"/>
      <c r="J149" s="40" t="n"/>
      <c r="K149" s="40" t="n"/>
      <c r="L149" s="41">
        <f>IF($A149="","",IF($J149="","",ROUND($J149-IF($K149="",0,$K149),2)))</f>
        <v/>
      </c>
      <c r="M149" s="23">
        <f>IF($A149="","",IF(OR($B149="",$C149="",$D149="",$G149="",$J149=""),"Missing Required Data",IF($F149="","Unassigned to Deposit",IF(COUNTIF('Deposit Batches'!$A$6:$A$505,$F149)=0,"Unknown Deposit Batch",IF($I149="","Not Posted",IF(OR($I149&lt;$G149,AND($H149&lt;&gt;"",$H149&lt;$G149)),"Review Dates",IF(ABS($L149)&gt;Dashboard!$B$5,"Posting Variance",IF(ABS(IFERROR(INDEX('Deposit Batches'!$H$6:$H$505,MATCH($F149,'Deposit Batches'!$A$6:$A$505,0)),0))&gt;Dashboard!$B$6,"Deposit Variance","Reconciled"))))))))</f>
        <v/>
      </c>
      <c r="N149" s="24">
        <f>IF($A149="","",IF($G149="","",MAX(0,IF($M149="Reconciled",$I149,Dashboard!$B$4)-$G149)))</f>
        <v/>
      </c>
      <c r="O149" s="25" t="n"/>
    </row>
    <row r="150">
      <c r="A150" s="18" t="n"/>
      <c r="B150" s="18" t="n"/>
      <c r="C150" s="18" t="n"/>
      <c r="D150" s="18" t="n"/>
      <c r="E150" s="18" t="n"/>
      <c r="F150" s="18" t="n"/>
      <c r="G150" s="38" t="n"/>
      <c r="H150" s="39">
        <f>IF($A150="","",IF($F150="","",IFERROR(INDEX('Deposit Batches'!$C$6:$C$505,MATCH($F150,'Deposit Batches'!$A$6:$A$505,0)),"")))</f>
        <v/>
      </c>
      <c r="I150" s="38" t="n"/>
      <c r="J150" s="40" t="n"/>
      <c r="K150" s="40" t="n"/>
      <c r="L150" s="41">
        <f>IF($A150="","",IF($J150="","",ROUND($J150-IF($K150="",0,$K150),2)))</f>
        <v/>
      </c>
      <c r="M150" s="23">
        <f>IF($A150="","",IF(OR($B150="",$C150="",$D150="",$G150="",$J150=""),"Missing Required Data",IF($F150="","Unassigned to Deposit",IF(COUNTIF('Deposit Batches'!$A$6:$A$505,$F150)=0,"Unknown Deposit Batch",IF($I150="","Not Posted",IF(OR($I150&lt;$G150,AND($H150&lt;&gt;"",$H150&lt;$G150)),"Review Dates",IF(ABS($L150)&gt;Dashboard!$B$5,"Posting Variance",IF(ABS(IFERROR(INDEX('Deposit Batches'!$H$6:$H$505,MATCH($F150,'Deposit Batches'!$A$6:$A$505,0)),0))&gt;Dashboard!$B$6,"Deposit Variance","Reconciled"))))))))</f>
        <v/>
      </c>
      <c r="N150" s="24">
        <f>IF($A150="","",IF($G150="","",MAX(0,IF($M150="Reconciled",$I150,Dashboard!$B$4)-$G150)))</f>
        <v/>
      </c>
      <c r="O150" s="25" t="n"/>
    </row>
    <row r="151">
      <c r="A151" s="18" t="n"/>
      <c r="B151" s="18" t="n"/>
      <c r="C151" s="18" t="n"/>
      <c r="D151" s="18" t="n"/>
      <c r="E151" s="18" t="n"/>
      <c r="F151" s="18" t="n"/>
      <c r="G151" s="38" t="n"/>
      <c r="H151" s="39">
        <f>IF($A151="","",IF($F151="","",IFERROR(INDEX('Deposit Batches'!$C$6:$C$505,MATCH($F151,'Deposit Batches'!$A$6:$A$505,0)),"")))</f>
        <v/>
      </c>
      <c r="I151" s="38" t="n"/>
      <c r="J151" s="40" t="n"/>
      <c r="K151" s="40" t="n"/>
      <c r="L151" s="41">
        <f>IF($A151="","",IF($J151="","",ROUND($J151-IF($K151="",0,$K151),2)))</f>
        <v/>
      </c>
      <c r="M151" s="23">
        <f>IF($A151="","",IF(OR($B151="",$C151="",$D151="",$G151="",$J151=""),"Missing Required Data",IF($F151="","Unassigned to Deposit",IF(COUNTIF('Deposit Batches'!$A$6:$A$505,$F151)=0,"Unknown Deposit Batch",IF($I151="","Not Posted",IF(OR($I151&lt;$G151,AND($H151&lt;&gt;"",$H151&lt;$G151)),"Review Dates",IF(ABS($L151)&gt;Dashboard!$B$5,"Posting Variance",IF(ABS(IFERROR(INDEX('Deposit Batches'!$H$6:$H$505,MATCH($F151,'Deposit Batches'!$A$6:$A$505,0)),0))&gt;Dashboard!$B$6,"Deposit Variance","Reconciled"))))))))</f>
        <v/>
      </c>
      <c r="N151" s="24">
        <f>IF($A151="","",IF($G151="","",MAX(0,IF($M151="Reconciled",$I151,Dashboard!$B$4)-$G151)))</f>
        <v/>
      </c>
      <c r="O151" s="25" t="n"/>
    </row>
    <row r="152">
      <c r="A152" s="18" t="n"/>
      <c r="B152" s="18" t="n"/>
      <c r="C152" s="18" t="n"/>
      <c r="D152" s="18" t="n"/>
      <c r="E152" s="18" t="n"/>
      <c r="F152" s="18" t="n"/>
      <c r="G152" s="38" t="n"/>
      <c r="H152" s="39">
        <f>IF($A152="","",IF($F152="","",IFERROR(INDEX('Deposit Batches'!$C$6:$C$505,MATCH($F152,'Deposit Batches'!$A$6:$A$505,0)),"")))</f>
        <v/>
      </c>
      <c r="I152" s="38" t="n"/>
      <c r="J152" s="40" t="n"/>
      <c r="K152" s="40" t="n"/>
      <c r="L152" s="41">
        <f>IF($A152="","",IF($J152="","",ROUND($J152-IF($K152="",0,$K152),2)))</f>
        <v/>
      </c>
      <c r="M152" s="23">
        <f>IF($A152="","",IF(OR($B152="",$C152="",$D152="",$G152="",$J152=""),"Missing Required Data",IF($F152="","Unassigned to Deposit",IF(COUNTIF('Deposit Batches'!$A$6:$A$505,$F152)=0,"Unknown Deposit Batch",IF($I152="","Not Posted",IF(OR($I152&lt;$G152,AND($H152&lt;&gt;"",$H152&lt;$G152)),"Review Dates",IF(ABS($L152)&gt;Dashboard!$B$5,"Posting Variance",IF(ABS(IFERROR(INDEX('Deposit Batches'!$H$6:$H$505,MATCH($F152,'Deposit Batches'!$A$6:$A$505,0)),0))&gt;Dashboard!$B$6,"Deposit Variance","Reconciled"))))))))</f>
        <v/>
      </c>
      <c r="N152" s="24">
        <f>IF($A152="","",IF($G152="","",MAX(0,IF($M152="Reconciled",$I152,Dashboard!$B$4)-$G152)))</f>
        <v/>
      </c>
      <c r="O152" s="25" t="n"/>
    </row>
    <row r="153">
      <c r="A153" s="18" t="n"/>
      <c r="B153" s="18" t="n"/>
      <c r="C153" s="18" t="n"/>
      <c r="D153" s="18" t="n"/>
      <c r="E153" s="18" t="n"/>
      <c r="F153" s="18" t="n"/>
      <c r="G153" s="38" t="n"/>
      <c r="H153" s="39">
        <f>IF($A153="","",IF($F153="","",IFERROR(INDEX('Deposit Batches'!$C$6:$C$505,MATCH($F153,'Deposit Batches'!$A$6:$A$505,0)),"")))</f>
        <v/>
      </c>
      <c r="I153" s="38" t="n"/>
      <c r="J153" s="40" t="n"/>
      <c r="K153" s="40" t="n"/>
      <c r="L153" s="41">
        <f>IF($A153="","",IF($J153="","",ROUND($J153-IF($K153="",0,$K153),2)))</f>
        <v/>
      </c>
      <c r="M153" s="23">
        <f>IF($A153="","",IF(OR($B153="",$C153="",$D153="",$G153="",$J153=""),"Missing Required Data",IF($F153="","Unassigned to Deposit",IF(COUNTIF('Deposit Batches'!$A$6:$A$505,$F153)=0,"Unknown Deposit Batch",IF($I153="","Not Posted",IF(OR($I153&lt;$G153,AND($H153&lt;&gt;"",$H153&lt;$G153)),"Review Dates",IF(ABS($L153)&gt;Dashboard!$B$5,"Posting Variance",IF(ABS(IFERROR(INDEX('Deposit Batches'!$H$6:$H$505,MATCH($F153,'Deposit Batches'!$A$6:$A$505,0)),0))&gt;Dashboard!$B$6,"Deposit Variance","Reconciled"))))))))</f>
        <v/>
      </c>
      <c r="N153" s="24">
        <f>IF($A153="","",IF($G153="","",MAX(0,IF($M153="Reconciled",$I153,Dashboard!$B$4)-$G153)))</f>
        <v/>
      </c>
      <c r="O153" s="25" t="n"/>
    </row>
    <row r="154">
      <c r="A154" s="18" t="n"/>
      <c r="B154" s="18" t="n"/>
      <c r="C154" s="18" t="n"/>
      <c r="D154" s="18" t="n"/>
      <c r="E154" s="18" t="n"/>
      <c r="F154" s="18" t="n"/>
      <c r="G154" s="38" t="n"/>
      <c r="H154" s="39">
        <f>IF($A154="","",IF($F154="","",IFERROR(INDEX('Deposit Batches'!$C$6:$C$505,MATCH($F154,'Deposit Batches'!$A$6:$A$505,0)),"")))</f>
        <v/>
      </c>
      <c r="I154" s="38" t="n"/>
      <c r="J154" s="40" t="n"/>
      <c r="K154" s="40" t="n"/>
      <c r="L154" s="41">
        <f>IF($A154="","",IF($J154="","",ROUND($J154-IF($K154="",0,$K154),2)))</f>
        <v/>
      </c>
      <c r="M154" s="23">
        <f>IF($A154="","",IF(OR($B154="",$C154="",$D154="",$G154="",$J154=""),"Missing Required Data",IF($F154="","Unassigned to Deposit",IF(COUNTIF('Deposit Batches'!$A$6:$A$505,$F154)=0,"Unknown Deposit Batch",IF($I154="","Not Posted",IF(OR($I154&lt;$G154,AND($H154&lt;&gt;"",$H154&lt;$G154)),"Review Dates",IF(ABS($L154)&gt;Dashboard!$B$5,"Posting Variance",IF(ABS(IFERROR(INDEX('Deposit Batches'!$H$6:$H$505,MATCH($F154,'Deposit Batches'!$A$6:$A$505,0)),0))&gt;Dashboard!$B$6,"Deposit Variance","Reconciled"))))))))</f>
        <v/>
      </c>
      <c r="N154" s="24">
        <f>IF($A154="","",IF($G154="","",MAX(0,IF($M154="Reconciled",$I154,Dashboard!$B$4)-$G154)))</f>
        <v/>
      </c>
      <c r="O154" s="25" t="n"/>
    </row>
    <row r="155">
      <c r="A155" s="18" t="n"/>
      <c r="B155" s="18" t="n"/>
      <c r="C155" s="18" t="n"/>
      <c r="D155" s="18" t="n"/>
      <c r="E155" s="18" t="n"/>
      <c r="F155" s="18" t="n"/>
      <c r="G155" s="38" t="n"/>
      <c r="H155" s="39">
        <f>IF($A155="","",IF($F155="","",IFERROR(INDEX('Deposit Batches'!$C$6:$C$505,MATCH($F155,'Deposit Batches'!$A$6:$A$505,0)),"")))</f>
        <v/>
      </c>
      <c r="I155" s="38" t="n"/>
      <c r="J155" s="40" t="n"/>
      <c r="K155" s="40" t="n"/>
      <c r="L155" s="41">
        <f>IF($A155="","",IF($J155="","",ROUND($J155-IF($K155="",0,$K155),2)))</f>
        <v/>
      </c>
      <c r="M155" s="23">
        <f>IF($A155="","",IF(OR($B155="",$C155="",$D155="",$G155="",$J155=""),"Missing Required Data",IF($F155="","Unassigned to Deposit",IF(COUNTIF('Deposit Batches'!$A$6:$A$505,$F155)=0,"Unknown Deposit Batch",IF($I155="","Not Posted",IF(OR($I155&lt;$G155,AND($H155&lt;&gt;"",$H155&lt;$G155)),"Review Dates",IF(ABS($L155)&gt;Dashboard!$B$5,"Posting Variance",IF(ABS(IFERROR(INDEX('Deposit Batches'!$H$6:$H$505,MATCH($F155,'Deposit Batches'!$A$6:$A$505,0)),0))&gt;Dashboard!$B$6,"Deposit Variance","Reconciled"))))))))</f>
        <v/>
      </c>
      <c r="N155" s="24">
        <f>IF($A155="","",IF($G155="","",MAX(0,IF($M155="Reconciled",$I155,Dashboard!$B$4)-$G155)))</f>
        <v/>
      </c>
      <c r="O155" s="25" t="n"/>
    </row>
    <row r="156">
      <c r="A156" s="18" t="n"/>
      <c r="B156" s="18" t="n"/>
      <c r="C156" s="18" t="n"/>
      <c r="D156" s="18" t="n"/>
      <c r="E156" s="18" t="n"/>
      <c r="F156" s="18" t="n"/>
      <c r="G156" s="38" t="n"/>
      <c r="H156" s="39">
        <f>IF($A156="","",IF($F156="","",IFERROR(INDEX('Deposit Batches'!$C$6:$C$505,MATCH($F156,'Deposit Batches'!$A$6:$A$505,0)),"")))</f>
        <v/>
      </c>
      <c r="I156" s="38" t="n"/>
      <c r="J156" s="40" t="n"/>
      <c r="K156" s="40" t="n"/>
      <c r="L156" s="41">
        <f>IF($A156="","",IF($J156="","",ROUND($J156-IF($K156="",0,$K156),2)))</f>
        <v/>
      </c>
      <c r="M156" s="23">
        <f>IF($A156="","",IF(OR($B156="",$C156="",$D156="",$G156="",$J156=""),"Missing Required Data",IF($F156="","Unassigned to Deposit",IF(COUNTIF('Deposit Batches'!$A$6:$A$505,$F156)=0,"Unknown Deposit Batch",IF($I156="","Not Posted",IF(OR($I156&lt;$G156,AND($H156&lt;&gt;"",$H156&lt;$G156)),"Review Dates",IF(ABS($L156)&gt;Dashboard!$B$5,"Posting Variance",IF(ABS(IFERROR(INDEX('Deposit Batches'!$H$6:$H$505,MATCH($F156,'Deposit Batches'!$A$6:$A$505,0)),0))&gt;Dashboard!$B$6,"Deposit Variance","Reconciled"))))))))</f>
        <v/>
      </c>
      <c r="N156" s="24">
        <f>IF($A156="","",IF($G156="","",MAX(0,IF($M156="Reconciled",$I156,Dashboard!$B$4)-$G156)))</f>
        <v/>
      </c>
      <c r="O156" s="25" t="n"/>
    </row>
    <row r="157">
      <c r="A157" s="18" t="n"/>
      <c r="B157" s="18" t="n"/>
      <c r="C157" s="18" t="n"/>
      <c r="D157" s="18" t="n"/>
      <c r="E157" s="18" t="n"/>
      <c r="F157" s="18" t="n"/>
      <c r="G157" s="38" t="n"/>
      <c r="H157" s="39">
        <f>IF($A157="","",IF($F157="","",IFERROR(INDEX('Deposit Batches'!$C$6:$C$505,MATCH($F157,'Deposit Batches'!$A$6:$A$505,0)),"")))</f>
        <v/>
      </c>
      <c r="I157" s="38" t="n"/>
      <c r="J157" s="40" t="n"/>
      <c r="K157" s="40" t="n"/>
      <c r="L157" s="41">
        <f>IF($A157="","",IF($J157="","",ROUND($J157-IF($K157="",0,$K157),2)))</f>
        <v/>
      </c>
      <c r="M157" s="23">
        <f>IF($A157="","",IF(OR($B157="",$C157="",$D157="",$G157="",$J157=""),"Missing Required Data",IF($F157="","Unassigned to Deposit",IF(COUNTIF('Deposit Batches'!$A$6:$A$505,$F157)=0,"Unknown Deposit Batch",IF($I157="","Not Posted",IF(OR($I157&lt;$G157,AND($H157&lt;&gt;"",$H157&lt;$G157)),"Review Dates",IF(ABS($L157)&gt;Dashboard!$B$5,"Posting Variance",IF(ABS(IFERROR(INDEX('Deposit Batches'!$H$6:$H$505,MATCH($F157,'Deposit Batches'!$A$6:$A$505,0)),0))&gt;Dashboard!$B$6,"Deposit Variance","Reconciled"))))))))</f>
        <v/>
      </c>
      <c r="N157" s="24">
        <f>IF($A157="","",IF($G157="","",MAX(0,IF($M157="Reconciled",$I157,Dashboard!$B$4)-$G157)))</f>
        <v/>
      </c>
      <c r="O157" s="25" t="n"/>
    </row>
    <row r="158">
      <c r="A158" s="18" t="n"/>
      <c r="B158" s="18" t="n"/>
      <c r="C158" s="18" t="n"/>
      <c r="D158" s="18" t="n"/>
      <c r="E158" s="18" t="n"/>
      <c r="F158" s="18" t="n"/>
      <c r="G158" s="38" t="n"/>
      <c r="H158" s="39">
        <f>IF($A158="","",IF($F158="","",IFERROR(INDEX('Deposit Batches'!$C$6:$C$505,MATCH($F158,'Deposit Batches'!$A$6:$A$505,0)),"")))</f>
        <v/>
      </c>
      <c r="I158" s="38" t="n"/>
      <c r="J158" s="40" t="n"/>
      <c r="K158" s="40" t="n"/>
      <c r="L158" s="41">
        <f>IF($A158="","",IF($J158="","",ROUND($J158-IF($K158="",0,$K158),2)))</f>
        <v/>
      </c>
      <c r="M158" s="23">
        <f>IF($A158="","",IF(OR($B158="",$C158="",$D158="",$G158="",$J158=""),"Missing Required Data",IF($F158="","Unassigned to Deposit",IF(COUNTIF('Deposit Batches'!$A$6:$A$505,$F158)=0,"Unknown Deposit Batch",IF($I158="","Not Posted",IF(OR($I158&lt;$G158,AND($H158&lt;&gt;"",$H158&lt;$G158)),"Review Dates",IF(ABS($L158)&gt;Dashboard!$B$5,"Posting Variance",IF(ABS(IFERROR(INDEX('Deposit Batches'!$H$6:$H$505,MATCH($F158,'Deposit Batches'!$A$6:$A$505,0)),0))&gt;Dashboard!$B$6,"Deposit Variance","Reconciled"))))))))</f>
        <v/>
      </c>
      <c r="N158" s="24">
        <f>IF($A158="","",IF($G158="","",MAX(0,IF($M158="Reconciled",$I158,Dashboard!$B$4)-$G158)))</f>
        <v/>
      </c>
      <c r="O158" s="25" t="n"/>
    </row>
    <row r="159">
      <c r="A159" s="18" t="n"/>
      <c r="B159" s="18" t="n"/>
      <c r="C159" s="18" t="n"/>
      <c r="D159" s="18" t="n"/>
      <c r="E159" s="18" t="n"/>
      <c r="F159" s="18" t="n"/>
      <c r="G159" s="38" t="n"/>
      <c r="H159" s="39">
        <f>IF($A159="","",IF($F159="","",IFERROR(INDEX('Deposit Batches'!$C$6:$C$505,MATCH($F159,'Deposit Batches'!$A$6:$A$505,0)),"")))</f>
        <v/>
      </c>
      <c r="I159" s="38" t="n"/>
      <c r="J159" s="40" t="n"/>
      <c r="K159" s="40" t="n"/>
      <c r="L159" s="41">
        <f>IF($A159="","",IF($J159="","",ROUND($J159-IF($K159="",0,$K159),2)))</f>
        <v/>
      </c>
      <c r="M159" s="23">
        <f>IF($A159="","",IF(OR($B159="",$C159="",$D159="",$G159="",$J159=""),"Missing Required Data",IF($F159="","Unassigned to Deposit",IF(COUNTIF('Deposit Batches'!$A$6:$A$505,$F159)=0,"Unknown Deposit Batch",IF($I159="","Not Posted",IF(OR($I159&lt;$G159,AND($H159&lt;&gt;"",$H159&lt;$G159)),"Review Dates",IF(ABS($L159)&gt;Dashboard!$B$5,"Posting Variance",IF(ABS(IFERROR(INDEX('Deposit Batches'!$H$6:$H$505,MATCH($F159,'Deposit Batches'!$A$6:$A$505,0)),0))&gt;Dashboard!$B$6,"Deposit Variance","Reconciled"))))))))</f>
        <v/>
      </c>
      <c r="N159" s="24">
        <f>IF($A159="","",IF($G159="","",MAX(0,IF($M159="Reconciled",$I159,Dashboard!$B$4)-$G159)))</f>
        <v/>
      </c>
      <c r="O159" s="25" t="n"/>
    </row>
    <row r="160">
      <c r="A160" s="18" t="n"/>
      <c r="B160" s="18" t="n"/>
      <c r="C160" s="18" t="n"/>
      <c r="D160" s="18" t="n"/>
      <c r="E160" s="18" t="n"/>
      <c r="F160" s="18" t="n"/>
      <c r="G160" s="38" t="n"/>
      <c r="H160" s="39">
        <f>IF($A160="","",IF($F160="","",IFERROR(INDEX('Deposit Batches'!$C$6:$C$505,MATCH($F160,'Deposit Batches'!$A$6:$A$505,0)),"")))</f>
        <v/>
      </c>
      <c r="I160" s="38" t="n"/>
      <c r="J160" s="40" t="n"/>
      <c r="K160" s="40" t="n"/>
      <c r="L160" s="41">
        <f>IF($A160="","",IF($J160="","",ROUND($J160-IF($K160="",0,$K160),2)))</f>
        <v/>
      </c>
      <c r="M160" s="23">
        <f>IF($A160="","",IF(OR($B160="",$C160="",$D160="",$G160="",$J160=""),"Missing Required Data",IF($F160="","Unassigned to Deposit",IF(COUNTIF('Deposit Batches'!$A$6:$A$505,$F160)=0,"Unknown Deposit Batch",IF($I160="","Not Posted",IF(OR($I160&lt;$G160,AND($H160&lt;&gt;"",$H160&lt;$G160)),"Review Dates",IF(ABS($L160)&gt;Dashboard!$B$5,"Posting Variance",IF(ABS(IFERROR(INDEX('Deposit Batches'!$H$6:$H$505,MATCH($F160,'Deposit Batches'!$A$6:$A$505,0)),0))&gt;Dashboard!$B$6,"Deposit Variance","Reconciled"))))))))</f>
        <v/>
      </c>
      <c r="N160" s="24">
        <f>IF($A160="","",IF($G160="","",MAX(0,IF($M160="Reconciled",$I160,Dashboard!$B$4)-$G160)))</f>
        <v/>
      </c>
      <c r="O160" s="25" t="n"/>
    </row>
    <row r="161">
      <c r="A161" s="18" t="n"/>
      <c r="B161" s="18" t="n"/>
      <c r="C161" s="18" t="n"/>
      <c r="D161" s="18" t="n"/>
      <c r="E161" s="18" t="n"/>
      <c r="F161" s="18" t="n"/>
      <c r="G161" s="38" t="n"/>
      <c r="H161" s="39">
        <f>IF($A161="","",IF($F161="","",IFERROR(INDEX('Deposit Batches'!$C$6:$C$505,MATCH($F161,'Deposit Batches'!$A$6:$A$505,0)),"")))</f>
        <v/>
      </c>
      <c r="I161" s="38" t="n"/>
      <c r="J161" s="40" t="n"/>
      <c r="K161" s="40" t="n"/>
      <c r="L161" s="41">
        <f>IF($A161="","",IF($J161="","",ROUND($J161-IF($K161="",0,$K161),2)))</f>
        <v/>
      </c>
      <c r="M161" s="23">
        <f>IF($A161="","",IF(OR($B161="",$C161="",$D161="",$G161="",$J161=""),"Missing Required Data",IF($F161="","Unassigned to Deposit",IF(COUNTIF('Deposit Batches'!$A$6:$A$505,$F161)=0,"Unknown Deposit Batch",IF($I161="","Not Posted",IF(OR($I161&lt;$G161,AND($H161&lt;&gt;"",$H161&lt;$G161)),"Review Dates",IF(ABS($L161)&gt;Dashboard!$B$5,"Posting Variance",IF(ABS(IFERROR(INDEX('Deposit Batches'!$H$6:$H$505,MATCH($F161,'Deposit Batches'!$A$6:$A$505,0)),0))&gt;Dashboard!$B$6,"Deposit Variance","Reconciled"))))))))</f>
        <v/>
      </c>
      <c r="N161" s="24">
        <f>IF($A161="","",IF($G161="","",MAX(0,IF($M161="Reconciled",$I161,Dashboard!$B$4)-$G161)))</f>
        <v/>
      </c>
      <c r="O161" s="25" t="n"/>
    </row>
    <row r="162">
      <c r="A162" s="18" t="n"/>
      <c r="B162" s="18" t="n"/>
      <c r="C162" s="18" t="n"/>
      <c r="D162" s="18" t="n"/>
      <c r="E162" s="18" t="n"/>
      <c r="F162" s="18" t="n"/>
      <c r="G162" s="38" t="n"/>
      <c r="H162" s="39">
        <f>IF($A162="","",IF($F162="","",IFERROR(INDEX('Deposit Batches'!$C$6:$C$505,MATCH($F162,'Deposit Batches'!$A$6:$A$505,0)),"")))</f>
        <v/>
      </c>
      <c r="I162" s="38" t="n"/>
      <c r="J162" s="40" t="n"/>
      <c r="K162" s="40" t="n"/>
      <c r="L162" s="41">
        <f>IF($A162="","",IF($J162="","",ROUND($J162-IF($K162="",0,$K162),2)))</f>
        <v/>
      </c>
      <c r="M162" s="23">
        <f>IF($A162="","",IF(OR($B162="",$C162="",$D162="",$G162="",$J162=""),"Missing Required Data",IF($F162="","Unassigned to Deposit",IF(COUNTIF('Deposit Batches'!$A$6:$A$505,$F162)=0,"Unknown Deposit Batch",IF($I162="","Not Posted",IF(OR($I162&lt;$G162,AND($H162&lt;&gt;"",$H162&lt;$G162)),"Review Dates",IF(ABS($L162)&gt;Dashboard!$B$5,"Posting Variance",IF(ABS(IFERROR(INDEX('Deposit Batches'!$H$6:$H$505,MATCH($F162,'Deposit Batches'!$A$6:$A$505,0)),0))&gt;Dashboard!$B$6,"Deposit Variance","Reconciled"))))))))</f>
        <v/>
      </c>
      <c r="N162" s="24">
        <f>IF($A162="","",IF($G162="","",MAX(0,IF($M162="Reconciled",$I162,Dashboard!$B$4)-$G162)))</f>
        <v/>
      </c>
      <c r="O162" s="25" t="n"/>
    </row>
    <row r="163">
      <c r="A163" s="18" t="n"/>
      <c r="B163" s="18" t="n"/>
      <c r="C163" s="18" t="n"/>
      <c r="D163" s="18" t="n"/>
      <c r="E163" s="18" t="n"/>
      <c r="F163" s="18" t="n"/>
      <c r="G163" s="38" t="n"/>
      <c r="H163" s="39">
        <f>IF($A163="","",IF($F163="","",IFERROR(INDEX('Deposit Batches'!$C$6:$C$505,MATCH($F163,'Deposit Batches'!$A$6:$A$505,0)),"")))</f>
        <v/>
      </c>
      <c r="I163" s="38" t="n"/>
      <c r="J163" s="40" t="n"/>
      <c r="K163" s="40" t="n"/>
      <c r="L163" s="41">
        <f>IF($A163="","",IF($J163="","",ROUND($J163-IF($K163="",0,$K163),2)))</f>
        <v/>
      </c>
      <c r="M163" s="23">
        <f>IF($A163="","",IF(OR($B163="",$C163="",$D163="",$G163="",$J163=""),"Missing Required Data",IF($F163="","Unassigned to Deposit",IF(COUNTIF('Deposit Batches'!$A$6:$A$505,$F163)=0,"Unknown Deposit Batch",IF($I163="","Not Posted",IF(OR($I163&lt;$G163,AND($H163&lt;&gt;"",$H163&lt;$G163)),"Review Dates",IF(ABS($L163)&gt;Dashboard!$B$5,"Posting Variance",IF(ABS(IFERROR(INDEX('Deposit Batches'!$H$6:$H$505,MATCH($F163,'Deposit Batches'!$A$6:$A$505,0)),0))&gt;Dashboard!$B$6,"Deposit Variance","Reconciled"))))))))</f>
        <v/>
      </c>
      <c r="N163" s="24">
        <f>IF($A163="","",IF($G163="","",MAX(0,IF($M163="Reconciled",$I163,Dashboard!$B$4)-$G163)))</f>
        <v/>
      </c>
      <c r="O163" s="25" t="n"/>
    </row>
    <row r="164">
      <c r="A164" s="18" t="n"/>
      <c r="B164" s="18" t="n"/>
      <c r="C164" s="18" t="n"/>
      <c r="D164" s="18" t="n"/>
      <c r="E164" s="18" t="n"/>
      <c r="F164" s="18" t="n"/>
      <c r="G164" s="38" t="n"/>
      <c r="H164" s="39">
        <f>IF($A164="","",IF($F164="","",IFERROR(INDEX('Deposit Batches'!$C$6:$C$505,MATCH($F164,'Deposit Batches'!$A$6:$A$505,0)),"")))</f>
        <v/>
      </c>
      <c r="I164" s="38" t="n"/>
      <c r="J164" s="40" t="n"/>
      <c r="K164" s="40" t="n"/>
      <c r="L164" s="41">
        <f>IF($A164="","",IF($J164="","",ROUND($J164-IF($K164="",0,$K164),2)))</f>
        <v/>
      </c>
      <c r="M164" s="23">
        <f>IF($A164="","",IF(OR($B164="",$C164="",$D164="",$G164="",$J164=""),"Missing Required Data",IF($F164="","Unassigned to Deposit",IF(COUNTIF('Deposit Batches'!$A$6:$A$505,$F164)=0,"Unknown Deposit Batch",IF($I164="","Not Posted",IF(OR($I164&lt;$G164,AND($H164&lt;&gt;"",$H164&lt;$G164)),"Review Dates",IF(ABS($L164)&gt;Dashboard!$B$5,"Posting Variance",IF(ABS(IFERROR(INDEX('Deposit Batches'!$H$6:$H$505,MATCH($F164,'Deposit Batches'!$A$6:$A$505,0)),0))&gt;Dashboard!$B$6,"Deposit Variance","Reconciled"))))))))</f>
        <v/>
      </c>
      <c r="N164" s="24">
        <f>IF($A164="","",IF($G164="","",MAX(0,IF($M164="Reconciled",$I164,Dashboard!$B$4)-$G164)))</f>
        <v/>
      </c>
      <c r="O164" s="25" t="n"/>
    </row>
    <row r="165">
      <c r="A165" s="18" t="n"/>
      <c r="B165" s="18" t="n"/>
      <c r="C165" s="18" t="n"/>
      <c r="D165" s="18" t="n"/>
      <c r="E165" s="18" t="n"/>
      <c r="F165" s="18" t="n"/>
      <c r="G165" s="38" t="n"/>
      <c r="H165" s="39">
        <f>IF($A165="","",IF($F165="","",IFERROR(INDEX('Deposit Batches'!$C$6:$C$505,MATCH($F165,'Deposit Batches'!$A$6:$A$505,0)),"")))</f>
        <v/>
      </c>
      <c r="I165" s="38" t="n"/>
      <c r="J165" s="40" t="n"/>
      <c r="K165" s="40" t="n"/>
      <c r="L165" s="41">
        <f>IF($A165="","",IF($J165="","",ROUND($J165-IF($K165="",0,$K165),2)))</f>
        <v/>
      </c>
      <c r="M165" s="23">
        <f>IF($A165="","",IF(OR($B165="",$C165="",$D165="",$G165="",$J165=""),"Missing Required Data",IF($F165="","Unassigned to Deposit",IF(COUNTIF('Deposit Batches'!$A$6:$A$505,$F165)=0,"Unknown Deposit Batch",IF($I165="","Not Posted",IF(OR($I165&lt;$G165,AND($H165&lt;&gt;"",$H165&lt;$G165)),"Review Dates",IF(ABS($L165)&gt;Dashboard!$B$5,"Posting Variance",IF(ABS(IFERROR(INDEX('Deposit Batches'!$H$6:$H$505,MATCH($F165,'Deposit Batches'!$A$6:$A$505,0)),0))&gt;Dashboard!$B$6,"Deposit Variance","Reconciled"))))))))</f>
        <v/>
      </c>
      <c r="N165" s="24">
        <f>IF($A165="","",IF($G165="","",MAX(0,IF($M165="Reconciled",$I165,Dashboard!$B$4)-$G165)))</f>
        <v/>
      </c>
      <c r="O165" s="25" t="n"/>
    </row>
    <row r="166">
      <c r="A166" s="18" t="n"/>
      <c r="B166" s="18" t="n"/>
      <c r="C166" s="18" t="n"/>
      <c r="D166" s="18" t="n"/>
      <c r="E166" s="18" t="n"/>
      <c r="F166" s="18" t="n"/>
      <c r="G166" s="38" t="n"/>
      <c r="H166" s="39">
        <f>IF($A166="","",IF($F166="","",IFERROR(INDEX('Deposit Batches'!$C$6:$C$505,MATCH($F166,'Deposit Batches'!$A$6:$A$505,0)),"")))</f>
        <v/>
      </c>
      <c r="I166" s="38" t="n"/>
      <c r="J166" s="40" t="n"/>
      <c r="K166" s="40" t="n"/>
      <c r="L166" s="41">
        <f>IF($A166="","",IF($J166="","",ROUND($J166-IF($K166="",0,$K166),2)))</f>
        <v/>
      </c>
      <c r="M166" s="23">
        <f>IF($A166="","",IF(OR($B166="",$C166="",$D166="",$G166="",$J166=""),"Missing Required Data",IF($F166="","Unassigned to Deposit",IF(COUNTIF('Deposit Batches'!$A$6:$A$505,$F166)=0,"Unknown Deposit Batch",IF($I166="","Not Posted",IF(OR($I166&lt;$G166,AND($H166&lt;&gt;"",$H166&lt;$G166)),"Review Dates",IF(ABS($L166)&gt;Dashboard!$B$5,"Posting Variance",IF(ABS(IFERROR(INDEX('Deposit Batches'!$H$6:$H$505,MATCH($F166,'Deposit Batches'!$A$6:$A$505,0)),0))&gt;Dashboard!$B$6,"Deposit Variance","Reconciled"))))))))</f>
        <v/>
      </c>
      <c r="N166" s="24">
        <f>IF($A166="","",IF($G166="","",MAX(0,IF($M166="Reconciled",$I166,Dashboard!$B$4)-$G166)))</f>
        <v/>
      </c>
      <c r="O166" s="25" t="n"/>
    </row>
    <row r="167">
      <c r="A167" s="18" t="n"/>
      <c r="B167" s="18" t="n"/>
      <c r="C167" s="18" t="n"/>
      <c r="D167" s="18" t="n"/>
      <c r="E167" s="18" t="n"/>
      <c r="F167" s="18" t="n"/>
      <c r="G167" s="38" t="n"/>
      <c r="H167" s="39">
        <f>IF($A167="","",IF($F167="","",IFERROR(INDEX('Deposit Batches'!$C$6:$C$505,MATCH($F167,'Deposit Batches'!$A$6:$A$505,0)),"")))</f>
        <v/>
      </c>
      <c r="I167" s="38" t="n"/>
      <c r="J167" s="40" t="n"/>
      <c r="K167" s="40" t="n"/>
      <c r="L167" s="41">
        <f>IF($A167="","",IF($J167="","",ROUND($J167-IF($K167="",0,$K167),2)))</f>
        <v/>
      </c>
      <c r="M167" s="23">
        <f>IF($A167="","",IF(OR($B167="",$C167="",$D167="",$G167="",$J167=""),"Missing Required Data",IF($F167="","Unassigned to Deposit",IF(COUNTIF('Deposit Batches'!$A$6:$A$505,$F167)=0,"Unknown Deposit Batch",IF($I167="","Not Posted",IF(OR($I167&lt;$G167,AND($H167&lt;&gt;"",$H167&lt;$G167)),"Review Dates",IF(ABS($L167)&gt;Dashboard!$B$5,"Posting Variance",IF(ABS(IFERROR(INDEX('Deposit Batches'!$H$6:$H$505,MATCH($F167,'Deposit Batches'!$A$6:$A$505,0)),0))&gt;Dashboard!$B$6,"Deposit Variance","Reconciled"))))))))</f>
        <v/>
      </c>
      <c r="N167" s="24">
        <f>IF($A167="","",IF($G167="","",MAX(0,IF($M167="Reconciled",$I167,Dashboard!$B$4)-$G167)))</f>
        <v/>
      </c>
      <c r="O167" s="25" t="n"/>
    </row>
    <row r="168">
      <c r="A168" s="18" t="n"/>
      <c r="B168" s="18" t="n"/>
      <c r="C168" s="18" t="n"/>
      <c r="D168" s="18" t="n"/>
      <c r="E168" s="18" t="n"/>
      <c r="F168" s="18" t="n"/>
      <c r="G168" s="38" t="n"/>
      <c r="H168" s="39">
        <f>IF($A168="","",IF($F168="","",IFERROR(INDEX('Deposit Batches'!$C$6:$C$505,MATCH($F168,'Deposit Batches'!$A$6:$A$505,0)),"")))</f>
        <v/>
      </c>
      <c r="I168" s="38" t="n"/>
      <c r="J168" s="40" t="n"/>
      <c r="K168" s="40" t="n"/>
      <c r="L168" s="41">
        <f>IF($A168="","",IF($J168="","",ROUND($J168-IF($K168="",0,$K168),2)))</f>
        <v/>
      </c>
      <c r="M168" s="23">
        <f>IF($A168="","",IF(OR($B168="",$C168="",$D168="",$G168="",$J168=""),"Missing Required Data",IF($F168="","Unassigned to Deposit",IF(COUNTIF('Deposit Batches'!$A$6:$A$505,$F168)=0,"Unknown Deposit Batch",IF($I168="","Not Posted",IF(OR($I168&lt;$G168,AND($H168&lt;&gt;"",$H168&lt;$G168)),"Review Dates",IF(ABS($L168)&gt;Dashboard!$B$5,"Posting Variance",IF(ABS(IFERROR(INDEX('Deposit Batches'!$H$6:$H$505,MATCH($F168,'Deposit Batches'!$A$6:$A$505,0)),0))&gt;Dashboard!$B$6,"Deposit Variance","Reconciled"))))))))</f>
        <v/>
      </c>
      <c r="N168" s="24">
        <f>IF($A168="","",IF($G168="","",MAX(0,IF($M168="Reconciled",$I168,Dashboard!$B$4)-$G168)))</f>
        <v/>
      </c>
      <c r="O168" s="25" t="n"/>
    </row>
    <row r="169">
      <c r="A169" s="18" t="n"/>
      <c r="B169" s="18" t="n"/>
      <c r="C169" s="18" t="n"/>
      <c r="D169" s="18" t="n"/>
      <c r="E169" s="18" t="n"/>
      <c r="F169" s="18" t="n"/>
      <c r="G169" s="38" t="n"/>
      <c r="H169" s="39">
        <f>IF($A169="","",IF($F169="","",IFERROR(INDEX('Deposit Batches'!$C$6:$C$505,MATCH($F169,'Deposit Batches'!$A$6:$A$505,0)),"")))</f>
        <v/>
      </c>
      <c r="I169" s="38" t="n"/>
      <c r="J169" s="40" t="n"/>
      <c r="K169" s="40" t="n"/>
      <c r="L169" s="41">
        <f>IF($A169="","",IF($J169="","",ROUND($J169-IF($K169="",0,$K169),2)))</f>
        <v/>
      </c>
      <c r="M169" s="23">
        <f>IF($A169="","",IF(OR($B169="",$C169="",$D169="",$G169="",$J169=""),"Missing Required Data",IF($F169="","Unassigned to Deposit",IF(COUNTIF('Deposit Batches'!$A$6:$A$505,$F169)=0,"Unknown Deposit Batch",IF($I169="","Not Posted",IF(OR($I169&lt;$G169,AND($H169&lt;&gt;"",$H169&lt;$G169)),"Review Dates",IF(ABS($L169)&gt;Dashboard!$B$5,"Posting Variance",IF(ABS(IFERROR(INDEX('Deposit Batches'!$H$6:$H$505,MATCH($F169,'Deposit Batches'!$A$6:$A$505,0)),0))&gt;Dashboard!$B$6,"Deposit Variance","Reconciled"))))))))</f>
        <v/>
      </c>
      <c r="N169" s="24">
        <f>IF($A169="","",IF($G169="","",MAX(0,IF($M169="Reconciled",$I169,Dashboard!$B$4)-$G169)))</f>
        <v/>
      </c>
      <c r="O169" s="25" t="n"/>
    </row>
    <row r="170">
      <c r="A170" s="18" t="n"/>
      <c r="B170" s="18" t="n"/>
      <c r="C170" s="18" t="n"/>
      <c r="D170" s="18" t="n"/>
      <c r="E170" s="18" t="n"/>
      <c r="F170" s="18" t="n"/>
      <c r="G170" s="38" t="n"/>
      <c r="H170" s="39">
        <f>IF($A170="","",IF($F170="","",IFERROR(INDEX('Deposit Batches'!$C$6:$C$505,MATCH($F170,'Deposit Batches'!$A$6:$A$505,0)),"")))</f>
        <v/>
      </c>
      <c r="I170" s="38" t="n"/>
      <c r="J170" s="40" t="n"/>
      <c r="K170" s="40" t="n"/>
      <c r="L170" s="41">
        <f>IF($A170="","",IF($J170="","",ROUND($J170-IF($K170="",0,$K170),2)))</f>
        <v/>
      </c>
      <c r="M170" s="23">
        <f>IF($A170="","",IF(OR($B170="",$C170="",$D170="",$G170="",$J170=""),"Missing Required Data",IF($F170="","Unassigned to Deposit",IF(COUNTIF('Deposit Batches'!$A$6:$A$505,$F170)=0,"Unknown Deposit Batch",IF($I170="","Not Posted",IF(OR($I170&lt;$G170,AND($H170&lt;&gt;"",$H170&lt;$G170)),"Review Dates",IF(ABS($L170)&gt;Dashboard!$B$5,"Posting Variance",IF(ABS(IFERROR(INDEX('Deposit Batches'!$H$6:$H$505,MATCH($F170,'Deposit Batches'!$A$6:$A$505,0)),0))&gt;Dashboard!$B$6,"Deposit Variance","Reconciled"))))))))</f>
        <v/>
      </c>
      <c r="N170" s="24">
        <f>IF($A170="","",IF($G170="","",MAX(0,IF($M170="Reconciled",$I170,Dashboard!$B$4)-$G170)))</f>
        <v/>
      </c>
      <c r="O170" s="25" t="n"/>
    </row>
    <row r="171">
      <c r="A171" s="18" t="n"/>
      <c r="B171" s="18" t="n"/>
      <c r="C171" s="18" t="n"/>
      <c r="D171" s="18" t="n"/>
      <c r="E171" s="18" t="n"/>
      <c r="F171" s="18" t="n"/>
      <c r="G171" s="38" t="n"/>
      <c r="H171" s="39">
        <f>IF($A171="","",IF($F171="","",IFERROR(INDEX('Deposit Batches'!$C$6:$C$505,MATCH($F171,'Deposit Batches'!$A$6:$A$505,0)),"")))</f>
        <v/>
      </c>
      <c r="I171" s="38" t="n"/>
      <c r="J171" s="40" t="n"/>
      <c r="K171" s="40" t="n"/>
      <c r="L171" s="41">
        <f>IF($A171="","",IF($J171="","",ROUND($J171-IF($K171="",0,$K171),2)))</f>
        <v/>
      </c>
      <c r="M171" s="23">
        <f>IF($A171="","",IF(OR($B171="",$C171="",$D171="",$G171="",$J171=""),"Missing Required Data",IF($F171="","Unassigned to Deposit",IF(COUNTIF('Deposit Batches'!$A$6:$A$505,$F171)=0,"Unknown Deposit Batch",IF($I171="","Not Posted",IF(OR($I171&lt;$G171,AND($H171&lt;&gt;"",$H171&lt;$G171)),"Review Dates",IF(ABS($L171)&gt;Dashboard!$B$5,"Posting Variance",IF(ABS(IFERROR(INDEX('Deposit Batches'!$H$6:$H$505,MATCH($F171,'Deposit Batches'!$A$6:$A$505,0)),0))&gt;Dashboard!$B$6,"Deposit Variance","Reconciled"))))))))</f>
        <v/>
      </c>
      <c r="N171" s="24">
        <f>IF($A171="","",IF($G171="","",MAX(0,IF($M171="Reconciled",$I171,Dashboard!$B$4)-$G171)))</f>
        <v/>
      </c>
      <c r="O171" s="25" t="n"/>
    </row>
    <row r="172">
      <c r="A172" s="18" t="n"/>
      <c r="B172" s="18" t="n"/>
      <c r="C172" s="18" t="n"/>
      <c r="D172" s="18" t="n"/>
      <c r="E172" s="18" t="n"/>
      <c r="F172" s="18" t="n"/>
      <c r="G172" s="38" t="n"/>
      <c r="H172" s="39">
        <f>IF($A172="","",IF($F172="","",IFERROR(INDEX('Deposit Batches'!$C$6:$C$505,MATCH($F172,'Deposit Batches'!$A$6:$A$505,0)),"")))</f>
        <v/>
      </c>
      <c r="I172" s="38" t="n"/>
      <c r="J172" s="40" t="n"/>
      <c r="K172" s="40" t="n"/>
      <c r="L172" s="41">
        <f>IF($A172="","",IF($J172="","",ROUND($J172-IF($K172="",0,$K172),2)))</f>
        <v/>
      </c>
      <c r="M172" s="23">
        <f>IF($A172="","",IF(OR($B172="",$C172="",$D172="",$G172="",$J172=""),"Missing Required Data",IF($F172="","Unassigned to Deposit",IF(COUNTIF('Deposit Batches'!$A$6:$A$505,$F172)=0,"Unknown Deposit Batch",IF($I172="","Not Posted",IF(OR($I172&lt;$G172,AND($H172&lt;&gt;"",$H172&lt;$G172)),"Review Dates",IF(ABS($L172)&gt;Dashboard!$B$5,"Posting Variance",IF(ABS(IFERROR(INDEX('Deposit Batches'!$H$6:$H$505,MATCH($F172,'Deposit Batches'!$A$6:$A$505,0)),0))&gt;Dashboard!$B$6,"Deposit Variance","Reconciled"))))))))</f>
        <v/>
      </c>
      <c r="N172" s="24">
        <f>IF($A172="","",IF($G172="","",MAX(0,IF($M172="Reconciled",$I172,Dashboard!$B$4)-$G172)))</f>
        <v/>
      </c>
      <c r="O172" s="25" t="n"/>
    </row>
    <row r="173">
      <c r="A173" s="18" t="n"/>
      <c r="B173" s="18" t="n"/>
      <c r="C173" s="18" t="n"/>
      <c r="D173" s="18" t="n"/>
      <c r="E173" s="18" t="n"/>
      <c r="F173" s="18" t="n"/>
      <c r="G173" s="38" t="n"/>
      <c r="H173" s="39">
        <f>IF($A173="","",IF($F173="","",IFERROR(INDEX('Deposit Batches'!$C$6:$C$505,MATCH($F173,'Deposit Batches'!$A$6:$A$505,0)),"")))</f>
        <v/>
      </c>
      <c r="I173" s="38" t="n"/>
      <c r="J173" s="40" t="n"/>
      <c r="K173" s="40" t="n"/>
      <c r="L173" s="41">
        <f>IF($A173="","",IF($J173="","",ROUND($J173-IF($K173="",0,$K173),2)))</f>
        <v/>
      </c>
      <c r="M173" s="23">
        <f>IF($A173="","",IF(OR($B173="",$C173="",$D173="",$G173="",$J173=""),"Missing Required Data",IF($F173="","Unassigned to Deposit",IF(COUNTIF('Deposit Batches'!$A$6:$A$505,$F173)=0,"Unknown Deposit Batch",IF($I173="","Not Posted",IF(OR($I173&lt;$G173,AND($H173&lt;&gt;"",$H173&lt;$G173)),"Review Dates",IF(ABS($L173)&gt;Dashboard!$B$5,"Posting Variance",IF(ABS(IFERROR(INDEX('Deposit Batches'!$H$6:$H$505,MATCH($F173,'Deposit Batches'!$A$6:$A$505,0)),0))&gt;Dashboard!$B$6,"Deposit Variance","Reconciled"))))))))</f>
        <v/>
      </c>
      <c r="N173" s="24">
        <f>IF($A173="","",IF($G173="","",MAX(0,IF($M173="Reconciled",$I173,Dashboard!$B$4)-$G173)))</f>
        <v/>
      </c>
      <c r="O173" s="25" t="n"/>
    </row>
    <row r="174">
      <c r="A174" s="18" t="n"/>
      <c r="B174" s="18" t="n"/>
      <c r="C174" s="18" t="n"/>
      <c r="D174" s="18" t="n"/>
      <c r="E174" s="18" t="n"/>
      <c r="F174" s="18" t="n"/>
      <c r="G174" s="38" t="n"/>
      <c r="H174" s="39">
        <f>IF($A174="","",IF($F174="","",IFERROR(INDEX('Deposit Batches'!$C$6:$C$505,MATCH($F174,'Deposit Batches'!$A$6:$A$505,0)),"")))</f>
        <v/>
      </c>
      <c r="I174" s="38" t="n"/>
      <c r="J174" s="40" t="n"/>
      <c r="K174" s="40" t="n"/>
      <c r="L174" s="41">
        <f>IF($A174="","",IF($J174="","",ROUND($J174-IF($K174="",0,$K174),2)))</f>
        <v/>
      </c>
      <c r="M174" s="23">
        <f>IF($A174="","",IF(OR($B174="",$C174="",$D174="",$G174="",$J174=""),"Missing Required Data",IF($F174="","Unassigned to Deposit",IF(COUNTIF('Deposit Batches'!$A$6:$A$505,$F174)=0,"Unknown Deposit Batch",IF($I174="","Not Posted",IF(OR($I174&lt;$G174,AND($H174&lt;&gt;"",$H174&lt;$G174)),"Review Dates",IF(ABS($L174)&gt;Dashboard!$B$5,"Posting Variance",IF(ABS(IFERROR(INDEX('Deposit Batches'!$H$6:$H$505,MATCH($F174,'Deposit Batches'!$A$6:$A$505,0)),0))&gt;Dashboard!$B$6,"Deposit Variance","Reconciled"))))))))</f>
        <v/>
      </c>
      <c r="N174" s="24">
        <f>IF($A174="","",IF($G174="","",MAX(0,IF($M174="Reconciled",$I174,Dashboard!$B$4)-$G174)))</f>
        <v/>
      </c>
      <c r="O174" s="25" t="n"/>
    </row>
    <row r="175">
      <c r="A175" s="18" t="n"/>
      <c r="B175" s="18" t="n"/>
      <c r="C175" s="18" t="n"/>
      <c r="D175" s="18" t="n"/>
      <c r="E175" s="18" t="n"/>
      <c r="F175" s="18" t="n"/>
      <c r="G175" s="38" t="n"/>
      <c r="H175" s="39">
        <f>IF($A175="","",IF($F175="","",IFERROR(INDEX('Deposit Batches'!$C$6:$C$505,MATCH($F175,'Deposit Batches'!$A$6:$A$505,0)),"")))</f>
        <v/>
      </c>
      <c r="I175" s="38" t="n"/>
      <c r="J175" s="40" t="n"/>
      <c r="K175" s="40" t="n"/>
      <c r="L175" s="41">
        <f>IF($A175="","",IF($J175="","",ROUND($J175-IF($K175="",0,$K175),2)))</f>
        <v/>
      </c>
      <c r="M175" s="23">
        <f>IF($A175="","",IF(OR($B175="",$C175="",$D175="",$G175="",$J175=""),"Missing Required Data",IF($F175="","Unassigned to Deposit",IF(COUNTIF('Deposit Batches'!$A$6:$A$505,$F175)=0,"Unknown Deposit Batch",IF($I175="","Not Posted",IF(OR($I175&lt;$G175,AND($H175&lt;&gt;"",$H175&lt;$G175)),"Review Dates",IF(ABS($L175)&gt;Dashboard!$B$5,"Posting Variance",IF(ABS(IFERROR(INDEX('Deposit Batches'!$H$6:$H$505,MATCH($F175,'Deposit Batches'!$A$6:$A$505,0)),0))&gt;Dashboard!$B$6,"Deposit Variance","Reconciled"))))))))</f>
        <v/>
      </c>
      <c r="N175" s="24">
        <f>IF($A175="","",IF($G175="","",MAX(0,IF($M175="Reconciled",$I175,Dashboard!$B$4)-$G175)))</f>
        <v/>
      </c>
      <c r="O175" s="25" t="n"/>
    </row>
    <row r="176">
      <c r="A176" s="18" t="n"/>
      <c r="B176" s="18" t="n"/>
      <c r="C176" s="18" t="n"/>
      <c r="D176" s="18" t="n"/>
      <c r="E176" s="18" t="n"/>
      <c r="F176" s="18" t="n"/>
      <c r="G176" s="38" t="n"/>
      <c r="H176" s="39">
        <f>IF($A176="","",IF($F176="","",IFERROR(INDEX('Deposit Batches'!$C$6:$C$505,MATCH($F176,'Deposit Batches'!$A$6:$A$505,0)),"")))</f>
        <v/>
      </c>
      <c r="I176" s="38" t="n"/>
      <c r="J176" s="40" t="n"/>
      <c r="K176" s="40" t="n"/>
      <c r="L176" s="41">
        <f>IF($A176="","",IF($J176="","",ROUND($J176-IF($K176="",0,$K176),2)))</f>
        <v/>
      </c>
      <c r="M176" s="23">
        <f>IF($A176="","",IF(OR($B176="",$C176="",$D176="",$G176="",$J176=""),"Missing Required Data",IF($F176="","Unassigned to Deposit",IF(COUNTIF('Deposit Batches'!$A$6:$A$505,$F176)=0,"Unknown Deposit Batch",IF($I176="","Not Posted",IF(OR($I176&lt;$G176,AND($H176&lt;&gt;"",$H176&lt;$G176)),"Review Dates",IF(ABS($L176)&gt;Dashboard!$B$5,"Posting Variance",IF(ABS(IFERROR(INDEX('Deposit Batches'!$H$6:$H$505,MATCH($F176,'Deposit Batches'!$A$6:$A$505,0)),0))&gt;Dashboard!$B$6,"Deposit Variance","Reconciled"))))))))</f>
        <v/>
      </c>
      <c r="N176" s="24">
        <f>IF($A176="","",IF($G176="","",MAX(0,IF($M176="Reconciled",$I176,Dashboard!$B$4)-$G176)))</f>
        <v/>
      </c>
      <c r="O176" s="25" t="n"/>
    </row>
    <row r="177">
      <c r="A177" s="18" t="n"/>
      <c r="B177" s="18" t="n"/>
      <c r="C177" s="18" t="n"/>
      <c r="D177" s="18" t="n"/>
      <c r="E177" s="18" t="n"/>
      <c r="F177" s="18" t="n"/>
      <c r="G177" s="38" t="n"/>
      <c r="H177" s="39">
        <f>IF($A177="","",IF($F177="","",IFERROR(INDEX('Deposit Batches'!$C$6:$C$505,MATCH($F177,'Deposit Batches'!$A$6:$A$505,0)),"")))</f>
        <v/>
      </c>
      <c r="I177" s="38" t="n"/>
      <c r="J177" s="40" t="n"/>
      <c r="K177" s="40" t="n"/>
      <c r="L177" s="41">
        <f>IF($A177="","",IF($J177="","",ROUND($J177-IF($K177="",0,$K177),2)))</f>
        <v/>
      </c>
      <c r="M177" s="23">
        <f>IF($A177="","",IF(OR($B177="",$C177="",$D177="",$G177="",$J177=""),"Missing Required Data",IF($F177="","Unassigned to Deposit",IF(COUNTIF('Deposit Batches'!$A$6:$A$505,$F177)=0,"Unknown Deposit Batch",IF($I177="","Not Posted",IF(OR($I177&lt;$G177,AND($H177&lt;&gt;"",$H177&lt;$G177)),"Review Dates",IF(ABS($L177)&gt;Dashboard!$B$5,"Posting Variance",IF(ABS(IFERROR(INDEX('Deposit Batches'!$H$6:$H$505,MATCH($F177,'Deposit Batches'!$A$6:$A$505,0)),0))&gt;Dashboard!$B$6,"Deposit Variance","Reconciled"))))))))</f>
        <v/>
      </c>
      <c r="N177" s="24">
        <f>IF($A177="","",IF($G177="","",MAX(0,IF($M177="Reconciled",$I177,Dashboard!$B$4)-$G177)))</f>
        <v/>
      </c>
      <c r="O177" s="25" t="n"/>
    </row>
    <row r="178">
      <c r="A178" s="18" t="n"/>
      <c r="B178" s="18" t="n"/>
      <c r="C178" s="18" t="n"/>
      <c r="D178" s="18" t="n"/>
      <c r="E178" s="18" t="n"/>
      <c r="F178" s="18" t="n"/>
      <c r="G178" s="38" t="n"/>
      <c r="H178" s="39">
        <f>IF($A178="","",IF($F178="","",IFERROR(INDEX('Deposit Batches'!$C$6:$C$505,MATCH($F178,'Deposit Batches'!$A$6:$A$505,0)),"")))</f>
        <v/>
      </c>
      <c r="I178" s="38" t="n"/>
      <c r="J178" s="40" t="n"/>
      <c r="K178" s="40" t="n"/>
      <c r="L178" s="41">
        <f>IF($A178="","",IF($J178="","",ROUND($J178-IF($K178="",0,$K178),2)))</f>
        <v/>
      </c>
      <c r="M178" s="23">
        <f>IF($A178="","",IF(OR($B178="",$C178="",$D178="",$G178="",$J178=""),"Missing Required Data",IF($F178="","Unassigned to Deposit",IF(COUNTIF('Deposit Batches'!$A$6:$A$505,$F178)=0,"Unknown Deposit Batch",IF($I178="","Not Posted",IF(OR($I178&lt;$G178,AND($H178&lt;&gt;"",$H178&lt;$G178)),"Review Dates",IF(ABS($L178)&gt;Dashboard!$B$5,"Posting Variance",IF(ABS(IFERROR(INDEX('Deposit Batches'!$H$6:$H$505,MATCH($F178,'Deposit Batches'!$A$6:$A$505,0)),0))&gt;Dashboard!$B$6,"Deposit Variance","Reconciled"))))))))</f>
        <v/>
      </c>
      <c r="N178" s="24">
        <f>IF($A178="","",IF($G178="","",MAX(0,IF($M178="Reconciled",$I178,Dashboard!$B$4)-$G178)))</f>
        <v/>
      </c>
      <c r="O178" s="25" t="n"/>
    </row>
    <row r="179">
      <c r="A179" s="18" t="n"/>
      <c r="B179" s="18" t="n"/>
      <c r="C179" s="18" t="n"/>
      <c r="D179" s="18" t="n"/>
      <c r="E179" s="18" t="n"/>
      <c r="F179" s="18" t="n"/>
      <c r="G179" s="38" t="n"/>
      <c r="H179" s="39">
        <f>IF($A179="","",IF($F179="","",IFERROR(INDEX('Deposit Batches'!$C$6:$C$505,MATCH($F179,'Deposit Batches'!$A$6:$A$505,0)),"")))</f>
        <v/>
      </c>
      <c r="I179" s="38" t="n"/>
      <c r="J179" s="40" t="n"/>
      <c r="K179" s="40" t="n"/>
      <c r="L179" s="41">
        <f>IF($A179="","",IF($J179="","",ROUND($J179-IF($K179="",0,$K179),2)))</f>
        <v/>
      </c>
      <c r="M179" s="23">
        <f>IF($A179="","",IF(OR($B179="",$C179="",$D179="",$G179="",$J179=""),"Missing Required Data",IF($F179="","Unassigned to Deposit",IF(COUNTIF('Deposit Batches'!$A$6:$A$505,$F179)=0,"Unknown Deposit Batch",IF($I179="","Not Posted",IF(OR($I179&lt;$G179,AND($H179&lt;&gt;"",$H179&lt;$G179)),"Review Dates",IF(ABS($L179)&gt;Dashboard!$B$5,"Posting Variance",IF(ABS(IFERROR(INDEX('Deposit Batches'!$H$6:$H$505,MATCH($F179,'Deposit Batches'!$A$6:$A$505,0)),0))&gt;Dashboard!$B$6,"Deposit Variance","Reconciled"))))))))</f>
        <v/>
      </c>
      <c r="N179" s="24">
        <f>IF($A179="","",IF($G179="","",MAX(0,IF($M179="Reconciled",$I179,Dashboard!$B$4)-$G179)))</f>
        <v/>
      </c>
      <c r="O179" s="25" t="n"/>
    </row>
    <row r="180">
      <c r="A180" s="18" t="n"/>
      <c r="B180" s="18" t="n"/>
      <c r="C180" s="18" t="n"/>
      <c r="D180" s="18" t="n"/>
      <c r="E180" s="18" t="n"/>
      <c r="F180" s="18" t="n"/>
      <c r="G180" s="38" t="n"/>
      <c r="H180" s="39">
        <f>IF($A180="","",IF($F180="","",IFERROR(INDEX('Deposit Batches'!$C$6:$C$505,MATCH($F180,'Deposit Batches'!$A$6:$A$505,0)),"")))</f>
        <v/>
      </c>
      <c r="I180" s="38" t="n"/>
      <c r="J180" s="40" t="n"/>
      <c r="K180" s="40" t="n"/>
      <c r="L180" s="41">
        <f>IF($A180="","",IF($J180="","",ROUND($J180-IF($K180="",0,$K180),2)))</f>
        <v/>
      </c>
      <c r="M180" s="23">
        <f>IF($A180="","",IF(OR($B180="",$C180="",$D180="",$G180="",$J180=""),"Missing Required Data",IF($F180="","Unassigned to Deposit",IF(COUNTIF('Deposit Batches'!$A$6:$A$505,$F180)=0,"Unknown Deposit Batch",IF($I180="","Not Posted",IF(OR($I180&lt;$G180,AND($H180&lt;&gt;"",$H180&lt;$G180)),"Review Dates",IF(ABS($L180)&gt;Dashboard!$B$5,"Posting Variance",IF(ABS(IFERROR(INDEX('Deposit Batches'!$H$6:$H$505,MATCH($F180,'Deposit Batches'!$A$6:$A$505,0)),0))&gt;Dashboard!$B$6,"Deposit Variance","Reconciled"))))))))</f>
        <v/>
      </c>
      <c r="N180" s="24">
        <f>IF($A180="","",IF($G180="","",MAX(0,IF($M180="Reconciled",$I180,Dashboard!$B$4)-$G180)))</f>
        <v/>
      </c>
      <c r="O180" s="25" t="n"/>
    </row>
    <row r="181">
      <c r="A181" s="18" t="n"/>
      <c r="B181" s="18" t="n"/>
      <c r="C181" s="18" t="n"/>
      <c r="D181" s="18" t="n"/>
      <c r="E181" s="18" t="n"/>
      <c r="F181" s="18" t="n"/>
      <c r="G181" s="38" t="n"/>
      <c r="H181" s="39">
        <f>IF($A181="","",IF($F181="","",IFERROR(INDEX('Deposit Batches'!$C$6:$C$505,MATCH($F181,'Deposit Batches'!$A$6:$A$505,0)),"")))</f>
        <v/>
      </c>
      <c r="I181" s="38" t="n"/>
      <c r="J181" s="40" t="n"/>
      <c r="K181" s="40" t="n"/>
      <c r="L181" s="41">
        <f>IF($A181="","",IF($J181="","",ROUND($J181-IF($K181="",0,$K181),2)))</f>
        <v/>
      </c>
      <c r="M181" s="23">
        <f>IF($A181="","",IF(OR($B181="",$C181="",$D181="",$G181="",$J181=""),"Missing Required Data",IF($F181="","Unassigned to Deposit",IF(COUNTIF('Deposit Batches'!$A$6:$A$505,$F181)=0,"Unknown Deposit Batch",IF($I181="","Not Posted",IF(OR($I181&lt;$G181,AND($H181&lt;&gt;"",$H181&lt;$G181)),"Review Dates",IF(ABS($L181)&gt;Dashboard!$B$5,"Posting Variance",IF(ABS(IFERROR(INDEX('Deposit Batches'!$H$6:$H$505,MATCH($F181,'Deposit Batches'!$A$6:$A$505,0)),0))&gt;Dashboard!$B$6,"Deposit Variance","Reconciled"))))))))</f>
        <v/>
      </c>
      <c r="N181" s="24">
        <f>IF($A181="","",IF($G181="","",MAX(0,IF($M181="Reconciled",$I181,Dashboard!$B$4)-$G181)))</f>
        <v/>
      </c>
      <c r="O181" s="25" t="n"/>
    </row>
    <row r="182">
      <c r="A182" s="18" t="n"/>
      <c r="B182" s="18" t="n"/>
      <c r="C182" s="18" t="n"/>
      <c r="D182" s="18" t="n"/>
      <c r="E182" s="18" t="n"/>
      <c r="F182" s="18" t="n"/>
      <c r="G182" s="38" t="n"/>
      <c r="H182" s="39">
        <f>IF($A182="","",IF($F182="","",IFERROR(INDEX('Deposit Batches'!$C$6:$C$505,MATCH($F182,'Deposit Batches'!$A$6:$A$505,0)),"")))</f>
        <v/>
      </c>
      <c r="I182" s="38" t="n"/>
      <c r="J182" s="40" t="n"/>
      <c r="K182" s="40" t="n"/>
      <c r="L182" s="41">
        <f>IF($A182="","",IF($J182="","",ROUND($J182-IF($K182="",0,$K182),2)))</f>
        <v/>
      </c>
      <c r="M182" s="23">
        <f>IF($A182="","",IF(OR($B182="",$C182="",$D182="",$G182="",$J182=""),"Missing Required Data",IF($F182="","Unassigned to Deposit",IF(COUNTIF('Deposit Batches'!$A$6:$A$505,$F182)=0,"Unknown Deposit Batch",IF($I182="","Not Posted",IF(OR($I182&lt;$G182,AND($H182&lt;&gt;"",$H182&lt;$G182)),"Review Dates",IF(ABS($L182)&gt;Dashboard!$B$5,"Posting Variance",IF(ABS(IFERROR(INDEX('Deposit Batches'!$H$6:$H$505,MATCH($F182,'Deposit Batches'!$A$6:$A$505,0)),0))&gt;Dashboard!$B$6,"Deposit Variance","Reconciled"))))))))</f>
        <v/>
      </c>
      <c r="N182" s="24">
        <f>IF($A182="","",IF($G182="","",MAX(0,IF($M182="Reconciled",$I182,Dashboard!$B$4)-$G182)))</f>
        <v/>
      </c>
      <c r="O182" s="25" t="n"/>
    </row>
    <row r="183">
      <c r="A183" s="18" t="n"/>
      <c r="B183" s="18" t="n"/>
      <c r="C183" s="18" t="n"/>
      <c r="D183" s="18" t="n"/>
      <c r="E183" s="18" t="n"/>
      <c r="F183" s="18" t="n"/>
      <c r="G183" s="38" t="n"/>
      <c r="H183" s="39">
        <f>IF($A183="","",IF($F183="","",IFERROR(INDEX('Deposit Batches'!$C$6:$C$505,MATCH($F183,'Deposit Batches'!$A$6:$A$505,0)),"")))</f>
        <v/>
      </c>
      <c r="I183" s="38" t="n"/>
      <c r="J183" s="40" t="n"/>
      <c r="K183" s="40" t="n"/>
      <c r="L183" s="41">
        <f>IF($A183="","",IF($J183="","",ROUND($J183-IF($K183="",0,$K183),2)))</f>
        <v/>
      </c>
      <c r="M183" s="23">
        <f>IF($A183="","",IF(OR($B183="",$C183="",$D183="",$G183="",$J183=""),"Missing Required Data",IF($F183="","Unassigned to Deposit",IF(COUNTIF('Deposit Batches'!$A$6:$A$505,$F183)=0,"Unknown Deposit Batch",IF($I183="","Not Posted",IF(OR($I183&lt;$G183,AND($H183&lt;&gt;"",$H183&lt;$G183)),"Review Dates",IF(ABS($L183)&gt;Dashboard!$B$5,"Posting Variance",IF(ABS(IFERROR(INDEX('Deposit Batches'!$H$6:$H$505,MATCH($F183,'Deposit Batches'!$A$6:$A$505,0)),0))&gt;Dashboard!$B$6,"Deposit Variance","Reconciled"))))))))</f>
        <v/>
      </c>
      <c r="N183" s="24">
        <f>IF($A183="","",IF($G183="","",MAX(0,IF($M183="Reconciled",$I183,Dashboard!$B$4)-$G183)))</f>
        <v/>
      </c>
      <c r="O183" s="25" t="n"/>
    </row>
    <row r="184">
      <c r="A184" s="18" t="n"/>
      <c r="B184" s="18" t="n"/>
      <c r="C184" s="18" t="n"/>
      <c r="D184" s="18" t="n"/>
      <c r="E184" s="18" t="n"/>
      <c r="F184" s="18" t="n"/>
      <c r="G184" s="38" t="n"/>
      <c r="H184" s="39">
        <f>IF($A184="","",IF($F184="","",IFERROR(INDEX('Deposit Batches'!$C$6:$C$505,MATCH($F184,'Deposit Batches'!$A$6:$A$505,0)),"")))</f>
        <v/>
      </c>
      <c r="I184" s="38" t="n"/>
      <c r="J184" s="40" t="n"/>
      <c r="K184" s="40" t="n"/>
      <c r="L184" s="41">
        <f>IF($A184="","",IF($J184="","",ROUND($J184-IF($K184="",0,$K184),2)))</f>
        <v/>
      </c>
      <c r="M184" s="23">
        <f>IF($A184="","",IF(OR($B184="",$C184="",$D184="",$G184="",$J184=""),"Missing Required Data",IF($F184="","Unassigned to Deposit",IF(COUNTIF('Deposit Batches'!$A$6:$A$505,$F184)=0,"Unknown Deposit Batch",IF($I184="","Not Posted",IF(OR($I184&lt;$G184,AND($H184&lt;&gt;"",$H184&lt;$G184)),"Review Dates",IF(ABS($L184)&gt;Dashboard!$B$5,"Posting Variance",IF(ABS(IFERROR(INDEX('Deposit Batches'!$H$6:$H$505,MATCH($F184,'Deposit Batches'!$A$6:$A$505,0)),0))&gt;Dashboard!$B$6,"Deposit Variance","Reconciled"))))))))</f>
        <v/>
      </c>
      <c r="N184" s="24">
        <f>IF($A184="","",IF($G184="","",MAX(0,IF($M184="Reconciled",$I184,Dashboard!$B$4)-$G184)))</f>
        <v/>
      </c>
      <c r="O184" s="25" t="n"/>
    </row>
    <row r="185">
      <c r="A185" s="18" t="n"/>
      <c r="B185" s="18" t="n"/>
      <c r="C185" s="18" t="n"/>
      <c r="D185" s="18" t="n"/>
      <c r="E185" s="18" t="n"/>
      <c r="F185" s="18" t="n"/>
      <c r="G185" s="38" t="n"/>
      <c r="H185" s="39">
        <f>IF($A185="","",IF($F185="","",IFERROR(INDEX('Deposit Batches'!$C$6:$C$505,MATCH($F185,'Deposit Batches'!$A$6:$A$505,0)),"")))</f>
        <v/>
      </c>
      <c r="I185" s="38" t="n"/>
      <c r="J185" s="40" t="n"/>
      <c r="K185" s="40" t="n"/>
      <c r="L185" s="41">
        <f>IF($A185="","",IF($J185="","",ROUND($J185-IF($K185="",0,$K185),2)))</f>
        <v/>
      </c>
      <c r="M185" s="23">
        <f>IF($A185="","",IF(OR($B185="",$C185="",$D185="",$G185="",$J185=""),"Missing Required Data",IF($F185="","Unassigned to Deposit",IF(COUNTIF('Deposit Batches'!$A$6:$A$505,$F185)=0,"Unknown Deposit Batch",IF($I185="","Not Posted",IF(OR($I185&lt;$G185,AND($H185&lt;&gt;"",$H185&lt;$G185)),"Review Dates",IF(ABS($L185)&gt;Dashboard!$B$5,"Posting Variance",IF(ABS(IFERROR(INDEX('Deposit Batches'!$H$6:$H$505,MATCH($F185,'Deposit Batches'!$A$6:$A$505,0)),0))&gt;Dashboard!$B$6,"Deposit Variance","Reconciled"))))))))</f>
        <v/>
      </c>
      <c r="N185" s="24">
        <f>IF($A185="","",IF($G185="","",MAX(0,IF($M185="Reconciled",$I185,Dashboard!$B$4)-$G185)))</f>
        <v/>
      </c>
      <c r="O185" s="25" t="n"/>
    </row>
    <row r="186">
      <c r="A186" s="18" t="n"/>
      <c r="B186" s="18" t="n"/>
      <c r="C186" s="18" t="n"/>
      <c r="D186" s="18" t="n"/>
      <c r="E186" s="18" t="n"/>
      <c r="F186" s="18" t="n"/>
      <c r="G186" s="38" t="n"/>
      <c r="H186" s="39">
        <f>IF($A186="","",IF($F186="","",IFERROR(INDEX('Deposit Batches'!$C$6:$C$505,MATCH($F186,'Deposit Batches'!$A$6:$A$505,0)),"")))</f>
        <v/>
      </c>
      <c r="I186" s="38" t="n"/>
      <c r="J186" s="40" t="n"/>
      <c r="K186" s="40" t="n"/>
      <c r="L186" s="41">
        <f>IF($A186="","",IF($J186="","",ROUND($J186-IF($K186="",0,$K186),2)))</f>
        <v/>
      </c>
      <c r="M186" s="23">
        <f>IF($A186="","",IF(OR($B186="",$C186="",$D186="",$G186="",$J186=""),"Missing Required Data",IF($F186="","Unassigned to Deposit",IF(COUNTIF('Deposit Batches'!$A$6:$A$505,$F186)=0,"Unknown Deposit Batch",IF($I186="","Not Posted",IF(OR($I186&lt;$G186,AND($H186&lt;&gt;"",$H186&lt;$G186)),"Review Dates",IF(ABS($L186)&gt;Dashboard!$B$5,"Posting Variance",IF(ABS(IFERROR(INDEX('Deposit Batches'!$H$6:$H$505,MATCH($F186,'Deposit Batches'!$A$6:$A$505,0)),0))&gt;Dashboard!$B$6,"Deposit Variance","Reconciled"))))))))</f>
        <v/>
      </c>
      <c r="N186" s="24">
        <f>IF($A186="","",IF($G186="","",MAX(0,IF($M186="Reconciled",$I186,Dashboard!$B$4)-$G186)))</f>
        <v/>
      </c>
      <c r="O186" s="25" t="n"/>
    </row>
    <row r="187">
      <c r="A187" s="18" t="n"/>
      <c r="B187" s="18" t="n"/>
      <c r="C187" s="18" t="n"/>
      <c r="D187" s="18" t="n"/>
      <c r="E187" s="18" t="n"/>
      <c r="F187" s="18" t="n"/>
      <c r="G187" s="38" t="n"/>
      <c r="H187" s="39">
        <f>IF($A187="","",IF($F187="","",IFERROR(INDEX('Deposit Batches'!$C$6:$C$505,MATCH($F187,'Deposit Batches'!$A$6:$A$505,0)),"")))</f>
        <v/>
      </c>
      <c r="I187" s="38" t="n"/>
      <c r="J187" s="40" t="n"/>
      <c r="K187" s="40" t="n"/>
      <c r="L187" s="41">
        <f>IF($A187="","",IF($J187="","",ROUND($J187-IF($K187="",0,$K187),2)))</f>
        <v/>
      </c>
      <c r="M187" s="23">
        <f>IF($A187="","",IF(OR($B187="",$C187="",$D187="",$G187="",$J187=""),"Missing Required Data",IF($F187="","Unassigned to Deposit",IF(COUNTIF('Deposit Batches'!$A$6:$A$505,$F187)=0,"Unknown Deposit Batch",IF($I187="","Not Posted",IF(OR($I187&lt;$G187,AND($H187&lt;&gt;"",$H187&lt;$G187)),"Review Dates",IF(ABS($L187)&gt;Dashboard!$B$5,"Posting Variance",IF(ABS(IFERROR(INDEX('Deposit Batches'!$H$6:$H$505,MATCH($F187,'Deposit Batches'!$A$6:$A$505,0)),0))&gt;Dashboard!$B$6,"Deposit Variance","Reconciled"))))))))</f>
        <v/>
      </c>
      <c r="N187" s="24">
        <f>IF($A187="","",IF($G187="","",MAX(0,IF($M187="Reconciled",$I187,Dashboard!$B$4)-$G187)))</f>
        <v/>
      </c>
      <c r="O187" s="25" t="n"/>
    </row>
    <row r="188">
      <c r="A188" s="18" t="n"/>
      <c r="B188" s="18" t="n"/>
      <c r="C188" s="18" t="n"/>
      <c r="D188" s="18" t="n"/>
      <c r="E188" s="18" t="n"/>
      <c r="F188" s="18" t="n"/>
      <c r="G188" s="38" t="n"/>
      <c r="H188" s="39">
        <f>IF($A188="","",IF($F188="","",IFERROR(INDEX('Deposit Batches'!$C$6:$C$505,MATCH($F188,'Deposit Batches'!$A$6:$A$505,0)),"")))</f>
        <v/>
      </c>
      <c r="I188" s="38" t="n"/>
      <c r="J188" s="40" t="n"/>
      <c r="K188" s="40" t="n"/>
      <c r="L188" s="41">
        <f>IF($A188="","",IF($J188="","",ROUND($J188-IF($K188="",0,$K188),2)))</f>
        <v/>
      </c>
      <c r="M188" s="23">
        <f>IF($A188="","",IF(OR($B188="",$C188="",$D188="",$G188="",$J188=""),"Missing Required Data",IF($F188="","Unassigned to Deposit",IF(COUNTIF('Deposit Batches'!$A$6:$A$505,$F188)=0,"Unknown Deposit Batch",IF($I188="","Not Posted",IF(OR($I188&lt;$G188,AND($H188&lt;&gt;"",$H188&lt;$G188)),"Review Dates",IF(ABS($L188)&gt;Dashboard!$B$5,"Posting Variance",IF(ABS(IFERROR(INDEX('Deposit Batches'!$H$6:$H$505,MATCH($F188,'Deposit Batches'!$A$6:$A$505,0)),0))&gt;Dashboard!$B$6,"Deposit Variance","Reconciled"))))))))</f>
        <v/>
      </c>
      <c r="N188" s="24">
        <f>IF($A188="","",IF($G188="","",MAX(0,IF($M188="Reconciled",$I188,Dashboard!$B$4)-$G188)))</f>
        <v/>
      </c>
      <c r="O188" s="25" t="n"/>
    </row>
    <row r="189">
      <c r="A189" s="18" t="n"/>
      <c r="B189" s="18" t="n"/>
      <c r="C189" s="18" t="n"/>
      <c r="D189" s="18" t="n"/>
      <c r="E189" s="18" t="n"/>
      <c r="F189" s="18" t="n"/>
      <c r="G189" s="38" t="n"/>
      <c r="H189" s="39">
        <f>IF($A189="","",IF($F189="","",IFERROR(INDEX('Deposit Batches'!$C$6:$C$505,MATCH($F189,'Deposit Batches'!$A$6:$A$505,0)),"")))</f>
        <v/>
      </c>
      <c r="I189" s="38" t="n"/>
      <c r="J189" s="40" t="n"/>
      <c r="K189" s="40" t="n"/>
      <c r="L189" s="41">
        <f>IF($A189="","",IF($J189="","",ROUND($J189-IF($K189="",0,$K189),2)))</f>
        <v/>
      </c>
      <c r="M189" s="23">
        <f>IF($A189="","",IF(OR($B189="",$C189="",$D189="",$G189="",$J189=""),"Missing Required Data",IF($F189="","Unassigned to Deposit",IF(COUNTIF('Deposit Batches'!$A$6:$A$505,$F189)=0,"Unknown Deposit Batch",IF($I189="","Not Posted",IF(OR($I189&lt;$G189,AND($H189&lt;&gt;"",$H189&lt;$G189)),"Review Dates",IF(ABS($L189)&gt;Dashboard!$B$5,"Posting Variance",IF(ABS(IFERROR(INDEX('Deposit Batches'!$H$6:$H$505,MATCH($F189,'Deposit Batches'!$A$6:$A$505,0)),0))&gt;Dashboard!$B$6,"Deposit Variance","Reconciled"))))))))</f>
        <v/>
      </c>
      <c r="N189" s="24">
        <f>IF($A189="","",IF($G189="","",MAX(0,IF($M189="Reconciled",$I189,Dashboard!$B$4)-$G189)))</f>
        <v/>
      </c>
      <c r="O189" s="25" t="n"/>
    </row>
    <row r="190">
      <c r="A190" s="18" t="n"/>
      <c r="B190" s="18" t="n"/>
      <c r="C190" s="18" t="n"/>
      <c r="D190" s="18" t="n"/>
      <c r="E190" s="18" t="n"/>
      <c r="F190" s="18" t="n"/>
      <c r="G190" s="38" t="n"/>
      <c r="H190" s="39">
        <f>IF($A190="","",IF($F190="","",IFERROR(INDEX('Deposit Batches'!$C$6:$C$505,MATCH($F190,'Deposit Batches'!$A$6:$A$505,0)),"")))</f>
        <v/>
      </c>
      <c r="I190" s="38" t="n"/>
      <c r="J190" s="40" t="n"/>
      <c r="K190" s="40" t="n"/>
      <c r="L190" s="41">
        <f>IF($A190="","",IF($J190="","",ROUND($J190-IF($K190="",0,$K190),2)))</f>
        <v/>
      </c>
      <c r="M190" s="23">
        <f>IF($A190="","",IF(OR($B190="",$C190="",$D190="",$G190="",$J190=""),"Missing Required Data",IF($F190="","Unassigned to Deposit",IF(COUNTIF('Deposit Batches'!$A$6:$A$505,$F190)=0,"Unknown Deposit Batch",IF($I190="","Not Posted",IF(OR($I190&lt;$G190,AND($H190&lt;&gt;"",$H190&lt;$G190)),"Review Dates",IF(ABS($L190)&gt;Dashboard!$B$5,"Posting Variance",IF(ABS(IFERROR(INDEX('Deposit Batches'!$H$6:$H$505,MATCH($F190,'Deposit Batches'!$A$6:$A$505,0)),0))&gt;Dashboard!$B$6,"Deposit Variance","Reconciled"))))))))</f>
        <v/>
      </c>
      <c r="N190" s="24">
        <f>IF($A190="","",IF($G190="","",MAX(0,IF($M190="Reconciled",$I190,Dashboard!$B$4)-$G190)))</f>
        <v/>
      </c>
      <c r="O190" s="25" t="n"/>
    </row>
    <row r="191">
      <c r="A191" s="18" t="n"/>
      <c r="B191" s="18" t="n"/>
      <c r="C191" s="18" t="n"/>
      <c r="D191" s="18" t="n"/>
      <c r="E191" s="18" t="n"/>
      <c r="F191" s="18" t="n"/>
      <c r="G191" s="38" t="n"/>
      <c r="H191" s="39">
        <f>IF($A191="","",IF($F191="","",IFERROR(INDEX('Deposit Batches'!$C$6:$C$505,MATCH($F191,'Deposit Batches'!$A$6:$A$505,0)),"")))</f>
        <v/>
      </c>
      <c r="I191" s="38" t="n"/>
      <c r="J191" s="40" t="n"/>
      <c r="K191" s="40" t="n"/>
      <c r="L191" s="41">
        <f>IF($A191="","",IF($J191="","",ROUND($J191-IF($K191="",0,$K191),2)))</f>
        <v/>
      </c>
      <c r="M191" s="23">
        <f>IF($A191="","",IF(OR($B191="",$C191="",$D191="",$G191="",$J191=""),"Missing Required Data",IF($F191="","Unassigned to Deposit",IF(COUNTIF('Deposit Batches'!$A$6:$A$505,$F191)=0,"Unknown Deposit Batch",IF($I191="","Not Posted",IF(OR($I191&lt;$G191,AND($H191&lt;&gt;"",$H191&lt;$G191)),"Review Dates",IF(ABS($L191)&gt;Dashboard!$B$5,"Posting Variance",IF(ABS(IFERROR(INDEX('Deposit Batches'!$H$6:$H$505,MATCH($F191,'Deposit Batches'!$A$6:$A$505,0)),0))&gt;Dashboard!$B$6,"Deposit Variance","Reconciled"))))))))</f>
        <v/>
      </c>
      <c r="N191" s="24">
        <f>IF($A191="","",IF($G191="","",MAX(0,IF($M191="Reconciled",$I191,Dashboard!$B$4)-$G191)))</f>
        <v/>
      </c>
      <c r="O191" s="25" t="n"/>
    </row>
    <row r="192">
      <c r="A192" s="18" t="n"/>
      <c r="B192" s="18" t="n"/>
      <c r="C192" s="18" t="n"/>
      <c r="D192" s="18" t="n"/>
      <c r="E192" s="18" t="n"/>
      <c r="F192" s="18" t="n"/>
      <c r="G192" s="38" t="n"/>
      <c r="H192" s="39">
        <f>IF($A192="","",IF($F192="","",IFERROR(INDEX('Deposit Batches'!$C$6:$C$505,MATCH($F192,'Deposit Batches'!$A$6:$A$505,0)),"")))</f>
        <v/>
      </c>
      <c r="I192" s="38" t="n"/>
      <c r="J192" s="40" t="n"/>
      <c r="K192" s="40" t="n"/>
      <c r="L192" s="41">
        <f>IF($A192="","",IF($J192="","",ROUND($J192-IF($K192="",0,$K192),2)))</f>
        <v/>
      </c>
      <c r="M192" s="23">
        <f>IF($A192="","",IF(OR($B192="",$C192="",$D192="",$G192="",$J192=""),"Missing Required Data",IF($F192="","Unassigned to Deposit",IF(COUNTIF('Deposit Batches'!$A$6:$A$505,$F192)=0,"Unknown Deposit Batch",IF($I192="","Not Posted",IF(OR($I192&lt;$G192,AND($H192&lt;&gt;"",$H192&lt;$G192)),"Review Dates",IF(ABS($L192)&gt;Dashboard!$B$5,"Posting Variance",IF(ABS(IFERROR(INDEX('Deposit Batches'!$H$6:$H$505,MATCH($F192,'Deposit Batches'!$A$6:$A$505,0)),0))&gt;Dashboard!$B$6,"Deposit Variance","Reconciled"))))))))</f>
        <v/>
      </c>
      <c r="N192" s="24">
        <f>IF($A192="","",IF($G192="","",MAX(0,IF($M192="Reconciled",$I192,Dashboard!$B$4)-$G192)))</f>
        <v/>
      </c>
      <c r="O192" s="25" t="n"/>
    </row>
    <row r="193">
      <c r="A193" s="18" t="n"/>
      <c r="B193" s="18" t="n"/>
      <c r="C193" s="18" t="n"/>
      <c r="D193" s="18" t="n"/>
      <c r="E193" s="18" t="n"/>
      <c r="F193" s="18" t="n"/>
      <c r="G193" s="38" t="n"/>
      <c r="H193" s="39">
        <f>IF($A193="","",IF($F193="","",IFERROR(INDEX('Deposit Batches'!$C$6:$C$505,MATCH($F193,'Deposit Batches'!$A$6:$A$505,0)),"")))</f>
        <v/>
      </c>
      <c r="I193" s="38" t="n"/>
      <c r="J193" s="40" t="n"/>
      <c r="K193" s="40" t="n"/>
      <c r="L193" s="41">
        <f>IF($A193="","",IF($J193="","",ROUND($J193-IF($K193="",0,$K193),2)))</f>
        <v/>
      </c>
      <c r="M193" s="23">
        <f>IF($A193="","",IF(OR($B193="",$C193="",$D193="",$G193="",$J193=""),"Missing Required Data",IF($F193="","Unassigned to Deposit",IF(COUNTIF('Deposit Batches'!$A$6:$A$505,$F193)=0,"Unknown Deposit Batch",IF($I193="","Not Posted",IF(OR($I193&lt;$G193,AND($H193&lt;&gt;"",$H193&lt;$G193)),"Review Dates",IF(ABS($L193)&gt;Dashboard!$B$5,"Posting Variance",IF(ABS(IFERROR(INDEX('Deposit Batches'!$H$6:$H$505,MATCH($F193,'Deposit Batches'!$A$6:$A$505,0)),0))&gt;Dashboard!$B$6,"Deposit Variance","Reconciled"))))))))</f>
        <v/>
      </c>
      <c r="N193" s="24">
        <f>IF($A193="","",IF($G193="","",MAX(0,IF($M193="Reconciled",$I193,Dashboard!$B$4)-$G193)))</f>
        <v/>
      </c>
      <c r="O193" s="25" t="n"/>
    </row>
    <row r="194">
      <c r="A194" s="18" t="n"/>
      <c r="B194" s="18" t="n"/>
      <c r="C194" s="18" t="n"/>
      <c r="D194" s="18" t="n"/>
      <c r="E194" s="18" t="n"/>
      <c r="F194" s="18" t="n"/>
      <c r="G194" s="38" t="n"/>
      <c r="H194" s="39">
        <f>IF($A194="","",IF($F194="","",IFERROR(INDEX('Deposit Batches'!$C$6:$C$505,MATCH($F194,'Deposit Batches'!$A$6:$A$505,0)),"")))</f>
        <v/>
      </c>
      <c r="I194" s="38" t="n"/>
      <c r="J194" s="40" t="n"/>
      <c r="K194" s="40" t="n"/>
      <c r="L194" s="41">
        <f>IF($A194="","",IF($J194="","",ROUND($J194-IF($K194="",0,$K194),2)))</f>
        <v/>
      </c>
      <c r="M194" s="23">
        <f>IF($A194="","",IF(OR($B194="",$C194="",$D194="",$G194="",$J194=""),"Missing Required Data",IF($F194="","Unassigned to Deposit",IF(COUNTIF('Deposit Batches'!$A$6:$A$505,$F194)=0,"Unknown Deposit Batch",IF($I194="","Not Posted",IF(OR($I194&lt;$G194,AND($H194&lt;&gt;"",$H194&lt;$G194)),"Review Dates",IF(ABS($L194)&gt;Dashboard!$B$5,"Posting Variance",IF(ABS(IFERROR(INDEX('Deposit Batches'!$H$6:$H$505,MATCH($F194,'Deposit Batches'!$A$6:$A$505,0)),0))&gt;Dashboard!$B$6,"Deposit Variance","Reconciled"))))))))</f>
        <v/>
      </c>
      <c r="N194" s="24">
        <f>IF($A194="","",IF($G194="","",MAX(0,IF($M194="Reconciled",$I194,Dashboard!$B$4)-$G194)))</f>
        <v/>
      </c>
      <c r="O194" s="25" t="n"/>
    </row>
    <row r="195">
      <c r="A195" s="18" t="n"/>
      <c r="B195" s="18" t="n"/>
      <c r="C195" s="18" t="n"/>
      <c r="D195" s="18" t="n"/>
      <c r="E195" s="18" t="n"/>
      <c r="F195" s="18" t="n"/>
      <c r="G195" s="38" t="n"/>
      <c r="H195" s="39">
        <f>IF($A195="","",IF($F195="","",IFERROR(INDEX('Deposit Batches'!$C$6:$C$505,MATCH($F195,'Deposit Batches'!$A$6:$A$505,0)),"")))</f>
        <v/>
      </c>
      <c r="I195" s="38" t="n"/>
      <c r="J195" s="40" t="n"/>
      <c r="K195" s="40" t="n"/>
      <c r="L195" s="41">
        <f>IF($A195="","",IF($J195="","",ROUND($J195-IF($K195="",0,$K195),2)))</f>
        <v/>
      </c>
      <c r="M195" s="23">
        <f>IF($A195="","",IF(OR($B195="",$C195="",$D195="",$G195="",$J195=""),"Missing Required Data",IF($F195="","Unassigned to Deposit",IF(COUNTIF('Deposit Batches'!$A$6:$A$505,$F195)=0,"Unknown Deposit Batch",IF($I195="","Not Posted",IF(OR($I195&lt;$G195,AND($H195&lt;&gt;"",$H195&lt;$G195)),"Review Dates",IF(ABS($L195)&gt;Dashboard!$B$5,"Posting Variance",IF(ABS(IFERROR(INDEX('Deposit Batches'!$H$6:$H$505,MATCH($F195,'Deposit Batches'!$A$6:$A$505,0)),0))&gt;Dashboard!$B$6,"Deposit Variance","Reconciled"))))))))</f>
        <v/>
      </c>
      <c r="N195" s="24">
        <f>IF($A195="","",IF($G195="","",MAX(0,IF($M195="Reconciled",$I195,Dashboard!$B$4)-$G195)))</f>
        <v/>
      </c>
      <c r="O195" s="25" t="n"/>
    </row>
    <row r="196">
      <c r="A196" s="18" t="n"/>
      <c r="B196" s="18" t="n"/>
      <c r="C196" s="18" t="n"/>
      <c r="D196" s="18" t="n"/>
      <c r="E196" s="18" t="n"/>
      <c r="F196" s="18" t="n"/>
      <c r="G196" s="38" t="n"/>
      <c r="H196" s="39">
        <f>IF($A196="","",IF($F196="","",IFERROR(INDEX('Deposit Batches'!$C$6:$C$505,MATCH($F196,'Deposit Batches'!$A$6:$A$505,0)),"")))</f>
        <v/>
      </c>
      <c r="I196" s="38" t="n"/>
      <c r="J196" s="40" t="n"/>
      <c r="K196" s="40" t="n"/>
      <c r="L196" s="41">
        <f>IF($A196="","",IF($J196="","",ROUND($J196-IF($K196="",0,$K196),2)))</f>
        <v/>
      </c>
      <c r="M196" s="23">
        <f>IF($A196="","",IF(OR($B196="",$C196="",$D196="",$G196="",$J196=""),"Missing Required Data",IF($F196="","Unassigned to Deposit",IF(COUNTIF('Deposit Batches'!$A$6:$A$505,$F196)=0,"Unknown Deposit Batch",IF($I196="","Not Posted",IF(OR($I196&lt;$G196,AND($H196&lt;&gt;"",$H196&lt;$G196)),"Review Dates",IF(ABS($L196)&gt;Dashboard!$B$5,"Posting Variance",IF(ABS(IFERROR(INDEX('Deposit Batches'!$H$6:$H$505,MATCH($F196,'Deposit Batches'!$A$6:$A$505,0)),0))&gt;Dashboard!$B$6,"Deposit Variance","Reconciled"))))))))</f>
        <v/>
      </c>
      <c r="N196" s="24">
        <f>IF($A196="","",IF($G196="","",MAX(0,IF($M196="Reconciled",$I196,Dashboard!$B$4)-$G196)))</f>
        <v/>
      </c>
      <c r="O196" s="25" t="n"/>
    </row>
    <row r="197">
      <c r="A197" s="18" t="n"/>
      <c r="B197" s="18" t="n"/>
      <c r="C197" s="18" t="n"/>
      <c r="D197" s="18" t="n"/>
      <c r="E197" s="18" t="n"/>
      <c r="F197" s="18" t="n"/>
      <c r="G197" s="38" t="n"/>
      <c r="H197" s="39">
        <f>IF($A197="","",IF($F197="","",IFERROR(INDEX('Deposit Batches'!$C$6:$C$505,MATCH($F197,'Deposit Batches'!$A$6:$A$505,0)),"")))</f>
        <v/>
      </c>
      <c r="I197" s="38" t="n"/>
      <c r="J197" s="40" t="n"/>
      <c r="K197" s="40" t="n"/>
      <c r="L197" s="41">
        <f>IF($A197="","",IF($J197="","",ROUND($J197-IF($K197="",0,$K197),2)))</f>
        <v/>
      </c>
      <c r="M197" s="23">
        <f>IF($A197="","",IF(OR($B197="",$C197="",$D197="",$G197="",$J197=""),"Missing Required Data",IF($F197="","Unassigned to Deposit",IF(COUNTIF('Deposit Batches'!$A$6:$A$505,$F197)=0,"Unknown Deposit Batch",IF($I197="","Not Posted",IF(OR($I197&lt;$G197,AND($H197&lt;&gt;"",$H197&lt;$G197)),"Review Dates",IF(ABS($L197)&gt;Dashboard!$B$5,"Posting Variance",IF(ABS(IFERROR(INDEX('Deposit Batches'!$H$6:$H$505,MATCH($F197,'Deposit Batches'!$A$6:$A$505,0)),0))&gt;Dashboard!$B$6,"Deposit Variance","Reconciled"))))))))</f>
        <v/>
      </c>
      <c r="N197" s="24">
        <f>IF($A197="","",IF($G197="","",MAX(0,IF($M197="Reconciled",$I197,Dashboard!$B$4)-$G197)))</f>
        <v/>
      </c>
      <c r="O197" s="25" t="n"/>
    </row>
    <row r="198">
      <c r="A198" s="18" t="n"/>
      <c r="B198" s="18" t="n"/>
      <c r="C198" s="18" t="n"/>
      <c r="D198" s="18" t="n"/>
      <c r="E198" s="18" t="n"/>
      <c r="F198" s="18" t="n"/>
      <c r="G198" s="38" t="n"/>
      <c r="H198" s="39">
        <f>IF($A198="","",IF($F198="","",IFERROR(INDEX('Deposit Batches'!$C$6:$C$505,MATCH($F198,'Deposit Batches'!$A$6:$A$505,0)),"")))</f>
        <v/>
      </c>
      <c r="I198" s="38" t="n"/>
      <c r="J198" s="40" t="n"/>
      <c r="K198" s="40" t="n"/>
      <c r="L198" s="41">
        <f>IF($A198="","",IF($J198="","",ROUND($J198-IF($K198="",0,$K198),2)))</f>
        <v/>
      </c>
      <c r="M198" s="23">
        <f>IF($A198="","",IF(OR($B198="",$C198="",$D198="",$G198="",$J198=""),"Missing Required Data",IF($F198="","Unassigned to Deposit",IF(COUNTIF('Deposit Batches'!$A$6:$A$505,$F198)=0,"Unknown Deposit Batch",IF($I198="","Not Posted",IF(OR($I198&lt;$G198,AND($H198&lt;&gt;"",$H198&lt;$G198)),"Review Dates",IF(ABS($L198)&gt;Dashboard!$B$5,"Posting Variance",IF(ABS(IFERROR(INDEX('Deposit Batches'!$H$6:$H$505,MATCH($F198,'Deposit Batches'!$A$6:$A$505,0)),0))&gt;Dashboard!$B$6,"Deposit Variance","Reconciled"))))))))</f>
        <v/>
      </c>
      <c r="N198" s="24">
        <f>IF($A198="","",IF($G198="","",MAX(0,IF($M198="Reconciled",$I198,Dashboard!$B$4)-$G198)))</f>
        <v/>
      </c>
      <c r="O198" s="25" t="n"/>
    </row>
    <row r="199">
      <c r="A199" s="18" t="n"/>
      <c r="B199" s="18" t="n"/>
      <c r="C199" s="18" t="n"/>
      <c r="D199" s="18" t="n"/>
      <c r="E199" s="18" t="n"/>
      <c r="F199" s="18" t="n"/>
      <c r="G199" s="38" t="n"/>
      <c r="H199" s="39">
        <f>IF($A199="","",IF($F199="","",IFERROR(INDEX('Deposit Batches'!$C$6:$C$505,MATCH($F199,'Deposit Batches'!$A$6:$A$505,0)),"")))</f>
        <v/>
      </c>
      <c r="I199" s="38" t="n"/>
      <c r="J199" s="40" t="n"/>
      <c r="K199" s="40" t="n"/>
      <c r="L199" s="41">
        <f>IF($A199="","",IF($J199="","",ROUND($J199-IF($K199="",0,$K199),2)))</f>
        <v/>
      </c>
      <c r="M199" s="23">
        <f>IF($A199="","",IF(OR($B199="",$C199="",$D199="",$G199="",$J199=""),"Missing Required Data",IF($F199="","Unassigned to Deposit",IF(COUNTIF('Deposit Batches'!$A$6:$A$505,$F199)=0,"Unknown Deposit Batch",IF($I199="","Not Posted",IF(OR($I199&lt;$G199,AND($H199&lt;&gt;"",$H199&lt;$G199)),"Review Dates",IF(ABS($L199)&gt;Dashboard!$B$5,"Posting Variance",IF(ABS(IFERROR(INDEX('Deposit Batches'!$H$6:$H$505,MATCH($F199,'Deposit Batches'!$A$6:$A$505,0)),0))&gt;Dashboard!$B$6,"Deposit Variance","Reconciled"))))))))</f>
        <v/>
      </c>
      <c r="N199" s="24">
        <f>IF($A199="","",IF($G199="","",MAX(0,IF($M199="Reconciled",$I199,Dashboard!$B$4)-$G199)))</f>
        <v/>
      </c>
      <c r="O199" s="25" t="n"/>
    </row>
    <row r="200">
      <c r="A200" s="18" t="n"/>
      <c r="B200" s="18" t="n"/>
      <c r="C200" s="18" t="n"/>
      <c r="D200" s="18" t="n"/>
      <c r="E200" s="18" t="n"/>
      <c r="F200" s="18" t="n"/>
      <c r="G200" s="38" t="n"/>
      <c r="H200" s="39">
        <f>IF($A200="","",IF($F200="","",IFERROR(INDEX('Deposit Batches'!$C$6:$C$505,MATCH($F200,'Deposit Batches'!$A$6:$A$505,0)),"")))</f>
        <v/>
      </c>
      <c r="I200" s="38" t="n"/>
      <c r="J200" s="40" t="n"/>
      <c r="K200" s="40" t="n"/>
      <c r="L200" s="41">
        <f>IF($A200="","",IF($J200="","",ROUND($J200-IF($K200="",0,$K200),2)))</f>
        <v/>
      </c>
      <c r="M200" s="23">
        <f>IF($A200="","",IF(OR($B200="",$C200="",$D200="",$G200="",$J200=""),"Missing Required Data",IF($F200="","Unassigned to Deposit",IF(COUNTIF('Deposit Batches'!$A$6:$A$505,$F200)=0,"Unknown Deposit Batch",IF($I200="","Not Posted",IF(OR($I200&lt;$G200,AND($H200&lt;&gt;"",$H200&lt;$G200)),"Review Dates",IF(ABS($L200)&gt;Dashboard!$B$5,"Posting Variance",IF(ABS(IFERROR(INDEX('Deposit Batches'!$H$6:$H$505,MATCH($F200,'Deposit Batches'!$A$6:$A$505,0)),0))&gt;Dashboard!$B$6,"Deposit Variance","Reconciled"))))))))</f>
        <v/>
      </c>
      <c r="N200" s="24">
        <f>IF($A200="","",IF($G200="","",MAX(0,IF($M200="Reconciled",$I200,Dashboard!$B$4)-$G200)))</f>
        <v/>
      </c>
      <c r="O200" s="25" t="n"/>
    </row>
    <row r="201">
      <c r="A201" s="18" t="n"/>
      <c r="B201" s="18" t="n"/>
      <c r="C201" s="18" t="n"/>
      <c r="D201" s="18" t="n"/>
      <c r="E201" s="18" t="n"/>
      <c r="F201" s="18" t="n"/>
      <c r="G201" s="38" t="n"/>
      <c r="H201" s="39">
        <f>IF($A201="","",IF($F201="","",IFERROR(INDEX('Deposit Batches'!$C$6:$C$505,MATCH($F201,'Deposit Batches'!$A$6:$A$505,0)),"")))</f>
        <v/>
      </c>
      <c r="I201" s="38" t="n"/>
      <c r="J201" s="40" t="n"/>
      <c r="K201" s="40" t="n"/>
      <c r="L201" s="41">
        <f>IF($A201="","",IF($J201="","",ROUND($J201-IF($K201="",0,$K201),2)))</f>
        <v/>
      </c>
      <c r="M201" s="23">
        <f>IF($A201="","",IF(OR($B201="",$C201="",$D201="",$G201="",$J201=""),"Missing Required Data",IF($F201="","Unassigned to Deposit",IF(COUNTIF('Deposit Batches'!$A$6:$A$505,$F201)=0,"Unknown Deposit Batch",IF($I201="","Not Posted",IF(OR($I201&lt;$G201,AND($H201&lt;&gt;"",$H201&lt;$G201)),"Review Dates",IF(ABS($L201)&gt;Dashboard!$B$5,"Posting Variance",IF(ABS(IFERROR(INDEX('Deposit Batches'!$H$6:$H$505,MATCH($F201,'Deposit Batches'!$A$6:$A$505,0)),0))&gt;Dashboard!$B$6,"Deposit Variance","Reconciled"))))))))</f>
        <v/>
      </c>
      <c r="N201" s="24">
        <f>IF($A201="","",IF($G201="","",MAX(0,IF($M201="Reconciled",$I201,Dashboard!$B$4)-$G201)))</f>
        <v/>
      </c>
      <c r="O201" s="25" t="n"/>
    </row>
    <row r="202">
      <c r="A202" s="18" t="n"/>
      <c r="B202" s="18" t="n"/>
      <c r="C202" s="18" t="n"/>
      <c r="D202" s="18" t="n"/>
      <c r="E202" s="18" t="n"/>
      <c r="F202" s="18" t="n"/>
      <c r="G202" s="38" t="n"/>
      <c r="H202" s="39">
        <f>IF($A202="","",IF($F202="","",IFERROR(INDEX('Deposit Batches'!$C$6:$C$505,MATCH($F202,'Deposit Batches'!$A$6:$A$505,0)),"")))</f>
        <v/>
      </c>
      <c r="I202" s="38" t="n"/>
      <c r="J202" s="40" t="n"/>
      <c r="K202" s="40" t="n"/>
      <c r="L202" s="41">
        <f>IF($A202="","",IF($J202="","",ROUND($J202-IF($K202="",0,$K202),2)))</f>
        <v/>
      </c>
      <c r="M202" s="23">
        <f>IF($A202="","",IF(OR($B202="",$C202="",$D202="",$G202="",$J202=""),"Missing Required Data",IF($F202="","Unassigned to Deposit",IF(COUNTIF('Deposit Batches'!$A$6:$A$505,$F202)=0,"Unknown Deposit Batch",IF($I202="","Not Posted",IF(OR($I202&lt;$G202,AND($H202&lt;&gt;"",$H202&lt;$G202)),"Review Dates",IF(ABS($L202)&gt;Dashboard!$B$5,"Posting Variance",IF(ABS(IFERROR(INDEX('Deposit Batches'!$H$6:$H$505,MATCH($F202,'Deposit Batches'!$A$6:$A$505,0)),0))&gt;Dashboard!$B$6,"Deposit Variance","Reconciled"))))))))</f>
        <v/>
      </c>
      <c r="N202" s="24">
        <f>IF($A202="","",IF($G202="","",MAX(0,IF($M202="Reconciled",$I202,Dashboard!$B$4)-$G202)))</f>
        <v/>
      </c>
      <c r="O202" s="25" t="n"/>
    </row>
    <row r="203">
      <c r="A203" s="18" t="n"/>
      <c r="B203" s="18" t="n"/>
      <c r="C203" s="18" t="n"/>
      <c r="D203" s="18" t="n"/>
      <c r="E203" s="18" t="n"/>
      <c r="F203" s="18" t="n"/>
      <c r="G203" s="38" t="n"/>
      <c r="H203" s="39">
        <f>IF($A203="","",IF($F203="","",IFERROR(INDEX('Deposit Batches'!$C$6:$C$505,MATCH($F203,'Deposit Batches'!$A$6:$A$505,0)),"")))</f>
        <v/>
      </c>
      <c r="I203" s="38" t="n"/>
      <c r="J203" s="40" t="n"/>
      <c r="K203" s="40" t="n"/>
      <c r="L203" s="41">
        <f>IF($A203="","",IF($J203="","",ROUND($J203-IF($K203="",0,$K203),2)))</f>
        <v/>
      </c>
      <c r="M203" s="23">
        <f>IF($A203="","",IF(OR($B203="",$C203="",$D203="",$G203="",$J203=""),"Missing Required Data",IF($F203="","Unassigned to Deposit",IF(COUNTIF('Deposit Batches'!$A$6:$A$505,$F203)=0,"Unknown Deposit Batch",IF($I203="","Not Posted",IF(OR($I203&lt;$G203,AND($H203&lt;&gt;"",$H203&lt;$G203)),"Review Dates",IF(ABS($L203)&gt;Dashboard!$B$5,"Posting Variance",IF(ABS(IFERROR(INDEX('Deposit Batches'!$H$6:$H$505,MATCH($F203,'Deposit Batches'!$A$6:$A$505,0)),0))&gt;Dashboard!$B$6,"Deposit Variance","Reconciled"))))))))</f>
        <v/>
      </c>
      <c r="N203" s="24">
        <f>IF($A203="","",IF($G203="","",MAX(0,IF($M203="Reconciled",$I203,Dashboard!$B$4)-$G203)))</f>
        <v/>
      </c>
      <c r="O203" s="25" t="n"/>
    </row>
    <row r="204">
      <c r="A204" s="18" t="n"/>
      <c r="B204" s="18" t="n"/>
      <c r="C204" s="18" t="n"/>
      <c r="D204" s="18" t="n"/>
      <c r="E204" s="18" t="n"/>
      <c r="F204" s="18" t="n"/>
      <c r="G204" s="38" t="n"/>
      <c r="H204" s="39">
        <f>IF($A204="","",IF($F204="","",IFERROR(INDEX('Deposit Batches'!$C$6:$C$505,MATCH($F204,'Deposit Batches'!$A$6:$A$505,0)),"")))</f>
        <v/>
      </c>
      <c r="I204" s="38" t="n"/>
      <c r="J204" s="40" t="n"/>
      <c r="K204" s="40" t="n"/>
      <c r="L204" s="41">
        <f>IF($A204="","",IF($J204="","",ROUND($J204-IF($K204="",0,$K204),2)))</f>
        <v/>
      </c>
      <c r="M204" s="23">
        <f>IF($A204="","",IF(OR($B204="",$C204="",$D204="",$G204="",$J204=""),"Missing Required Data",IF($F204="","Unassigned to Deposit",IF(COUNTIF('Deposit Batches'!$A$6:$A$505,$F204)=0,"Unknown Deposit Batch",IF($I204="","Not Posted",IF(OR($I204&lt;$G204,AND($H204&lt;&gt;"",$H204&lt;$G204)),"Review Dates",IF(ABS($L204)&gt;Dashboard!$B$5,"Posting Variance",IF(ABS(IFERROR(INDEX('Deposit Batches'!$H$6:$H$505,MATCH($F204,'Deposit Batches'!$A$6:$A$505,0)),0))&gt;Dashboard!$B$6,"Deposit Variance","Reconciled"))))))))</f>
        <v/>
      </c>
      <c r="N204" s="24">
        <f>IF($A204="","",IF($G204="","",MAX(0,IF($M204="Reconciled",$I204,Dashboard!$B$4)-$G204)))</f>
        <v/>
      </c>
      <c r="O204" s="25" t="n"/>
    </row>
    <row r="205">
      <c r="A205" s="18" t="n"/>
      <c r="B205" s="18" t="n"/>
      <c r="C205" s="18" t="n"/>
      <c r="D205" s="18" t="n"/>
      <c r="E205" s="18" t="n"/>
      <c r="F205" s="18" t="n"/>
      <c r="G205" s="38" t="n"/>
      <c r="H205" s="39">
        <f>IF($A205="","",IF($F205="","",IFERROR(INDEX('Deposit Batches'!$C$6:$C$505,MATCH($F205,'Deposit Batches'!$A$6:$A$505,0)),"")))</f>
        <v/>
      </c>
      <c r="I205" s="38" t="n"/>
      <c r="J205" s="40" t="n"/>
      <c r="K205" s="40" t="n"/>
      <c r="L205" s="41">
        <f>IF($A205="","",IF($J205="","",ROUND($J205-IF($K205="",0,$K205),2)))</f>
        <v/>
      </c>
      <c r="M205" s="23">
        <f>IF($A205="","",IF(OR($B205="",$C205="",$D205="",$G205="",$J205=""),"Missing Required Data",IF($F205="","Unassigned to Deposit",IF(COUNTIF('Deposit Batches'!$A$6:$A$505,$F205)=0,"Unknown Deposit Batch",IF($I205="","Not Posted",IF(OR($I205&lt;$G205,AND($H205&lt;&gt;"",$H205&lt;$G205)),"Review Dates",IF(ABS($L205)&gt;Dashboard!$B$5,"Posting Variance",IF(ABS(IFERROR(INDEX('Deposit Batches'!$H$6:$H$505,MATCH($F205,'Deposit Batches'!$A$6:$A$505,0)),0))&gt;Dashboard!$B$6,"Deposit Variance","Reconciled"))))))))</f>
        <v/>
      </c>
      <c r="N205" s="24">
        <f>IF($A205="","",IF($G205="","",MAX(0,IF($M205="Reconciled",$I205,Dashboard!$B$4)-$G205)))</f>
        <v/>
      </c>
      <c r="O205" s="25" t="n"/>
    </row>
    <row r="206">
      <c r="A206" s="18" t="n"/>
      <c r="B206" s="18" t="n"/>
      <c r="C206" s="18" t="n"/>
      <c r="D206" s="18" t="n"/>
      <c r="E206" s="18" t="n"/>
      <c r="F206" s="18" t="n"/>
      <c r="G206" s="38" t="n"/>
      <c r="H206" s="39">
        <f>IF($A206="","",IF($F206="","",IFERROR(INDEX('Deposit Batches'!$C$6:$C$505,MATCH($F206,'Deposit Batches'!$A$6:$A$505,0)),"")))</f>
        <v/>
      </c>
      <c r="I206" s="38" t="n"/>
      <c r="J206" s="40" t="n"/>
      <c r="K206" s="40" t="n"/>
      <c r="L206" s="41">
        <f>IF($A206="","",IF($J206="","",ROUND($J206-IF($K206="",0,$K206),2)))</f>
        <v/>
      </c>
      <c r="M206" s="23">
        <f>IF($A206="","",IF(OR($B206="",$C206="",$D206="",$G206="",$J206=""),"Missing Required Data",IF($F206="","Unassigned to Deposit",IF(COUNTIF('Deposit Batches'!$A$6:$A$505,$F206)=0,"Unknown Deposit Batch",IF($I206="","Not Posted",IF(OR($I206&lt;$G206,AND($H206&lt;&gt;"",$H206&lt;$G206)),"Review Dates",IF(ABS($L206)&gt;Dashboard!$B$5,"Posting Variance",IF(ABS(IFERROR(INDEX('Deposit Batches'!$H$6:$H$505,MATCH($F206,'Deposit Batches'!$A$6:$A$505,0)),0))&gt;Dashboard!$B$6,"Deposit Variance","Reconciled"))))))))</f>
        <v/>
      </c>
      <c r="N206" s="24">
        <f>IF($A206="","",IF($G206="","",MAX(0,IF($M206="Reconciled",$I206,Dashboard!$B$4)-$G206)))</f>
        <v/>
      </c>
      <c r="O206" s="25" t="n"/>
    </row>
    <row r="207">
      <c r="A207" s="18" t="n"/>
      <c r="B207" s="18" t="n"/>
      <c r="C207" s="18" t="n"/>
      <c r="D207" s="18" t="n"/>
      <c r="E207" s="18" t="n"/>
      <c r="F207" s="18" t="n"/>
      <c r="G207" s="38" t="n"/>
      <c r="H207" s="39">
        <f>IF($A207="","",IF($F207="","",IFERROR(INDEX('Deposit Batches'!$C$6:$C$505,MATCH($F207,'Deposit Batches'!$A$6:$A$505,0)),"")))</f>
        <v/>
      </c>
      <c r="I207" s="38" t="n"/>
      <c r="J207" s="40" t="n"/>
      <c r="K207" s="40" t="n"/>
      <c r="L207" s="41">
        <f>IF($A207="","",IF($J207="","",ROUND($J207-IF($K207="",0,$K207),2)))</f>
        <v/>
      </c>
      <c r="M207" s="23">
        <f>IF($A207="","",IF(OR($B207="",$C207="",$D207="",$G207="",$J207=""),"Missing Required Data",IF($F207="","Unassigned to Deposit",IF(COUNTIF('Deposit Batches'!$A$6:$A$505,$F207)=0,"Unknown Deposit Batch",IF($I207="","Not Posted",IF(OR($I207&lt;$G207,AND($H207&lt;&gt;"",$H207&lt;$G207)),"Review Dates",IF(ABS($L207)&gt;Dashboard!$B$5,"Posting Variance",IF(ABS(IFERROR(INDEX('Deposit Batches'!$H$6:$H$505,MATCH($F207,'Deposit Batches'!$A$6:$A$505,0)),0))&gt;Dashboard!$B$6,"Deposit Variance","Reconciled"))))))))</f>
        <v/>
      </c>
      <c r="N207" s="24">
        <f>IF($A207="","",IF($G207="","",MAX(0,IF($M207="Reconciled",$I207,Dashboard!$B$4)-$G207)))</f>
        <v/>
      </c>
      <c r="O207" s="25" t="n"/>
    </row>
    <row r="208">
      <c r="A208" s="18" t="n"/>
      <c r="B208" s="18" t="n"/>
      <c r="C208" s="18" t="n"/>
      <c r="D208" s="18" t="n"/>
      <c r="E208" s="18" t="n"/>
      <c r="F208" s="18" t="n"/>
      <c r="G208" s="38" t="n"/>
      <c r="H208" s="39">
        <f>IF($A208="","",IF($F208="","",IFERROR(INDEX('Deposit Batches'!$C$6:$C$505,MATCH($F208,'Deposit Batches'!$A$6:$A$505,0)),"")))</f>
        <v/>
      </c>
      <c r="I208" s="38" t="n"/>
      <c r="J208" s="40" t="n"/>
      <c r="K208" s="40" t="n"/>
      <c r="L208" s="41">
        <f>IF($A208="","",IF($J208="","",ROUND($J208-IF($K208="",0,$K208),2)))</f>
        <v/>
      </c>
      <c r="M208" s="23">
        <f>IF($A208="","",IF(OR($B208="",$C208="",$D208="",$G208="",$J208=""),"Missing Required Data",IF($F208="","Unassigned to Deposit",IF(COUNTIF('Deposit Batches'!$A$6:$A$505,$F208)=0,"Unknown Deposit Batch",IF($I208="","Not Posted",IF(OR($I208&lt;$G208,AND($H208&lt;&gt;"",$H208&lt;$G208)),"Review Dates",IF(ABS($L208)&gt;Dashboard!$B$5,"Posting Variance",IF(ABS(IFERROR(INDEX('Deposit Batches'!$H$6:$H$505,MATCH($F208,'Deposit Batches'!$A$6:$A$505,0)),0))&gt;Dashboard!$B$6,"Deposit Variance","Reconciled"))))))))</f>
        <v/>
      </c>
      <c r="N208" s="24">
        <f>IF($A208="","",IF($G208="","",MAX(0,IF($M208="Reconciled",$I208,Dashboard!$B$4)-$G208)))</f>
        <v/>
      </c>
      <c r="O208" s="25" t="n"/>
    </row>
    <row r="209">
      <c r="A209" s="18" t="n"/>
      <c r="B209" s="18" t="n"/>
      <c r="C209" s="18" t="n"/>
      <c r="D209" s="18" t="n"/>
      <c r="E209" s="18" t="n"/>
      <c r="F209" s="18" t="n"/>
      <c r="G209" s="38" t="n"/>
      <c r="H209" s="39">
        <f>IF($A209="","",IF($F209="","",IFERROR(INDEX('Deposit Batches'!$C$6:$C$505,MATCH($F209,'Deposit Batches'!$A$6:$A$505,0)),"")))</f>
        <v/>
      </c>
      <c r="I209" s="38" t="n"/>
      <c r="J209" s="40" t="n"/>
      <c r="K209" s="40" t="n"/>
      <c r="L209" s="41">
        <f>IF($A209="","",IF($J209="","",ROUND($J209-IF($K209="",0,$K209),2)))</f>
        <v/>
      </c>
      <c r="M209" s="23">
        <f>IF($A209="","",IF(OR($B209="",$C209="",$D209="",$G209="",$J209=""),"Missing Required Data",IF($F209="","Unassigned to Deposit",IF(COUNTIF('Deposit Batches'!$A$6:$A$505,$F209)=0,"Unknown Deposit Batch",IF($I209="","Not Posted",IF(OR($I209&lt;$G209,AND($H209&lt;&gt;"",$H209&lt;$G209)),"Review Dates",IF(ABS($L209)&gt;Dashboard!$B$5,"Posting Variance",IF(ABS(IFERROR(INDEX('Deposit Batches'!$H$6:$H$505,MATCH($F209,'Deposit Batches'!$A$6:$A$505,0)),0))&gt;Dashboard!$B$6,"Deposit Variance","Reconciled"))))))))</f>
        <v/>
      </c>
      <c r="N209" s="24">
        <f>IF($A209="","",IF($G209="","",MAX(0,IF($M209="Reconciled",$I209,Dashboard!$B$4)-$G209)))</f>
        <v/>
      </c>
      <c r="O209" s="25" t="n"/>
    </row>
    <row r="210">
      <c r="A210" s="18" t="n"/>
      <c r="B210" s="18" t="n"/>
      <c r="C210" s="18" t="n"/>
      <c r="D210" s="18" t="n"/>
      <c r="E210" s="18" t="n"/>
      <c r="F210" s="18" t="n"/>
      <c r="G210" s="38" t="n"/>
      <c r="H210" s="39">
        <f>IF($A210="","",IF($F210="","",IFERROR(INDEX('Deposit Batches'!$C$6:$C$505,MATCH($F210,'Deposit Batches'!$A$6:$A$505,0)),"")))</f>
        <v/>
      </c>
      <c r="I210" s="38" t="n"/>
      <c r="J210" s="40" t="n"/>
      <c r="K210" s="40" t="n"/>
      <c r="L210" s="41">
        <f>IF($A210="","",IF($J210="","",ROUND($J210-IF($K210="",0,$K210),2)))</f>
        <v/>
      </c>
      <c r="M210" s="23">
        <f>IF($A210="","",IF(OR($B210="",$C210="",$D210="",$G210="",$J210=""),"Missing Required Data",IF($F210="","Unassigned to Deposit",IF(COUNTIF('Deposit Batches'!$A$6:$A$505,$F210)=0,"Unknown Deposit Batch",IF($I210="","Not Posted",IF(OR($I210&lt;$G210,AND($H210&lt;&gt;"",$H210&lt;$G210)),"Review Dates",IF(ABS($L210)&gt;Dashboard!$B$5,"Posting Variance",IF(ABS(IFERROR(INDEX('Deposit Batches'!$H$6:$H$505,MATCH($F210,'Deposit Batches'!$A$6:$A$505,0)),0))&gt;Dashboard!$B$6,"Deposit Variance","Reconciled"))))))))</f>
        <v/>
      </c>
      <c r="N210" s="24">
        <f>IF($A210="","",IF($G210="","",MAX(0,IF($M210="Reconciled",$I210,Dashboard!$B$4)-$G210)))</f>
        <v/>
      </c>
      <c r="O210" s="25" t="n"/>
    </row>
    <row r="211">
      <c r="A211" s="18" t="n"/>
      <c r="B211" s="18" t="n"/>
      <c r="C211" s="18" t="n"/>
      <c r="D211" s="18" t="n"/>
      <c r="E211" s="18" t="n"/>
      <c r="F211" s="18" t="n"/>
      <c r="G211" s="38" t="n"/>
      <c r="H211" s="39">
        <f>IF($A211="","",IF($F211="","",IFERROR(INDEX('Deposit Batches'!$C$6:$C$505,MATCH($F211,'Deposit Batches'!$A$6:$A$505,0)),"")))</f>
        <v/>
      </c>
      <c r="I211" s="38" t="n"/>
      <c r="J211" s="40" t="n"/>
      <c r="K211" s="40" t="n"/>
      <c r="L211" s="41">
        <f>IF($A211="","",IF($J211="","",ROUND($J211-IF($K211="",0,$K211),2)))</f>
        <v/>
      </c>
      <c r="M211" s="23">
        <f>IF($A211="","",IF(OR($B211="",$C211="",$D211="",$G211="",$J211=""),"Missing Required Data",IF($F211="","Unassigned to Deposit",IF(COUNTIF('Deposit Batches'!$A$6:$A$505,$F211)=0,"Unknown Deposit Batch",IF($I211="","Not Posted",IF(OR($I211&lt;$G211,AND($H211&lt;&gt;"",$H211&lt;$G211)),"Review Dates",IF(ABS($L211)&gt;Dashboard!$B$5,"Posting Variance",IF(ABS(IFERROR(INDEX('Deposit Batches'!$H$6:$H$505,MATCH($F211,'Deposit Batches'!$A$6:$A$505,0)),0))&gt;Dashboard!$B$6,"Deposit Variance","Reconciled"))))))))</f>
        <v/>
      </c>
      <c r="N211" s="24">
        <f>IF($A211="","",IF($G211="","",MAX(0,IF($M211="Reconciled",$I211,Dashboard!$B$4)-$G211)))</f>
        <v/>
      </c>
      <c r="O211" s="25" t="n"/>
    </row>
    <row r="212">
      <c r="A212" s="18" t="n"/>
      <c r="B212" s="18" t="n"/>
      <c r="C212" s="18" t="n"/>
      <c r="D212" s="18" t="n"/>
      <c r="E212" s="18" t="n"/>
      <c r="F212" s="18" t="n"/>
      <c r="G212" s="38" t="n"/>
      <c r="H212" s="39">
        <f>IF($A212="","",IF($F212="","",IFERROR(INDEX('Deposit Batches'!$C$6:$C$505,MATCH($F212,'Deposit Batches'!$A$6:$A$505,0)),"")))</f>
        <v/>
      </c>
      <c r="I212" s="38" t="n"/>
      <c r="J212" s="40" t="n"/>
      <c r="K212" s="40" t="n"/>
      <c r="L212" s="41">
        <f>IF($A212="","",IF($J212="","",ROUND($J212-IF($K212="",0,$K212),2)))</f>
        <v/>
      </c>
      <c r="M212" s="23">
        <f>IF($A212="","",IF(OR($B212="",$C212="",$D212="",$G212="",$J212=""),"Missing Required Data",IF($F212="","Unassigned to Deposit",IF(COUNTIF('Deposit Batches'!$A$6:$A$505,$F212)=0,"Unknown Deposit Batch",IF($I212="","Not Posted",IF(OR($I212&lt;$G212,AND($H212&lt;&gt;"",$H212&lt;$G212)),"Review Dates",IF(ABS($L212)&gt;Dashboard!$B$5,"Posting Variance",IF(ABS(IFERROR(INDEX('Deposit Batches'!$H$6:$H$505,MATCH($F212,'Deposit Batches'!$A$6:$A$505,0)),0))&gt;Dashboard!$B$6,"Deposit Variance","Reconciled"))))))))</f>
        <v/>
      </c>
      <c r="N212" s="24">
        <f>IF($A212="","",IF($G212="","",MAX(0,IF($M212="Reconciled",$I212,Dashboard!$B$4)-$G212)))</f>
        <v/>
      </c>
      <c r="O212" s="25" t="n"/>
    </row>
    <row r="213">
      <c r="A213" s="18" t="n"/>
      <c r="B213" s="18" t="n"/>
      <c r="C213" s="18" t="n"/>
      <c r="D213" s="18" t="n"/>
      <c r="E213" s="18" t="n"/>
      <c r="F213" s="18" t="n"/>
      <c r="G213" s="38" t="n"/>
      <c r="H213" s="39">
        <f>IF($A213="","",IF($F213="","",IFERROR(INDEX('Deposit Batches'!$C$6:$C$505,MATCH($F213,'Deposit Batches'!$A$6:$A$505,0)),"")))</f>
        <v/>
      </c>
      <c r="I213" s="38" t="n"/>
      <c r="J213" s="40" t="n"/>
      <c r="K213" s="40" t="n"/>
      <c r="L213" s="41">
        <f>IF($A213="","",IF($J213="","",ROUND($J213-IF($K213="",0,$K213),2)))</f>
        <v/>
      </c>
      <c r="M213" s="23">
        <f>IF($A213="","",IF(OR($B213="",$C213="",$D213="",$G213="",$J213=""),"Missing Required Data",IF($F213="","Unassigned to Deposit",IF(COUNTIF('Deposit Batches'!$A$6:$A$505,$F213)=0,"Unknown Deposit Batch",IF($I213="","Not Posted",IF(OR($I213&lt;$G213,AND($H213&lt;&gt;"",$H213&lt;$G213)),"Review Dates",IF(ABS($L213)&gt;Dashboard!$B$5,"Posting Variance",IF(ABS(IFERROR(INDEX('Deposit Batches'!$H$6:$H$505,MATCH($F213,'Deposit Batches'!$A$6:$A$505,0)),0))&gt;Dashboard!$B$6,"Deposit Variance","Reconciled"))))))))</f>
        <v/>
      </c>
      <c r="N213" s="24">
        <f>IF($A213="","",IF($G213="","",MAX(0,IF($M213="Reconciled",$I213,Dashboard!$B$4)-$G213)))</f>
        <v/>
      </c>
      <c r="O213" s="25" t="n"/>
    </row>
    <row r="214">
      <c r="A214" s="18" t="n"/>
      <c r="B214" s="18" t="n"/>
      <c r="C214" s="18" t="n"/>
      <c r="D214" s="18" t="n"/>
      <c r="E214" s="18" t="n"/>
      <c r="F214" s="18" t="n"/>
      <c r="G214" s="38" t="n"/>
      <c r="H214" s="39">
        <f>IF($A214="","",IF($F214="","",IFERROR(INDEX('Deposit Batches'!$C$6:$C$505,MATCH($F214,'Deposit Batches'!$A$6:$A$505,0)),"")))</f>
        <v/>
      </c>
      <c r="I214" s="38" t="n"/>
      <c r="J214" s="40" t="n"/>
      <c r="K214" s="40" t="n"/>
      <c r="L214" s="41">
        <f>IF($A214="","",IF($J214="","",ROUND($J214-IF($K214="",0,$K214),2)))</f>
        <v/>
      </c>
      <c r="M214" s="23">
        <f>IF($A214="","",IF(OR($B214="",$C214="",$D214="",$G214="",$J214=""),"Missing Required Data",IF($F214="","Unassigned to Deposit",IF(COUNTIF('Deposit Batches'!$A$6:$A$505,$F214)=0,"Unknown Deposit Batch",IF($I214="","Not Posted",IF(OR($I214&lt;$G214,AND($H214&lt;&gt;"",$H214&lt;$G214)),"Review Dates",IF(ABS($L214)&gt;Dashboard!$B$5,"Posting Variance",IF(ABS(IFERROR(INDEX('Deposit Batches'!$H$6:$H$505,MATCH($F214,'Deposit Batches'!$A$6:$A$505,0)),0))&gt;Dashboard!$B$6,"Deposit Variance","Reconciled"))))))))</f>
        <v/>
      </c>
      <c r="N214" s="24">
        <f>IF($A214="","",IF($G214="","",MAX(0,IF($M214="Reconciled",$I214,Dashboard!$B$4)-$G214)))</f>
        <v/>
      </c>
      <c r="O214" s="25" t="n"/>
    </row>
    <row r="215">
      <c r="A215" s="18" t="n"/>
      <c r="B215" s="18" t="n"/>
      <c r="C215" s="18" t="n"/>
      <c r="D215" s="18" t="n"/>
      <c r="E215" s="18" t="n"/>
      <c r="F215" s="18" t="n"/>
      <c r="G215" s="38" t="n"/>
      <c r="H215" s="39">
        <f>IF($A215="","",IF($F215="","",IFERROR(INDEX('Deposit Batches'!$C$6:$C$505,MATCH($F215,'Deposit Batches'!$A$6:$A$505,0)),"")))</f>
        <v/>
      </c>
      <c r="I215" s="38" t="n"/>
      <c r="J215" s="40" t="n"/>
      <c r="K215" s="40" t="n"/>
      <c r="L215" s="41">
        <f>IF($A215="","",IF($J215="","",ROUND($J215-IF($K215="",0,$K215),2)))</f>
        <v/>
      </c>
      <c r="M215" s="23">
        <f>IF($A215="","",IF(OR($B215="",$C215="",$D215="",$G215="",$J215=""),"Missing Required Data",IF($F215="","Unassigned to Deposit",IF(COUNTIF('Deposit Batches'!$A$6:$A$505,$F215)=0,"Unknown Deposit Batch",IF($I215="","Not Posted",IF(OR($I215&lt;$G215,AND($H215&lt;&gt;"",$H215&lt;$G215)),"Review Dates",IF(ABS($L215)&gt;Dashboard!$B$5,"Posting Variance",IF(ABS(IFERROR(INDEX('Deposit Batches'!$H$6:$H$505,MATCH($F215,'Deposit Batches'!$A$6:$A$505,0)),0))&gt;Dashboard!$B$6,"Deposit Variance","Reconciled"))))))))</f>
        <v/>
      </c>
      <c r="N215" s="24">
        <f>IF($A215="","",IF($G215="","",MAX(0,IF($M215="Reconciled",$I215,Dashboard!$B$4)-$G215)))</f>
        <v/>
      </c>
      <c r="O215" s="25" t="n"/>
    </row>
    <row r="216">
      <c r="A216" s="18" t="n"/>
      <c r="B216" s="18" t="n"/>
      <c r="C216" s="18" t="n"/>
      <c r="D216" s="18" t="n"/>
      <c r="E216" s="18" t="n"/>
      <c r="F216" s="18" t="n"/>
      <c r="G216" s="38" t="n"/>
      <c r="H216" s="39">
        <f>IF($A216="","",IF($F216="","",IFERROR(INDEX('Deposit Batches'!$C$6:$C$505,MATCH($F216,'Deposit Batches'!$A$6:$A$505,0)),"")))</f>
        <v/>
      </c>
      <c r="I216" s="38" t="n"/>
      <c r="J216" s="40" t="n"/>
      <c r="K216" s="40" t="n"/>
      <c r="L216" s="41">
        <f>IF($A216="","",IF($J216="","",ROUND($J216-IF($K216="",0,$K216),2)))</f>
        <v/>
      </c>
      <c r="M216" s="23">
        <f>IF($A216="","",IF(OR($B216="",$C216="",$D216="",$G216="",$J216=""),"Missing Required Data",IF($F216="","Unassigned to Deposit",IF(COUNTIF('Deposit Batches'!$A$6:$A$505,$F216)=0,"Unknown Deposit Batch",IF($I216="","Not Posted",IF(OR($I216&lt;$G216,AND($H216&lt;&gt;"",$H216&lt;$G216)),"Review Dates",IF(ABS($L216)&gt;Dashboard!$B$5,"Posting Variance",IF(ABS(IFERROR(INDEX('Deposit Batches'!$H$6:$H$505,MATCH($F216,'Deposit Batches'!$A$6:$A$505,0)),0))&gt;Dashboard!$B$6,"Deposit Variance","Reconciled"))))))))</f>
        <v/>
      </c>
      <c r="N216" s="24">
        <f>IF($A216="","",IF($G216="","",MAX(0,IF($M216="Reconciled",$I216,Dashboard!$B$4)-$G216)))</f>
        <v/>
      </c>
      <c r="O216" s="25" t="n"/>
    </row>
    <row r="217">
      <c r="A217" s="18" t="n"/>
      <c r="B217" s="18" t="n"/>
      <c r="C217" s="18" t="n"/>
      <c r="D217" s="18" t="n"/>
      <c r="E217" s="18" t="n"/>
      <c r="F217" s="18" t="n"/>
      <c r="G217" s="38" t="n"/>
      <c r="H217" s="39">
        <f>IF($A217="","",IF($F217="","",IFERROR(INDEX('Deposit Batches'!$C$6:$C$505,MATCH($F217,'Deposit Batches'!$A$6:$A$505,0)),"")))</f>
        <v/>
      </c>
      <c r="I217" s="38" t="n"/>
      <c r="J217" s="40" t="n"/>
      <c r="K217" s="40" t="n"/>
      <c r="L217" s="41">
        <f>IF($A217="","",IF($J217="","",ROUND($J217-IF($K217="",0,$K217),2)))</f>
        <v/>
      </c>
      <c r="M217" s="23">
        <f>IF($A217="","",IF(OR($B217="",$C217="",$D217="",$G217="",$J217=""),"Missing Required Data",IF($F217="","Unassigned to Deposit",IF(COUNTIF('Deposit Batches'!$A$6:$A$505,$F217)=0,"Unknown Deposit Batch",IF($I217="","Not Posted",IF(OR($I217&lt;$G217,AND($H217&lt;&gt;"",$H217&lt;$G217)),"Review Dates",IF(ABS($L217)&gt;Dashboard!$B$5,"Posting Variance",IF(ABS(IFERROR(INDEX('Deposit Batches'!$H$6:$H$505,MATCH($F217,'Deposit Batches'!$A$6:$A$505,0)),0))&gt;Dashboard!$B$6,"Deposit Variance","Reconciled"))))))))</f>
        <v/>
      </c>
      <c r="N217" s="24">
        <f>IF($A217="","",IF($G217="","",MAX(0,IF($M217="Reconciled",$I217,Dashboard!$B$4)-$G217)))</f>
        <v/>
      </c>
      <c r="O217" s="25" t="n"/>
    </row>
    <row r="218">
      <c r="A218" s="18" t="n"/>
      <c r="B218" s="18" t="n"/>
      <c r="C218" s="18" t="n"/>
      <c r="D218" s="18" t="n"/>
      <c r="E218" s="18" t="n"/>
      <c r="F218" s="18" t="n"/>
      <c r="G218" s="38" t="n"/>
      <c r="H218" s="39">
        <f>IF($A218="","",IF($F218="","",IFERROR(INDEX('Deposit Batches'!$C$6:$C$505,MATCH($F218,'Deposit Batches'!$A$6:$A$505,0)),"")))</f>
        <v/>
      </c>
      <c r="I218" s="38" t="n"/>
      <c r="J218" s="40" t="n"/>
      <c r="K218" s="40" t="n"/>
      <c r="L218" s="41">
        <f>IF($A218="","",IF($J218="","",ROUND($J218-IF($K218="",0,$K218),2)))</f>
        <v/>
      </c>
      <c r="M218" s="23">
        <f>IF($A218="","",IF(OR($B218="",$C218="",$D218="",$G218="",$J218=""),"Missing Required Data",IF($F218="","Unassigned to Deposit",IF(COUNTIF('Deposit Batches'!$A$6:$A$505,$F218)=0,"Unknown Deposit Batch",IF($I218="","Not Posted",IF(OR($I218&lt;$G218,AND($H218&lt;&gt;"",$H218&lt;$G218)),"Review Dates",IF(ABS($L218)&gt;Dashboard!$B$5,"Posting Variance",IF(ABS(IFERROR(INDEX('Deposit Batches'!$H$6:$H$505,MATCH($F218,'Deposit Batches'!$A$6:$A$505,0)),0))&gt;Dashboard!$B$6,"Deposit Variance","Reconciled"))))))))</f>
        <v/>
      </c>
      <c r="N218" s="24">
        <f>IF($A218="","",IF($G218="","",MAX(0,IF($M218="Reconciled",$I218,Dashboard!$B$4)-$G218)))</f>
        <v/>
      </c>
      <c r="O218" s="25" t="n"/>
    </row>
    <row r="219">
      <c r="A219" s="18" t="n"/>
      <c r="B219" s="18" t="n"/>
      <c r="C219" s="18" t="n"/>
      <c r="D219" s="18" t="n"/>
      <c r="E219" s="18" t="n"/>
      <c r="F219" s="18" t="n"/>
      <c r="G219" s="38" t="n"/>
      <c r="H219" s="39">
        <f>IF($A219="","",IF($F219="","",IFERROR(INDEX('Deposit Batches'!$C$6:$C$505,MATCH($F219,'Deposit Batches'!$A$6:$A$505,0)),"")))</f>
        <v/>
      </c>
      <c r="I219" s="38" t="n"/>
      <c r="J219" s="40" t="n"/>
      <c r="K219" s="40" t="n"/>
      <c r="L219" s="41">
        <f>IF($A219="","",IF($J219="","",ROUND($J219-IF($K219="",0,$K219),2)))</f>
        <v/>
      </c>
      <c r="M219" s="23">
        <f>IF($A219="","",IF(OR($B219="",$C219="",$D219="",$G219="",$J219=""),"Missing Required Data",IF($F219="","Unassigned to Deposit",IF(COUNTIF('Deposit Batches'!$A$6:$A$505,$F219)=0,"Unknown Deposit Batch",IF($I219="","Not Posted",IF(OR($I219&lt;$G219,AND($H219&lt;&gt;"",$H219&lt;$G219)),"Review Dates",IF(ABS($L219)&gt;Dashboard!$B$5,"Posting Variance",IF(ABS(IFERROR(INDEX('Deposit Batches'!$H$6:$H$505,MATCH($F219,'Deposit Batches'!$A$6:$A$505,0)),0))&gt;Dashboard!$B$6,"Deposit Variance","Reconciled"))))))))</f>
        <v/>
      </c>
      <c r="N219" s="24">
        <f>IF($A219="","",IF($G219="","",MAX(0,IF($M219="Reconciled",$I219,Dashboard!$B$4)-$G219)))</f>
        <v/>
      </c>
      <c r="O219" s="25" t="n"/>
    </row>
    <row r="220">
      <c r="A220" s="18" t="n"/>
      <c r="B220" s="18" t="n"/>
      <c r="C220" s="18" t="n"/>
      <c r="D220" s="18" t="n"/>
      <c r="E220" s="18" t="n"/>
      <c r="F220" s="18" t="n"/>
      <c r="G220" s="38" t="n"/>
      <c r="H220" s="39">
        <f>IF($A220="","",IF($F220="","",IFERROR(INDEX('Deposit Batches'!$C$6:$C$505,MATCH($F220,'Deposit Batches'!$A$6:$A$505,0)),"")))</f>
        <v/>
      </c>
      <c r="I220" s="38" t="n"/>
      <c r="J220" s="40" t="n"/>
      <c r="K220" s="40" t="n"/>
      <c r="L220" s="41">
        <f>IF($A220="","",IF($J220="","",ROUND($J220-IF($K220="",0,$K220),2)))</f>
        <v/>
      </c>
      <c r="M220" s="23">
        <f>IF($A220="","",IF(OR($B220="",$C220="",$D220="",$G220="",$J220=""),"Missing Required Data",IF($F220="","Unassigned to Deposit",IF(COUNTIF('Deposit Batches'!$A$6:$A$505,$F220)=0,"Unknown Deposit Batch",IF($I220="","Not Posted",IF(OR($I220&lt;$G220,AND($H220&lt;&gt;"",$H220&lt;$G220)),"Review Dates",IF(ABS($L220)&gt;Dashboard!$B$5,"Posting Variance",IF(ABS(IFERROR(INDEX('Deposit Batches'!$H$6:$H$505,MATCH($F220,'Deposit Batches'!$A$6:$A$505,0)),0))&gt;Dashboard!$B$6,"Deposit Variance","Reconciled"))))))))</f>
        <v/>
      </c>
      <c r="N220" s="24">
        <f>IF($A220="","",IF($G220="","",MAX(0,IF($M220="Reconciled",$I220,Dashboard!$B$4)-$G220)))</f>
        <v/>
      </c>
      <c r="O220" s="25" t="n"/>
    </row>
    <row r="221">
      <c r="A221" s="18" t="n"/>
      <c r="B221" s="18" t="n"/>
      <c r="C221" s="18" t="n"/>
      <c r="D221" s="18" t="n"/>
      <c r="E221" s="18" t="n"/>
      <c r="F221" s="18" t="n"/>
      <c r="G221" s="38" t="n"/>
      <c r="H221" s="39">
        <f>IF($A221="","",IF($F221="","",IFERROR(INDEX('Deposit Batches'!$C$6:$C$505,MATCH($F221,'Deposit Batches'!$A$6:$A$505,0)),"")))</f>
        <v/>
      </c>
      <c r="I221" s="38" t="n"/>
      <c r="J221" s="40" t="n"/>
      <c r="K221" s="40" t="n"/>
      <c r="L221" s="41">
        <f>IF($A221="","",IF($J221="","",ROUND($J221-IF($K221="",0,$K221),2)))</f>
        <v/>
      </c>
      <c r="M221" s="23">
        <f>IF($A221="","",IF(OR($B221="",$C221="",$D221="",$G221="",$J221=""),"Missing Required Data",IF($F221="","Unassigned to Deposit",IF(COUNTIF('Deposit Batches'!$A$6:$A$505,$F221)=0,"Unknown Deposit Batch",IF($I221="","Not Posted",IF(OR($I221&lt;$G221,AND($H221&lt;&gt;"",$H221&lt;$G221)),"Review Dates",IF(ABS($L221)&gt;Dashboard!$B$5,"Posting Variance",IF(ABS(IFERROR(INDEX('Deposit Batches'!$H$6:$H$505,MATCH($F221,'Deposit Batches'!$A$6:$A$505,0)),0))&gt;Dashboard!$B$6,"Deposit Variance","Reconciled"))))))))</f>
        <v/>
      </c>
      <c r="N221" s="24">
        <f>IF($A221="","",IF($G221="","",MAX(0,IF($M221="Reconciled",$I221,Dashboard!$B$4)-$G221)))</f>
        <v/>
      </c>
      <c r="O221" s="25" t="n"/>
    </row>
    <row r="222">
      <c r="A222" s="18" t="n"/>
      <c r="B222" s="18" t="n"/>
      <c r="C222" s="18" t="n"/>
      <c r="D222" s="18" t="n"/>
      <c r="E222" s="18" t="n"/>
      <c r="F222" s="18" t="n"/>
      <c r="G222" s="38" t="n"/>
      <c r="H222" s="39">
        <f>IF($A222="","",IF($F222="","",IFERROR(INDEX('Deposit Batches'!$C$6:$C$505,MATCH($F222,'Deposit Batches'!$A$6:$A$505,0)),"")))</f>
        <v/>
      </c>
      <c r="I222" s="38" t="n"/>
      <c r="J222" s="40" t="n"/>
      <c r="K222" s="40" t="n"/>
      <c r="L222" s="41">
        <f>IF($A222="","",IF($J222="","",ROUND($J222-IF($K222="",0,$K222),2)))</f>
        <v/>
      </c>
      <c r="M222" s="23">
        <f>IF($A222="","",IF(OR($B222="",$C222="",$D222="",$G222="",$J222=""),"Missing Required Data",IF($F222="","Unassigned to Deposit",IF(COUNTIF('Deposit Batches'!$A$6:$A$505,$F222)=0,"Unknown Deposit Batch",IF($I222="","Not Posted",IF(OR($I222&lt;$G222,AND($H222&lt;&gt;"",$H222&lt;$G222)),"Review Dates",IF(ABS($L222)&gt;Dashboard!$B$5,"Posting Variance",IF(ABS(IFERROR(INDEX('Deposit Batches'!$H$6:$H$505,MATCH($F222,'Deposit Batches'!$A$6:$A$505,0)),0))&gt;Dashboard!$B$6,"Deposit Variance","Reconciled"))))))))</f>
        <v/>
      </c>
      <c r="N222" s="24">
        <f>IF($A222="","",IF($G222="","",MAX(0,IF($M222="Reconciled",$I222,Dashboard!$B$4)-$G222)))</f>
        <v/>
      </c>
      <c r="O222" s="25" t="n"/>
    </row>
    <row r="223">
      <c r="A223" s="18" t="n"/>
      <c r="B223" s="18" t="n"/>
      <c r="C223" s="18" t="n"/>
      <c r="D223" s="18" t="n"/>
      <c r="E223" s="18" t="n"/>
      <c r="F223" s="18" t="n"/>
      <c r="G223" s="38" t="n"/>
      <c r="H223" s="39">
        <f>IF($A223="","",IF($F223="","",IFERROR(INDEX('Deposit Batches'!$C$6:$C$505,MATCH($F223,'Deposit Batches'!$A$6:$A$505,0)),"")))</f>
        <v/>
      </c>
      <c r="I223" s="38" t="n"/>
      <c r="J223" s="40" t="n"/>
      <c r="K223" s="40" t="n"/>
      <c r="L223" s="41">
        <f>IF($A223="","",IF($J223="","",ROUND($J223-IF($K223="",0,$K223),2)))</f>
        <v/>
      </c>
      <c r="M223" s="23">
        <f>IF($A223="","",IF(OR($B223="",$C223="",$D223="",$G223="",$J223=""),"Missing Required Data",IF($F223="","Unassigned to Deposit",IF(COUNTIF('Deposit Batches'!$A$6:$A$505,$F223)=0,"Unknown Deposit Batch",IF($I223="","Not Posted",IF(OR($I223&lt;$G223,AND($H223&lt;&gt;"",$H223&lt;$G223)),"Review Dates",IF(ABS($L223)&gt;Dashboard!$B$5,"Posting Variance",IF(ABS(IFERROR(INDEX('Deposit Batches'!$H$6:$H$505,MATCH($F223,'Deposit Batches'!$A$6:$A$505,0)),0))&gt;Dashboard!$B$6,"Deposit Variance","Reconciled"))))))))</f>
        <v/>
      </c>
      <c r="N223" s="24">
        <f>IF($A223="","",IF($G223="","",MAX(0,IF($M223="Reconciled",$I223,Dashboard!$B$4)-$G223)))</f>
        <v/>
      </c>
      <c r="O223" s="25" t="n"/>
    </row>
    <row r="224">
      <c r="A224" s="18" t="n"/>
      <c r="B224" s="18" t="n"/>
      <c r="C224" s="18" t="n"/>
      <c r="D224" s="18" t="n"/>
      <c r="E224" s="18" t="n"/>
      <c r="F224" s="18" t="n"/>
      <c r="G224" s="38" t="n"/>
      <c r="H224" s="39">
        <f>IF($A224="","",IF($F224="","",IFERROR(INDEX('Deposit Batches'!$C$6:$C$505,MATCH($F224,'Deposit Batches'!$A$6:$A$505,0)),"")))</f>
        <v/>
      </c>
      <c r="I224" s="38" t="n"/>
      <c r="J224" s="40" t="n"/>
      <c r="K224" s="40" t="n"/>
      <c r="L224" s="41">
        <f>IF($A224="","",IF($J224="","",ROUND($J224-IF($K224="",0,$K224),2)))</f>
        <v/>
      </c>
      <c r="M224" s="23">
        <f>IF($A224="","",IF(OR($B224="",$C224="",$D224="",$G224="",$J224=""),"Missing Required Data",IF($F224="","Unassigned to Deposit",IF(COUNTIF('Deposit Batches'!$A$6:$A$505,$F224)=0,"Unknown Deposit Batch",IF($I224="","Not Posted",IF(OR($I224&lt;$G224,AND($H224&lt;&gt;"",$H224&lt;$G224)),"Review Dates",IF(ABS($L224)&gt;Dashboard!$B$5,"Posting Variance",IF(ABS(IFERROR(INDEX('Deposit Batches'!$H$6:$H$505,MATCH($F224,'Deposit Batches'!$A$6:$A$505,0)),0))&gt;Dashboard!$B$6,"Deposit Variance","Reconciled"))))))))</f>
        <v/>
      </c>
      <c r="N224" s="24">
        <f>IF($A224="","",IF($G224="","",MAX(0,IF($M224="Reconciled",$I224,Dashboard!$B$4)-$G224)))</f>
        <v/>
      </c>
      <c r="O224" s="25" t="n"/>
    </row>
    <row r="225">
      <c r="A225" s="18" t="n"/>
      <c r="B225" s="18" t="n"/>
      <c r="C225" s="18" t="n"/>
      <c r="D225" s="18" t="n"/>
      <c r="E225" s="18" t="n"/>
      <c r="F225" s="18" t="n"/>
      <c r="G225" s="38" t="n"/>
      <c r="H225" s="39">
        <f>IF($A225="","",IF($F225="","",IFERROR(INDEX('Deposit Batches'!$C$6:$C$505,MATCH($F225,'Deposit Batches'!$A$6:$A$505,0)),"")))</f>
        <v/>
      </c>
      <c r="I225" s="38" t="n"/>
      <c r="J225" s="40" t="n"/>
      <c r="K225" s="40" t="n"/>
      <c r="L225" s="41">
        <f>IF($A225="","",IF($J225="","",ROUND($J225-IF($K225="",0,$K225),2)))</f>
        <v/>
      </c>
      <c r="M225" s="23">
        <f>IF($A225="","",IF(OR($B225="",$C225="",$D225="",$G225="",$J225=""),"Missing Required Data",IF($F225="","Unassigned to Deposit",IF(COUNTIF('Deposit Batches'!$A$6:$A$505,$F225)=0,"Unknown Deposit Batch",IF($I225="","Not Posted",IF(OR($I225&lt;$G225,AND($H225&lt;&gt;"",$H225&lt;$G225)),"Review Dates",IF(ABS($L225)&gt;Dashboard!$B$5,"Posting Variance",IF(ABS(IFERROR(INDEX('Deposit Batches'!$H$6:$H$505,MATCH($F225,'Deposit Batches'!$A$6:$A$505,0)),0))&gt;Dashboard!$B$6,"Deposit Variance","Reconciled"))))))))</f>
        <v/>
      </c>
      <c r="N225" s="24">
        <f>IF($A225="","",IF($G225="","",MAX(0,IF($M225="Reconciled",$I225,Dashboard!$B$4)-$G225)))</f>
        <v/>
      </c>
      <c r="O225" s="25" t="n"/>
    </row>
    <row r="226">
      <c r="A226" s="18" t="n"/>
      <c r="B226" s="18" t="n"/>
      <c r="C226" s="18" t="n"/>
      <c r="D226" s="18" t="n"/>
      <c r="E226" s="18" t="n"/>
      <c r="F226" s="18" t="n"/>
      <c r="G226" s="38" t="n"/>
      <c r="H226" s="39">
        <f>IF($A226="","",IF($F226="","",IFERROR(INDEX('Deposit Batches'!$C$6:$C$505,MATCH($F226,'Deposit Batches'!$A$6:$A$505,0)),"")))</f>
        <v/>
      </c>
      <c r="I226" s="38" t="n"/>
      <c r="J226" s="40" t="n"/>
      <c r="K226" s="40" t="n"/>
      <c r="L226" s="41">
        <f>IF($A226="","",IF($J226="","",ROUND($J226-IF($K226="",0,$K226),2)))</f>
        <v/>
      </c>
      <c r="M226" s="23">
        <f>IF($A226="","",IF(OR($B226="",$C226="",$D226="",$G226="",$J226=""),"Missing Required Data",IF($F226="","Unassigned to Deposit",IF(COUNTIF('Deposit Batches'!$A$6:$A$505,$F226)=0,"Unknown Deposit Batch",IF($I226="","Not Posted",IF(OR($I226&lt;$G226,AND($H226&lt;&gt;"",$H226&lt;$G226)),"Review Dates",IF(ABS($L226)&gt;Dashboard!$B$5,"Posting Variance",IF(ABS(IFERROR(INDEX('Deposit Batches'!$H$6:$H$505,MATCH($F226,'Deposit Batches'!$A$6:$A$505,0)),0))&gt;Dashboard!$B$6,"Deposit Variance","Reconciled"))))))))</f>
        <v/>
      </c>
      <c r="N226" s="24">
        <f>IF($A226="","",IF($G226="","",MAX(0,IF($M226="Reconciled",$I226,Dashboard!$B$4)-$G226)))</f>
        <v/>
      </c>
      <c r="O226" s="25" t="n"/>
    </row>
    <row r="227">
      <c r="A227" s="18" t="n"/>
      <c r="B227" s="18" t="n"/>
      <c r="C227" s="18" t="n"/>
      <c r="D227" s="18" t="n"/>
      <c r="E227" s="18" t="n"/>
      <c r="F227" s="18" t="n"/>
      <c r="G227" s="38" t="n"/>
      <c r="H227" s="39">
        <f>IF($A227="","",IF($F227="","",IFERROR(INDEX('Deposit Batches'!$C$6:$C$505,MATCH($F227,'Deposit Batches'!$A$6:$A$505,0)),"")))</f>
        <v/>
      </c>
      <c r="I227" s="38" t="n"/>
      <c r="J227" s="40" t="n"/>
      <c r="K227" s="40" t="n"/>
      <c r="L227" s="41">
        <f>IF($A227="","",IF($J227="","",ROUND($J227-IF($K227="",0,$K227),2)))</f>
        <v/>
      </c>
      <c r="M227" s="23">
        <f>IF($A227="","",IF(OR($B227="",$C227="",$D227="",$G227="",$J227=""),"Missing Required Data",IF($F227="","Unassigned to Deposit",IF(COUNTIF('Deposit Batches'!$A$6:$A$505,$F227)=0,"Unknown Deposit Batch",IF($I227="","Not Posted",IF(OR($I227&lt;$G227,AND($H227&lt;&gt;"",$H227&lt;$G227)),"Review Dates",IF(ABS($L227)&gt;Dashboard!$B$5,"Posting Variance",IF(ABS(IFERROR(INDEX('Deposit Batches'!$H$6:$H$505,MATCH($F227,'Deposit Batches'!$A$6:$A$505,0)),0))&gt;Dashboard!$B$6,"Deposit Variance","Reconciled"))))))))</f>
        <v/>
      </c>
      <c r="N227" s="24">
        <f>IF($A227="","",IF($G227="","",MAX(0,IF($M227="Reconciled",$I227,Dashboard!$B$4)-$G227)))</f>
        <v/>
      </c>
      <c r="O227" s="25" t="n"/>
    </row>
    <row r="228">
      <c r="A228" s="18" t="n"/>
      <c r="B228" s="18" t="n"/>
      <c r="C228" s="18" t="n"/>
      <c r="D228" s="18" t="n"/>
      <c r="E228" s="18" t="n"/>
      <c r="F228" s="18" t="n"/>
      <c r="G228" s="38" t="n"/>
      <c r="H228" s="39">
        <f>IF($A228="","",IF($F228="","",IFERROR(INDEX('Deposit Batches'!$C$6:$C$505,MATCH($F228,'Deposit Batches'!$A$6:$A$505,0)),"")))</f>
        <v/>
      </c>
      <c r="I228" s="38" t="n"/>
      <c r="J228" s="40" t="n"/>
      <c r="K228" s="40" t="n"/>
      <c r="L228" s="41">
        <f>IF($A228="","",IF($J228="","",ROUND($J228-IF($K228="",0,$K228),2)))</f>
        <v/>
      </c>
      <c r="M228" s="23">
        <f>IF($A228="","",IF(OR($B228="",$C228="",$D228="",$G228="",$J228=""),"Missing Required Data",IF($F228="","Unassigned to Deposit",IF(COUNTIF('Deposit Batches'!$A$6:$A$505,$F228)=0,"Unknown Deposit Batch",IF($I228="","Not Posted",IF(OR($I228&lt;$G228,AND($H228&lt;&gt;"",$H228&lt;$G228)),"Review Dates",IF(ABS($L228)&gt;Dashboard!$B$5,"Posting Variance",IF(ABS(IFERROR(INDEX('Deposit Batches'!$H$6:$H$505,MATCH($F228,'Deposit Batches'!$A$6:$A$505,0)),0))&gt;Dashboard!$B$6,"Deposit Variance","Reconciled"))))))))</f>
        <v/>
      </c>
      <c r="N228" s="24">
        <f>IF($A228="","",IF($G228="","",MAX(0,IF($M228="Reconciled",$I228,Dashboard!$B$4)-$G228)))</f>
        <v/>
      </c>
      <c r="O228" s="25" t="n"/>
    </row>
    <row r="229">
      <c r="A229" s="18" t="n"/>
      <c r="B229" s="18" t="n"/>
      <c r="C229" s="18" t="n"/>
      <c r="D229" s="18" t="n"/>
      <c r="E229" s="18" t="n"/>
      <c r="F229" s="18" t="n"/>
      <c r="G229" s="38" t="n"/>
      <c r="H229" s="39">
        <f>IF($A229="","",IF($F229="","",IFERROR(INDEX('Deposit Batches'!$C$6:$C$505,MATCH($F229,'Deposit Batches'!$A$6:$A$505,0)),"")))</f>
        <v/>
      </c>
      <c r="I229" s="38" t="n"/>
      <c r="J229" s="40" t="n"/>
      <c r="K229" s="40" t="n"/>
      <c r="L229" s="41">
        <f>IF($A229="","",IF($J229="","",ROUND($J229-IF($K229="",0,$K229),2)))</f>
        <v/>
      </c>
      <c r="M229" s="23">
        <f>IF($A229="","",IF(OR($B229="",$C229="",$D229="",$G229="",$J229=""),"Missing Required Data",IF($F229="","Unassigned to Deposit",IF(COUNTIF('Deposit Batches'!$A$6:$A$505,$F229)=0,"Unknown Deposit Batch",IF($I229="","Not Posted",IF(OR($I229&lt;$G229,AND($H229&lt;&gt;"",$H229&lt;$G229)),"Review Dates",IF(ABS($L229)&gt;Dashboard!$B$5,"Posting Variance",IF(ABS(IFERROR(INDEX('Deposit Batches'!$H$6:$H$505,MATCH($F229,'Deposit Batches'!$A$6:$A$505,0)),0))&gt;Dashboard!$B$6,"Deposit Variance","Reconciled"))))))))</f>
        <v/>
      </c>
      <c r="N229" s="24">
        <f>IF($A229="","",IF($G229="","",MAX(0,IF($M229="Reconciled",$I229,Dashboard!$B$4)-$G229)))</f>
        <v/>
      </c>
      <c r="O229" s="25" t="n"/>
    </row>
    <row r="230">
      <c r="A230" s="18" t="n"/>
      <c r="B230" s="18" t="n"/>
      <c r="C230" s="18" t="n"/>
      <c r="D230" s="18" t="n"/>
      <c r="E230" s="18" t="n"/>
      <c r="F230" s="18" t="n"/>
      <c r="G230" s="38" t="n"/>
      <c r="H230" s="39">
        <f>IF($A230="","",IF($F230="","",IFERROR(INDEX('Deposit Batches'!$C$6:$C$505,MATCH($F230,'Deposit Batches'!$A$6:$A$505,0)),"")))</f>
        <v/>
      </c>
      <c r="I230" s="38" t="n"/>
      <c r="J230" s="40" t="n"/>
      <c r="K230" s="40" t="n"/>
      <c r="L230" s="41">
        <f>IF($A230="","",IF($J230="","",ROUND($J230-IF($K230="",0,$K230),2)))</f>
        <v/>
      </c>
      <c r="M230" s="23">
        <f>IF($A230="","",IF(OR($B230="",$C230="",$D230="",$G230="",$J230=""),"Missing Required Data",IF($F230="","Unassigned to Deposit",IF(COUNTIF('Deposit Batches'!$A$6:$A$505,$F230)=0,"Unknown Deposit Batch",IF($I230="","Not Posted",IF(OR($I230&lt;$G230,AND($H230&lt;&gt;"",$H230&lt;$G230)),"Review Dates",IF(ABS($L230)&gt;Dashboard!$B$5,"Posting Variance",IF(ABS(IFERROR(INDEX('Deposit Batches'!$H$6:$H$505,MATCH($F230,'Deposit Batches'!$A$6:$A$505,0)),0))&gt;Dashboard!$B$6,"Deposit Variance","Reconciled"))))))))</f>
        <v/>
      </c>
      <c r="N230" s="24">
        <f>IF($A230="","",IF($G230="","",MAX(0,IF($M230="Reconciled",$I230,Dashboard!$B$4)-$G230)))</f>
        <v/>
      </c>
      <c r="O230" s="25" t="n"/>
    </row>
    <row r="231">
      <c r="A231" s="18" t="n"/>
      <c r="B231" s="18" t="n"/>
      <c r="C231" s="18" t="n"/>
      <c r="D231" s="18" t="n"/>
      <c r="E231" s="18" t="n"/>
      <c r="F231" s="18" t="n"/>
      <c r="G231" s="38" t="n"/>
      <c r="H231" s="39">
        <f>IF($A231="","",IF($F231="","",IFERROR(INDEX('Deposit Batches'!$C$6:$C$505,MATCH($F231,'Deposit Batches'!$A$6:$A$505,0)),"")))</f>
        <v/>
      </c>
      <c r="I231" s="38" t="n"/>
      <c r="J231" s="40" t="n"/>
      <c r="K231" s="40" t="n"/>
      <c r="L231" s="41">
        <f>IF($A231="","",IF($J231="","",ROUND($J231-IF($K231="",0,$K231),2)))</f>
        <v/>
      </c>
      <c r="M231" s="23">
        <f>IF($A231="","",IF(OR($B231="",$C231="",$D231="",$G231="",$J231=""),"Missing Required Data",IF($F231="","Unassigned to Deposit",IF(COUNTIF('Deposit Batches'!$A$6:$A$505,$F231)=0,"Unknown Deposit Batch",IF($I231="","Not Posted",IF(OR($I231&lt;$G231,AND($H231&lt;&gt;"",$H231&lt;$G231)),"Review Dates",IF(ABS($L231)&gt;Dashboard!$B$5,"Posting Variance",IF(ABS(IFERROR(INDEX('Deposit Batches'!$H$6:$H$505,MATCH($F231,'Deposit Batches'!$A$6:$A$505,0)),0))&gt;Dashboard!$B$6,"Deposit Variance","Reconciled"))))))))</f>
        <v/>
      </c>
      <c r="N231" s="24">
        <f>IF($A231="","",IF($G231="","",MAX(0,IF($M231="Reconciled",$I231,Dashboard!$B$4)-$G231)))</f>
        <v/>
      </c>
      <c r="O231" s="25" t="n"/>
    </row>
    <row r="232">
      <c r="A232" s="18" t="n"/>
      <c r="B232" s="18" t="n"/>
      <c r="C232" s="18" t="n"/>
      <c r="D232" s="18" t="n"/>
      <c r="E232" s="18" t="n"/>
      <c r="F232" s="18" t="n"/>
      <c r="G232" s="38" t="n"/>
      <c r="H232" s="39">
        <f>IF($A232="","",IF($F232="","",IFERROR(INDEX('Deposit Batches'!$C$6:$C$505,MATCH($F232,'Deposit Batches'!$A$6:$A$505,0)),"")))</f>
        <v/>
      </c>
      <c r="I232" s="38" t="n"/>
      <c r="J232" s="40" t="n"/>
      <c r="K232" s="40" t="n"/>
      <c r="L232" s="41">
        <f>IF($A232="","",IF($J232="","",ROUND($J232-IF($K232="",0,$K232),2)))</f>
        <v/>
      </c>
      <c r="M232" s="23">
        <f>IF($A232="","",IF(OR($B232="",$C232="",$D232="",$G232="",$J232=""),"Missing Required Data",IF($F232="","Unassigned to Deposit",IF(COUNTIF('Deposit Batches'!$A$6:$A$505,$F232)=0,"Unknown Deposit Batch",IF($I232="","Not Posted",IF(OR($I232&lt;$G232,AND($H232&lt;&gt;"",$H232&lt;$G232)),"Review Dates",IF(ABS($L232)&gt;Dashboard!$B$5,"Posting Variance",IF(ABS(IFERROR(INDEX('Deposit Batches'!$H$6:$H$505,MATCH($F232,'Deposit Batches'!$A$6:$A$505,0)),0))&gt;Dashboard!$B$6,"Deposit Variance","Reconciled"))))))))</f>
        <v/>
      </c>
      <c r="N232" s="24">
        <f>IF($A232="","",IF($G232="","",MAX(0,IF($M232="Reconciled",$I232,Dashboard!$B$4)-$G232)))</f>
        <v/>
      </c>
      <c r="O232" s="25" t="n"/>
    </row>
    <row r="233">
      <c r="A233" s="18" t="n"/>
      <c r="B233" s="18" t="n"/>
      <c r="C233" s="18" t="n"/>
      <c r="D233" s="18" t="n"/>
      <c r="E233" s="18" t="n"/>
      <c r="F233" s="18" t="n"/>
      <c r="G233" s="38" t="n"/>
      <c r="H233" s="39">
        <f>IF($A233="","",IF($F233="","",IFERROR(INDEX('Deposit Batches'!$C$6:$C$505,MATCH($F233,'Deposit Batches'!$A$6:$A$505,0)),"")))</f>
        <v/>
      </c>
      <c r="I233" s="38" t="n"/>
      <c r="J233" s="40" t="n"/>
      <c r="K233" s="40" t="n"/>
      <c r="L233" s="41">
        <f>IF($A233="","",IF($J233="","",ROUND($J233-IF($K233="",0,$K233),2)))</f>
        <v/>
      </c>
      <c r="M233" s="23">
        <f>IF($A233="","",IF(OR($B233="",$C233="",$D233="",$G233="",$J233=""),"Missing Required Data",IF($F233="","Unassigned to Deposit",IF(COUNTIF('Deposit Batches'!$A$6:$A$505,$F233)=0,"Unknown Deposit Batch",IF($I233="","Not Posted",IF(OR($I233&lt;$G233,AND($H233&lt;&gt;"",$H233&lt;$G233)),"Review Dates",IF(ABS($L233)&gt;Dashboard!$B$5,"Posting Variance",IF(ABS(IFERROR(INDEX('Deposit Batches'!$H$6:$H$505,MATCH($F233,'Deposit Batches'!$A$6:$A$505,0)),0))&gt;Dashboard!$B$6,"Deposit Variance","Reconciled"))))))))</f>
        <v/>
      </c>
      <c r="N233" s="24">
        <f>IF($A233="","",IF($G233="","",MAX(0,IF($M233="Reconciled",$I233,Dashboard!$B$4)-$G233)))</f>
        <v/>
      </c>
      <c r="O233" s="25" t="n"/>
    </row>
    <row r="234">
      <c r="A234" s="18" t="n"/>
      <c r="B234" s="18" t="n"/>
      <c r="C234" s="18" t="n"/>
      <c r="D234" s="18" t="n"/>
      <c r="E234" s="18" t="n"/>
      <c r="F234" s="18" t="n"/>
      <c r="G234" s="38" t="n"/>
      <c r="H234" s="39">
        <f>IF($A234="","",IF($F234="","",IFERROR(INDEX('Deposit Batches'!$C$6:$C$505,MATCH($F234,'Deposit Batches'!$A$6:$A$505,0)),"")))</f>
        <v/>
      </c>
      <c r="I234" s="38" t="n"/>
      <c r="J234" s="40" t="n"/>
      <c r="K234" s="40" t="n"/>
      <c r="L234" s="41">
        <f>IF($A234="","",IF($J234="","",ROUND($J234-IF($K234="",0,$K234),2)))</f>
        <v/>
      </c>
      <c r="M234" s="23">
        <f>IF($A234="","",IF(OR($B234="",$C234="",$D234="",$G234="",$J234=""),"Missing Required Data",IF($F234="","Unassigned to Deposit",IF(COUNTIF('Deposit Batches'!$A$6:$A$505,$F234)=0,"Unknown Deposit Batch",IF($I234="","Not Posted",IF(OR($I234&lt;$G234,AND($H234&lt;&gt;"",$H234&lt;$G234)),"Review Dates",IF(ABS($L234)&gt;Dashboard!$B$5,"Posting Variance",IF(ABS(IFERROR(INDEX('Deposit Batches'!$H$6:$H$505,MATCH($F234,'Deposit Batches'!$A$6:$A$505,0)),0))&gt;Dashboard!$B$6,"Deposit Variance","Reconciled"))))))))</f>
        <v/>
      </c>
      <c r="N234" s="24">
        <f>IF($A234="","",IF($G234="","",MAX(0,IF($M234="Reconciled",$I234,Dashboard!$B$4)-$G234)))</f>
        <v/>
      </c>
      <c r="O234" s="25" t="n"/>
    </row>
    <row r="235">
      <c r="A235" s="18" t="n"/>
      <c r="B235" s="18" t="n"/>
      <c r="C235" s="18" t="n"/>
      <c r="D235" s="18" t="n"/>
      <c r="E235" s="18" t="n"/>
      <c r="F235" s="18" t="n"/>
      <c r="G235" s="38" t="n"/>
      <c r="H235" s="39">
        <f>IF($A235="","",IF($F235="","",IFERROR(INDEX('Deposit Batches'!$C$6:$C$505,MATCH($F235,'Deposit Batches'!$A$6:$A$505,0)),"")))</f>
        <v/>
      </c>
      <c r="I235" s="38" t="n"/>
      <c r="J235" s="40" t="n"/>
      <c r="K235" s="40" t="n"/>
      <c r="L235" s="41">
        <f>IF($A235="","",IF($J235="","",ROUND($J235-IF($K235="",0,$K235),2)))</f>
        <v/>
      </c>
      <c r="M235" s="23">
        <f>IF($A235="","",IF(OR($B235="",$C235="",$D235="",$G235="",$J235=""),"Missing Required Data",IF($F235="","Unassigned to Deposit",IF(COUNTIF('Deposit Batches'!$A$6:$A$505,$F235)=0,"Unknown Deposit Batch",IF($I235="","Not Posted",IF(OR($I235&lt;$G235,AND($H235&lt;&gt;"",$H235&lt;$G235)),"Review Dates",IF(ABS($L235)&gt;Dashboard!$B$5,"Posting Variance",IF(ABS(IFERROR(INDEX('Deposit Batches'!$H$6:$H$505,MATCH($F235,'Deposit Batches'!$A$6:$A$505,0)),0))&gt;Dashboard!$B$6,"Deposit Variance","Reconciled"))))))))</f>
        <v/>
      </c>
      <c r="N235" s="24">
        <f>IF($A235="","",IF($G235="","",MAX(0,IF($M235="Reconciled",$I235,Dashboard!$B$4)-$G235)))</f>
        <v/>
      </c>
      <c r="O235" s="25" t="n"/>
    </row>
    <row r="236">
      <c r="A236" s="18" t="n"/>
      <c r="B236" s="18" t="n"/>
      <c r="C236" s="18" t="n"/>
      <c r="D236" s="18" t="n"/>
      <c r="E236" s="18" t="n"/>
      <c r="F236" s="18" t="n"/>
      <c r="G236" s="38" t="n"/>
      <c r="H236" s="39">
        <f>IF($A236="","",IF($F236="","",IFERROR(INDEX('Deposit Batches'!$C$6:$C$505,MATCH($F236,'Deposit Batches'!$A$6:$A$505,0)),"")))</f>
        <v/>
      </c>
      <c r="I236" s="38" t="n"/>
      <c r="J236" s="40" t="n"/>
      <c r="K236" s="40" t="n"/>
      <c r="L236" s="41">
        <f>IF($A236="","",IF($J236="","",ROUND($J236-IF($K236="",0,$K236),2)))</f>
        <v/>
      </c>
      <c r="M236" s="23">
        <f>IF($A236="","",IF(OR($B236="",$C236="",$D236="",$G236="",$J236=""),"Missing Required Data",IF($F236="","Unassigned to Deposit",IF(COUNTIF('Deposit Batches'!$A$6:$A$505,$F236)=0,"Unknown Deposit Batch",IF($I236="","Not Posted",IF(OR($I236&lt;$G236,AND($H236&lt;&gt;"",$H236&lt;$G236)),"Review Dates",IF(ABS($L236)&gt;Dashboard!$B$5,"Posting Variance",IF(ABS(IFERROR(INDEX('Deposit Batches'!$H$6:$H$505,MATCH($F236,'Deposit Batches'!$A$6:$A$505,0)),0))&gt;Dashboard!$B$6,"Deposit Variance","Reconciled"))))))))</f>
        <v/>
      </c>
      <c r="N236" s="24">
        <f>IF($A236="","",IF($G236="","",MAX(0,IF($M236="Reconciled",$I236,Dashboard!$B$4)-$G236)))</f>
        <v/>
      </c>
      <c r="O236" s="25" t="n"/>
    </row>
    <row r="237">
      <c r="A237" s="18" t="n"/>
      <c r="B237" s="18" t="n"/>
      <c r="C237" s="18" t="n"/>
      <c r="D237" s="18" t="n"/>
      <c r="E237" s="18" t="n"/>
      <c r="F237" s="18" t="n"/>
      <c r="G237" s="38" t="n"/>
      <c r="H237" s="39">
        <f>IF($A237="","",IF($F237="","",IFERROR(INDEX('Deposit Batches'!$C$6:$C$505,MATCH($F237,'Deposit Batches'!$A$6:$A$505,0)),"")))</f>
        <v/>
      </c>
      <c r="I237" s="38" t="n"/>
      <c r="J237" s="40" t="n"/>
      <c r="K237" s="40" t="n"/>
      <c r="L237" s="41">
        <f>IF($A237="","",IF($J237="","",ROUND($J237-IF($K237="",0,$K237),2)))</f>
        <v/>
      </c>
      <c r="M237" s="23">
        <f>IF($A237="","",IF(OR($B237="",$C237="",$D237="",$G237="",$J237=""),"Missing Required Data",IF($F237="","Unassigned to Deposit",IF(COUNTIF('Deposit Batches'!$A$6:$A$505,$F237)=0,"Unknown Deposit Batch",IF($I237="","Not Posted",IF(OR($I237&lt;$G237,AND($H237&lt;&gt;"",$H237&lt;$G237)),"Review Dates",IF(ABS($L237)&gt;Dashboard!$B$5,"Posting Variance",IF(ABS(IFERROR(INDEX('Deposit Batches'!$H$6:$H$505,MATCH($F237,'Deposit Batches'!$A$6:$A$505,0)),0))&gt;Dashboard!$B$6,"Deposit Variance","Reconciled"))))))))</f>
        <v/>
      </c>
      <c r="N237" s="24">
        <f>IF($A237="","",IF($G237="","",MAX(0,IF($M237="Reconciled",$I237,Dashboard!$B$4)-$G237)))</f>
        <v/>
      </c>
      <c r="O237" s="25" t="n"/>
    </row>
    <row r="238">
      <c r="A238" s="18" t="n"/>
      <c r="B238" s="18" t="n"/>
      <c r="C238" s="18" t="n"/>
      <c r="D238" s="18" t="n"/>
      <c r="E238" s="18" t="n"/>
      <c r="F238" s="18" t="n"/>
      <c r="G238" s="38" t="n"/>
      <c r="H238" s="39">
        <f>IF($A238="","",IF($F238="","",IFERROR(INDEX('Deposit Batches'!$C$6:$C$505,MATCH($F238,'Deposit Batches'!$A$6:$A$505,0)),"")))</f>
        <v/>
      </c>
      <c r="I238" s="38" t="n"/>
      <c r="J238" s="40" t="n"/>
      <c r="K238" s="40" t="n"/>
      <c r="L238" s="41">
        <f>IF($A238="","",IF($J238="","",ROUND($J238-IF($K238="",0,$K238),2)))</f>
        <v/>
      </c>
      <c r="M238" s="23">
        <f>IF($A238="","",IF(OR($B238="",$C238="",$D238="",$G238="",$J238=""),"Missing Required Data",IF($F238="","Unassigned to Deposit",IF(COUNTIF('Deposit Batches'!$A$6:$A$505,$F238)=0,"Unknown Deposit Batch",IF($I238="","Not Posted",IF(OR($I238&lt;$G238,AND($H238&lt;&gt;"",$H238&lt;$G238)),"Review Dates",IF(ABS($L238)&gt;Dashboard!$B$5,"Posting Variance",IF(ABS(IFERROR(INDEX('Deposit Batches'!$H$6:$H$505,MATCH($F238,'Deposit Batches'!$A$6:$A$505,0)),0))&gt;Dashboard!$B$6,"Deposit Variance","Reconciled"))))))))</f>
        <v/>
      </c>
      <c r="N238" s="24">
        <f>IF($A238="","",IF($G238="","",MAX(0,IF($M238="Reconciled",$I238,Dashboard!$B$4)-$G238)))</f>
        <v/>
      </c>
      <c r="O238" s="25" t="n"/>
    </row>
    <row r="239">
      <c r="A239" s="18" t="n"/>
      <c r="B239" s="18" t="n"/>
      <c r="C239" s="18" t="n"/>
      <c r="D239" s="18" t="n"/>
      <c r="E239" s="18" t="n"/>
      <c r="F239" s="18" t="n"/>
      <c r="G239" s="38" t="n"/>
      <c r="H239" s="39">
        <f>IF($A239="","",IF($F239="","",IFERROR(INDEX('Deposit Batches'!$C$6:$C$505,MATCH($F239,'Deposit Batches'!$A$6:$A$505,0)),"")))</f>
        <v/>
      </c>
      <c r="I239" s="38" t="n"/>
      <c r="J239" s="40" t="n"/>
      <c r="K239" s="40" t="n"/>
      <c r="L239" s="41">
        <f>IF($A239="","",IF($J239="","",ROUND($J239-IF($K239="",0,$K239),2)))</f>
        <v/>
      </c>
      <c r="M239" s="23">
        <f>IF($A239="","",IF(OR($B239="",$C239="",$D239="",$G239="",$J239=""),"Missing Required Data",IF($F239="","Unassigned to Deposit",IF(COUNTIF('Deposit Batches'!$A$6:$A$505,$F239)=0,"Unknown Deposit Batch",IF($I239="","Not Posted",IF(OR($I239&lt;$G239,AND($H239&lt;&gt;"",$H239&lt;$G239)),"Review Dates",IF(ABS($L239)&gt;Dashboard!$B$5,"Posting Variance",IF(ABS(IFERROR(INDEX('Deposit Batches'!$H$6:$H$505,MATCH($F239,'Deposit Batches'!$A$6:$A$505,0)),0))&gt;Dashboard!$B$6,"Deposit Variance","Reconciled"))))))))</f>
        <v/>
      </c>
      <c r="N239" s="24">
        <f>IF($A239="","",IF($G239="","",MAX(0,IF($M239="Reconciled",$I239,Dashboard!$B$4)-$G239)))</f>
        <v/>
      </c>
      <c r="O239" s="25" t="n"/>
    </row>
    <row r="240">
      <c r="A240" s="18" t="n"/>
      <c r="B240" s="18" t="n"/>
      <c r="C240" s="18" t="n"/>
      <c r="D240" s="18" t="n"/>
      <c r="E240" s="18" t="n"/>
      <c r="F240" s="18" t="n"/>
      <c r="G240" s="38" t="n"/>
      <c r="H240" s="39">
        <f>IF($A240="","",IF($F240="","",IFERROR(INDEX('Deposit Batches'!$C$6:$C$505,MATCH($F240,'Deposit Batches'!$A$6:$A$505,0)),"")))</f>
        <v/>
      </c>
      <c r="I240" s="38" t="n"/>
      <c r="J240" s="40" t="n"/>
      <c r="K240" s="40" t="n"/>
      <c r="L240" s="41">
        <f>IF($A240="","",IF($J240="","",ROUND($J240-IF($K240="",0,$K240),2)))</f>
        <v/>
      </c>
      <c r="M240" s="23">
        <f>IF($A240="","",IF(OR($B240="",$C240="",$D240="",$G240="",$J240=""),"Missing Required Data",IF($F240="","Unassigned to Deposit",IF(COUNTIF('Deposit Batches'!$A$6:$A$505,$F240)=0,"Unknown Deposit Batch",IF($I240="","Not Posted",IF(OR($I240&lt;$G240,AND($H240&lt;&gt;"",$H240&lt;$G240)),"Review Dates",IF(ABS($L240)&gt;Dashboard!$B$5,"Posting Variance",IF(ABS(IFERROR(INDEX('Deposit Batches'!$H$6:$H$505,MATCH($F240,'Deposit Batches'!$A$6:$A$505,0)),0))&gt;Dashboard!$B$6,"Deposit Variance","Reconciled"))))))))</f>
        <v/>
      </c>
      <c r="N240" s="24">
        <f>IF($A240="","",IF($G240="","",MAX(0,IF($M240="Reconciled",$I240,Dashboard!$B$4)-$G240)))</f>
        <v/>
      </c>
      <c r="O240" s="25" t="n"/>
    </row>
    <row r="241">
      <c r="A241" s="18" t="n"/>
      <c r="B241" s="18" t="n"/>
      <c r="C241" s="18" t="n"/>
      <c r="D241" s="18" t="n"/>
      <c r="E241" s="18" t="n"/>
      <c r="F241" s="18" t="n"/>
      <c r="G241" s="38" t="n"/>
      <c r="H241" s="39">
        <f>IF($A241="","",IF($F241="","",IFERROR(INDEX('Deposit Batches'!$C$6:$C$505,MATCH($F241,'Deposit Batches'!$A$6:$A$505,0)),"")))</f>
        <v/>
      </c>
      <c r="I241" s="38" t="n"/>
      <c r="J241" s="40" t="n"/>
      <c r="K241" s="40" t="n"/>
      <c r="L241" s="41">
        <f>IF($A241="","",IF($J241="","",ROUND($J241-IF($K241="",0,$K241),2)))</f>
        <v/>
      </c>
      <c r="M241" s="23">
        <f>IF($A241="","",IF(OR($B241="",$C241="",$D241="",$G241="",$J241=""),"Missing Required Data",IF($F241="","Unassigned to Deposit",IF(COUNTIF('Deposit Batches'!$A$6:$A$505,$F241)=0,"Unknown Deposit Batch",IF($I241="","Not Posted",IF(OR($I241&lt;$G241,AND($H241&lt;&gt;"",$H241&lt;$G241)),"Review Dates",IF(ABS($L241)&gt;Dashboard!$B$5,"Posting Variance",IF(ABS(IFERROR(INDEX('Deposit Batches'!$H$6:$H$505,MATCH($F241,'Deposit Batches'!$A$6:$A$505,0)),0))&gt;Dashboard!$B$6,"Deposit Variance","Reconciled"))))))))</f>
        <v/>
      </c>
      <c r="N241" s="24">
        <f>IF($A241="","",IF($G241="","",MAX(0,IF($M241="Reconciled",$I241,Dashboard!$B$4)-$G241)))</f>
        <v/>
      </c>
      <c r="O241" s="25" t="n"/>
    </row>
    <row r="242">
      <c r="A242" s="18" t="n"/>
      <c r="B242" s="18" t="n"/>
      <c r="C242" s="18" t="n"/>
      <c r="D242" s="18" t="n"/>
      <c r="E242" s="18" t="n"/>
      <c r="F242" s="18" t="n"/>
      <c r="G242" s="38" t="n"/>
      <c r="H242" s="39">
        <f>IF($A242="","",IF($F242="","",IFERROR(INDEX('Deposit Batches'!$C$6:$C$505,MATCH($F242,'Deposit Batches'!$A$6:$A$505,0)),"")))</f>
        <v/>
      </c>
      <c r="I242" s="38" t="n"/>
      <c r="J242" s="40" t="n"/>
      <c r="K242" s="40" t="n"/>
      <c r="L242" s="41">
        <f>IF($A242="","",IF($J242="","",ROUND($J242-IF($K242="",0,$K242),2)))</f>
        <v/>
      </c>
      <c r="M242" s="23">
        <f>IF($A242="","",IF(OR($B242="",$C242="",$D242="",$G242="",$J242=""),"Missing Required Data",IF($F242="","Unassigned to Deposit",IF(COUNTIF('Deposit Batches'!$A$6:$A$505,$F242)=0,"Unknown Deposit Batch",IF($I242="","Not Posted",IF(OR($I242&lt;$G242,AND($H242&lt;&gt;"",$H242&lt;$G242)),"Review Dates",IF(ABS($L242)&gt;Dashboard!$B$5,"Posting Variance",IF(ABS(IFERROR(INDEX('Deposit Batches'!$H$6:$H$505,MATCH($F242,'Deposit Batches'!$A$6:$A$505,0)),0))&gt;Dashboard!$B$6,"Deposit Variance","Reconciled"))))))))</f>
        <v/>
      </c>
      <c r="N242" s="24">
        <f>IF($A242="","",IF($G242="","",MAX(0,IF($M242="Reconciled",$I242,Dashboard!$B$4)-$G242)))</f>
        <v/>
      </c>
      <c r="O242" s="25" t="n"/>
    </row>
    <row r="243">
      <c r="A243" s="18" t="n"/>
      <c r="B243" s="18" t="n"/>
      <c r="C243" s="18" t="n"/>
      <c r="D243" s="18" t="n"/>
      <c r="E243" s="18" t="n"/>
      <c r="F243" s="18" t="n"/>
      <c r="G243" s="38" t="n"/>
      <c r="H243" s="39">
        <f>IF($A243="","",IF($F243="","",IFERROR(INDEX('Deposit Batches'!$C$6:$C$505,MATCH($F243,'Deposit Batches'!$A$6:$A$505,0)),"")))</f>
        <v/>
      </c>
      <c r="I243" s="38" t="n"/>
      <c r="J243" s="40" t="n"/>
      <c r="K243" s="40" t="n"/>
      <c r="L243" s="41">
        <f>IF($A243="","",IF($J243="","",ROUND($J243-IF($K243="",0,$K243),2)))</f>
        <v/>
      </c>
      <c r="M243" s="23">
        <f>IF($A243="","",IF(OR($B243="",$C243="",$D243="",$G243="",$J243=""),"Missing Required Data",IF($F243="","Unassigned to Deposit",IF(COUNTIF('Deposit Batches'!$A$6:$A$505,$F243)=0,"Unknown Deposit Batch",IF($I243="","Not Posted",IF(OR($I243&lt;$G243,AND($H243&lt;&gt;"",$H243&lt;$G243)),"Review Dates",IF(ABS($L243)&gt;Dashboard!$B$5,"Posting Variance",IF(ABS(IFERROR(INDEX('Deposit Batches'!$H$6:$H$505,MATCH($F243,'Deposit Batches'!$A$6:$A$505,0)),0))&gt;Dashboard!$B$6,"Deposit Variance","Reconciled"))))))))</f>
        <v/>
      </c>
      <c r="N243" s="24">
        <f>IF($A243="","",IF($G243="","",MAX(0,IF($M243="Reconciled",$I243,Dashboard!$B$4)-$G243)))</f>
        <v/>
      </c>
      <c r="O243" s="25" t="n"/>
    </row>
    <row r="244">
      <c r="A244" s="18" t="n"/>
      <c r="B244" s="18" t="n"/>
      <c r="C244" s="18" t="n"/>
      <c r="D244" s="18" t="n"/>
      <c r="E244" s="18" t="n"/>
      <c r="F244" s="18" t="n"/>
      <c r="G244" s="38" t="n"/>
      <c r="H244" s="39">
        <f>IF($A244="","",IF($F244="","",IFERROR(INDEX('Deposit Batches'!$C$6:$C$505,MATCH($F244,'Deposit Batches'!$A$6:$A$505,0)),"")))</f>
        <v/>
      </c>
      <c r="I244" s="38" t="n"/>
      <c r="J244" s="40" t="n"/>
      <c r="K244" s="40" t="n"/>
      <c r="L244" s="41">
        <f>IF($A244="","",IF($J244="","",ROUND($J244-IF($K244="",0,$K244),2)))</f>
        <v/>
      </c>
      <c r="M244" s="23">
        <f>IF($A244="","",IF(OR($B244="",$C244="",$D244="",$G244="",$J244=""),"Missing Required Data",IF($F244="","Unassigned to Deposit",IF(COUNTIF('Deposit Batches'!$A$6:$A$505,$F244)=0,"Unknown Deposit Batch",IF($I244="","Not Posted",IF(OR($I244&lt;$G244,AND($H244&lt;&gt;"",$H244&lt;$G244)),"Review Dates",IF(ABS($L244)&gt;Dashboard!$B$5,"Posting Variance",IF(ABS(IFERROR(INDEX('Deposit Batches'!$H$6:$H$505,MATCH($F244,'Deposit Batches'!$A$6:$A$505,0)),0))&gt;Dashboard!$B$6,"Deposit Variance","Reconciled"))))))))</f>
        <v/>
      </c>
      <c r="N244" s="24">
        <f>IF($A244="","",IF($G244="","",MAX(0,IF($M244="Reconciled",$I244,Dashboard!$B$4)-$G244)))</f>
        <v/>
      </c>
      <c r="O244" s="25" t="n"/>
    </row>
    <row r="245">
      <c r="A245" s="18" t="n"/>
      <c r="B245" s="18" t="n"/>
      <c r="C245" s="18" t="n"/>
      <c r="D245" s="18" t="n"/>
      <c r="E245" s="18" t="n"/>
      <c r="F245" s="18" t="n"/>
      <c r="G245" s="38" t="n"/>
      <c r="H245" s="39">
        <f>IF($A245="","",IF($F245="","",IFERROR(INDEX('Deposit Batches'!$C$6:$C$505,MATCH($F245,'Deposit Batches'!$A$6:$A$505,0)),"")))</f>
        <v/>
      </c>
      <c r="I245" s="38" t="n"/>
      <c r="J245" s="40" t="n"/>
      <c r="K245" s="40" t="n"/>
      <c r="L245" s="41">
        <f>IF($A245="","",IF($J245="","",ROUND($J245-IF($K245="",0,$K245),2)))</f>
        <v/>
      </c>
      <c r="M245" s="23">
        <f>IF($A245="","",IF(OR($B245="",$C245="",$D245="",$G245="",$J245=""),"Missing Required Data",IF($F245="","Unassigned to Deposit",IF(COUNTIF('Deposit Batches'!$A$6:$A$505,$F245)=0,"Unknown Deposit Batch",IF($I245="","Not Posted",IF(OR($I245&lt;$G245,AND($H245&lt;&gt;"",$H245&lt;$G245)),"Review Dates",IF(ABS($L245)&gt;Dashboard!$B$5,"Posting Variance",IF(ABS(IFERROR(INDEX('Deposit Batches'!$H$6:$H$505,MATCH($F245,'Deposit Batches'!$A$6:$A$505,0)),0))&gt;Dashboard!$B$6,"Deposit Variance","Reconciled"))))))))</f>
        <v/>
      </c>
      <c r="N245" s="24">
        <f>IF($A245="","",IF($G245="","",MAX(0,IF($M245="Reconciled",$I245,Dashboard!$B$4)-$G245)))</f>
        <v/>
      </c>
      <c r="O245" s="25" t="n"/>
    </row>
    <row r="246">
      <c r="A246" s="18" t="n"/>
      <c r="B246" s="18" t="n"/>
      <c r="C246" s="18" t="n"/>
      <c r="D246" s="18" t="n"/>
      <c r="E246" s="18" t="n"/>
      <c r="F246" s="18" t="n"/>
      <c r="G246" s="38" t="n"/>
      <c r="H246" s="39">
        <f>IF($A246="","",IF($F246="","",IFERROR(INDEX('Deposit Batches'!$C$6:$C$505,MATCH($F246,'Deposit Batches'!$A$6:$A$505,0)),"")))</f>
        <v/>
      </c>
      <c r="I246" s="38" t="n"/>
      <c r="J246" s="40" t="n"/>
      <c r="K246" s="40" t="n"/>
      <c r="L246" s="41">
        <f>IF($A246="","",IF($J246="","",ROUND($J246-IF($K246="",0,$K246),2)))</f>
        <v/>
      </c>
      <c r="M246" s="23">
        <f>IF($A246="","",IF(OR($B246="",$C246="",$D246="",$G246="",$J246=""),"Missing Required Data",IF($F246="","Unassigned to Deposit",IF(COUNTIF('Deposit Batches'!$A$6:$A$505,$F246)=0,"Unknown Deposit Batch",IF($I246="","Not Posted",IF(OR($I246&lt;$G246,AND($H246&lt;&gt;"",$H246&lt;$G246)),"Review Dates",IF(ABS($L246)&gt;Dashboard!$B$5,"Posting Variance",IF(ABS(IFERROR(INDEX('Deposit Batches'!$H$6:$H$505,MATCH($F246,'Deposit Batches'!$A$6:$A$505,0)),0))&gt;Dashboard!$B$6,"Deposit Variance","Reconciled"))))))))</f>
        <v/>
      </c>
      <c r="N246" s="24">
        <f>IF($A246="","",IF($G246="","",MAX(0,IF($M246="Reconciled",$I246,Dashboard!$B$4)-$G246)))</f>
        <v/>
      </c>
      <c r="O246" s="25" t="n"/>
    </row>
    <row r="247">
      <c r="A247" s="18" t="n"/>
      <c r="B247" s="18" t="n"/>
      <c r="C247" s="18" t="n"/>
      <c r="D247" s="18" t="n"/>
      <c r="E247" s="18" t="n"/>
      <c r="F247" s="18" t="n"/>
      <c r="G247" s="38" t="n"/>
      <c r="H247" s="39">
        <f>IF($A247="","",IF($F247="","",IFERROR(INDEX('Deposit Batches'!$C$6:$C$505,MATCH($F247,'Deposit Batches'!$A$6:$A$505,0)),"")))</f>
        <v/>
      </c>
      <c r="I247" s="38" t="n"/>
      <c r="J247" s="40" t="n"/>
      <c r="K247" s="40" t="n"/>
      <c r="L247" s="41">
        <f>IF($A247="","",IF($J247="","",ROUND($J247-IF($K247="",0,$K247),2)))</f>
        <v/>
      </c>
      <c r="M247" s="23">
        <f>IF($A247="","",IF(OR($B247="",$C247="",$D247="",$G247="",$J247=""),"Missing Required Data",IF($F247="","Unassigned to Deposit",IF(COUNTIF('Deposit Batches'!$A$6:$A$505,$F247)=0,"Unknown Deposit Batch",IF($I247="","Not Posted",IF(OR($I247&lt;$G247,AND($H247&lt;&gt;"",$H247&lt;$G247)),"Review Dates",IF(ABS($L247)&gt;Dashboard!$B$5,"Posting Variance",IF(ABS(IFERROR(INDEX('Deposit Batches'!$H$6:$H$505,MATCH($F247,'Deposit Batches'!$A$6:$A$505,0)),0))&gt;Dashboard!$B$6,"Deposit Variance","Reconciled"))))))))</f>
        <v/>
      </c>
      <c r="N247" s="24">
        <f>IF($A247="","",IF($G247="","",MAX(0,IF($M247="Reconciled",$I247,Dashboard!$B$4)-$G247)))</f>
        <v/>
      </c>
      <c r="O247" s="25" t="n"/>
    </row>
    <row r="248">
      <c r="A248" s="18" t="n"/>
      <c r="B248" s="18" t="n"/>
      <c r="C248" s="18" t="n"/>
      <c r="D248" s="18" t="n"/>
      <c r="E248" s="18" t="n"/>
      <c r="F248" s="18" t="n"/>
      <c r="G248" s="38" t="n"/>
      <c r="H248" s="39">
        <f>IF($A248="","",IF($F248="","",IFERROR(INDEX('Deposit Batches'!$C$6:$C$505,MATCH($F248,'Deposit Batches'!$A$6:$A$505,0)),"")))</f>
        <v/>
      </c>
      <c r="I248" s="38" t="n"/>
      <c r="J248" s="40" t="n"/>
      <c r="K248" s="40" t="n"/>
      <c r="L248" s="41">
        <f>IF($A248="","",IF($J248="","",ROUND($J248-IF($K248="",0,$K248),2)))</f>
        <v/>
      </c>
      <c r="M248" s="23">
        <f>IF($A248="","",IF(OR($B248="",$C248="",$D248="",$G248="",$J248=""),"Missing Required Data",IF($F248="","Unassigned to Deposit",IF(COUNTIF('Deposit Batches'!$A$6:$A$505,$F248)=0,"Unknown Deposit Batch",IF($I248="","Not Posted",IF(OR($I248&lt;$G248,AND($H248&lt;&gt;"",$H248&lt;$G248)),"Review Dates",IF(ABS($L248)&gt;Dashboard!$B$5,"Posting Variance",IF(ABS(IFERROR(INDEX('Deposit Batches'!$H$6:$H$505,MATCH($F248,'Deposit Batches'!$A$6:$A$505,0)),0))&gt;Dashboard!$B$6,"Deposit Variance","Reconciled"))))))))</f>
        <v/>
      </c>
      <c r="N248" s="24">
        <f>IF($A248="","",IF($G248="","",MAX(0,IF($M248="Reconciled",$I248,Dashboard!$B$4)-$G248)))</f>
        <v/>
      </c>
      <c r="O248" s="25" t="n"/>
    </row>
    <row r="249">
      <c r="A249" s="18" t="n"/>
      <c r="B249" s="18" t="n"/>
      <c r="C249" s="18" t="n"/>
      <c r="D249" s="18" t="n"/>
      <c r="E249" s="18" t="n"/>
      <c r="F249" s="18" t="n"/>
      <c r="G249" s="38" t="n"/>
      <c r="H249" s="39">
        <f>IF($A249="","",IF($F249="","",IFERROR(INDEX('Deposit Batches'!$C$6:$C$505,MATCH($F249,'Deposit Batches'!$A$6:$A$505,0)),"")))</f>
        <v/>
      </c>
      <c r="I249" s="38" t="n"/>
      <c r="J249" s="40" t="n"/>
      <c r="K249" s="40" t="n"/>
      <c r="L249" s="41">
        <f>IF($A249="","",IF($J249="","",ROUND($J249-IF($K249="",0,$K249),2)))</f>
        <v/>
      </c>
      <c r="M249" s="23">
        <f>IF($A249="","",IF(OR($B249="",$C249="",$D249="",$G249="",$J249=""),"Missing Required Data",IF($F249="","Unassigned to Deposit",IF(COUNTIF('Deposit Batches'!$A$6:$A$505,$F249)=0,"Unknown Deposit Batch",IF($I249="","Not Posted",IF(OR($I249&lt;$G249,AND($H249&lt;&gt;"",$H249&lt;$G249)),"Review Dates",IF(ABS($L249)&gt;Dashboard!$B$5,"Posting Variance",IF(ABS(IFERROR(INDEX('Deposit Batches'!$H$6:$H$505,MATCH($F249,'Deposit Batches'!$A$6:$A$505,0)),0))&gt;Dashboard!$B$6,"Deposit Variance","Reconciled"))))))))</f>
        <v/>
      </c>
      <c r="N249" s="24">
        <f>IF($A249="","",IF($G249="","",MAX(0,IF($M249="Reconciled",$I249,Dashboard!$B$4)-$G249)))</f>
        <v/>
      </c>
      <c r="O249" s="25" t="n"/>
    </row>
    <row r="250">
      <c r="A250" s="18" t="n"/>
      <c r="B250" s="18" t="n"/>
      <c r="C250" s="18" t="n"/>
      <c r="D250" s="18" t="n"/>
      <c r="E250" s="18" t="n"/>
      <c r="F250" s="18" t="n"/>
      <c r="G250" s="38" t="n"/>
      <c r="H250" s="39">
        <f>IF($A250="","",IF($F250="","",IFERROR(INDEX('Deposit Batches'!$C$6:$C$505,MATCH($F250,'Deposit Batches'!$A$6:$A$505,0)),"")))</f>
        <v/>
      </c>
      <c r="I250" s="38" t="n"/>
      <c r="J250" s="40" t="n"/>
      <c r="K250" s="40" t="n"/>
      <c r="L250" s="41">
        <f>IF($A250="","",IF($J250="","",ROUND($J250-IF($K250="",0,$K250),2)))</f>
        <v/>
      </c>
      <c r="M250" s="23">
        <f>IF($A250="","",IF(OR($B250="",$C250="",$D250="",$G250="",$J250=""),"Missing Required Data",IF($F250="","Unassigned to Deposit",IF(COUNTIF('Deposit Batches'!$A$6:$A$505,$F250)=0,"Unknown Deposit Batch",IF($I250="","Not Posted",IF(OR($I250&lt;$G250,AND($H250&lt;&gt;"",$H250&lt;$G250)),"Review Dates",IF(ABS($L250)&gt;Dashboard!$B$5,"Posting Variance",IF(ABS(IFERROR(INDEX('Deposit Batches'!$H$6:$H$505,MATCH($F250,'Deposit Batches'!$A$6:$A$505,0)),0))&gt;Dashboard!$B$6,"Deposit Variance","Reconciled"))))))))</f>
        <v/>
      </c>
      <c r="N250" s="24">
        <f>IF($A250="","",IF($G250="","",MAX(0,IF($M250="Reconciled",$I250,Dashboard!$B$4)-$G250)))</f>
        <v/>
      </c>
      <c r="O250" s="25" t="n"/>
    </row>
    <row r="251">
      <c r="A251" s="18" t="n"/>
      <c r="B251" s="18" t="n"/>
      <c r="C251" s="18" t="n"/>
      <c r="D251" s="18" t="n"/>
      <c r="E251" s="18" t="n"/>
      <c r="F251" s="18" t="n"/>
      <c r="G251" s="38" t="n"/>
      <c r="H251" s="39">
        <f>IF($A251="","",IF($F251="","",IFERROR(INDEX('Deposit Batches'!$C$6:$C$505,MATCH($F251,'Deposit Batches'!$A$6:$A$505,0)),"")))</f>
        <v/>
      </c>
      <c r="I251" s="38" t="n"/>
      <c r="J251" s="40" t="n"/>
      <c r="K251" s="40" t="n"/>
      <c r="L251" s="41">
        <f>IF($A251="","",IF($J251="","",ROUND($J251-IF($K251="",0,$K251),2)))</f>
        <v/>
      </c>
      <c r="M251" s="23">
        <f>IF($A251="","",IF(OR($B251="",$C251="",$D251="",$G251="",$J251=""),"Missing Required Data",IF($F251="","Unassigned to Deposit",IF(COUNTIF('Deposit Batches'!$A$6:$A$505,$F251)=0,"Unknown Deposit Batch",IF($I251="","Not Posted",IF(OR($I251&lt;$G251,AND($H251&lt;&gt;"",$H251&lt;$G251)),"Review Dates",IF(ABS($L251)&gt;Dashboard!$B$5,"Posting Variance",IF(ABS(IFERROR(INDEX('Deposit Batches'!$H$6:$H$505,MATCH($F251,'Deposit Batches'!$A$6:$A$505,0)),0))&gt;Dashboard!$B$6,"Deposit Variance","Reconciled"))))))))</f>
        <v/>
      </c>
      <c r="N251" s="24">
        <f>IF($A251="","",IF($G251="","",MAX(0,IF($M251="Reconciled",$I251,Dashboard!$B$4)-$G251)))</f>
        <v/>
      </c>
      <c r="O251" s="25" t="n"/>
    </row>
    <row r="252">
      <c r="A252" s="18" t="n"/>
      <c r="B252" s="18" t="n"/>
      <c r="C252" s="18" t="n"/>
      <c r="D252" s="18" t="n"/>
      <c r="E252" s="18" t="n"/>
      <c r="F252" s="18" t="n"/>
      <c r="G252" s="38" t="n"/>
      <c r="H252" s="39">
        <f>IF($A252="","",IF($F252="","",IFERROR(INDEX('Deposit Batches'!$C$6:$C$505,MATCH($F252,'Deposit Batches'!$A$6:$A$505,0)),"")))</f>
        <v/>
      </c>
      <c r="I252" s="38" t="n"/>
      <c r="J252" s="40" t="n"/>
      <c r="K252" s="40" t="n"/>
      <c r="L252" s="41">
        <f>IF($A252="","",IF($J252="","",ROUND($J252-IF($K252="",0,$K252),2)))</f>
        <v/>
      </c>
      <c r="M252" s="23">
        <f>IF($A252="","",IF(OR($B252="",$C252="",$D252="",$G252="",$J252=""),"Missing Required Data",IF($F252="","Unassigned to Deposit",IF(COUNTIF('Deposit Batches'!$A$6:$A$505,$F252)=0,"Unknown Deposit Batch",IF($I252="","Not Posted",IF(OR($I252&lt;$G252,AND($H252&lt;&gt;"",$H252&lt;$G252)),"Review Dates",IF(ABS($L252)&gt;Dashboard!$B$5,"Posting Variance",IF(ABS(IFERROR(INDEX('Deposit Batches'!$H$6:$H$505,MATCH($F252,'Deposit Batches'!$A$6:$A$505,0)),0))&gt;Dashboard!$B$6,"Deposit Variance","Reconciled"))))))))</f>
        <v/>
      </c>
      <c r="N252" s="24">
        <f>IF($A252="","",IF($G252="","",MAX(0,IF($M252="Reconciled",$I252,Dashboard!$B$4)-$G252)))</f>
        <v/>
      </c>
      <c r="O252" s="25" t="n"/>
    </row>
    <row r="253">
      <c r="A253" s="18" t="n"/>
      <c r="B253" s="18" t="n"/>
      <c r="C253" s="18" t="n"/>
      <c r="D253" s="18" t="n"/>
      <c r="E253" s="18" t="n"/>
      <c r="F253" s="18" t="n"/>
      <c r="G253" s="38" t="n"/>
      <c r="H253" s="39">
        <f>IF($A253="","",IF($F253="","",IFERROR(INDEX('Deposit Batches'!$C$6:$C$505,MATCH($F253,'Deposit Batches'!$A$6:$A$505,0)),"")))</f>
        <v/>
      </c>
      <c r="I253" s="38" t="n"/>
      <c r="J253" s="40" t="n"/>
      <c r="K253" s="40" t="n"/>
      <c r="L253" s="41">
        <f>IF($A253="","",IF($J253="","",ROUND($J253-IF($K253="",0,$K253),2)))</f>
        <v/>
      </c>
      <c r="M253" s="23">
        <f>IF($A253="","",IF(OR($B253="",$C253="",$D253="",$G253="",$J253=""),"Missing Required Data",IF($F253="","Unassigned to Deposit",IF(COUNTIF('Deposit Batches'!$A$6:$A$505,$F253)=0,"Unknown Deposit Batch",IF($I253="","Not Posted",IF(OR($I253&lt;$G253,AND($H253&lt;&gt;"",$H253&lt;$G253)),"Review Dates",IF(ABS($L253)&gt;Dashboard!$B$5,"Posting Variance",IF(ABS(IFERROR(INDEX('Deposit Batches'!$H$6:$H$505,MATCH($F253,'Deposit Batches'!$A$6:$A$505,0)),0))&gt;Dashboard!$B$6,"Deposit Variance","Reconciled"))))))))</f>
        <v/>
      </c>
      <c r="N253" s="24">
        <f>IF($A253="","",IF($G253="","",MAX(0,IF($M253="Reconciled",$I253,Dashboard!$B$4)-$G253)))</f>
        <v/>
      </c>
      <c r="O253" s="25" t="n"/>
    </row>
    <row r="254">
      <c r="A254" s="18" t="n"/>
      <c r="B254" s="18" t="n"/>
      <c r="C254" s="18" t="n"/>
      <c r="D254" s="18" t="n"/>
      <c r="E254" s="18" t="n"/>
      <c r="F254" s="18" t="n"/>
      <c r="G254" s="38" t="n"/>
      <c r="H254" s="39">
        <f>IF($A254="","",IF($F254="","",IFERROR(INDEX('Deposit Batches'!$C$6:$C$505,MATCH($F254,'Deposit Batches'!$A$6:$A$505,0)),"")))</f>
        <v/>
      </c>
      <c r="I254" s="38" t="n"/>
      <c r="J254" s="40" t="n"/>
      <c r="K254" s="40" t="n"/>
      <c r="L254" s="41">
        <f>IF($A254="","",IF($J254="","",ROUND($J254-IF($K254="",0,$K254),2)))</f>
        <v/>
      </c>
      <c r="M254" s="23">
        <f>IF($A254="","",IF(OR($B254="",$C254="",$D254="",$G254="",$J254=""),"Missing Required Data",IF($F254="","Unassigned to Deposit",IF(COUNTIF('Deposit Batches'!$A$6:$A$505,$F254)=0,"Unknown Deposit Batch",IF($I254="","Not Posted",IF(OR($I254&lt;$G254,AND($H254&lt;&gt;"",$H254&lt;$G254)),"Review Dates",IF(ABS($L254)&gt;Dashboard!$B$5,"Posting Variance",IF(ABS(IFERROR(INDEX('Deposit Batches'!$H$6:$H$505,MATCH($F254,'Deposit Batches'!$A$6:$A$505,0)),0))&gt;Dashboard!$B$6,"Deposit Variance","Reconciled"))))))))</f>
        <v/>
      </c>
      <c r="N254" s="24">
        <f>IF($A254="","",IF($G254="","",MAX(0,IF($M254="Reconciled",$I254,Dashboard!$B$4)-$G254)))</f>
        <v/>
      </c>
      <c r="O254" s="25" t="n"/>
    </row>
    <row r="255">
      <c r="A255" s="18" t="n"/>
      <c r="B255" s="18" t="n"/>
      <c r="C255" s="18" t="n"/>
      <c r="D255" s="18" t="n"/>
      <c r="E255" s="18" t="n"/>
      <c r="F255" s="18" t="n"/>
      <c r="G255" s="38" t="n"/>
      <c r="H255" s="39">
        <f>IF($A255="","",IF($F255="","",IFERROR(INDEX('Deposit Batches'!$C$6:$C$505,MATCH($F255,'Deposit Batches'!$A$6:$A$505,0)),"")))</f>
        <v/>
      </c>
      <c r="I255" s="38" t="n"/>
      <c r="J255" s="40" t="n"/>
      <c r="K255" s="40" t="n"/>
      <c r="L255" s="41">
        <f>IF($A255="","",IF($J255="","",ROUND($J255-IF($K255="",0,$K255),2)))</f>
        <v/>
      </c>
      <c r="M255" s="23">
        <f>IF($A255="","",IF(OR($B255="",$C255="",$D255="",$G255="",$J255=""),"Missing Required Data",IF($F255="","Unassigned to Deposit",IF(COUNTIF('Deposit Batches'!$A$6:$A$505,$F255)=0,"Unknown Deposit Batch",IF($I255="","Not Posted",IF(OR($I255&lt;$G255,AND($H255&lt;&gt;"",$H255&lt;$G255)),"Review Dates",IF(ABS($L255)&gt;Dashboard!$B$5,"Posting Variance",IF(ABS(IFERROR(INDEX('Deposit Batches'!$H$6:$H$505,MATCH($F255,'Deposit Batches'!$A$6:$A$505,0)),0))&gt;Dashboard!$B$6,"Deposit Variance","Reconciled"))))))))</f>
        <v/>
      </c>
      <c r="N255" s="24">
        <f>IF($A255="","",IF($G255="","",MAX(0,IF($M255="Reconciled",$I255,Dashboard!$B$4)-$G255)))</f>
        <v/>
      </c>
      <c r="O255" s="25" t="n"/>
    </row>
    <row r="256">
      <c r="A256" s="18" t="n"/>
      <c r="B256" s="18" t="n"/>
      <c r="C256" s="18" t="n"/>
      <c r="D256" s="18" t="n"/>
      <c r="E256" s="18" t="n"/>
      <c r="F256" s="18" t="n"/>
      <c r="G256" s="38" t="n"/>
      <c r="H256" s="39">
        <f>IF($A256="","",IF($F256="","",IFERROR(INDEX('Deposit Batches'!$C$6:$C$505,MATCH($F256,'Deposit Batches'!$A$6:$A$505,0)),"")))</f>
        <v/>
      </c>
      <c r="I256" s="38" t="n"/>
      <c r="J256" s="40" t="n"/>
      <c r="K256" s="40" t="n"/>
      <c r="L256" s="41">
        <f>IF($A256="","",IF($J256="","",ROUND($J256-IF($K256="",0,$K256),2)))</f>
        <v/>
      </c>
      <c r="M256" s="23">
        <f>IF($A256="","",IF(OR($B256="",$C256="",$D256="",$G256="",$J256=""),"Missing Required Data",IF($F256="","Unassigned to Deposit",IF(COUNTIF('Deposit Batches'!$A$6:$A$505,$F256)=0,"Unknown Deposit Batch",IF($I256="","Not Posted",IF(OR($I256&lt;$G256,AND($H256&lt;&gt;"",$H256&lt;$G256)),"Review Dates",IF(ABS($L256)&gt;Dashboard!$B$5,"Posting Variance",IF(ABS(IFERROR(INDEX('Deposit Batches'!$H$6:$H$505,MATCH($F256,'Deposit Batches'!$A$6:$A$505,0)),0))&gt;Dashboard!$B$6,"Deposit Variance","Reconciled"))))))))</f>
        <v/>
      </c>
      <c r="N256" s="24">
        <f>IF($A256="","",IF($G256="","",MAX(0,IF($M256="Reconciled",$I256,Dashboard!$B$4)-$G256)))</f>
        <v/>
      </c>
      <c r="O256" s="25" t="n"/>
    </row>
    <row r="257">
      <c r="A257" s="18" t="n"/>
      <c r="B257" s="18" t="n"/>
      <c r="C257" s="18" t="n"/>
      <c r="D257" s="18" t="n"/>
      <c r="E257" s="18" t="n"/>
      <c r="F257" s="18" t="n"/>
      <c r="G257" s="38" t="n"/>
      <c r="H257" s="39">
        <f>IF($A257="","",IF($F257="","",IFERROR(INDEX('Deposit Batches'!$C$6:$C$505,MATCH($F257,'Deposit Batches'!$A$6:$A$505,0)),"")))</f>
        <v/>
      </c>
      <c r="I257" s="38" t="n"/>
      <c r="J257" s="40" t="n"/>
      <c r="K257" s="40" t="n"/>
      <c r="L257" s="41">
        <f>IF($A257="","",IF($J257="","",ROUND($J257-IF($K257="",0,$K257),2)))</f>
        <v/>
      </c>
      <c r="M257" s="23">
        <f>IF($A257="","",IF(OR($B257="",$C257="",$D257="",$G257="",$J257=""),"Missing Required Data",IF($F257="","Unassigned to Deposit",IF(COUNTIF('Deposit Batches'!$A$6:$A$505,$F257)=0,"Unknown Deposit Batch",IF($I257="","Not Posted",IF(OR($I257&lt;$G257,AND($H257&lt;&gt;"",$H257&lt;$G257)),"Review Dates",IF(ABS($L257)&gt;Dashboard!$B$5,"Posting Variance",IF(ABS(IFERROR(INDEX('Deposit Batches'!$H$6:$H$505,MATCH($F257,'Deposit Batches'!$A$6:$A$505,0)),0))&gt;Dashboard!$B$6,"Deposit Variance","Reconciled"))))))))</f>
        <v/>
      </c>
      <c r="N257" s="24">
        <f>IF($A257="","",IF($G257="","",MAX(0,IF($M257="Reconciled",$I257,Dashboard!$B$4)-$G257)))</f>
        <v/>
      </c>
      <c r="O257" s="25" t="n"/>
    </row>
    <row r="258">
      <c r="A258" s="18" t="n"/>
      <c r="B258" s="18" t="n"/>
      <c r="C258" s="18" t="n"/>
      <c r="D258" s="18" t="n"/>
      <c r="E258" s="18" t="n"/>
      <c r="F258" s="18" t="n"/>
      <c r="G258" s="38" t="n"/>
      <c r="H258" s="39">
        <f>IF($A258="","",IF($F258="","",IFERROR(INDEX('Deposit Batches'!$C$6:$C$505,MATCH($F258,'Deposit Batches'!$A$6:$A$505,0)),"")))</f>
        <v/>
      </c>
      <c r="I258" s="38" t="n"/>
      <c r="J258" s="40" t="n"/>
      <c r="K258" s="40" t="n"/>
      <c r="L258" s="41">
        <f>IF($A258="","",IF($J258="","",ROUND($J258-IF($K258="",0,$K258),2)))</f>
        <v/>
      </c>
      <c r="M258" s="23">
        <f>IF($A258="","",IF(OR($B258="",$C258="",$D258="",$G258="",$J258=""),"Missing Required Data",IF($F258="","Unassigned to Deposit",IF(COUNTIF('Deposit Batches'!$A$6:$A$505,$F258)=0,"Unknown Deposit Batch",IF($I258="","Not Posted",IF(OR($I258&lt;$G258,AND($H258&lt;&gt;"",$H258&lt;$G258)),"Review Dates",IF(ABS($L258)&gt;Dashboard!$B$5,"Posting Variance",IF(ABS(IFERROR(INDEX('Deposit Batches'!$H$6:$H$505,MATCH($F258,'Deposit Batches'!$A$6:$A$505,0)),0))&gt;Dashboard!$B$6,"Deposit Variance","Reconciled"))))))))</f>
        <v/>
      </c>
      <c r="N258" s="24">
        <f>IF($A258="","",IF($G258="","",MAX(0,IF($M258="Reconciled",$I258,Dashboard!$B$4)-$G258)))</f>
        <v/>
      </c>
      <c r="O258" s="25" t="n"/>
    </row>
    <row r="259">
      <c r="A259" s="18" t="n"/>
      <c r="B259" s="18" t="n"/>
      <c r="C259" s="18" t="n"/>
      <c r="D259" s="18" t="n"/>
      <c r="E259" s="18" t="n"/>
      <c r="F259" s="18" t="n"/>
      <c r="G259" s="38" t="n"/>
      <c r="H259" s="39">
        <f>IF($A259="","",IF($F259="","",IFERROR(INDEX('Deposit Batches'!$C$6:$C$505,MATCH($F259,'Deposit Batches'!$A$6:$A$505,0)),"")))</f>
        <v/>
      </c>
      <c r="I259" s="38" t="n"/>
      <c r="J259" s="40" t="n"/>
      <c r="K259" s="40" t="n"/>
      <c r="L259" s="41">
        <f>IF($A259="","",IF($J259="","",ROUND($J259-IF($K259="",0,$K259),2)))</f>
        <v/>
      </c>
      <c r="M259" s="23">
        <f>IF($A259="","",IF(OR($B259="",$C259="",$D259="",$G259="",$J259=""),"Missing Required Data",IF($F259="","Unassigned to Deposit",IF(COUNTIF('Deposit Batches'!$A$6:$A$505,$F259)=0,"Unknown Deposit Batch",IF($I259="","Not Posted",IF(OR($I259&lt;$G259,AND($H259&lt;&gt;"",$H259&lt;$G259)),"Review Dates",IF(ABS($L259)&gt;Dashboard!$B$5,"Posting Variance",IF(ABS(IFERROR(INDEX('Deposit Batches'!$H$6:$H$505,MATCH($F259,'Deposit Batches'!$A$6:$A$505,0)),0))&gt;Dashboard!$B$6,"Deposit Variance","Reconciled"))))))))</f>
        <v/>
      </c>
      <c r="N259" s="24">
        <f>IF($A259="","",IF($G259="","",MAX(0,IF($M259="Reconciled",$I259,Dashboard!$B$4)-$G259)))</f>
        <v/>
      </c>
      <c r="O259" s="25" t="n"/>
    </row>
    <row r="260">
      <c r="A260" s="18" t="n"/>
      <c r="B260" s="18" t="n"/>
      <c r="C260" s="18" t="n"/>
      <c r="D260" s="18" t="n"/>
      <c r="E260" s="18" t="n"/>
      <c r="F260" s="18" t="n"/>
      <c r="G260" s="38" t="n"/>
      <c r="H260" s="39">
        <f>IF($A260="","",IF($F260="","",IFERROR(INDEX('Deposit Batches'!$C$6:$C$505,MATCH($F260,'Deposit Batches'!$A$6:$A$505,0)),"")))</f>
        <v/>
      </c>
      <c r="I260" s="38" t="n"/>
      <c r="J260" s="40" t="n"/>
      <c r="K260" s="40" t="n"/>
      <c r="L260" s="41">
        <f>IF($A260="","",IF($J260="","",ROUND($J260-IF($K260="",0,$K260),2)))</f>
        <v/>
      </c>
      <c r="M260" s="23">
        <f>IF($A260="","",IF(OR($B260="",$C260="",$D260="",$G260="",$J260=""),"Missing Required Data",IF($F260="","Unassigned to Deposit",IF(COUNTIF('Deposit Batches'!$A$6:$A$505,$F260)=0,"Unknown Deposit Batch",IF($I260="","Not Posted",IF(OR($I260&lt;$G260,AND($H260&lt;&gt;"",$H260&lt;$G260)),"Review Dates",IF(ABS($L260)&gt;Dashboard!$B$5,"Posting Variance",IF(ABS(IFERROR(INDEX('Deposit Batches'!$H$6:$H$505,MATCH($F260,'Deposit Batches'!$A$6:$A$505,0)),0))&gt;Dashboard!$B$6,"Deposit Variance","Reconciled"))))))))</f>
        <v/>
      </c>
      <c r="N260" s="24">
        <f>IF($A260="","",IF($G260="","",MAX(0,IF($M260="Reconciled",$I260,Dashboard!$B$4)-$G260)))</f>
        <v/>
      </c>
      <c r="O260" s="25" t="n"/>
    </row>
    <row r="261">
      <c r="A261" s="18" t="n"/>
      <c r="B261" s="18" t="n"/>
      <c r="C261" s="18" t="n"/>
      <c r="D261" s="18" t="n"/>
      <c r="E261" s="18" t="n"/>
      <c r="F261" s="18" t="n"/>
      <c r="G261" s="38" t="n"/>
      <c r="H261" s="39">
        <f>IF($A261="","",IF($F261="","",IFERROR(INDEX('Deposit Batches'!$C$6:$C$505,MATCH($F261,'Deposit Batches'!$A$6:$A$505,0)),"")))</f>
        <v/>
      </c>
      <c r="I261" s="38" t="n"/>
      <c r="J261" s="40" t="n"/>
      <c r="K261" s="40" t="n"/>
      <c r="L261" s="41">
        <f>IF($A261="","",IF($J261="","",ROUND($J261-IF($K261="",0,$K261),2)))</f>
        <v/>
      </c>
      <c r="M261" s="23">
        <f>IF($A261="","",IF(OR($B261="",$C261="",$D261="",$G261="",$J261=""),"Missing Required Data",IF($F261="","Unassigned to Deposit",IF(COUNTIF('Deposit Batches'!$A$6:$A$505,$F261)=0,"Unknown Deposit Batch",IF($I261="","Not Posted",IF(OR($I261&lt;$G261,AND($H261&lt;&gt;"",$H261&lt;$G261)),"Review Dates",IF(ABS($L261)&gt;Dashboard!$B$5,"Posting Variance",IF(ABS(IFERROR(INDEX('Deposit Batches'!$H$6:$H$505,MATCH($F261,'Deposit Batches'!$A$6:$A$505,0)),0))&gt;Dashboard!$B$6,"Deposit Variance","Reconciled"))))))))</f>
        <v/>
      </c>
      <c r="N261" s="24">
        <f>IF($A261="","",IF($G261="","",MAX(0,IF($M261="Reconciled",$I261,Dashboard!$B$4)-$G261)))</f>
        <v/>
      </c>
      <c r="O261" s="25" t="n"/>
    </row>
    <row r="262">
      <c r="A262" s="18" t="n"/>
      <c r="B262" s="18" t="n"/>
      <c r="C262" s="18" t="n"/>
      <c r="D262" s="18" t="n"/>
      <c r="E262" s="18" t="n"/>
      <c r="F262" s="18" t="n"/>
      <c r="G262" s="38" t="n"/>
      <c r="H262" s="39">
        <f>IF($A262="","",IF($F262="","",IFERROR(INDEX('Deposit Batches'!$C$6:$C$505,MATCH($F262,'Deposit Batches'!$A$6:$A$505,0)),"")))</f>
        <v/>
      </c>
      <c r="I262" s="38" t="n"/>
      <c r="J262" s="40" t="n"/>
      <c r="K262" s="40" t="n"/>
      <c r="L262" s="41">
        <f>IF($A262="","",IF($J262="","",ROUND($J262-IF($K262="",0,$K262),2)))</f>
        <v/>
      </c>
      <c r="M262" s="23">
        <f>IF($A262="","",IF(OR($B262="",$C262="",$D262="",$G262="",$J262=""),"Missing Required Data",IF($F262="","Unassigned to Deposit",IF(COUNTIF('Deposit Batches'!$A$6:$A$505,$F262)=0,"Unknown Deposit Batch",IF($I262="","Not Posted",IF(OR($I262&lt;$G262,AND($H262&lt;&gt;"",$H262&lt;$G262)),"Review Dates",IF(ABS($L262)&gt;Dashboard!$B$5,"Posting Variance",IF(ABS(IFERROR(INDEX('Deposit Batches'!$H$6:$H$505,MATCH($F262,'Deposit Batches'!$A$6:$A$505,0)),0))&gt;Dashboard!$B$6,"Deposit Variance","Reconciled"))))))))</f>
        <v/>
      </c>
      <c r="N262" s="24">
        <f>IF($A262="","",IF($G262="","",MAX(0,IF($M262="Reconciled",$I262,Dashboard!$B$4)-$G262)))</f>
        <v/>
      </c>
      <c r="O262" s="25" t="n"/>
    </row>
    <row r="263">
      <c r="A263" s="18" t="n"/>
      <c r="B263" s="18" t="n"/>
      <c r="C263" s="18" t="n"/>
      <c r="D263" s="18" t="n"/>
      <c r="E263" s="18" t="n"/>
      <c r="F263" s="18" t="n"/>
      <c r="G263" s="38" t="n"/>
      <c r="H263" s="39">
        <f>IF($A263="","",IF($F263="","",IFERROR(INDEX('Deposit Batches'!$C$6:$C$505,MATCH($F263,'Deposit Batches'!$A$6:$A$505,0)),"")))</f>
        <v/>
      </c>
      <c r="I263" s="38" t="n"/>
      <c r="J263" s="40" t="n"/>
      <c r="K263" s="40" t="n"/>
      <c r="L263" s="41">
        <f>IF($A263="","",IF($J263="","",ROUND($J263-IF($K263="",0,$K263),2)))</f>
        <v/>
      </c>
      <c r="M263" s="23">
        <f>IF($A263="","",IF(OR($B263="",$C263="",$D263="",$G263="",$J263=""),"Missing Required Data",IF($F263="","Unassigned to Deposit",IF(COUNTIF('Deposit Batches'!$A$6:$A$505,$F263)=0,"Unknown Deposit Batch",IF($I263="","Not Posted",IF(OR($I263&lt;$G263,AND($H263&lt;&gt;"",$H263&lt;$G263)),"Review Dates",IF(ABS($L263)&gt;Dashboard!$B$5,"Posting Variance",IF(ABS(IFERROR(INDEX('Deposit Batches'!$H$6:$H$505,MATCH($F263,'Deposit Batches'!$A$6:$A$505,0)),0))&gt;Dashboard!$B$6,"Deposit Variance","Reconciled"))))))))</f>
        <v/>
      </c>
      <c r="N263" s="24">
        <f>IF($A263="","",IF($G263="","",MAX(0,IF($M263="Reconciled",$I263,Dashboard!$B$4)-$G263)))</f>
        <v/>
      </c>
      <c r="O263" s="25" t="n"/>
    </row>
    <row r="264">
      <c r="A264" s="18" t="n"/>
      <c r="B264" s="18" t="n"/>
      <c r="C264" s="18" t="n"/>
      <c r="D264" s="18" t="n"/>
      <c r="E264" s="18" t="n"/>
      <c r="F264" s="18" t="n"/>
      <c r="G264" s="38" t="n"/>
      <c r="H264" s="39">
        <f>IF($A264="","",IF($F264="","",IFERROR(INDEX('Deposit Batches'!$C$6:$C$505,MATCH($F264,'Deposit Batches'!$A$6:$A$505,0)),"")))</f>
        <v/>
      </c>
      <c r="I264" s="38" t="n"/>
      <c r="J264" s="40" t="n"/>
      <c r="K264" s="40" t="n"/>
      <c r="L264" s="41">
        <f>IF($A264="","",IF($J264="","",ROUND($J264-IF($K264="",0,$K264),2)))</f>
        <v/>
      </c>
      <c r="M264" s="23">
        <f>IF($A264="","",IF(OR($B264="",$C264="",$D264="",$G264="",$J264=""),"Missing Required Data",IF($F264="","Unassigned to Deposit",IF(COUNTIF('Deposit Batches'!$A$6:$A$505,$F264)=0,"Unknown Deposit Batch",IF($I264="","Not Posted",IF(OR($I264&lt;$G264,AND($H264&lt;&gt;"",$H264&lt;$G264)),"Review Dates",IF(ABS($L264)&gt;Dashboard!$B$5,"Posting Variance",IF(ABS(IFERROR(INDEX('Deposit Batches'!$H$6:$H$505,MATCH($F264,'Deposit Batches'!$A$6:$A$505,0)),0))&gt;Dashboard!$B$6,"Deposit Variance","Reconciled"))))))))</f>
        <v/>
      </c>
      <c r="N264" s="24">
        <f>IF($A264="","",IF($G264="","",MAX(0,IF($M264="Reconciled",$I264,Dashboard!$B$4)-$G264)))</f>
        <v/>
      </c>
      <c r="O264" s="25" t="n"/>
    </row>
    <row r="265">
      <c r="A265" s="18" t="n"/>
      <c r="B265" s="18" t="n"/>
      <c r="C265" s="18" t="n"/>
      <c r="D265" s="18" t="n"/>
      <c r="E265" s="18" t="n"/>
      <c r="F265" s="18" t="n"/>
      <c r="G265" s="38" t="n"/>
      <c r="H265" s="39">
        <f>IF($A265="","",IF($F265="","",IFERROR(INDEX('Deposit Batches'!$C$6:$C$505,MATCH($F265,'Deposit Batches'!$A$6:$A$505,0)),"")))</f>
        <v/>
      </c>
      <c r="I265" s="38" t="n"/>
      <c r="J265" s="40" t="n"/>
      <c r="K265" s="40" t="n"/>
      <c r="L265" s="41">
        <f>IF($A265="","",IF($J265="","",ROUND($J265-IF($K265="",0,$K265),2)))</f>
        <v/>
      </c>
      <c r="M265" s="23">
        <f>IF($A265="","",IF(OR($B265="",$C265="",$D265="",$G265="",$J265=""),"Missing Required Data",IF($F265="","Unassigned to Deposit",IF(COUNTIF('Deposit Batches'!$A$6:$A$505,$F265)=0,"Unknown Deposit Batch",IF($I265="","Not Posted",IF(OR($I265&lt;$G265,AND($H265&lt;&gt;"",$H265&lt;$G265)),"Review Dates",IF(ABS($L265)&gt;Dashboard!$B$5,"Posting Variance",IF(ABS(IFERROR(INDEX('Deposit Batches'!$H$6:$H$505,MATCH($F265,'Deposit Batches'!$A$6:$A$505,0)),0))&gt;Dashboard!$B$6,"Deposit Variance","Reconciled"))))))))</f>
        <v/>
      </c>
      <c r="N265" s="24">
        <f>IF($A265="","",IF($G265="","",MAX(0,IF($M265="Reconciled",$I265,Dashboard!$B$4)-$G265)))</f>
        <v/>
      </c>
      <c r="O265" s="25" t="n"/>
    </row>
    <row r="266">
      <c r="A266" s="18" t="n"/>
      <c r="B266" s="18" t="n"/>
      <c r="C266" s="18" t="n"/>
      <c r="D266" s="18" t="n"/>
      <c r="E266" s="18" t="n"/>
      <c r="F266" s="18" t="n"/>
      <c r="G266" s="38" t="n"/>
      <c r="H266" s="39">
        <f>IF($A266="","",IF($F266="","",IFERROR(INDEX('Deposit Batches'!$C$6:$C$505,MATCH($F266,'Deposit Batches'!$A$6:$A$505,0)),"")))</f>
        <v/>
      </c>
      <c r="I266" s="38" t="n"/>
      <c r="J266" s="40" t="n"/>
      <c r="K266" s="40" t="n"/>
      <c r="L266" s="41">
        <f>IF($A266="","",IF($J266="","",ROUND($J266-IF($K266="",0,$K266),2)))</f>
        <v/>
      </c>
      <c r="M266" s="23">
        <f>IF($A266="","",IF(OR($B266="",$C266="",$D266="",$G266="",$J266=""),"Missing Required Data",IF($F266="","Unassigned to Deposit",IF(COUNTIF('Deposit Batches'!$A$6:$A$505,$F266)=0,"Unknown Deposit Batch",IF($I266="","Not Posted",IF(OR($I266&lt;$G266,AND($H266&lt;&gt;"",$H266&lt;$G266)),"Review Dates",IF(ABS($L266)&gt;Dashboard!$B$5,"Posting Variance",IF(ABS(IFERROR(INDEX('Deposit Batches'!$H$6:$H$505,MATCH($F266,'Deposit Batches'!$A$6:$A$505,0)),0))&gt;Dashboard!$B$6,"Deposit Variance","Reconciled"))))))))</f>
        <v/>
      </c>
      <c r="N266" s="24">
        <f>IF($A266="","",IF($G266="","",MAX(0,IF($M266="Reconciled",$I266,Dashboard!$B$4)-$G266)))</f>
        <v/>
      </c>
      <c r="O266" s="25" t="n"/>
    </row>
    <row r="267">
      <c r="A267" s="18" t="n"/>
      <c r="B267" s="18" t="n"/>
      <c r="C267" s="18" t="n"/>
      <c r="D267" s="18" t="n"/>
      <c r="E267" s="18" t="n"/>
      <c r="F267" s="18" t="n"/>
      <c r="G267" s="38" t="n"/>
      <c r="H267" s="39">
        <f>IF($A267="","",IF($F267="","",IFERROR(INDEX('Deposit Batches'!$C$6:$C$505,MATCH($F267,'Deposit Batches'!$A$6:$A$505,0)),"")))</f>
        <v/>
      </c>
      <c r="I267" s="38" t="n"/>
      <c r="J267" s="40" t="n"/>
      <c r="K267" s="40" t="n"/>
      <c r="L267" s="41">
        <f>IF($A267="","",IF($J267="","",ROUND($J267-IF($K267="",0,$K267),2)))</f>
        <v/>
      </c>
      <c r="M267" s="23">
        <f>IF($A267="","",IF(OR($B267="",$C267="",$D267="",$G267="",$J267=""),"Missing Required Data",IF($F267="","Unassigned to Deposit",IF(COUNTIF('Deposit Batches'!$A$6:$A$505,$F267)=0,"Unknown Deposit Batch",IF($I267="","Not Posted",IF(OR($I267&lt;$G267,AND($H267&lt;&gt;"",$H267&lt;$G267)),"Review Dates",IF(ABS($L267)&gt;Dashboard!$B$5,"Posting Variance",IF(ABS(IFERROR(INDEX('Deposit Batches'!$H$6:$H$505,MATCH($F267,'Deposit Batches'!$A$6:$A$505,0)),0))&gt;Dashboard!$B$6,"Deposit Variance","Reconciled"))))))))</f>
        <v/>
      </c>
      <c r="N267" s="24">
        <f>IF($A267="","",IF($G267="","",MAX(0,IF($M267="Reconciled",$I267,Dashboard!$B$4)-$G267)))</f>
        <v/>
      </c>
      <c r="O267" s="25" t="n"/>
    </row>
    <row r="268">
      <c r="A268" s="18" t="n"/>
      <c r="B268" s="18" t="n"/>
      <c r="C268" s="18" t="n"/>
      <c r="D268" s="18" t="n"/>
      <c r="E268" s="18" t="n"/>
      <c r="F268" s="18" t="n"/>
      <c r="G268" s="38" t="n"/>
      <c r="H268" s="39">
        <f>IF($A268="","",IF($F268="","",IFERROR(INDEX('Deposit Batches'!$C$6:$C$505,MATCH($F268,'Deposit Batches'!$A$6:$A$505,0)),"")))</f>
        <v/>
      </c>
      <c r="I268" s="38" t="n"/>
      <c r="J268" s="40" t="n"/>
      <c r="K268" s="40" t="n"/>
      <c r="L268" s="41">
        <f>IF($A268="","",IF($J268="","",ROUND($J268-IF($K268="",0,$K268),2)))</f>
        <v/>
      </c>
      <c r="M268" s="23">
        <f>IF($A268="","",IF(OR($B268="",$C268="",$D268="",$G268="",$J268=""),"Missing Required Data",IF($F268="","Unassigned to Deposit",IF(COUNTIF('Deposit Batches'!$A$6:$A$505,$F268)=0,"Unknown Deposit Batch",IF($I268="","Not Posted",IF(OR($I268&lt;$G268,AND($H268&lt;&gt;"",$H268&lt;$G268)),"Review Dates",IF(ABS($L268)&gt;Dashboard!$B$5,"Posting Variance",IF(ABS(IFERROR(INDEX('Deposit Batches'!$H$6:$H$505,MATCH($F268,'Deposit Batches'!$A$6:$A$505,0)),0))&gt;Dashboard!$B$6,"Deposit Variance","Reconciled"))))))))</f>
        <v/>
      </c>
      <c r="N268" s="24">
        <f>IF($A268="","",IF($G268="","",MAX(0,IF($M268="Reconciled",$I268,Dashboard!$B$4)-$G268)))</f>
        <v/>
      </c>
      <c r="O268" s="25" t="n"/>
    </row>
    <row r="269">
      <c r="A269" s="18" t="n"/>
      <c r="B269" s="18" t="n"/>
      <c r="C269" s="18" t="n"/>
      <c r="D269" s="18" t="n"/>
      <c r="E269" s="18" t="n"/>
      <c r="F269" s="18" t="n"/>
      <c r="G269" s="38" t="n"/>
      <c r="H269" s="39">
        <f>IF($A269="","",IF($F269="","",IFERROR(INDEX('Deposit Batches'!$C$6:$C$505,MATCH($F269,'Deposit Batches'!$A$6:$A$505,0)),"")))</f>
        <v/>
      </c>
      <c r="I269" s="38" t="n"/>
      <c r="J269" s="40" t="n"/>
      <c r="K269" s="40" t="n"/>
      <c r="L269" s="41">
        <f>IF($A269="","",IF($J269="","",ROUND($J269-IF($K269="",0,$K269),2)))</f>
        <v/>
      </c>
      <c r="M269" s="23">
        <f>IF($A269="","",IF(OR($B269="",$C269="",$D269="",$G269="",$J269=""),"Missing Required Data",IF($F269="","Unassigned to Deposit",IF(COUNTIF('Deposit Batches'!$A$6:$A$505,$F269)=0,"Unknown Deposit Batch",IF($I269="","Not Posted",IF(OR($I269&lt;$G269,AND($H269&lt;&gt;"",$H269&lt;$G269)),"Review Dates",IF(ABS($L269)&gt;Dashboard!$B$5,"Posting Variance",IF(ABS(IFERROR(INDEX('Deposit Batches'!$H$6:$H$505,MATCH($F269,'Deposit Batches'!$A$6:$A$505,0)),0))&gt;Dashboard!$B$6,"Deposit Variance","Reconciled"))))))))</f>
        <v/>
      </c>
      <c r="N269" s="24">
        <f>IF($A269="","",IF($G269="","",MAX(0,IF($M269="Reconciled",$I269,Dashboard!$B$4)-$G269)))</f>
        <v/>
      </c>
      <c r="O269" s="25" t="n"/>
    </row>
    <row r="270">
      <c r="A270" s="18" t="n"/>
      <c r="B270" s="18" t="n"/>
      <c r="C270" s="18" t="n"/>
      <c r="D270" s="18" t="n"/>
      <c r="E270" s="18" t="n"/>
      <c r="F270" s="18" t="n"/>
      <c r="G270" s="38" t="n"/>
      <c r="H270" s="39">
        <f>IF($A270="","",IF($F270="","",IFERROR(INDEX('Deposit Batches'!$C$6:$C$505,MATCH($F270,'Deposit Batches'!$A$6:$A$505,0)),"")))</f>
        <v/>
      </c>
      <c r="I270" s="38" t="n"/>
      <c r="J270" s="40" t="n"/>
      <c r="K270" s="40" t="n"/>
      <c r="L270" s="41">
        <f>IF($A270="","",IF($J270="","",ROUND($J270-IF($K270="",0,$K270),2)))</f>
        <v/>
      </c>
      <c r="M270" s="23">
        <f>IF($A270="","",IF(OR($B270="",$C270="",$D270="",$G270="",$J270=""),"Missing Required Data",IF($F270="","Unassigned to Deposit",IF(COUNTIF('Deposit Batches'!$A$6:$A$505,$F270)=0,"Unknown Deposit Batch",IF($I270="","Not Posted",IF(OR($I270&lt;$G270,AND($H270&lt;&gt;"",$H270&lt;$G270)),"Review Dates",IF(ABS($L270)&gt;Dashboard!$B$5,"Posting Variance",IF(ABS(IFERROR(INDEX('Deposit Batches'!$H$6:$H$505,MATCH($F270,'Deposit Batches'!$A$6:$A$505,0)),0))&gt;Dashboard!$B$6,"Deposit Variance","Reconciled"))))))))</f>
        <v/>
      </c>
      <c r="N270" s="24">
        <f>IF($A270="","",IF($G270="","",MAX(0,IF($M270="Reconciled",$I270,Dashboard!$B$4)-$G270)))</f>
        <v/>
      </c>
      <c r="O270" s="25" t="n"/>
    </row>
    <row r="271">
      <c r="A271" s="18" t="n"/>
      <c r="B271" s="18" t="n"/>
      <c r="C271" s="18" t="n"/>
      <c r="D271" s="18" t="n"/>
      <c r="E271" s="18" t="n"/>
      <c r="F271" s="18" t="n"/>
      <c r="G271" s="38" t="n"/>
      <c r="H271" s="39">
        <f>IF($A271="","",IF($F271="","",IFERROR(INDEX('Deposit Batches'!$C$6:$C$505,MATCH($F271,'Deposit Batches'!$A$6:$A$505,0)),"")))</f>
        <v/>
      </c>
      <c r="I271" s="38" t="n"/>
      <c r="J271" s="40" t="n"/>
      <c r="K271" s="40" t="n"/>
      <c r="L271" s="41">
        <f>IF($A271="","",IF($J271="","",ROUND($J271-IF($K271="",0,$K271),2)))</f>
        <v/>
      </c>
      <c r="M271" s="23">
        <f>IF($A271="","",IF(OR($B271="",$C271="",$D271="",$G271="",$J271=""),"Missing Required Data",IF($F271="","Unassigned to Deposit",IF(COUNTIF('Deposit Batches'!$A$6:$A$505,$F271)=0,"Unknown Deposit Batch",IF($I271="","Not Posted",IF(OR($I271&lt;$G271,AND($H271&lt;&gt;"",$H271&lt;$G271)),"Review Dates",IF(ABS($L271)&gt;Dashboard!$B$5,"Posting Variance",IF(ABS(IFERROR(INDEX('Deposit Batches'!$H$6:$H$505,MATCH($F271,'Deposit Batches'!$A$6:$A$505,0)),0))&gt;Dashboard!$B$6,"Deposit Variance","Reconciled"))))))))</f>
        <v/>
      </c>
      <c r="N271" s="24">
        <f>IF($A271="","",IF($G271="","",MAX(0,IF($M271="Reconciled",$I271,Dashboard!$B$4)-$G271)))</f>
        <v/>
      </c>
      <c r="O271" s="25" t="n"/>
    </row>
    <row r="272">
      <c r="A272" s="18" t="n"/>
      <c r="B272" s="18" t="n"/>
      <c r="C272" s="18" t="n"/>
      <c r="D272" s="18" t="n"/>
      <c r="E272" s="18" t="n"/>
      <c r="F272" s="18" t="n"/>
      <c r="G272" s="38" t="n"/>
      <c r="H272" s="39">
        <f>IF($A272="","",IF($F272="","",IFERROR(INDEX('Deposit Batches'!$C$6:$C$505,MATCH($F272,'Deposit Batches'!$A$6:$A$505,0)),"")))</f>
        <v/>
      </c>
      <c r="I272" s="38" t="n"/>
      <c r="J272" s="40" t="n"/>
      <c r="K272" s="40" t="n"/>
      <c r="L272" s="41">
        <f>IF($A272="","",IF($J272="","",ROUND($J272-IF($K272="",0,$K272),2)))</f>
        <v/>
      </c>
      <c r="M272" s="23">
        <f>IF($A272="","",IF(OR($B272="",$C272="",$D272="",$G272="",$J272=""),"Missing Required Data",IF($F272="","Unassigned to Deposit",IF(COUNTIF('Deposit Batches'!$A$6:$A$505,$F272)=0,"Unknown Deposit Batch",IF($I272="","Not Posted",IF(OR($I272&lt;$G272,AND($H272&lt;&gt;"",$H272&lt;$G272)),"Review Dates",IF(ABS($L272)&gt;Dashboard!$B$5,"Posting Variance",IF(ABS(IFERROR(INDEX('Deposit Batches'!$H$6:$H$505,MATCH($F272,'Deposit Batches'!$A$6:$A$505,0)),0))&gt;Dashboard!$B$6,"Deposit Variance","Reconciled"))))))))</f>
        <v/>
      </c>
      <c r="N272" s="24">
        <f>IF($A272="","",IF($G272="","",MAX(0,IF($M272="Reconciled",$I272,Dashboard!$B$4)-$G272)))</f>
        <v/>
      </c>
      <c r="O272" s="25" t="n"/>
    </row>
    <row r="273">
      <c r="A273" s="18" t="n"/>
      <c r="B273" s="18" t="n"/>
      <c r="C273" s="18" t="n"/>
      <c r="D273" s="18" t="n"/>
      <c r="E273" s="18" t="n"/>
      <c r="F273" s="18" t="n"/>
      <c r="G273" s="38" t="n"/>
      <c r="H273" s="39">
        <f>IF($A273="","",IF($F273="","",IFERROR(INDEX('Deposit Batches'!$C$6:$C$505,MATCH($F273,'Deposit Batches'!$A$6:$A$505,0)),"")))</f>
        <v/>
      </c>
      <c r="I273" s="38" t="n"/>
      <c r="J273" s="40" t="n"/>
      <c r="K273" s="40" t="n"/>
      <c r="L273" s="41">
        <f>IF($A273="","",IF($J273="","",ROUND($J273-IF($K273="",0,$K273),2)))</f>
        <v/>
      </c>
      <c r="M273" s="23">
        <f>IF($A273="","",IF(OR($B273="",$C273="",$D273="",$G273="",$J273=""),"Missing Required Data",IF($F273="","Unassigned to Deposit",IF(COUNTIF('Deposit Batches'!$A$6:$A$505,$F273)=0,"Unknown Deposit Batch",IF($I273="","Not Posted",IF(OR($I273&lt;$G273,AND($H273&lt;&gt;"",$H273&lt;$G273)),"Review Dates",IF(ABS($L273)&gt;Dashboard!$B$5,"Posting Variance",IF(ABS(IFERROR(INDEX('Deposit Batches'!$H$6:$H$505,MATCH($F273,'Deposit Batches'!$A$6:$A$505,0)),0))&gt;Dashboard!$B$6,"Deposit Variance","Reconciled"))))))))</f>
        <v/>
      </c>
      <c r="N273" s="24">
        <f>IF($A273="","",IF($G273="","",MAX(0,IF($M273="Reconciled",$I273,Dashboard!$B$4)-$G273)))</f>
        <v/>
      </c>
      <c r="O273" s="25" t="n"/>
    </row>
    <row r="274">
      <c r="A274" s="18" t="n"/>
      <c r="B274" s="18" t="n"/>
      <c r="C274" s="18" t="n"/>
      <c r="D274" s="18" t="n"/>
      <c r="E274" s="18" t="n"/>
      <c r="F274" s="18" t="n"/>
      <c r="G274" s="38" t="n"/>
      <c r="H274" s="39">
        <f>IF($A274="","",IF($F274="","",IFERROR(INDEX('Deposit Batches'!$C$6:$C$505,MATCH($F274,'Deposit Batches'!$A$6:$A$505,0)),"")))</f>
        <v/>
      </c>
      <c r="I274" s="38" t="n"/>
      <c r="J274" s="40" t="n"/>
      <c r="K274" s="40" t="n"/>
      <c r="L274" s="41">
        <f>IF($A274="","",IF($J274="","",ROUND($J274-IF($K274="",0,$K274),2)))</f>
        <v/>
      </c>
      <c r="M274" s="23">
        <f>IF($A274="","",IF(OR($B274="",$C274="",$D274="",$G274="",$J274=""),"Missing Required Data",IF($F274="","Unassigned to Deposit",IF(COUNTIF('Deposit Batches'!$A$6:$A$505,$F274)=0,"Unknown Deposit Batch",IF($I274="","Not Posted",IF(OR($I274&lt;$G274,AND($H274&lt;&gt;"",$H274&lt;$G274)),"Review Dates",IF(ABS($L274)&gt;Dashboard!$B$5,"Posting Variance",IF(ABS(IFERROR(INDEX('Deposit Batches'!$H$6:$H$505,MATCH($F274,'Deposit Batches'!$A$6:$A$505,0)),0))&gt;Dashboard!$B$6,"Deposit Variance","Reconciled"))))))))</f>
        <v/>
      </c>
      <c r="N274" s="24">
        <f>IF($A274="","",IF($G274="","",MAX(0,IF($M274="Reconciled",$I274,Dashboard!$B$4)-$G274)))</f>
        <v/>
      </c>
      <c r="O274" s="25" t="n"/>
    </row>
    <row r="275">
      <c r="A275" s="18" t="n"/>
      <c r="B275" s="18" t="n"/>
      <c r="C275" s="18" t="n"/>
      <c r="D275" s="18" t="n"/>
      <c r="E275" s="18" t="n"/>
      <c r="F275" s="18" t="n"/>
      <c r="G275" s="38" t="n"/>
      <c r="H275" s="39">
        <f>IF($A275="","",IF($F275="","",IFERROR(INDEX('Deposit Batches'!$C$6:$C$505,MATCH($F275,'Deposit Batches'!$A$6:$A$505,0)),"")))</f>
        <v/>
      </c>
      <c r="I275" s="38" t="n"/>
      <c r="J275" s="40" t="n"/>
      <c r="K275" s="40" t="n"/>
      <c r="L275" s="41">
        <f>IF($A275="","",IF($J275="","",ROUND($J275-IF($K275="",0,$K275),2)))</f>
        <v/>
      </c>
      <c r="M275" s="23">
        <f>IF($A275="","",IF(OR($B275="",$C275="",$D275="",$G275="",$J275=""),"Missing Required Data",IF($F275="","Unassigned to Deposit",IF(COUNTIF('Deposit Batches'!$A$6:$A$505,$F275)=0,"Unknown Deposit Batch",IF($I275="","Not Posted",IF(OR($I275&lt;$G275,AND($H275&lt;&gt;"",$H275&lt;$G275)),"Review Dates",IF(ABS($L275)&gt;Dashboard!$B$5,"Posting Variance",IF(ABS(IFERROR(INDEX('Deposit Batches'!$H$6:$H$505,MATCH($F275,'Deposit Batches'!$A$6:$A$505,0)),0))&gt;Dashboard!$B$6,"Deposit Variance","Reconciled"))))))))</f>
        <v/>
      </c>
      <c r="N275" s="24">
        <f>IF($A275="","",IF($G275="","",MAX(0,IF($M275="Reconciled",$I275,Dashboard!$B$4)-$G275)))</f>
        <v/>
      </c>
      <c r="O275" s="25" t="n"/>
    </row>
    <row r="276">
      <c r="A276" s="18" t="n"/>
      <c r="B276" s="18" t="n"/>
      <c r="C276" s="18" t="n"/>
      <c r="D276" s="18" t="n"/>
      <c r="E276" s="18" t="n"/>
      <c r="F276" s="18" t="n"/>
      <c r="G276" s="38" t="n"/>
      <c r="H276" s="39">
        <f>IF($A276="","",IF($F276="","",IFERROR(INDEX('Deposit Batches'!$C$6:$C$505,MATCH($F276,'Deposit Batches'!$A$6:$A$505,0)),"")))</f>
        <v/>
      </c>
      <c r="I276" s="38" t="n"/>
      <c r="J276" s="40" t="n"/>
      <c r="K276" s="40" t="n"/>
      <c r="L276" s="41">
        <f>IF($A276="","",IF($J276="","",ROUND($J276-IF($K276="",0,$K276),2)))</f>
        <v/>
      </c>
      <c r="M276" s="23">
        <f>IF($A276="","",IF(OR($B276="",$C276="",$D276="",$G276="",$J276=""),"Missing Required Data",IF($F276="","Unassigned to Deposit",IF(COUNTIF('Deposit Batches'!$A$6:$A$505,$F276)=0,"Unknown Deposit Batch",IF($I276="","Not Posted",IF(OR($I276&lt;$G276,AND($H276&lt;&gt;"",$H276&lt;$G276)),"Review Dates",IF(ABS($L276)&gt;Dashboard!$B$5,"Posting Variance",IF(ABS(IFERROR(INDEX('Deposit Batches'!$H$6:$H$505,MATCH($F276,'Deposit Batches'!$A$6:$A$505,0)),0))&gt;Dashboard!$B$6,"Deposit Variance","Reconciled"))))))))</f>
        <v/>
      </c>
      <c r="N276" s="24">
        <f>IF($A276="","",IF($G276="","",MAX(0,IF($M276="Reconciled",$I276,Dashboard!$B$4)-$G276)))</f>
        <v/>
      </c>
      <c r="O276" s="25" t="n"/>
    </row>
    <row r="277">
      <c r="A277" s="18" t="n"/>
      <c r="B277" s="18" t="n"/>
      <c r="C277" s="18" t="n"/>
      <c r="D277" s="18" t="n"/>
      <c r="E277" s="18" t="n"/>
      <c r="F277" s="18" t="n"/>
      <c r="G277" s="38" t="n"/>
      <c r="H277" s="39">
        <f>IF($A277="","",IF($F277="","",IFERROR(INDEX('Deposit Batches'!$C$6:$C$505,MATCH($F277,'Deposit Batches'!$A$6:$A$505,0)),"")))</f>
        <v/>
      </c>
      <c r="I277" s="38" t="n"/>
      <c r="J277" s="40" t="n"/>
      <c r="K277" s="40" t="n"/>
      <c r="L277" s="41">
        <f>IF($A277="","",IF($J277="","",ROUND($J277-IF($K277="",0,$K277),2)))</f>
        <v/>
      </c>
      <c r="M277" s="23">
        <f>IF($A277="","",IF(OR($B277="",$C277="",$D277="",$G277="",$J277=""),"Missing Required Data",IF($F277="","Unassigned to Deposit",IF(COUNTIF('Deposit Batches'!$A$6:$A$505,$F277)=0,"Unknown Deposit Batch",IF($I277="","Not Posted",IF(OR($I277&lt;$G277,AND($H277&lt;&gt;"",$H277&lt;$G277)),"Review Dates",IF(ABS($L277)&gt;Dashboard!$B$5,"Posting Variance",IF(ABS(IFERROR(INDEX('Deposit Batches'!$H$6:$H$505,MATCH($F277,'Deposit Batches'!$A$6:$A$505,0)),0))&gt;Dashboard!$B$6,"Deposit Variance","Reconciled"))))))))</f>
        <v/>
      </c>
      <c r="N277" s="24">
        <f>IF($A277="","",IF($G277="","",MAX(0,IF($M277="Reconciled",$I277,Dashboard!$B$4)-$G277)))</f>
        <v/>
      </c>
      <c r="O277" s="25" t="n"/>
    </row>
    <row r="278">
      <c r="A278" s="18" t="n"/>
      <c r="B278" s="18" t="n"/>
      <c r="C278" s="18" t="n"/>
      <c r="D278" s="18" t="n"/>
      <c r="E278" s="18" t="n"/>
      <c r="F278" s="18" t="n"/>
      <c r="G278" s="38" t="n"/>
      <c r="H278" s="39">
        <f>IF($A278="","",IF($F278="","",IFERROR(INDEX('Deposit Batches'!$C$6:$C$505,MATCH($F278,'Deposit Batches'!$A$6:$A$505,0)),"")))</f>
        <v/>
      </c>
      <c r="I278" s="38" t="n"/>
      <c r="J278" s="40" t="n"/>
      <c r="K278" s="40" t="n"/>
      <c r="L278" s="41">
        <f>IF($A278="","",IF($J278="","",ROUND($J278-IF($K278="",0,$K278),2)))</f>
        <v/>
      </c>
      <c r="M278" s="23">
        <f>IF($A278="","",IF(OR($B278="",$C278="",$D278="",$G278="",$J278=""),"Missing Required Data",IF($F278="","Unassigned to Deposit",IF(COUNTIF('Deposit Batches'!$A$6:$A$505,$F278)=0,"Unknown Deposit Batch",IF($I278="","Not Posted",IF(OR($I278&lt;$G278,AND($H278&lt;&gt;"",$H278&lt;$G278)),"Review Dates",IF(ABS($L278)&gt;Dashboard!$B$5,"Posting Variance",IF(ABS(IFERROR(INDEX('Deposit Batches'!$H$6:$H$505,MATCH($F278,'Deposit Batches'!$A$6:$A$505,0)),0))&gt;Dashboard!$B$6,"Deposit Variance","Reconciled"))))))))</f>
        <v/>
      </c>
      <c r="N278" s="24">
        <f>IF($A278="","",IF($G278="","",MAX(0,IF($M278="Reconciled",$I278,Dashboard!$B$4)-$G278)))</f>
        <v/>
      </c>
      <c r="O278" s="25" t="n"/>
    </row>
    <row r="279">
      <c r="A279" s="18" t="n"/>
      <c r="B279" s="18" t="n"/>
      <c r="C279" s="18" t="n"/>
      <c r="D279" s="18" t="n"/>
      <c r="E279" s="18" t="n"/>
      <c r="F279" s="18" t="n"/>
      <c r="G279" s="38" t="n"/>
      <c r="H279" s="39">
        <f>IF($A279="","",IF($F279="","",IFERROR(INDEX('Deposit Batches'!$C$6:$C$505,MATCH($F279,'Deposit Batches'!$A$6:$A$505,0)),"")))</f>
        <v/>
      </c>
      <c r="I279" s="38" t="n"/>
      <c r="J279" s="40" t="n"/>
      <c r="K279" s="40" t="n"/>
      <c r="L279" s="41">
        <f>IF($A279="","",IF($J279="","",ROUND($J279-IF($K279="",0,$K279),2)))</f>
        <v/>
      </c>
      <c r="M279" s="23">
        <f>IF($A279="","",IF(OR($B279="",$C279="",$D279="",$G279="",$J279=""),"Missing Required Data",IF($F279="","Unassigned to Deposit",IF(COUNTIF('Deposit Batches'!$A$6:$A$505,$F279)=0,"Unknown Deposit Batch",IF($I279="","Not Posted",IF(OR($I279&lt;$G279,AND($H279&lt;&gt;"",$H279&lt;$G279)),"Review Dates",IF(ABS($L279)&gt;Dashboard!$B$5,"Posting Variance",IF(ABS(IFERROR(INDEX('Deposit Batches'!$H$6:$H$505,MATCH($F279,'Deposit Batches'!$A$6:$A$505,0)),0))&gt;Dashboard!$B$6,"Deposit Variance","Reconciled"))))))))</f>
        <v/>
      </c>
      <c r="N279" s="24">
        <f>IF($A279="","",IF($G279="","",MAX(0,IF($M279="Reconciled",$I279,Dashboard!$B$4)-$G279)))</f>
        <v/>
      </c>
      <c r="O279" s="25" t="n"/>
    </row>
    <row r="280">
      <c r="A280" s="18" t="n"/>
      <c r="B280" s="18" t="n"/>
      <c r="C280" s="18" t="n"/>
      <c r="D280" s="18" t="n"/>
      <c r="E280" s="18" t="n"/>
      <c r="F280" s="18" t="n"/>
      <c r="G280" s="38" t="n"/>
      <c r="H280" s="39">
        <f>IF($A280="","",IF($F280="","",IFERROR(INDEX('Deposit Batches'!$C$6:$C$505,MATCH($F280,'Deposit Batches'!$A$6:$A$505,0)),"")))</f>
        <v/>
      </c>
      <c r="I280" s="38" t="n"/>
      <c r="J280" s="40" t="n"/>
      <c r="K280" s="40" t="n"/>
      <c r="L280" s="41">
        <f>IF($A280="","",IF($J280="","",ROUND($J280-IF($K280="",0,$K280),2)))</f>
        <v/>
      </c>
      <c r="M280" s="23">
        <f>IF($A280="","",IF(OR($B280="",$C280="",$D280="",$G280="",$J280=""),"Missing Required Data",IF($F280="","Unassigned to Deposit",IF(COUNTIF('Deposit Batches'!$A$6:$A$505,$F280)=0,"Unknown Deposit Batch",IF($I280="","Not Posted",IF(OR($I280&lt;$G280,AND($H280&lt;&gt;"",$H280&lt;$G280)),"Review Dates",IF(ABS($L280)&gt;Dashboard!$B$5,"Posting Variance",IF(ABS(IFERROR(INDEX('Deposit Batches'!$H$6:$H$505,MATCH($F280,'Deposit Batches'!$A$6:$A$505,0)),0))&gt;Dashboard!$B$6,"Deposit Variance","Reconciled"))))))))</f>
        <v/>
      </c>
      <c r="N280" s="24">
        <f>IF($A280="","",IF($G280="","",MAX(0,IF($M280="Reconciled",$I280,Dashboard!$B$4)-$G280)))</f>
        <v/>
      </c>
      <c r="O280" s="25" t="n"/>
    </row>
    <row r="281">
      <c r="A281" s="18" t="n"/>
      <c r="B281" s="18" t="n"/>
      <c r="C281" s="18" t="n"/>
      <c r="D281" s="18" t="n"/>
      <c r="E281" s="18" t="n"/>
      <c r="F281" s="18" t="n"/>
      <c r="G281" s="38" t="n"/>
      <c r="H281" s="39">
        <f>IF($A281="","",IF($F281="","",IFERROR(INDEX('Deposit Batches'!$C$6:$C$505,MATCH($F281,'Deposit Batches'!$A$6:$A$505,0)),"")))</f>
        <v/>
      </c>
      <c r="I281" s="38" t="n"/>
      <c r="J281" s="40" t="n"/>
      <c r="K281" s="40" t="n"/>
      <c r="L281" s="41">
        <f>IF($A281="","",IF($J281="","",ROUND($J281-IF($K281="",0,$K281),2)))</f>
        <v/>
      </c>
      <c r="M281" s="23">
        <f>IF($A281="","",IF(OR($B281="",$C281="",$D281="",$G281="",$J281=""),"Missing Required Data",IF($F281="","Unassigned to Deposit",IF(COUNTIF('Deposit Batches'!$A$6:$A$505,$F281)=0,"Unknown Deposit Batch",IF($I281="","Not Posted",IF(OR($I281&lt;$G281,AND($H281&lt;&gt;"",$H281&lt;$G281)),"Review Dates",IF(ABS($L281)&gt;Dashboard!$B$5,"Posting Variance",IF(ABS(IFERROR(INDEX('Deposit Batches'!$H$6:$H$505,MATCH($F281,'Deposit Batches'!$A$6:$A$505,0)),0))&gt;Dashboard!$B$6,"Deposit Variance","Reconciled"))))))))</f>
        <v/>
      </c>
      <c r="N281" s="24">
        <f>IF($A281="","",IF($G281="","",MAX(0,IF($M281="Reconciled",$I281,Dashboard!$B$4)-$G281)))</f>
        <v/>
      </c>
      <c r="O281" s="25" t="n"/>
    </row>
    <row r="282">
      <c r="A282" s="18" t="n"/>
      <c r="B282" s="18" t="n"/>
      <c r="C282" s="18" t="n"/>
      <c r="D282" s="18" t="n"/>
      <c r="E282" s="18" t="n"/>
      <c r="F282" s="18" t="n"/>
      <c r="G282" s="38" t="n"/>
      <c r="H282" s="39">
        <f>IF($A282="","",IF($F282="","",IFERROR(INDEX('Deposit Batches'!$C$6:$C$505,MATCH($F282,'Deposit Batches'!$A$6:$A$505,0)),"")))</f>
        <v/>
      </c>
      <c r="I282" s="38" t="n"/>
      <c r="J282" s="40" t="n"/>
      <c r="K282" s="40" t="n"/>
      <c r="L282" s="41">
        <f>IF($A282="","",IF($J282="","",ROUND($J282-IF($K282="",0,$K282),2)))</f>
        <v/>
      </c>
      <c r="M282" s="23">
        <f>IF($A282="","",IF(OR($B282="",$C282="",$D282="",$G282="",$J282=""),"Missing Required Data",IF($F282="","Unassigned to Deposit",IF(COUNTIF('Deposit Batches'!$A$6:$A$505,$F282)=0,"Unknown Deposit Batch",IF($I282="","Not Posted",IF(OR($I282&lt;$G282,AND($H282&lt;&gt;"",$H282&lt;$G282)),"Review Dates",IF(ABS($L282)&gt;Dashboard!$B$5,"Posting Variance",IF(ABS(IFERROR(INDEX('Deposit Batches'!$H$6:$H$505,MATCH($F282,'Deposit Batches'!$A$6:$A$505,0)),0))&gt;Dashboard!$B$6,"Deposit Variance","Reconciled"))))))))</f>
        <v/>
      </c>
      <c r="N282" s="24">
        <f>IF($A282="","",IF($G282="","",MAX(0,IF($M282="Reconciled",$I282,Dashboard!$B$4)-$G282)))</f>
        <v/>
      </c>
      <c r="O282" s="25" t="n"/>
    </row>
    <row r="283">
      <c r="A283" s="18" t="n"/>
      <c r="B283" s="18" t="n"/>
      <c r="C283" s="18" t="n"/>
      <c r="D283" s="18" t="n"/>
      <c r="E283" s="18" t="n"/>
      <c r="F283" s="18" t="n"/>
      <c r="G283" s="38" t="n"/>
      <c r="H283" s="39">
        <f>IF($A283="","",IF($F283="","",IFERROR(INDEX('Deposit Batches'!$C$6:$C$505,MATCH($F283,'Deposit Batches'!$A$6:$A$505,0)),"")))</f>
        <v/>
      </c>
      <c r="I283" s="38" t="n"/>
      <c r="J283" s="40" t="n"/>
      <c r="K283" s="40" t="n"/>
      <c r="L283" s="41">
        <f>IF($A283="","",IF($J283="","",ROUND($J283-IF($K283="",0,$K283),2)))</f>
        <v/>
      </c>
      <c r="M283" s="23">
        <f>IF($A283="","",IF(OR($B283="",$C283="",$D283="",$G283="",$J283=""),"Missing Required Data",IF($F283="","Unassigned to Deposit",IF(COUNTIF('Deposit Batches'!$A$6:$A$505,$F283)=0,"Unknown Deposit Batch",IF($I283="","Not Posted",IF(OR($I283&lt;$G283,AND($H283&lt;&gt;"",$H283&lt;$G283)),"Review Dates",IF(ABS($L283)&gt;Dashboard!$B$5,"Posting Variance",IF(ABS(IFERROR(INDEX('Deposit Batches'!$H$6:$H$505,MATCH($F283,'Deposit Batches'!$A$6:$A$505,0)),0))&gt;Dashboard!$B$6,"Deposit Variance","Reconciled"))))))))</f>
        <v/>
      </c>
      <c r="N283" s="24">
        <f>IF($A283="","",IF($G283="","",MAX(0,IF($M283="Reconciled",$I283,Dashboard!$B$4)-$G283)))</f>
        <v/>
      </c>
      <c r="O283" s="25" t="n"/>
    </row>
    <row r="284">
      <c r="A284" s="18" t="n"/>
      <c r="B284" s="18" t="n"/>
      <c r="C284" s="18" t="n"/>
      <c r="D284" s="18" t="n"/>
      <c r="E284" s="18" t="n"/>
      <c r="F284" s="18" t="n"/>
      <c r="G284" s="38" t="n"/>
      <c r="H284" s="39">
        <f>IF($A284="","",IF($F284="","",IFERROR(INDEX('Deposit Batches'!$C$6:$C$505,MATCH($F284,'Deposit Batches'!$A$6:$A$505,0)),"")))</f>
        <v/>
      </c>
      <c r="I284" s="38" t="n"/>
      <c r="J284" s="40" t="n"/>
      <c r="K284" s="40" t="n"/>
      <c r="L284" s="41">
        <f>IF($A284="","",IF($J284="","",ROUND($J284-IF($K284="",0,$K284),2)))</f>
        <v/>
      </c>
      <c r="M284" s="23">
        <f>IF($A284="","",IF(OR($B284="",$C284="",$D284="",$G284="",$J284=""),"Missing Required Data",IF($F284="","Unassigned to Deposit",IF(COUNTIF('Deposit Batches'!$A$6:$A$505,$F284)=0,"Unknown Deposit Batch",IF($I284="","Not Posted",IF(OR($I284&lt;$G284,AND($H284&lt;&gt;"",$H284&lt;$G284)),"Review Dates",IF(ABS($L284)&gt;Dashboard!$B$5,"Posting Variance",IF(ABS(IFERROR(INDEX('Deposit Batches'!$H$6:$H$505,MATCH($F284,'Deposit Batches'!$A$6:$A$505,0)),0))&gt;Dashboard!$B$6,"Deposit Variance","Reconciled"))))))))</f>
        <v/>
      </c>
      <c r="N284" s="24">
        <f>IF($A284="","",IF($G284="","",MAX(0,IF($M284="Reconciled",$I284,Dashboard!$B$4)-$G284)))</f>
        <v/>
      </c>
      <c r="O284" s="25" t="n"/>
    </row>
    <row r="285">
      <c r="A285" s="18" t="n"/>
      <c r="B285" s="18" t="n"/>
      <c r="C285" s="18" t="n"/>
      <c r="D285" s="18" t="n"/>
      <c r="E285" s="18" t="n"/>
      <c r="F285" s="18" t="n"/>
      <c r="G285" s="38" t="n"/>
      <c r="H285" s="39">
        <f>IF($A285="","",IF($F285="","",IFERROR(INDEX('Deposit Batches'!$C$6:$C$505,MATCH($F285,'Deposit Batches'!$A$6:$A$505,0)),"")))</f>
        <v/>
      </c>
      <c r="I285" s="38" t="n"/>
      <c r="J285" s="40" t="n"/>
      <c r="K285" s="40" t="n"/>
      <c r="L285" s="41">
        <f>IF($A285="","",IF($J285="","",ROUND($J285-IF($K285="",0,$K285),2)))</f>
        <v/>
      </c>
      <c r="M285" s="23">
        <f>IF($A285="","",IF(OR($B285="",$C285="",$D285="",$G285="",$J285=""),"Missing Required Data",IF($F285="","Unassigned to Deposit",IF(COUNTIF('Deposit Batches'!$A$6:$A$505,$F285)=0,"Unknown Deposit Batch",IF($I285="","Not Posted",IF(OR($I285&lt;$G285,AND($H285&lt;&gt;"",$H285&lt;$G285)),"Review Dates",IF(ABS($L285)&gt;Dashboard!$B$5,"Posting Variance",IF(ABS(IFERROR(INDEX('Deposit Batches'!$H$6:$H$505,MATCH($F285,'Deposit Batches'!$A$6:$A$505,0)),0))&gt;Dashboard!$B$6,"Deposit Variance","Reconciled"))))))))</f>
        <v/>
      </c>
      <c r="N285" s="24">
        <f>IF($A285="","",IF($G285="","",MAX(0,IF($M285="Reconciled",$I285,Dashboard!$B$4)-$G285)))</f>
        <v/>
      </c>
      <c r="O285" s="25" t="n"/>
    </row>
    <row r="286">
      <c r="A286" s="18" t="n"/>
      <c r="B286" s="18" t="n"/>
      <c r="C286" s="18" t="n"/>
      <c r="D286" s="18" t="n"/>
      <c r="E286" s="18" t="n"/>
      <c r="F286" s="18" t="n"/>
      <c r="G286" s="38" t="n"/>
      <c r="H286" s="39">
        <f>IF($A286="","",IF($F286="","",IFERROR(INDEX('Deposit Batches'!$C$6:$C$505,MATCH($F286,'Deposit Batches'!$A$6:$A$505,0)),"")))</f>
        <v/>
      </c>
      <c r="I286" s="38" t="n"/>
      <c r="J286" s="40" t="n"/>
      <c r="K286" s="40" t="n"/>
      <c r="L286" s="41">
        <f>IF($A286="","",IF($J286="","",ROUND($J286-IF($K286="",0,$K286),2)))</f>
        <v/>
      </c>
      <c r="M286" s="23">
        <f>IF($A286="","",IF(OR($B286="",$C286="",$D286="",$G286="",$J286=""),"Missing Required Data",IF($F286="","Unassigned to Deposit",IF(COUNTIF('Deposit Batches'!$A$6:$A$505,$F286)=0,"Unknown Deposit Batch",IF($I286="","Not Posted",IF(OR($I286&lt;$G286,AND($H286&lt;&gt;"",$H286&lt;$G286)),"Review Dates",IF(ABS($L286)&gt;Dashboard!$B$5,"Posting Variance",IF(ABS(IFERROR(INDEX('Deposit Batches'!$H$6:$H$505,MATCH($F286,'Deposit Batches'!$A$6:$A$505,0)),0))&gt;Dashboard!$B$6,"Deposit Variance","Reconciled"))))))))</f>
        <v/>
      </c>
      <c r="N286" s="24">
        <f>IF($A286="","",IF($G286="","",MAX(0,IF($M286="Reconciled",$I286,Dashboard!$B$4)-$G286)))</f>
        <v/>
      </c>
      <c r="O286" s="25" t="n"/>
    </row>
    <row r="287">
      <c r="A287" s="18" t="n"/>
      <c r="B287" s="18" t="n"/>
      <c r="C287" s="18" t="n"/>
      <c r="D287" s="18" t="n"/>
      <c r="E287" s="18" t="n"/>
      <c r="F287" s="18" t="n"/>
      <c r="G287" s="38" t="n"/>
      <c r="H287" s="39">
        <f>IF($A287="","",IF($F287="","",IFERROR(INDEX('Deposit Batches'!$C$6:$C$505,MATCH($F287,'Deposit Batches'!$A$6:$A$505,0)),"")))</f>
        <v/>
      </c>
      <c r="I287" s="38" t="n"/>
      <c r="J287" s="40" t="n"/>
      <c r="K287" s="40" t="n"/>
      <c r="L287" s="41">
        <f>IF($A287="","",IF($J287="","",ROUND($J287-IF($K287="",0,$K287),2)))</f>
        <v/>
      </c>
      <c r="M287" s="23">
        <f>IF($A287="","",IF(OR($B287="",$C287="",$D287="",$G287="",$J287=""),"Missing Required Data",IF($F287="","Unassigned to Deposit",IF(COUNTIF('Deposit Batches'!$A$6:$A$505,$F287)=0,"Unknown Deposit Batch",IF($I287="","Not Posted",IF(OR($I287&lt;$G287,AND($H287&lt;&gt;"",$H287&lt;$G287)),"Review Dates",IF(ABS($L287)&gt;Dashboard!$B$5,"Posting Variance",IF(ABS(IFERROR(INDEX('Deposit Batches'!$H$6:$H$505,MATCH($F287,'Deposit Batches'!$A$6:$A$505,0)),0))&gt;Dashboard!$B$6,"Deposit Variance","Reconciled"))))))))</f>
        <v/>
      </c>
      <c r="N287" s="24">
        <f>IF($A287="","",IF($G287="","",MAX(0,IF($M287="Reconciled",$I287,Dashboard!$B$4)-$G287)))</f>
        <v/>
      </c>
      <c r="O287" s="25" t="n"/>
    </row>
    <row r="288">
      <c r="A288" s="18" t="n"/>
      <c r="B288" s="18" t="n"/>
      <c r="C288" s="18" t="n"/>
      <c r="D288" s="18" t="n"/>
      <c r="E288" s="18" t="n"/>
      <c r="F288" s="18" t="n"/>
      <c r="G288" s="38" t="n"/>
      <c r="H288" s="39">
        <f>IF($A288="","",IF($F288="","",IFERROR(INDEX('Deposit Batches'!$C$6:$C$505,MATCH($F288,'Deposit Batches'!$A$6:$A$505,0)),"")))</f>
        <v/>
      </c>
      <c r="I288" s="38" t="n"/>
      <c r="J288" s="40" t="n"/>
      <c r="K288" s="40" t="n"/>
      <c r="L288" s="41">
        <f>IF($A288="","",IF($J288="","",ROUND($J288-IF($K288="",0,$K288),2)))</f>
        <v/>
      </c>
      <c r="M288" s="23">
        <f>IF($A288="","",IF(OR($B288="",$C288="",$D288="",$G288="",$J288=""),"Missing Required Data",IF($F288="","Unassigned to Deposit",IF(COUNTIF('Deposit Batches'!$A$6:$A$505,$F288)=0,"Unknown Deposit Batch",IF($I288="","Not Posted",IF(OR($I288&lt;$G288,AND($H288&lt;&gt;"",$H288&lt;$G288)),"Review Dates",IF(ABS($L288)&gt;Dashboard!$B$5,"Posting Variance",IF(ABS(IFERROR(INDEX('Deposit Batches'!$H$6:$H$505,MATCH($F288,'Deposit Batches'!$A$6:$A$505,0)),0))&gt;Dashboard!$B$6,"Deposit Variance","Reconciled"))))))))</f>
        <v/>
      </c>
      <c r="N288" s="24">
        <f>IF($A288="","",IF($G288="","",MAX(0,IF($M288="Reconciled",$I288,Dashboard!$B$4)-$G288)))</f>
        <v/>
      </c>
      <c r="O288" s="25" t="n"/>
    </row>
    <row r="289">
      <c r="A289" s="18" t="n"/>
      <c r="B289" s="18" t="n"/>
      <c r="C289" s="18" t="n"/>
      <c r="D289" s="18" t="n"/>
      <c r="E289" s="18" t="n"/>
      <c r="F289" s="18" t="n"/>
      <c r="G289" s="38" t="n"/>
      <c r="H289" s="39">
        <f>IF($A289="","",IF($F289="","",IFERROR(INDEX('Deposit Batches'!$C$6:$C$505,MATCH($F289,'Deposit Batches'!$A$6:$A$505,0)),"")))</f>
        <v/>
      </c>
      <c r="I289" s="38" t="n"/>
      <c r="J289" s="40" t="n"/>
      <c r="K289" s="40" t="n"/>
      <c r="L289" s="41">
        <f>IF($A289="","",IF($J289="","",ROUND($J289-IF($K289="",0,$K289),2)))</f>
        <v/>
      </c>
      <c r="M289" s="23">
        <f>IF($A289="","",IF(OR($B289="",$C289="",$D289="",$G289="",$J289=""),"Missing Required Data",IF($F289="","Unassigned to Deposit",IF(COUNTIF('Deposit Batches'!$A$6:$A$505,$F289)=0,"Unknown Deposit Batch",IF($I289="","Not Posted",IF(OR($I289&lt;$G289,AND($H289&lt;&gt;"",$H289&lt;$G289)),"Review Dates",IF(ABS($L289)&gt;Dashboard!$B$5,"Posting Variance",IF(ABS(IFERROR(INDEX('Deposit Batches'!$H$6:$H$505,MATCH($F289,'Deposit Batches'!$A$6:$A$505,0)),0))&gt;Dashboard!$B$6,"Deposit Variance","Reconciled"))))))))</f>
        <v/>
      </c>
      <c r="N289" s="24">
        <f>IF($A289="","",IF($G289="","",MAX(0,IF($M289="Reconciled",$I289,Dashboard!$B$4)-$G289)))</f>
        <v/>
      </c>
      <c r="O289" s="25" t="n"/>
    </row>
    <row r="290">
      <c r="A290" s="18" t="n"/>
      <c r="B290" s="18" t="n"/>
      <c r="C290" s="18" t="n"/>
      <c r="D290" s="18" t="n"/>
      <c r="E290" s="18" t="n"/>
      <c r="F290" s="18" t="n"/>
      <c r="G290" s="38" t="n"/>
      <c r="H290" s="39">
        <f>IF($A290="","",IF($F290="","",IFERROR(INDEX('Deposit Batches'!$C$6:$C$505,MATCH($F290,'Deposit Batches'!$A$6:$A$505,0)),"")))</f>
        <v/>
      </c>
      <c r="I290" s="38" t="n"/>
      <c r="J290" s="40" t="n"/>
      <c r="K290" s="40" t="n"/>
      <c r="L290" s="41">
        <f>IF($A290="","",IF($J290="","",ROUND($J290-IF($K290="",0,$K290),2)))</f>
        <v/>
      </c>
      <c r="M290" s="23">
        <f>IF($A290="","",IF(OR($B290="",$C290="",$D290="",$G290="",$J290=""),"Missing Required Data",IF($F290="","Unassigned to Deposit",IF(COUNTIF('Deposit Batches'!$A$6:$A$505,$F290)=0,"Unknown Deposit Batch",IF($I290="","Not Posted",IF(OR($I290&lt;$G290,AND($H290&lt;&gt;"",$H290&lt;$G290)),"Review Dates",IF(ABS($L290)&gt;Dashboard!$B$5,"Posting Variance",IF(ABS(IFERROR(INDEX('Deposit Batches'!$H$6:$H$505,MATCH($F290,'Deposit Batches'!$A$6:$A$505,0)),0))&gt;Dashboard!$B$6,"Deposit Variance","Reconciled"))))))))</f>
        <v/>
      </c>
      <c r="N290" s="24">
        <f>IF($A290="","",IF($G290="","",MAX(0,IF($M290="Reconciled",$I290,Dashboard!$B$4)-$G290)))</f>
        <v/>
      </c>
      <c r="O290" s="25" t="n"/>
    </row>
    <row r="291">
      <c r="A291" s="18" t="n"/>
      <c r="B291" s="18" t="n"/>
      <c r="C291" s="18" t="n"/>
      <c r="D291" s="18" t="n"/>
      <c r="E291" s="18" t="n"/>
      <c r="F291" s="18" t="n"/>
      <c r="G291" s="38" t="n"/>
      <c r="H291" s="39">
        <f>IF($A291="","",IF($F291="","",IFERROR(INDEX('Deposit Batches'!$C$6:$C$505,MATCH($F291,'Deposit Batches'!$A$6:$A$505,0)),"")))</f>
        <v/>
      </c>
      <c r="I291" s="38" t="n"/>
      <c r="J291" s="40" t="n"/>
      <c r="K291" s="40" t="n"/>
      <c r="L291" s="41">
        <f>IF($A291="","",IF($J291="","",ROUND($J291-IF($K291="",0,$K291),2)))</f>
        <v/>
      </c>
      <c r="M291" s="23">
        <f>IF($A291="","",IF(OR($B291="",$C291="",$D291="",$G291="",$J291=""),"Missing Required Data",IF($F291="","Unassigned to Deposit",IF(COUNTIF('Deposit Batches'!$A$6:$A$505,$F291)=0,"Unknown Deposit Batch",IF($I291="","Not Posted",IF(OR($I291&lt;$G291,AND($H291&lt;&gt;"",$H291&lt;$G291)),"Review Dates",IF(ABS($L291)&gt;Dashboard!$B$5,"Posting Variance",IF(ABS(IFERROR(INDEX('Deposit Batches'!$H$6:$H$505,MATCH($F291,'Deposit Batches'!$A$6:$A$505,0)),0))&gt;Dashboard!$B$6,"Deposit Variance","Reconciled"))))))))</f>
        <v/>
      </c>
      <c r="N291" s="24">
        <f>IF($A291="","",IF($G291="","",MAX(0,IF($M291="Reconciled",$I291,Dashboard!$B$4)-$G291)))</f>
        <v/>
      </c>
      <c r="O291" s="25" t="n"/>
    </row>
    <row r="292">
      <c r="A292" s="18" t="n"/>
      <c r="B292" s="18" t="n"/>
      <c r="C292" s="18" t="n"/>
      <c r="D292" s="18" t="n"/>
      <c r="E292" s="18" t="n"/>
      <c r="F292" s="18" t="n"/>
      <c r="G292" s="38" t="n"/>
      <c r="H292" s="39">
        <f>IF($A292="","",IF($F292="","",IFERROR(INDEX('Deposit Batches'!$C$6:$C$505,MATCH($F292,'Deposit Batches'!$A$6:$A$505,0)),"")))</f>
        <v/>
      </c>
      <c r="I292" s="38" t="n"/>
      <c r="J292" s="40" t="n"/>
      <c r="K292" s="40" t="n"/>
      <c r="L292" s="41">
        <f>IF($A292="","",IF($J292="","",ROUND($J292-IF($K292="",0,$K292),2)))</f>
        <v/>
      </c>
      <c r="M292" s="23">
        <f>IF($A292="","",IF(OR($B292="",$C292="",$D292="",$G292="",$J292=""),"Missing Required Data",IF($F292="","Unassigned to Deposit",IF(COUNTIF('Deposit Batches'!$A$6:$A$505,$F292)=0,"Unknown Deposit Batch",IF($I292="","Not Posted",IF(OR($I292&lt;$G292,AND($H292&lt;&gt;"",$H292&lt;$G292)),"Review Dates",IF(ABS($L292)&gt;Dashboard!$B$5,"Posting Variance",IF(ABS(IFERROR(INDEX('Deposit Batches'!$H$6:$H$505,MATCH($F292,'Deposit Batches'!$A$6:$A$505,0)),0))&gt;Dashboard!$B$6,"Deposit Variance","Reconciled"))))))))</f>
        <v/>
      </c>
      <c r="N292" s="24">
        <f>IF($A292="","",IF($G292="","",MAX(0,IF($M292="Reconciled",$I292,Dashboard!$B$4)-$G292)))</f>
        <v/>
      </c>
      <c r="O292" s="25" t="n"/>
    </row>
    <row r="293">
      <c r="A293" s="18" t="n"/>
      <c r="B293" s="18" t="n"/>
      <c r="C293" s="18" t="n"/>
      <c r="D293" s="18" t="n"/>
      <c r="E293" s="18" t="n"/>
      <c r="F293" s="18" t="n"/>
      <c r="G293" s="38" t="n"/>
      <c r="H293" s="39">
        <f>IF($A293="","",IF($F293="","",IFERROR(INDEX('Deposit Batches'!$C$6:$C$505,MATCH($F293,'Deposit Batches'!$A$6:$A$505,0)),"")))</f>
        <v/>
      </c>
      <c r="I293" s="38" t="n"/>
      <c r="J293" s="40" t="n"/>
      <c r="K293" s="40" t="n"/>
      <c r="L293" s="41">
        <f>IF($A293="","",IF($J293="","",ROUND($J293-IF($K293="",0,$K293),2)))</f>
        <v/>
      </c>
      <c r="M293" s="23">
        <f>IF($A293="","",IF(OR($B293="",$C293="",$D293="",$G293="",$J293=""),"Missing Required Data",IF($F293="","Unassigned to Deposit",IF(COUNTIF('Deposit Batches'!$A$6:$A$505,$F293)=0,"Unknown Deposit Batch",IF($I293="","Not Posted",IF(OR($I293&lt;$G293,AND($H293&lt;&gt;"",$H293&lt;$G293)),"Review Dates",IF(ABS($L293)&gt;Dashboard!$B$5,"Posting Variance",IF(ABS(IFERROR(INDEX('Deposit Batches'!$H$6:$H$505,MATCH($F293,'Deposit Batches'!$A$6:$A$505,0)),0))&gt;Dashboard!$B$6,"Deposit Variance","Reconciled"))))))))</f>
        <v/>
      </c>
      <c r="N293" s="24">
        <f>IF($A293="","",IF($G293="","",MAX(0,IF($M293="Reconciled",$I293,Dashboard!$B$4)-$G293)))</f>
        <v/>
      </c>
      <c r="O293" s="25" t="n"/>
    </row>
    <row r="294">
      <c r="A294" s="18" t="n"/>
      <c r="B294" s="18" t="n"/>
      <c r="C294" s="18" t="n"/>
      <c r="D294" s="18" t="n"/>
      <c r="E294" s="18" t="n"/>
      <c r="F294" s="18" t="n"/>
      <c r="G294" s="38" t="n"/>
      <c r="H294" s="39">
        <f>IF($A294="","",IF($F294="","",IFERROR(INDEX('Deposit Batches'!$C$6:$C$505,MATCH($F294,'Deposit Batches'!$A$6:$A$505,0)),"")))</f>
        <v/>
      </c>
      <c r="I294" s="38" t="n"/>
      <c r="J294" s="40" t="n"/>
      <c r="K294" s="40" t="n"/>
      <c r="L294" s="41">
        <f>IF($A294="","",IF($J294="","",ROUND($J294-IF($K294="",0,$K294),2)))</f>
        <v/>
      </c>
      <c r="M294" s="23">
        <f>IF($A294="","",IF(OR($B294="",$C294="",$D294="",$G294="",$J294=""),"Missing Required Data",IF($F294="","Unassigned to Deposit",IF(COUNTIF('Deposit Batches'!$A$6:$A$505,$F294)=0,"Unknown Deposit Batch",IF($I294="","Not Posted",IF(OR($I294&lt;$G294,AND($H294&lt;&gt;"",$H294&lt;$G294)),"Review Dates",IF(ABS($L294)&gt;Dashboard!$B$5,"Posting Variance",IF(ABS(IFERROR(INDEX('Deposit Batches'!$H$6:$H$505,MATCH($F294,'Deposit Batches'!$A$6:$A$505,0)),0))&gt;Dashboard!$B$6,"Deposit Variance","Reconciled"))))))))</f>
        <v/>
      </c>
      <c r="N294" s="24">
        <f>IF($A294="","",IF($G294="","",MAX(0,IF($M294="Reconciled",$I294,Dashboard!$B$4)-$G294)))</f>
        <v/>
      </c>
      <c r="O294" s="25" t="n"/>
    </row>
    <row r="295">
      <c r="A295" s="18" t="n"/>
      <c r="B295" s="18" t="n"/>
      <c r="C295" s="18" t="n"/>
      <c r="D295" s="18" t="n"/>
      <c r="E295" s="18" t="n"/>
      <c r="F295" s="18" t="n"/>
      <c r="G295" s="38" t="n"/>
      <c r="H295" s="39">
        <f>IF($A295="","",IF($F295="","",IFERROR(INDEX('Deposit Batches'!$C$6:$C$505,MATCH($F295,'Deposit Batches'!$A$6:$A$505,0)),"")))</f>
        <v/>
      </c>
      <c r="I295" s="38" t="n"/>
      <c r="J295" s="40" t="n"/>
      <c r="K295" s="40" t="n"/>
      <c r="L295" s="41">
        <f>IF($A295="","",IF($J295="","",ROUND($J295-IF($K295="",0,$K295),2)))</f>
        <v/>
      </c>
      <c r="M295" s="23">
        <f>IF($A295="","",IF(OR($B295="",$C295="",$D295="",$G295="",$J295=""),"Missing Required Data",IF($F295="","Unassigned to Deposit",IF(COUNTIF('Deposit Batches'!$A$6:$A$505,$F295)=0,"Unknown Deposit Batch",IF($I295="","Not Posted",IF(OR($I295&lt;$G295,AND($H295&lt;&gt;"",$H295&lt;$G295)),"Review Dates",IF(ABS($L295)&gt;Dashboard!$B$5,"Posting Variance",IF(ABS(IFERROR(INDEX('Deposit Batches'!$H$6:$H$505,MATCH($F295,'Deposit Batches'!$A$6:$A$505,0)),0))&gt;Dashboard!$B$6,"Deposit Variance","Reconciled"))))))))</f>
        <v/>
      </c>
      <c r="N295" s="24">
        <f>IF($A295="","",IF($G295="","",MAX(0,IF($M295="Reconciled",$I295,Dashboard!$B$4)-$G295)))</f>
        <v/>
      </c>
      <c r="O295" s="25" t="n"/>
    </row>
    <row r="296">
      <c r="A296" s="18" t="n"/>
      <c r="B296" s="18" t="n"/>
      <c r="C296" s="18" t="n"/>
      <c r="D296" s="18" t="n"/>
      <c r="E296" s="18" t="n"/>
      <c r="F296" s="18" t="n"/>
      <c r="G296" s="38" t="n"/>
      <c r="H296" s="39">
        <f>IF($A296="","",IF($F296="","",IFERROR(INDEX('Deposit Batches'!$C$6:$C$505,MATCH($F296,'Deposit Batches'!$A$6:$A$505,0)),"")))</f>
        <v/>
      </c>
      <c r="I296" s="38" t="n"/>
      <c r="J296" s="40" t="n"/>
      <c r="K296" s="40" t="n"/>
      <c r="L296" s="41">
        <f>IF($A296="","",IF($J296="","",ROUND($J296-IF($K296="",0,$K296),2)))</f>
        <v/>
      </c>
      <c r="M296" s="23">
        <f>IF($A296="","",IF(OR($B296="",$C296="",$D296="",$G296="",$J296=""),"Missing Required Data",IF($F296="","Unassigned to Deposit",IF(COUNTIF('Deposit Batches'!$A$6:$A$505,$F296)=0,"Unknown Deposit Batch",IF($I296="","Not Posted",IF(OR($I296&lt;$G296,AND($H296&lt;&gt;"",$H296&lt;$G296)),"Review Dates",IF(ABS($L296)&gt;Dashboard!$B$5,"Posting Variance",IF(ABS(IFERROR(INDEX('Deposit Batches'!$H$6:$H$505,MATCH($F296,'Deposit Batches'!$A$6:$A$505,0)),0))&gt;Dashboard!$B$6,"Deposit Variance","Reconciled"))))))))</f>
        <v/>
      </c>
      <c r="N296" s="24">
        <f>IF($A296="","",IF($G296="","",MAX(0,IF($M296="Reconciled",$I296,Dashboard!$B$4)-$G296)))</f>
        <v/>
      </c>
      <c r="O296" s="25" t="n"/>
    </row>
    <row r="297">
      <c r="A297" s="18" t="n"/>
      <c r="B297" s="18" t="n"/>
      <c r="C297" s="18" t="n"/>
      <c r="D297" s="18" t="n"/>
      <c r="E297" s="18" t="n"/>
      <c r="F297" s="18" t="n"/>
      <c r="G297" s="38" t="n"/>
      <c r="H297" s="39">
        <f>IF($A297="","",IF($F297="","",IFERROR(INDEX('Deposit Batches'!$C$6:$C$505,MATCH($F297,'Deposit Batches'!$A$6:$A$505,0)),"")))</f>
        <v/>
      </c>
      <c r="I297" s="38" t="n"/>
      <c r="J297" s="40" t="n"/>
      <c r="K297" s="40" t="n"/>
      <c r="L297" s="41">
        <f>IF($A297="","",IF($J297="","",ROUND($J297-IF($K297="",0,$K297),2)))</f>
        <v/>
      </c>
      <c r="M297" s="23">
        <f>IF($A297="","",IF(OR($B297="",$C297="",$D297="",$G297="",$J297=""),"Missing Required Data",IF($F297="","Unassigned to Deposit",IF(COUNTIF('Deposit Batches'!$A$6:$A$505,$F297)=0,"Unknown Deposit Batch",IF($I297="","Not Posted",IF(OR($I297&lt;$G297,AND($H297&lt;&gt;"",$H297&lt;$G297)),"Review Dates",IF(ABS($L297)&gt;Dashboard!$B$5,"Posting Variance",IF(ABS(IFERROR(INDEX('Deposit Batches'!$H$6:$H$505,MATCH($F297,'Deposit Batches'!$A$6:$A$505,0)),0))&gt;Dashboard!$B$6,"Deposit Variance","Reconciled"))))))))</f>
        <v/>
      </c>
      <c r="N297" s="24">
        <f>IF($A297="","",IF($G297="","",MAX(0,IF($M297="Reconciled",$I297,Dashboard!$B$4)-$G297)))</f>
        <v/>
      </c>
      <c r="O297" s="25" t="n"/>
    </row>
    <row r="298">
      <c r="A298" s="18" t="n"/>
      <c r="B298" s="18" t="n"/>
      <c r="C298" s="18" t="n"/>
      <c r="D298" s="18" t="n"/>
      <c r="E298" s="18" t="n"/>
      <c r="F298" s="18" t="n"/>
      <c r="G298" s="38" t="n"/>
      <c r="H298" s="39">
        <f>IF($A298="","",IF($F298="","",IFERROR(INDEX('Deposit Batches'!$C$6:$C$505,MATCH($F298,'Deposit Batches'!$A$6:$A$505,0)),"")))</f>
        <v/>
      </c>
      <c r="I298" s="38" t="n"/>
      <c r="J298" s="40" t="n"/>
      <c r="K298" s="40" t="n"/>
      <c r="L298" s="41">
        <f>IF($A298="","",IF($J298="","",ROUND($J298-IF($K298="",0,$K298),2)))</f>
        <v/>
      </c>
      <c r="M298" s="23">
        <f>IF($A298="","",IF(OR($B298="",$C298="",$D298="",$G298="",$J298=""),"Missing Required Data",IF($F298="","Unassigned to Deposit",IF(COUNTIF('Deposit Batches'!$A$6:$A$505,$F298)=0,"Unknown Deposit Batch",IF($I298="","Not Posted",IF(OR($I298&lt;$G298,AND($H298&lt;&gt;"",$H298&lt;$G298)),"Review Dates",IF(ABS($L298)&gt;Dashboard!$B$5,"Posting Variance",IF(ABS(IFERROR(INDEX('Deposit Batches'!$H$6:$H$505,MATCH($F298,'Deposit Batches'!$A$6:$A$505,0)),0))&gt;Dashboard!$B$6,"Deposit Variance","Reconciled"))))))))</f>
        <v/>
      </c>
      <c r="N298" s="24">
        <f>IF($A298="","",IF($G298="","",MAX(0,IF($M298="Reconciled",$I298,Dashboard!$B$4)-$G298)))</f>
        <v/>
      </c>
      <c r="O298" s="25" t="n"/>
    </row>
    <row r="299">
      <c r="A299" s="18" t="n"/>
      <c r="B299" s="18" t="n"/>
      <c r="C299" s="18" t="n"/>
      <c r="D299" s="18" t="n"/>
      <c r="E299" s="18" t="n"/>
      <c r="F299" s="18" t="n"/>
      <c r="G299" s="38" t="n"/>
      <c r="H299" s="39">
        <f>IF($A299="","",IF($F299="","",IFERROR(INDEX('Deposit Batches'!$C$6:$C$505,MATCH($F299,'Deposit Batches'!$A$6:$A$505,0)),"")))</f>
        <v/>
      </c>
      <c r="I299" s="38" t="n"/>
      <c r="J299" s="40" t="n"/>
      <c r="K299" s="40" t="n"/>
      <c r="L299" s="41">
        <f>IF($A299="","",IF($J299="","",ROUND($J299-IF($K299="",0,$K299),2)))</f>
        <v/>
      </c>
      <c r="M299" s="23">
        <f>IF($A299="","",IF(OR($B299="",$C299="",$D299="",$G299="",$J299=""),"Missing Required Data",IF($F299="","Unassigned to Deposit",IF(COUNTIF('Deposit Batches'!$A$6:$A$505,$F299)=0,"Unknown Deposit Batch",IF($I299="","Not Posted",IF(OR($I299&lt;$G299,AND($H299&lt;&gt;"",$H299&lt;$G299)),"Review Dates",IF(ABS($L299)&gt;Dashboard!$B$5,"Posting Variance",IF(ABS(IFERROR(INDEX('Deposit Batches'!$H$6:$H$505,MATCH($F299,'Deposit Batches'!$A$6:$A$505,0)),0))&gt;Dashboard!$B$6,"Deposit Variance","Reconciled"))))))))</f>
        <v/>
      </c>
      <c r="N299" s="24">
        <f>IF($A299="","",IF($G299="","",MAX(0,IF($M299="Reconciled",$I299,Dashboard!$B$4)-$G299)))</f>
        <v/>
      </c>
      <c r="O299" s="25" t="n"/>
    </row>
    <row r="300">
      <c r="A300" s="18" t="n"/>
      <c r="B300" s="18" t="n"/>
      <c r="C300" s="18" t="n"/>
      <c r="D300" s="18" t="n"/>
      <c r="E300" s="18" t="n"/>
      <c r="F300" s="18" t="n"/>
      <c r="G300" s="38" t="n"/>
      <c r="H300" s="39">
        <f>IF($A300="","",IF($F300="","",IFERROR(INDEX('Deposit Batches'!$C$6:$C$505,MATCH($F300,'Deposit Batches'!$A$6:$A$505,0)),"")))</f>
        <v/>
      </c>
      <c r="I300" s="38" t="n"/>
      <c r="J300" s="40" t="n"/>
      <c r="K300" s="40" t="n"/>
      <c r="L300" s="41">
        <f>IF($A300="","",IF($J300="","",ROUND($J300-IF($K300="",0,$K300),2)))</f>
        <v/>
      </c>
      <c r="M300" s="23">
        <f>IF($A300="","",IF(OR($B300="",$C300="",$D300="",$G300="",$J300=""),"Missing Required Data",IF($F300="","Unassigned to Deposit",IF(COUNTIF('Deposit Batches'!$A$6:$A$505,$F300)=0,"Unknown Deposit Batch",IF($I300="","Not Posted",IF(OR($I300&lt;$G300,AND($H300&lt;&gt;"",$H300&lt;$G300)),"Review Dates",IF(ABS($L300)&gt;Dashboard!$B$5,"Posting Variance",IF(ABS(IFERROR(INDEX('Deposit Batches'!$H$6:$H$505,MATCH($F300,'Deposit Batches'!$A$6:$A$505,0)),0))&gt;Dashboard!$B$6,"Deposit Variance","Reconciled"))))))))</f>
        <v/>
      </c>
      <c r="N300" s="24">
        <f>IF($A300="","",IF($G300="","",MAX(0,IF($M300="Reconciled",$I300,Dashboard!$B$4)-$G300)))</f>
        <v/>
      </c>
      <c r="O300" s="25" t="n"/>
    </row>
    <row r="301">
      <c r="A301" s="18" t="n"/>
      <c r="B301" s="18" t="n"/>
      <c r="C301" s="18" t="n"/>
      <c r="D301" s="18" t="n"/>
      <c r="E301" s="18" t="n"/>
      <c r="F301" s="18" t="n"/>
      <c r="G301" s="38" t="n"/>
      <c r="H301" s="39">
        <f>IF($A301="","",IF($F301="","",IFERROR(INDEX('Deposit Batches'!$C$6:$C$505,MATCH($F301,'Deposit Batches'!$A$6:$A$505,0)),"")))</f>
        <v/>
      </c>
      <c r="I301" s="38" t="n"/>
      <c r="J301" s="40" t="n"/>
      <c r="K301" s="40" t="n"/>
      <c r="L301" s="41">
        <f>IF($A301="","",IF($J301="","",ROUND($J301-IF($K301="",0,$K301),2)))</f>
        <v/>
      </c>
      <c r="M301" s="23">
        <f>IF($A301="","",IF(OR($B301="",$C301="",$D301="",$G301="",$J301=""),"Missing Required Data",IF($F301="","Unassigned to Deposit",IF(COUNTIF('Deposit Batches'!$A$6:$A$505,$F301)=0,"Unknown Deposit Batch",IF($I301="","Not Posted",IF(OR($I301&lt;$G301,AND($H301&lt;&gt;"",$H301&lt;$G301)),"Review Dates",IF(ABS($L301)&gt;Dashboard!$B$5,"Posting Variance",IF(ABS(IFERROR(INDEX('Deposit Batches'!$H$6:$H$505,MATCH($F301,'Deposit Batches'!$A$6:$A$505,0)),0))&gt;Dashboard!$B$6,"Deposit Variance","Reconciled"))))))))</f>
        <v/>
      </c>
      <c r="N301" s="24">
        <f>IF($A301="","",IF($G301="","",MAX(0,IF($M301="Reconciled",$I301,Dashboard!$B$4)-$G301)))</f>
        <v/>
      </c>
      <c r="O301" s="25" t="n"/>
    </row>
    <row r="302">
      <c r="A302" s="18" t="n"/>
      <c r="B302" s="18" t="n"/>
      <c r="C302" s="18" t="n"/>
      <c r="D302" s="18" t="n"/>
      <c r="E302" s="18" t="n"/>
      <c r="F302" s="18" t="n"/>
      <c r="G302" s="38" t="n"/>
      <c r="H302" s="39">
        <f>IF($A302="","",IF($F302="","",IFERROR(INDEX('Deposit Batches'!$C$6:$C$505,MATCH($F302,'Deposit Batches'!$A$6:$A$505,0)),"")))</f>
        <v/>
      </c>
      <c r="I302" s="38" t="n"/>
      <c r="J302" s="40" t="n"/>
      <c r="K302" s="40" t="n"/>
      <c r="L302" s="41">
        <f>IF($A302="","",IF($J302="","",ROUND($J302-IF($K302="",0,$K302),2)))</f>
        <v/>
      </c>
      <c r="M302" s="23">
        <f>IF($A302="","",IF(OR($B302="",$C302="",$D302="",$G302="",$J302=""),"Missing Required Data",IF($F302="","Unassigned to Deposit",IF(COUNTIF('Deposit Batches'!$A$6:$A$505,$F302)=0,"Unknown Deposit Batch",IF($I302="","Not Posted",IF(OR($I302&lt;$G302,AND($H302&lt;&gt;"",$H302&lt;$G302)),"Review Dates",IF(ABS($L302)&gt;Dashboard!$B$5,"Posting Variance",IF(ABS(IFERROR(INDEX('Deposit Batches'!$H$6:$H$505,MATCH($F302,'Deposit Batches'!$A$6:$A$505,0)),0))&gt;Dashboard!$B$6,"Deposit Variance","Reconciled"))))))))</f>
        <v/>
      </c>
      <c r="N302" s="24">
        <f>IF($A302="","",IF($G302="","",MAX(0,IF($M302="Reconciled",$I302,Dashboard!$B$4)-$G302)))</f>
        <v/>
      </c>
      <c r="O302" s="25" t="n"/>
    </row>
    <row r="303">
      <c r="A303" s="18" t="n"/>
      <c r="B303" s="18" t="n"/>
      <c r="C303" s="18" t="n"/>
      <c r="D303" s="18" t="n"/>
      <c r="E303" s="18" t="n"/>
      <c r="F303" s="18" t="n"/>
      <c r="G303" s="38" t="n"/>
      <c r="H303" s="39">
        <f>IF($A303="","",IF($F303="","",IFERROR(INDEX('Deposit Batches'!$C$6:$C$505,MATCH($F303,'Deposit Batches'!$A$6:$A$505,0)),"")))</f>
        <v/>
      </c>
      <c r="I303" s="38" t="n"/>
      <c r="J303" s="40" t="n"/>
      <c r="K303" s="40" t="n"/>
      <c r="L303" s="41">
        <f>IF($A303="","",IF($J303="","",ROUND($J303-IF($K303="",0,$K303),2)))</f>
        <v/>
      </c>
      <c r="M303" s="23">
        <f>IF($A303="","",IF(OR($B303="",$C303="",$D303="",$G303="",$J303=""),"Missing Required Data",IF($F303="","Unassigned to Deposit",IF(COUNTIF('Deposit Batches'!$A$6:$A$505,$F303)=0,"Unknown Deposit Batch",IF($I303="","Not Posted",IF(OR($I303&lt;$G303,AND($H303&lt;&gt;"",$H303&lt;$G303)),"Review Dates",IF(ABS($L303)&gt;Dashboard!$B$5,"Posting Variance",IF(ABS(IFERROR(INDEX('Deposit Batches'!$H$6:$H$505,MATCH($F303,'Deposit Batches'!$A$6:$A$505,0)),0))&gt;Dashboard!$B$6,"Deposit Variance","Reconciled"))))))))</f>
        <v/>
      </c>
      <c r="N303" s="24">
        <f>IF($A303="","",IF($G303="","",MAX(0,IF($M303="Reconciled",$I303,Dashboard!$B$4)-$G303)))</f>
        <v/>
      </c>
      <c r="O303" s="25" t="n"/>
    </row>
    <row r="304">
      <c r="A304" s="18" t="n"/>
      <c r="B304" s="18" t="n"/>
      <c r="C304" s="18" t="n"/>
      <c r="D304" s="18" t="n"/>
      <c r="E304" s="18" t="n"/>
      <c r="F304" s="18" t="n"/>
      <c r="G304" s="38" t="n"/>
      <c r="H304" s="39">
        <f>IF($A304="","",IF($F304="","",IFERROR(INDEX('Deposit Batches'!$C$6:$C$505,MATCH($F304,'Deposit Batches'!$A$6:$A$505,0)),"")))</f>
        <v/>
      </c>
      <c r="I304" s="38" t="n"/>
      <c r="J304" s="40" t="n"/>
      <c r="K304" s="40" t="n"/>
      <c r="L304" s="41">
        <f>IF($A304="","",IF($J304="","",ROUND($J304-IF($K304="",0,$K304),2)))</f>
        <v/>
      </c>
      <c r="M304" s="23">
        <f>IF($A304="","",IF(OR($B304="",$C304="",$D304="",$G304="",$J304=""),"Missing Required Data",IF($F304="","Unassigned to Deposit",IF(COUNTIF('Deposit Batches'!$A$6:$A$505,$F304)=0,"Unknown Deposit Batch",IF($I304="","Not Posted",IF(OR($I304&lt;$G304,AND($H304&lt;&gt;"",$H304&lt;$G304)),"Review Dates",IF(ABS($L304)&gt;Dashboard!$B$5,"Posting Variance",IF(ABS(IFERROR(INDEX('Deposit Batches'!$H$6:$H$505,MATCH($F304,'Deposit Batches'!$A$6:$A$505,0)),0))&gt;Dashboard!$B$6,"Deposit Variance","Reconciled"))))))))</f>
        <v/>
      </c>
      <c r="N304" s="24">
        <f>IF($A304="","",IF($G304="","",MAX(0,IF($M304="Reconciled",$I304,Dashboard!$B$4)-$G304)))</f>
        <v/>
      </c>
      <c r="O304" s="25" t="n"/>
    </row>
    <row r="305">
      <c r="A305" s="18" t="n"/>
      <c r="B305" s="18" t="n"/>
      <c r="C305" s="18" t="n"/>
      <c r="D305" s="18" t="n"/>
      <c r="E305" s="18" t="n"/>
      <c r="F305" s="18" t="n"/>
      <c r="G305" s="38" t="n"/>
      <c r="H305" s="39">
        <f>IF($A305="","",IF($F305="","",IFERROR(INDEX('Deposit Batches'!$C$6:$C$505,MATCH($F305,'Deposit Batches'!$A$6:$A$505,0)),"")))</f>
        <v/>
      </c>
      <c r="I305" s="38" t="n"/>
      <c r="J305" s="40" t="n"/>
      <c r="K305" s="40" t="n"/>
      <c r="L305" s="41">
        <f>IF($A305="","",IF($J305="","",ROUND($J305-IF($K305="",0,$K305),2)))</f>
        <v/>
      </c>
      <c r="M305" s="23">
        <f>IF($A305="","",IF(OR($B305="",$C305="",$D305="",$G305="",$J305=""),"Missing Required Data",IF($F305="","Unassigned to Deposit",IF(COUNTIF('Deposit Batches'!$A$6:$A$505,$F305)=0,"Unknown Deposit Batch",IF($I305="","Not Posted",IF(OR($I305&lt;$G305,AND($H305&lt;&gt;"",$H305&lt;$G305)),"Review Dates",IF(ABS($L305)&gt;Dashboard!$B$5,"Posting Variance",IF(ABS(IFERROR(INDEX('Deposit Batches'!$H$6:$H$505,MATCH($F305,'Deposit Batches'!$A$6:$A$505,0)),0))&gt;Dashboard!$B$6,"Deposit Variance","Reconciled"))))))))</f>
        <v/>
      </c>
      <c r="N305" s="24">
        <f>IF($A305="","",IF($G305="","",MAX(0,IF($M305="Reconciled",$I305,Dashboard!$B$4)-$G305)))</f>
        <v/>
      </c>
      <c r="O305" s="25" t="n"/>
    </row>
    <row r="306">
      <c r="A306" s="18" t="n"/>
      <c r="B306" s="18" t="n"/>
      <c r="C306" s="18" t="n"/>
      <c r="D306" s="18" t="n"/>
      <c r="E306" s="18" t="n"/>
      <c r="F306" s="18" t="n"/>
      <c r="G306" s="38" t="n"/>
      <c r="H306" s="39">
        <f>IF($A306="","",IF($F306="","",IFERROR(INDEX('Deposit Batches'!$C$6:$C$505,MATCH($F306,'Deposit Batches'!$A$6:$A$505,0)),"")))</f>
        <v/>
      </c>
      <c r="I306" s="38" t="n"/>
      <c r="J306" s="40" t="n"/>
      <c r="K306" s="40" t="n"/>
      <c r="L306" s="41">
        <f>IF($A306="","",IF($J306="","",ROUND($J306-IF($K306="",0,$K306),2)))</f>
        <v/>
      </c>
      <c r="M306" s="23">
        <f>IF($A306="","",IF(OR($B306="",$C306="",$D306="",$G306="",$J306=""),"Missing Required Data",IF($F306="","Unassigned to Deposit",IF(COUNTIF('Deposit Batches'!$A$6:$A$505,$F306)=0,"Unknown Deposit Batch",IF($I306="","Not Posted",IF(OR($I306&lt;$G306,AND($H306&lt;&gt;"",$H306&lt;$G306)),"Review Dates",IF(ABS($L306)&gt;Dashboard!$B$5,"Posting Variance",IF(ABS(IFERROR(INDEX('Deposit Batches'!$H$6:$H$505,MATCH($F306,'Deposit Batches'!$A$6:$A$505,0)),0))&gt;Dashboard!$B$6,"Deposit Variance","Reconciled"))))))))</f>
        <v/>
      </c>
      <c r="N306" s="24">
        <f>IF($A306="","",IF($G306="","",MAX(0,IF($M306="Reconciled",$I306,Dashboard!$B$4)-$G306)))</f>
        <v/>
      </c>
      <c r="O306" s="25" t="n"/>
    </row>
    <row r="307">
      <c r="A307" s="18" t="n"/>
      <c r="B307" s="18" t="n"/>
      <c r="C307" s="18" t="n"/>
      <c r="D307" s="18" t="n"/>
      <c r="E307" s="18" t="n"/>
      <c r="F307" s="18" t="n"/>
      <c r="G307" s="38" t="n"/>
      <c r="H307" s="39">
        <f>IF($A307="","",IF($F307="","",IFERROR(INDEX('Deposit Batches'!$C$6:$C$505,MATCH($F307,'Deposit Batches'!$A$6:$A$505,0)),"")))</f>
        <v/>
      </c>
      <c r="I307" s="38" t="n"/>
      <c r="J307" s="40" t="n"/>
      <c r="K307" s="40" t="n"/>
      <c r="L307" s="41">
        <f>IF($A307="","",IF($J307="","",ROUND($J307-IF($K307="",0,$K307),2)))</f>
        <v/>
      </c>
      <c r="M307" s="23">
        <f>IF($A307="","",IF(OR($B307="",$C307="",$D307="",$G307="",$J307=""),"Missing Required Data",IF($F307="","Unassigned to Deposit",IF(COUNTIF('Deposit Batches'!$A$6:$A$505,$F307)=0,"Unknown Deposit Batch",IF($I307="","Not Posted",IF(OR($I307&lt;$G307,AND($H307&lt;&gt;"",$H307&lt;$G307)),"Review Dates",IF(ABS($L307)&gt;Dashboard!$B$5,"Posting Variance",IF(ABS(IFERROR(INDEX('Deposit Batches'!$H$6:$H$505,MATCH($F307,'Deposit Batches'!$A$6:$A$505,0)),0))&gt;Dashboard!$B$6,"Deposit Variance","Reconciled"))))))))</f>
        <v/>
      </c>
      <c r="N307" s="24">
        <f>IF($A307="","",IF($G307="","",MAX(0,IF($M307="Reconciled",$I307,Dashboard!$B$4)-$G307)))</f>
        <v/>
      </c>
      <c r="O307" s="25" t="n"/>
    </row>
    <row r="308">
      <c r="A308" s="18" t="n"/>
      <c r="B308" s="18" t="n"/>
      <c r="C308" s="18" t="n"/>
      <c r="D308" s="18" t="n"/>
      <c r="E308" s="18" t="n"/>
      <c r="F308" s="18" t="n"/>
      <c r="G308" s="38" t="n"/>
      <c r="H308" s="39">
        <f>IF($A308="","",IF($F308="","",IFERROR(INDEX('Deposit Batches'!$C$6:$C$505,MATCH($F308,'Deposit Batches'!$A$6:$A$505,0)),"")))</f>
        <v/>
      </c>
      <c r="I308" s="38" t="n"/>
      <c r="J308" s="40" t="n"/>
      <c r="K308" s="40" t="n"/>
      <c r="L308" s="41">
        <f>IF($A308="","",IF($J308="","",ROUND($J308-IF($K308="",0,$K308),2)))</f>
        <v/>
      </c>
      <c r="M308" s="23">
        <f>IF($A308="","",IF(OR($B308="",$C308="",$D308="",$G308="",$J308=""),"Missing Required Data",IF($F308="","Unassigned to Deposit",IF(COUNTIF('Deposit Batches'!$A$6:$A$505,$F308)=0,"Unknown Deposit Batch",IF($I308="","Not Posted",IF(OR($I308&lt;$G308,AND($H308&lt;&gt;"",$H308&lt;$G308)),"Review Dates",IF(ABS($L308)&gt;Dashboard!$B$5,"Posting Variance",IF(ABS(IFERROR(INDEX('Deposit Batches'!$H$6:$H$505,MATCH($F308,'Deposit Batches'!$A$6:$A$505,0)),0))&gt;Dashboard!$B$6,"Deposit Variance","Reconciled"))))))))</f>
        <v/>
      </c>
      <c r="N308" s="24">
        <f>IF($A308="","",IF($G308="","",MAX(0,IF($M308="Reconciled",$I308,Dashboard!$B$4)-$G308)))</f>
        <v/>
      </c>
      <c r="O308" s="25" t="n"/>
    </row>
    <row r="309">
      <c r="A309" s="18" t="n"/>
      <c r="B309" s="18" t="n"/>
      <c r="C309" s="18" t="n"/>
      <c r="D309" s="18" t="n"/>
      <c r="E309" s="18" t="n"/>
      <c r="F309" s="18" t="n"/>
      <c r="G309" s="38" t="n"/>
      <c r="H309" s="39">
        <f>IF($A309="","",IF($F309="","",IFERROR(INDEX('Deposit Batches'!$C$6:$C$505,MATCH($F309,'Deposit Batches'!$A$6:$A$505,0)),"")))</f>
        <v/>
      </c>
      <c r="I309" s="38" t="n"/>
      <c r="J309" s="40" t="n"/>
      <c r="K309" s="40" t="n"/>
      <c r="L309" s="41">
        <f>IF($A309="","",IF($J309="","",ROUND($J309-IF($K309="",0,$K309),2)))</f>
        <v/>
      </c>
      <c r="M309" s="23">
        <f>IF($A309="","",IF(OR($B309="",$C309="",$D309="",$G309="",$J309=""),"Missing Required Data",IF($F309="","Unassigned to Deposit",IF(COUNTIF('Deposit Batches'!$A$6:$A$505,$F309)=0,"Unknown Deposit Batch",IF($I309="","Not Posted",IF(OR($I309&lt;$G309,AND($H309&lt;&gt;"",$H309&lt;$G309)),"Review Dates",IF(ABS($L309)&gt;Dashboard!$B$5,"Posting Variance",IF(ABS(IFERROR(INDEX('Deposit Batches'!$H$6:$H$505,MATCH($F309,'Deposit Batches'!$A$6:$A$505,0)),0))&gt;Dashboard!$B$6,"Deposit Variance","Reconciled"))))))))</f>
        <v/>
      </c>
      <c r="N309" s="24">
        <f>IF($A309="","",IF($G309="","",MAX(0,IF($M309="Reconciled",$I309,Dashboard!$B$4)-$G309)))</f>
        <v/>
      </c>
      <c r="O309" s="25" t="n"/>
    </row>
    <row r="310">
      <c r="A310" s="18" t="n"/>
      <c r="B310" s="18" t="n"/>
      <c r="C310" s="18" t="n"/>
      <c r="D310" s="18" t="n"/>
      <c r="E310" s="18" t="n"/>
      <c r="F310" s="18" t="n"/>
      <c r="G310" s="38" t="n"/>
      <c r="H310" s="39">
        <f>IF($A310="","",IF($F310="","",IFERROR(INDEX('Deposit Batches'!$C$6:$C$505,MATCH($F310,'Deposit Batches'!$A$6:$A$505,0)),"")))</f>
        <v/>
      </c>
      <c r="I310" s="38" t="n"/>
      <c r="J310" s="40" t="n"/>
      <c r="K310" s="40" t="n"/>
      <c r="L310" s="41">
        <f>IF($A310="","",IF($J310="","",ROUND($J310-IF($K310="",0,$K310),2)))</f>
        <v/>
      </c>
      <c r="M310" s="23">
        <f>IF($A310="","",IF(OR($B310="",$C310="",$D310="",$G310="",$J310=""),"Missing Required Data",IF($F310="","Unassigned to Deposit",IF(COUNTIF('Deposit Batches'!$A$6:$A$505,$F310)=0,"Unknown Deposit Batch",IF($I310="","Not Posted",IF(OR($I310&lt;$G310,AND($H310&lt;&gt;"",$H310&lt;$G310)),"Review Dates",IF(ABS($L310)&gt;Dashboard!$B$5,"Posting Variance",IF(ABS(IFERROR(INDEX('Deposit Batches'!$H$6:$H$505,MATCH($F310,'Deposit Batches'!$A$6:$A$505,0)),0))&gt;Dashboard!$B$6,"Deposit Variance","Reconciled"))))))))</f>
        <v/>
      </c>
      <c r="N310" s="24">
        <f>IF($A310="","",IF($G310="","",MAX(0,IF($M310="Reconciled",$I310,Dashboard!$B$4)-$G310)))</f>
        <v/>
      </c>
      <c r="O310" s="25" t="n"/>
    </row>
    <row r="311">
      <c r="A311" s="18" t="n"/>
      <c r="B311" s="18" t="n"/>
      <c r="C311" s="18" t="n"/>
      <c r="D311" s="18" t="n"/>
      <c r="E311" s="18" t="n"/>
      <c r="F311" s="18" t="n"/>
      <c r="G311" s="38" t="n"/>
      <c r="H311" s="39">
        <f>IF($A311="","",IF($F311="","",IFERROR(INDEX('Deposit Batches'!$C$6:$C$505,MATCH($F311,'Deposit Batches'!$A$6:$A$505,0)),"")))</f>
        <v/>
      </c>
      <c r="I311" s="38" t="n"/>
      <c r="J311" s="40" t="n"/>
      <c r="K311" s="40" t="n"/>
      <c r="L311" s="41">
        <f>IF($A311="","",IF($J311="","",ROUND($J311-IF($K311="",0,$K311),2)))</f>
        <v/>
      </c>
      <c r="M311" s="23">
        <f>IF($A311="","",IF(OR($B311="",$C311="",$D311="",$G311="",$J311=""),"Missing Required Data",IF($F311="","Unassigned to Deposit",IF(COUNTIF('Deposit Batches'!$A$6:$A$505,$F311)=0,"Unknown Deposit Batch",IF($I311="","Not Posted",IF(OR($I311&lt;$G311,AND($H311&lt;&gt;"",$H311&lt;$G311)),"Review Dates",IF(ABS($L311)&gt;Dashboard!$B$5,"Posting Variance",IF(ABS(IFERROR(INDEX('Deposit Batches'!$H$6:$H$505,MATCH($F311,'Deposit Batches'!$A$6:$A$505,0)),0))&gt;Dashboard!$B$6,"Deposit Variance","Reconciled"))))))))</f>
        <v/>
      </c>
      <c r="N311" s="24">
        <f>IF($A311="","",IF($G311="","",MAX(0,IF($M311="Reconciled",$I311,Dashboard!$B$4)-$G311)))</f>
        <v/>
      </c>
      <c r="O311" s="25" t="n"/>
    </row>
    <row r="312">
      <c r="A312" s="18" t="n"/>
      <c r="B312" s="18" t="n"/>
      <c r="C312" s="18" t="n"/>
      <c r="D312" s="18" t="n"/>
      <c r="E312" s="18" t="n"/>
      <c r="F312" s="18" t="n"/>
      <c r="G312" s="38" t="n"/>
      <c r="H312" s="39">
        <f>IF($A312="","",IF($F312="","",IFERROR(INDEX('Deposit Batches'!$C$6:$C$505,MATCH($F312,'Deposit Batches'!$A$6:$A$505,0)),"")))</f>
        <v/>
      </c>
      <c r="I312" s="38" t="n"/>
      <c r="J312" s="40" t="n"/>
      <c r="K312" s="40" t="n"/>
      <c r="L312" s="41">
        <f>IF($A312="","",IF($J312="","",ROUND($J312-IF($K312="",0,$K312),2)))</f>
        <v/>
      </c>
      <c r="M312" s="23">
        <f>IF($A312="","",IF(OR($B312="",$C312="",$D312="",$G312="",$J312=""),"Missing Required Data",IF($F312="","Unassigned to Deposit",IF(COUNTIF('Deposit Batches'!$A$6:$A$505,$F312)=0,"Unknown Deposit Batch",IF($I312="","Not Posted",IF(OR($I312&lt;$G312,AND($H312&lt;&gt;"",$H312&lt;$G312)),"Review Dates",IF(ABS($L312)&gt;Dashboard!$B$5,"Posting Variance",IF(ABS(IFERROR(INDEX('Deposit Batches'!$H$6:$H$505,MATCH($F312,'Deposit Batches'!$A$6:$A$505,0)),0))&gt;Dashboard!$B$6,"Deposit Variance","Reconciled"))))))))</f>
        <v/>
      </c>
      <c r="N312" s="24">
        <f>IF($A312="","",IF($G312="","",MAX(0,IF($M312="Reconciled",$I312,Dashboard!$B$4)-$G312)))</f>
        <v/>
      </c>
      <c r="O312" s="25" t="n"/>
    </row>
    <row r="313">
      <c r="A313" s="18" t="n"/>
      <c r="B313" s="18" t="n"/>
      <c r="C313" s="18" t="n"/>
      <c r="D313" s="18" t="n"/>
      <c r="E313" s="18" t="n"/>
      <c r="F313" s="18" t="n"/>
      <c r="G313" s="38" t="n"/>
      <c r="H313" s="39">
        <f>IF($A313="","",IF($F313="","",IFERROR(INDEX('Deposit Batches'!$C$6:$C$505,MATCH($F313,'Deposit Batches'!$A$6:$A$505,0)),"")))</f>
        <v/>
      </c>
      <c r="I313" s="38" t="n"/>
      <c r="J313" s="40" t="n"/>
      <c r="K313" s="40" t="n"/>
      <c r="L313" s="41">
        <f>IF($A313="","",IF($J313="","",ROUND($J313-IF($K313="",0,$K313),2)))</f>
        <v/>
      </c>
      <c r="M313" s="23">
        <f>IF($A313="","",IF(OR($B313="",$C313="",$D313="",$G313="",$J313=""),"Missing Required Data",IF($F313="","Unassigned to Deposit",IF(COUNTIF('Deposit Batches'!$A$6:$A$505,$F313)=0,"Unknown Deposit Batch",IF($I313="","Not Posted",IF(OR($I313&lt;$G313,AND($H313&lt;&gt;"",$H313&lt;$G313)),"Review Dates",IF(ABS($L313)&gt;Dashboard!$B$5,"Posting Variance",IF(ABS(IFERROR(INDEX('Deposit Batches'!$H$6:$H$505,MATCH($F313,'Deposit Batches'!$A$6:$A$505,0)),0))&gt;Dashboard!$B$6,"Deposit Variance","Reconciled"))))))))</f>
        <v/>
      </c>
      <c r="N313" s="24">
        <f>IF($A313="","",IF($G313="","",MAX(0,IF($M313="Reconciled",$I313,Dashboard!$B$4)-$G313)))</f>
        <v/>
      </c>
      <c r="O313" s="25" t="n"/>
    </row>
    <row r="314">
      <c r="A314" s="18" t="n"/>
      <c r="B314" s="18" t="n"/>
      <c r="C314" s="18" t="n"/>
      <c r="D314" s="18" t="n"/>
      <c r="E314" s="18" t="n"/>
      <c r="F314" s="18" t="n"/>
      <c r="G314" s="38" t="n"/>
      <c r="H314" s="39">
        <f>IF($A314="","",IF($F314="","",IFERROR(INDEX('Deposit Batches'!$C$6:$C$505,MATCH($F314,'Deposit Batches'!$A$6:$A$505,0)),"")))</f>
        <v/>
      </c>
      <c r="I314" s="38" t="n"/>
      <c r="J314" s="40" t="n"/>
      <c r="K314" s="40" t="n"/>
      <c r="L314" s="41">
        <f>IF($A314="","",IF($J314="","",ROUND($J314-IF($K314="",0,$K314),2)))</f>
        <v/>
      </c>
      <c r="M314" s="23">
        <f>IF($A314="","",IF(OR($B314="",$C314="",$D314="",$G314="",$J314=""),"Missing Required Data",IF($F314="","Unassigned to Deposit",IF(COUNTIF('Deposit Batches'!$A$6:$A$505,$F314)=0,"Unknown Deposit Batch",IF($I314="","Not Posted",IF(OR($I314&lt;$G314,AND($H314&lt;&gt;"",$H314&lt;$G314)),"Review Dates",IF(ABS($L314)&gt;Dashboard!$B$5,"Posting Variance",IF(ABS(IFERROR(INDEX('Deposit Batches'!$H$6:$H$505,MATCH($F314,'Deposit Batches'!$A$6:$A$505,0)),0))&gt;Dashboard!$B$6,"Deposit Variance","Reconciled"))))))))</f>
        <v/>
      </c>
      <c r="N314" s="24">
        <f>IF($A314="","",IF($G314="","",MAX(0,IF($M314="Reconciled",$I314,Dashboard!$B$4)-$G314)))</f>
        <v/>
      </c>
      <c r="O314" s="25" t="n"/>
    </row>
    <row r="315">
      <c r="A315" s="18" t="n"/>
      <c r="B315" s="18" t="n"/>
      <c r="C315" s="18" t="n"/>
      <c r="D315" s="18" t="n"/>
      <c r="E315" s="18" t="n"/>
      <c r="F315" s="18" t="n"/>
      <c r="G315" s="38" t="n"/>
      <c r="H315" s="39">
        <f>IF($A315="","",IF($F315="","",IFERROR(INDEX('Deposit Batches'!$C$6:$C$505,MATCH($F315,'Deposit Batches'!$A$6:$A$505,0)),"")))</f>
        <v/>
      </c>
      <c r="I315" s="38" t="n"/>
      <c r="J315" s="40" t="n"/>
      <c r="K315" s="40" t="n"/>
      <c r="L315" s="41">
        <f>IF($A315="","",IF($J315="","",ROUND($J315-IF($K315="",0,$K315),2)))</f>
        <v/>
      </c>
      <c r="M315" s="23">
        <f>IF($A315="","",IF(OR($B315="",$C315="",$D315="",$G315="",$J315=""),"Missing Required Data",IF($F315="","Unassigned to Deposit",IF(COUNTIF('Deposit Batches'!$A$6:$A$505,$F315)=0,"Unknown Deposit Batch",IF($I315="","Not Posted",IF(OR($I315&lt;$G315,AND($H315&lt;&gt;"",$H315&lt;$G315)),"Review Dates",IF(ABS($L315)&gt;Dashboard!$B$5,"Posting Variance",IF(ABS(IFERROR(INDEX('Deposit Batches'!$H$6:$H$505,MATCH($F315,'Deposit Batches'!$A$6:$A$505,0)),0))&gt;Dashboard!$B$6,"Deposit Variance","Reconciled"))))))))</f>
        <v/>
      </c>
      <c r="N315" s="24">
        <f>IF($A315="","",IF($G315="","",MAX(0,IF($M315="Reconciled",$I315,Dashboard!$B$4)-$G315)))</f>
        <v/>
      </c>
      <c r="O315" s="25" t="n"/>
    </row>
    <row r="316">
      <c r="A316" s="18" t="n"/>
      <c r="B316" s="18" t="n"/>
      <c r="C316" s="18" t="n"/>
      <c r="D316" s="18" t="n"/>
      <c r="E316" s="18" t="n"/>
      <c r="F316" s="18" t="n"/>
      <c r="G316" s="38" t="n"/>
      <c r="H316" s="39">
        <f>IF($A316="","",IF($F316="","",IFERROR(INDEX('Deposit Batches'!$C$6:$C$505,MATCH($F316,'Deposit Batches'!$A$6:$A$505,0)),"")))</f>
        <v/>
      </c>
      <c r="I316" s="38" t="n"/>
      <c r="J316" s="40" t="n"/>
      <c r="K316" s="40" t="n"/>
      <c r="L316" s="41">
        <f>IF($A316="","",IF($J316="","",ROUND($J316-IF($K316="",0,$K316),2)))</f>
        <v/>
      </c>
      <c r="M316" s="23">
        <f>IF($A316="","",IF(OR($B316="",$C316="",$D316="",$G316="",$J316=""),"Missing Required Data",IF($F316="","Unassigned to Deposit",IF(COUNTIF('Deposit Batches'!$A$6:$A$505,$F316)=0,"Unknown Deposit Batch",IF($I316="","Not Posted",IF(OR($I316&lt;$G316,AND($H316&lt;&gt;"",$H316&lt;$G316)),"Review Dates",IF(ABS($L316)&gt;Dashboard!$B$5,"Posting Variance",IF(ABS(IFERROR(INDEX('Deposit Batches'!$H$6:$H$505,MATCH($F316,'Deposit Batches'!$A$6:$A$505,0)),0))&gt;Dashboard!$B$6,"Deposit Variance","Reconciled"))))))))</f>
        <v/>
      </c>
      <c r="N316" s="24">
        <f>IF($A316="","",IF($G316="","",MAX(0,IF($M316="Reconciled",$I316,Dashboard!$B$4)-$G316)))</f>
        <v/>
      </c>
      <c r="O316" s="25" t="n"/>
    </row>
    <row r="317">
      <c r="A317" s="18" t="n"/>
      <c r="B317" s="18" t="n"/>
      <c r="C317" s="18" t="n"/>
      <c r="D317" s="18" t="n"/>
      <c r="E317" s="18" t="n"/>
      <c r="F317" s="18" t="n"/>
      <c r="G317" s="38" t="n"/>
      <c r="H317" s="39">
        <f>IF($A317="","",IF($F317="","",IFERROR(INDEX('Deposit Batches'!$C$6:$C$505,MATCH($F317,'Deposit Batches'!$A$6:$A$505,0)),"")))</f>
        <v/>
      </c>
      <c r="I317" s="38" t="n"/>
      <c r="J317" s="40" t="n"/>
      <c r="K317" s="40" t="n"/>
      <c r="L317" s="41">
        <f>IF($A317="","",IF($J317="","",ROUND($J317-IF($K317="",0,$K317),2)))</f>
        <v/>
      </c>
      <c r="M317" s="23">
        <f>IF($A317="","",IF(OR($B317="",$C317="",$D317="",$G317="",$J317=""),"Missing Required Data",IF($F317="","Unassigned to Deposit",IF(COUNTIF('Deposit Batches'!$A$6:$A$505,$F317)=0,"Unknown Deposit Batch",IF($I317="","Not Posted",IF(OR($I317&lt;$G317,AND($H317&lt;&gt;"",$H317&lt;$G317)),"Review Dates",IF(ABS($L317)&gt;Dashboard!$B$5,"Posting Variance",IF(ABS(IFERROR(INDEX('Deposit Batches'!$H$6:$H$505,MATCH($F317,'Deposit Batches'!$A$6:$A$505,0)),0))&gt;Dashboard!$B$6,"Deposit Variance","Reconciled"))))))))</f>
        <v/>
      </c>
      <c r="N317" s="24">
        <f>IF($A317="","",IF($G317="","",MAX(0,IF($M317="Reconciled",$I317,Dashboard!$B$4)-$G317)))</f>
        <v/>
      </c>
      <c r="O317" s="25" t="n"/>
    </row>
    <row r="318">
      <c r="A318" s="18" t="n"/>
      <c r="B318" s="18" t="n"/>
      <c r="C318" s="18" t="n"/>
      <c r="D318" s="18" t="n"/>
      <c r="E318" s="18" t="n"/>
      <c r="F318" s="18" t="n"/>
      <c r="G318" s="38" t="n"/>
      <c r="H318" s="39">
        <f>IF($A318="","",IF($F318="","",IFERROR(INDEX('Deposit Batches'!$C$6:$C$505,MATCH($F318,'Deposit Batches'!$A$6:$A$505,0)),"")))</f>
        <v/>
      </c>
      <c r="I318" s="38" t="n"/>
      <c r="J318" s="40" t="n"/>
      <c r="K318" s="40" t="n"/>
      <c r="L318" s="41">
        <f>IF($A318="","",IF($J318="","",ROUND($J318-IF($K318="",0,$K318),2)))</f>
        <v/>
      </c>
      <c r="M318" s="23">
        <f>IF($A318="","",IF(OR($B318="",$C318="",$D318="",$G318="",$J318=""),"Missing Required Data",IF($F318="","Unassigned to Deposit",IF(COUNTIF('Deposit Batches'!$A$6:$A$505,$F318)=0,"Unknown Deposit Batch",IF($I318="","Not Posted",IF(OR($I318&lt;$G318,AND($H318&lt;&gt;"",$H318&lt;$G318)),"Review Dates",IF(ABS($L318)&gt;Dashboard!$B$5,"Posting Variance",IF(ABS(IFERROR(INDEX('Deposit Batches'!$H$6:$H$505,MATCH($F318,'Deposit Batches'!$A$6:$A$505,0)),0))&gt;Dashboard!$B$6,"Deposit Variance","Reconciled"))))))))</f>
        <v/>
      </c>
      <c r="N318" s="24">
        <f>IF($A318="","",IF($G318="","",MAX(0,IF($M318="Reconciled",$I318,Dashboard!$B$4)-$G318)))</f>
        <v/>
      </c>
      <c r="O318" s="25" t="n"/>
    </row>
    <row r="319">
      <c r="A319" s="18" t="n"/>
      <c r="B319" s="18" t="n"/>
      <c r="C319" s="18" t="n"/>
      <c r="D319" s="18" t="n"/>
      <c r="E319" s="18" t="n"/>
      <c r="F319" s="18" t="n"/>
      <c r="G319" s="38" t="n"/>
      <c r="H319" s="39">
        <f>IF($A319="","",IF($F319="","",IFERROR(INDEX('Deposit Batches'!$C$6:$C$505,MATCH($F319,'Deposit Batches'!$A$6:$A$505,0)),"")))</f>
        <v/>
      </c>
      <c r="I319" s="38" t="n"/>
      <c r="J319" s="40" t="n"/>
      <c r="K319" s="40" t="n"/>
      <c r="L319" s="41">
        <f>IF($A319="","",IF($J319="","",ROUND($J319-IF($K319="",0,$K319),2)))</f>
        <v/>
      </c>
      <c r="M319" s="23">
        <f>IF($A319="","",IF(OR($B319="",$C319="",$D319="",$G319="",$J319=""),"Missing Required Data",IF($F319="","Unassigned to Deposit",IF(COUNTIF('Deposit Batches'!$A$6:$A$505,$F319)=0,"Unknown Deposit Batch",IF($I319="","Not Posted",IF(OR($I319&lt;$G319,AND($H319&lt;&gt;"",$H319&lt;$G319)),"Review Dates",IF(ABS($L319)&gt;Dashboard!$B$5,"Posting Variance",IF(ABS(IFERROR(INDEX('Deposit Batches'!$H$6:$H$505,MATCH($F319,'Deposit Batches'!$A$6:$A$505,0)),0))&gt;Dashboard!$B$6,"Deposit Variance","Reconciled"))))))))</f>
        <v/>
      </c>
      <c r="N319" s="24">
        <f>IF($A319="","",IF($G319="","",MAX(0,IF($M319="Reconciled",$I319,Dashboard!$B$4)-$G319)))</f>
        <v/>
      </c>
      <c r="O319" s="25" t="n"/>
    </row>
    <row r="320">
      <c r="A320" s="18" t="n"/>
      <c r="B320" s="18" t="n"/>
      <c r="C320" s="18" t="n"/>
      <c r="D320" s="18" t="n"/>
      <c r="E320" s="18" t="n"/>
      <c r="F320" s="18" t="n"/>
      <c r="G320" s="38" t="n"/>
      <c r="H320" s="39">
        <f>IF($A320="","",IF($F320="","",IFERROR(INDEX('Deposit Batches'!$C$6:$C$505,MATCH($F320,'Deposit Batches'!$A$6:$A$505,0)),"")))</f>
        <v/>
      </c>
      <c r="I320" s="38" t="n"/>
      <c r="J320" s="40" t="n"/>
      <c r="K320" s="40" t="n"/>
      <c r="L320" s="41">
        <f>IF($A320="","",IF($J320="","",ROUND($J320-IF($K320="",0,$K320),2)))</f>
        <v/>
      </c>
      <c r="M320" s="23">
        <f>IF($A320="","",IF(OR($B320="",$C320="",$D320="",$G320="",$J320=""),"Missing Required Data",IF($F320="","Unassigned to Deposit",IF(COUNTIF('Deposit Batches'!$A$6:$A$505,$F320)=0,"Unknown Deposit Batch",IF($I320="","Not Posted",IF(OR($I320&lt;$G320,AND($H320&lt;&gt;"",$H320&lt;$G320)),"Review Dates",IF(ABS($L320)&gt;Dashboard!$B$5,"Posting Variance",IF(ABS(IFERROR(INDEX('Deposit Batches'!$H$6:$H$505,MATCH($F320,'Deposit Batches'!$A$6:$A$505,0)),0))&gt;Dashboard!$B$6,"Deposit Variance","Reconciled"))))))))</f>
        <v/>
      </c>
      <c r="N320" s="24">
        <f>IF($A320="","",IF($G320="","",MAX(0,IF($M320="Reconciled",$I320,Dashboard!$B$4)-$G320)))</f>
        <v/>
      </c>
      <c r="O320" s="25" t="n"/>
    </row>
    <row r="321">
      <c r="A321" s="18" t="n"/>
      <c r="B321" s="18" t="n"/>
      <c r="C321" s="18" t="n"/>
      <c r="D321" s="18" t="n"/>
      <c r="E321" s="18" t="n"/>
      <c r="F321" s="18" t="n"/>
      <c r="G321" s="38" t="n"/>
      <c r="H321" s="39">
        <f>IF($A321="","",IF($F321="","",IFERROR(INDEX('Deposit Batches'!$C$6:$C$505,MATCH($F321,'Deposit Batches'!$A$6:$A$505,0)),"")))</f>
        <v/>
      </c>
      <c r="I321" s="38" t="n"/>
      <c r="J321" s="40" t="n"/>
      <c r="K321" s="40" t="n"/>
      <c r="L321" s="41">
        <f>IF($A321="","",IF($J321="","",ROUND($J321-IF($K321="",0,$K321),2)))</f>
        <v/>
      </c>
      <c r="M321" s="23">
        <f>IF($A321="","",IF(OR($B321="",$C321="",$D321="",$G321="",$J321=""),"Missing Required Data",IF($F321="","Unassigned to Deposit",IF(COUNTIF('Deposit Batches'!$A$6:$A$505,$F321)=0,"Unknown Deposit Batch",IF($I321="","Not Posted",IF(OR($I321&lt;$G321,AND($H321&lt;&gt;"",$H321&lt;$G321)),"Review Dates",IF(ABS($L321)&gt;Dashboard!$B$5,"Posting Variance",IF(ABS(IFERROR(INDEX('Deposit Batches'!$H$6:$H$505,MATCH($F321,'Deposit Batches'!$A$6:$A$505,0)),0))&gt;Dashboard!$B$6,"Deposit Variance","Reconciled"))))))))</f>
        <v/>
      </c>
      <c r="N321" s="24">
        <f>IF($A321="","",IF($G321="","",MAX(0,IF($M321="Reconciled",$I321,Dashboard!$B$4)-$G321)))</f>
        <v/>
      </c>
      <c r="O321" s="25" t="n"/>
    </row>
    <row r="322">
      <c r="A322" s="18" t="n"/>
      <c r="B322" s="18" t="n"/>
      <c r="C322" s="18" t="n"/>
      <c r="D322" s="18" t="n"/>
      <c r="E322" s="18" t="n"/>
      <c r="F322" s="18" t="n"/>
      <c r="G322" s="38" t="n"/>
      <c r="H322" s="39">
        <f>IF($A322="","",IF($F322="","",IFERROR(INDEX('Deposit Batches'!$C$6:$C$505,MATCH($F322,'Deposit Batches'!$A$6:$A$505,0)),"")))</f>
        <v/>
      </c>
      <c r="I322" s="38" t="n"/>
      <c r="J322" s="40" t="n"/>
      <c r="K322" s="40" t="n"/>
      <c r="L322" s="41">
        <f>IF($A322="","",IF($J322="","",ROUND($J322-IF($K322="",0,$K322),2)))</f>
        <v/>
      </c>
      <c r="M322" s="23">
        <f>IF($A322="","",IF(OR($B322="",$C322="",$D322="",$G322="",$J322=""),"Missing Required Data",IF($F322="","Unassigned to Deposit",IF(COUNTIF('Deposit Batches'!$A$6:$A$505,$F322)=0,"Unknown Deposit Batch",IF($I322="","Not Posted",IF(OR($I322&lt;$G322,AND($H322&lt;&gt;"",$H322&lt;$G322)),"Review Dates",IF(ABS($L322)&gt;Dashboard!$B$5,"Posting Variance",IF(ABS(IFERROR(INDEX('Deposit Batches'!$H$6:$H$505,MATCH($F322,'Deposit Batches'!$A$6:$A$505,0)),0))&gt;Dashboard!$B$6,"Deposit Variance","Reconciled"))))))))</f>
        <v/>
      </c>
      <c r="N322" s="24">
        <f>IF($A322="","",IF($G322="","",MAX(0,IF($M322="Reconciled",$I322,Dashboard!$B$4)-$G322)))</f>
        <v/>
      </c>
      <c r="O322" s="25" t="n"/>
    </row>
    <row r="323">
      <c r="A323" s="18" t="n"/>
      <c r="B323" s="18" t="n"/>
      <c r="C323" s="18" t="n"/>
      <c r="D323" s="18" t="n"/>
      <c r="E323" s="18" t="n"/>
      <c r="F323" s="18" t="n"/>
      <c r="G323" s="38" t="n"/>
      <c r="H323" s="39">
        <f>IF($A323="","",IF($F323="","",IFERROR(INDEX('Deposit Batches'!$C$6:$C$505,MATCH($F323,'Deposit Batches'!$A$6:$A$505,0)),"")))</f>
        <v/>
      </c>
      <c r="I323" s="38" t="n"/>
      <c r="J323" s="40" t="n"/>
      <c r="K323" s="40" t="n"/>
      <c r="L323" s="41">
        <f>IF($A323="","",IF($J323="","",ROUND($J323-IF($K323="",0,$K323),2)))</f>
        <v/>
      </c>
      <c r="M323" s="23">
        <f>IF($A323="","",IF(OR($B323="",$C323="",$D323="",$G323="",$J323=""),"Missing Required Data",IF($F323="","Unassigned to Deposit",IF(COUNTIF('Deposit Batches'!$A$6:$A$505,$F323)=0,"Unknown Deposit Batch",IF($I323="","Not Posted",IF(OR($I323&lt;$G323,AND($H323&lt;&gt;"",$H323&lt;$G323)),"Review Dates",IF(ABS($L323)&gt;Dashboard!$B$5,"Posting Variance",IF(ABS(IFERROR(INDEX('Deposit Batches'!$H$6:$H$505,MATCH($F323,'Deposit Batches'!$A$6:$A$505,0)),0))&gt;Dashboard!$B$6,"Deposit Variance","Reconciled"))))))))</f>
        <v/>
      </c>
      <c r="N323" s="24">
        <f>IF($A323="","",IF($G323="","",MAX(0,IF($M323="Reconciled",$I323,Dashboard!$B$4)-$G323)))</f>
        <v/>
      </c>
      <c r="O323" s="25" t="n"/>
    </row>
    <row r="324">
      <c r="A324" s="18" t="n"/>
      <c r="B324" s="18" t="n"/>
      <c r="C324" s="18" t="n"/>
      <c r="D324" s="18" t="n"/>
      <c r="E324" s="18" t="n"/>
      <c r="F324" s="18" t="n"/>
      <c r="G324" s="38" t="n"/>
      <c r="H324" s="39">
        <f>IF($A324="","",IF($F324="","",IFERROR(INDEX('Deposit Batches'!$C$6:$C$505,MATCH($F324,'Deposit Batches'!$A$6:$A$505,0)),"")))</f>
        <v/>
      </c>
      <c r="I324" s="38" t="n"/>
      <c r="J324" s="40" t="n"/>
      <c r="K324" s="40" t="n"/>
      <c r="L324" s="41">
        <f>IF($A324="","",IF($J324="","",ROUND($J324-IF($K324="",0,$K324),2)))</f>
        <v/>
      </c>
      <c r="M324" s="23">
        <f>IF($A324="","",IF(OR($B324="",$C324="",$D324="",$G324="",$J324=""),"Missing Required Data",IF($F324="","Unassigned to Deposit",IF(COUNTIF('Deposit Batches'!$A$6:$A$505,$F324)=0,"Unknown Deposit Batch",IF($I324="","Not Posted",IF(OR($I324&lt;$G324,AND($H324&lt;&gt;"",$H324&lt;$G324)),"Review Dates",IF(ABS($L324)&gt;Dashboard!$B$5,"Posting Variance",IF(ABS(IFERROR(INDEX('Deposit Batches'!$H$6:$H$505,MATCH($F324,'Deposit Batches'!$A$6:$A$505,0)),0))&gt;Dashboard!$B$6,"Deposit Variance","Reconciled"))))))))</f>
        <v/>
      </c>
      <c r="N324" s="24">
        <f>IF($A324="","",IF($G324="","",MAX(0,IF($M324="Reconciled",$I324,Dashboard!$B$4)-$G324)))</f>
        <v/>
      </c>
      <c r="O324" s="25" t="n"/>
    </row>
    <row r="325">
      <c r="A325" s="18" t="n"/>
      <c r="B325" s="18" t="n"/>
      <c r="C325" s="18" t="n"/>
      <c r="D325" s="18" t="n"/>
      <c r="E325" s="18" t="n"/>
      <c r="F325" s="18" t="n"/>
      <c r="G325" s="38" t="n"/>
      <c r="H325" s="39">
        <f>IF($A325="","",IF($F325="","",IFERROR(INDEX('Deposit Batches'!$C$6:$C$505,MATCH($F325,'Deposit Batches'!$A$6:$A$505,0)),"")))</f>
        <v/>
      </c>
      <c r="I325" s="38" t="n"/>
      <c r="J325" s="40" t="n"/>
      <c r="K325" s="40" t="n"/>
      <c r="L325" s="41">
        <f>IF($A325="","",IF($J325="","",ROUND($J325-IF($K325="",0,$K325),2)))</f>
        <v/>
      </c>
      <c r="M325" s="23">
        <f>IF($A325="","",IF(OR($B325="",$C325="",$D325="",$G325="",$J325=""),"Missing Required Data",IF($F325="","Unassigned to Deposit",IF(COUNTIF('Deposit Batches'!$A$6:$A$505,$F325)=0,"Unknown Deposit Batch",IF($I325="","Not Posted",IF(OR($I325&lt;$G325,AND($H325&lt;&gt;"",$H325&lt;$G325)),"Review Dates",IF(ABS($L325)&gt;Dashboard!$B$5,"Posting Variance",IF(ABS(IFERROR(INDEX('Deposit Batches'!$H$6:$H$505,MATCH($F325,'Deposit Batches'!$A$6:$A$505,0)),0))&gt;Dashboard!$B$6,"Deposit Variance","Reconciled"))))))))</f>
        <v/>
      </c>
      <c r="N325" s="24">
        <f>IF($A325="","",IF($G325="","",MAX(0,IF($M325="Reconciled",$I325,Dashboard!$B$4)-$G325)))</f>
        <v/>
      </c>
      <c r="O325" s="25" t="n"/>
    </row>
    <row r="326">
      <c r="A326" s="18" t="n"/>
      <c r="B326" s="18" t="n"/>
      <c r="C326" s="18" t="n"/>
      <c r="D326" s="18" t="n"/>
      <c r="E326" s="18" t="n"/>
      <c r="F326" s="18" t="n"/>
      <c r="G326" s="38" t="n"/>
      <c r="H326" s="39">
        <f>IF($A326="","",IF($F326="","",IFERROR(INDEX('Deposit Batches'!$C$6:$C$505,MATCH($F326,'Deposit Batches'!$A$6:$A$505,0)),"")))</f>
        <v/>
      </c>
      <c r="I326" s="38" t="n"/>
      <c r="J326" s="40" t="n"/>
      <c r="K326" s="40" t="n"/>
      <c r="L326" s="41">
        <f>IF($A326="","",IF($J326="","",ROUND($J326-IF($K326="",0,$K326),2)))</f>
        <v/>
      </c>
      <c r="M326" s="23">
        <f>IF($A326="","",IF(OR($B326="",$C326="",$D326="",$G326="",$J326=""),"Missing Required Data",IF($F326="","Unassigned to Deposit",IF(COUNTIF('Deposit Batches'!$A$6:$A$505,$F326)=0,"Unknown Deposit Batch",IF($I326="","Not Posted",IF(OR($I326&lt;$G326,AND($H326&lt;&gt;"",$H326&lt;$G326)),"Review Dates",IF(ABS($L326)&gt;Dashboard!$B$5,"Posting Variance",IF(ABS(IFERROR(INDEX('Deposit Batches'!$H$6:$H$505,MATCH($F326,'Deposit Batches'!$A$6:$A$505,0)),0))&gt;Dashboard!$B$6,"Deposit Variance","Reconciled"))))))))</f>
        <v/>
      </c>
      <c r="N326" s="24">
        <f>IF($A326="","",IF($G326="","",MAX(0,IF($M326="Reconciled",$I326,Dashboard!$B$4)-$G326)))</f>
        <v/>
      </c>
      <c r="O326" s="25" t="n"/>
    </row>
    <row r="327">
      <c r="A327" s="18" t="n"/>
      <c r="B327" s="18" t="n"/>
      <c r="C327" s="18" t="n"/>
      <c r="D327" s="18" t="n"/>
      <c r="E327" s="18" t="n"/>
      <c r="F327" s="18" t="n"/>
      <c r="G327" s="38" t="n"/>
      <c r="H327" s="39">
        <f>IF($A327="","",IF($F327="","",IFERROR(INDEX('Deposit Batches'!$C$6:$C$505,MATCH($F327,'Deposit Batches'!$A$6:$A$505,0)),"")))</f>
        <v/>
      </c>
      <c r="I327" s="38" t="n"/>
      <c r="J327" s="40" t="n"/>
      <c r="K327" s="40" t="n"/>
      <c r="L327" s="41">
        <f>IF($A327="","",IF($J327="","",ROUND($J327-IF($K327="",0,$K327),2)))</f>
        <v/>
      </c>
      <c r="M327" s="23">
        <f>IF($A327="","",IF(OR($B327="",$C327="",$D327="",$G327="",$J327=""),"Missing Required Data",IF($F327="","Unassigned to Deposit",IF(COUNTIF('Deposit Batches'!$A$6:$A$505,$F327)=0,"Unknown Deposit Batch",IF($I327="","Not Posted",IF(OR($I327&lt;$G327,AND($H327&lt;&gt;"",$H327&lt;$G327)),"Review Dates",IF(ABS($L327)&gt;Dashboard!$B$5,"Posting Variance",IF(ABS(IFERROR(INDEX('Deposit Batches'!$H$6:$H$505,MATCH($F327,'Deposit Batches'!$A$6:$A$505,0)),0))&gt;Dashboard!$B$6,"Deposit Variance","Reconciled"))))))))</f>
        <v/>
      </c>
      <c r="N327" s="24">
        <f>IF($A327="","",IF($G327="","",MAX(0,IF($M327="Reconciled",$I327,Dashboard!$B$4)-$G327)))</f>
        <v/>
      </c>
      <c r="O327" s="25" t="n"/>
    </row>
    <row r="328">
      <c r="A328" s="18" t="n"/>
      <c r="B328" s="18" t="n"/>
      <c r="C328" s="18" t="n"/>
      <c r="D328" s="18" t="n"/>
      <c r="E328" s="18" t="n"/>
      <c r="F328" s="18" t="n"/>
      <c r="G328" s="38" t="n"/>
      <c r="H328" s="39">
        <f>IF($A328="","",IF($F328="","",IFERROR(INDEX('Deposit Batches'!$C$6:$C$505,MATCH($F328,'Deposit Batches'!$A$6:$A$505,0)),"")))</f>
        <v/>
      </c>
      <c r="I328" s="38" t="n"/>
      <c r="J328" s="40" t="n"/>
      <c r="K328" s="40" t="n"/>
      <c r="L328" s="41">
        <f>IF($A328="","",IF($J328="","",ROUND($J328-IF($K328="",0,$K328),2)))</f>
        <v/>
      </c>
      <c r="M328" s="23">
        <f>IF($A328="","",IF(OR($B328="",$C328="",$D328="",$G328="",$J328=""),"Missing Required Data",IF($F328="","Unassigned to Deposit",IF(COUNTIF('Deposit Batches'!$A$6:$A$505,$F328)=0,"Unknown Deposit Batch",IF($I328="","Not Posted",IF(OR($I328&lt;$G328,AND($H328&lt;&gt;"",$H328&lt;$G328)),"Review Dates",IF(ABS($L328)&gt;Dashboard!$B$5,"Posting Variance",IF(ABS(IFERROR(INDEX('Deposit Batches'!$H$6:$H$505,MATCH($F328,'Deposit Batches'!$A$6:$A$505,0)),0))&gt;Dashboard!$B$6,"Deposit Variance","Reconciled"))))))))</f>
        <v/>
      </c>
      <c r="N328" s="24">
        <f>IF($A328="","",IF($G328="","",MAX(0,IF($M328="Reconciled",$I328,Dashboard!$B$4)-$G328)))</f>
        <v/>
      </c>
      <c r="O328" s="25" t="n"/>
    </row>
    <row r="329">
      <c r="A329" s="18" t="n"/>
      <c r="B329" s="18" t="n"/>
      <c r="C329" s="18" t="n"/>
      <c r="D329" s="18" t="n"/>
      <c r="E329" s="18" t="n"/>
      <c r="F329" s="18" t="n"/>
      <c r="G329" s="38" t="n"/>
      <c r="H329" s="39">
        <f>IF($A329="","",IF($F329="","",IFERROR(INDEX('Deposit Batches'!$C$6:$C$505,MATCH($F329,'Deposit Batches'!$A$6:$A$505,0)),"")))</f>
        <v/>
      </c>
      <c r="I329" s="38" t="n"/>
      <c r="J329" s="40" t="n"/>
      <c r="K329" s="40" t="n"/>
      <c r="L329" s="41">
        <f>IF($A329="","",IF($J329="","",ROUND($J329-IF($K329="",0,$K329),2)))</f>
        <v/>
      </c>
      <c r="M329" s="23">
        <f>IF($A329="","",IF(OR($B329="",$C329="",$D329="",$G329="",$J329=""),"Missing Required Data",IF($F329="","Unassigned to Deposit",IF(COUNTIF('Deposit Batches'!$A$6:$A$505,$F329)=0,"Unknown Deposit Batch",IF($I329="","Not Posted",IF(OR($I329&lt;$G329,AND($H329&lt;&gt;"",$H329&lt;$G329)),"Review Dates",IF(ABS($L329)&gt;Dashboard!$B$5,"Posting Variance",IF(ABS(IFERROR(INDEX('Deposit Batches'!$H$6:$H$505,MATCH($F329,'Deposit Batches'!$A$6:$A$505,0)),0))&gt;Dashboard!$B$6,"Deposit Variance","Reconciled"))))))))</f>
        <v/>
      </c>
      <c r="N329" s="24">
        <f>IF($A329="","",IF($G329="","",MAX(0,IF($M329="Reconciled",$I329,Dashboard!$B$4)-$G329)))</f>
        <v/>
      </c>
      <c r="O329" s="25" t="n"/>
    </row>
    <row r="330">
      <c r="A330" s="18" t="n"/>
      <c r="B330" s="18" t="n"/>
      <c r="C330" s="18" t="n"/>
      <c r="D330" s="18" t="n"/>
      <c r="E330" s="18" t="n"/>
      <c r="F330" s="18" t="n"/>
      <c r="G330" s="38" t="n"/>
      <c r="H330" s="39">
        <f>IF($A330="","",IF($F330="","",IFERROR(INDEX('Deposit Batches'!$C$6:$C$505,MATCH($F330,'Deposit Batches'!$A$6:$A$505,0)),"")))</f>
        <v/>
      </c>
      <c r="I330" s="38" t="n"/>
      <c r="J330" s="40" t="n"/>
      <c r="K330" s="40" t="n"/>
      <c r="L330" s="41">
        <f>IF($A330="","",IF($J330="","",ROUND($J330-IF($K330="",0,$K330),2)))</f>
        <v/>
      </c>
      <c r="M330" s="23">
        <f>IF($A330="","",IF(OR($B330="",$C330="",$D330="",$G330="",$J330=""),"Missing Required Data",IF($F330="","Unassigned to Deposit",IF(COUNTIF('Deposit Batches'!$A$6:$A$505,$F330)=0,"Unknown Deposit Batch",IF($I330="","Not Posted",IF(OR($I330&lt;$G330,AND($H330&lt;&gt;"",$H330&lt;$G330)),"Review Dates",IF(ABS($L330)&gt;Dashboard!$B$5,"Posting Variance",IF(ABS(IFERROR(INDEX('Deposit Batches'!$H$6:$H$505,MATCH($F330,'Deposit Batches'!$A$6:$A$505,0)),0))&gt;Dashboard!$B$6,"Deposit Variance","Reconciled"))))))))</f>
        <v/>
      </c>
      <c r="N330" s="24">
        <f>IF($A330="","",IF($G330="","",MAX(0,IF($M330="Reconciled",$I330,Dashboard!$B$4)-$G330)))</f>
        <v/>
      </c>
      <c r="O330" s="25" t="n"/>
    </row>
    <row r="331">
      <c r="A331" s="18" t="n"/>
      <c r="B331" s="18" t="n"/>
      <c r="C331" s="18" t="n"/>
      <c r="D331" s="18" t="n"/>
      <c r="E331" s="18" t="n"/>
      <c r="F331" s="18" t="n"/>
      <c r="G331" s="38" t="n"/>
      <c r="H331" s="39">
        <f>IF($A331="","",IF($F331="","",IFERROR(INDEX('Deposit Batches'!$C$6:$C$505,MATCH($F331,'Deposit Batches'!$A$6:$A$505,0)),"")))</f>
        <v/>
      </c>
      <c r="I331" s="38" t="n"/>
      <c r="J331" s="40" t="n"/>
      <c r="K331" s="40" t="n"/>
      <c r="L331" s="41">
        <f>IF($A331="","",IF($J331="","",ROUND($J331-IF($K331="",0,$K331),2)))</f>
        <v/>
      </c>
      <c r="M331" s="23">
        <f>IF($A331="","",IF(OR($B331="",$C331="",$D331="",$G331="",$J331=""),"Missing Required Data",IF($F331="","Unassigned to Deposit",IF(COUNTIF('Deposit Batches'!$A$6:$A$505,$F331)=0,"Unknown Deposit Batch",IF($I331="","Not Posted",IF(OR($I331&lt;$G331,AND($H331&lt;&gt;"",$H331&lt;$G331)),"Review Dates",IF(ABS($L331)&gt;Dashboard!$B$5,"Posting Variance",IF(ABS(IFERROR(INDEX('Deposit Batches'!$H$6:$H$505,MATCH($F331,'Deposit Batches'!$A$6:$A$505,0)),0))&gt;Dashboard!$B$6,"Deposit Variance","Reconciled"))))))))</f>
        <v/>
      </c>
      <c r="N331" s="24">
        <f>IF($A331="","",IF($G331="","",MAX(0,IF($M331="Reconciled",$I331,Dashboard!$B$4)-$G331)))</f>
        <v/>
      </c>
      <c r="O331" s="25" t="n"/>
    </row>
    <row r="332">
      <c r="A332" s="18" t="n"/>
      <c r="B332" s="18" t="n"/>
      <c r="C332" s="18" t="n"/>
      <c r="D332" s="18" t="n"/>
      <c r="E332" s="18" t="n"/>
      <c r="F332" s="18" t="n"/>
      <c r="G332" s="38" t="n"/>
      <c r="H332" s="39">
        <f>IF($A332="","",IF($F332="","",IFERROR(INDEX('Deposit Batches'!$C$6:$C$505,MATCH($F332,'Deposit Batches'!$A$6:$A$505,0)),"")))</f>
        <v/>
      </c>
      <c r="I332" s="38" t="n"/>
      <c r="J332" s="40" t="n"/>
      <c r="K332" s="40" t="n"/>
      <c r="L332" s="41">
        <f>IF($A332="","",IF($J332="","",ROUND($J332-IF($K332="",0,$K332),2)))</f>
        <v/>
      </c>
      <c r="M332" s="23">
        <f>IF($A332="","",IF(OR($B332="",$C332="",$D332="",$G332="",$J332=""),"Missing Required Data",IF($F332="","Unassigned to Deposit",IF(COUNTIF('Deposit Batches'!$A$6:$A$505,$F332)=0,"Unknown Deposit Batch",IF($I332="","Not Posted",IF(OR($I332&lt;$G332,AND($H332&lt;&gt;"",$H332&lt;$G332)),"Review Dates",IF(ABS($L332)&gt;Dashboard!$B$5,"Posting Variance",IF(ABS(IFERROR(INDEX('Deposit Batches'!$H$6:$H$505,MATCH($F332,'Deposit Batches'!$A$6:$A$505,0)),0))&gt;Dashboard!$B$6,"Deposit Variance","Reconciled"))))))))</f>
        <v/>
      </c>
      <c r="N332" s="24">
        <f>IF($A332="","",IF($G332="","",MAX(0,IF($M332="Reconciled",$I332,Dashboard!$B$4)-$G332)))</f>
        <v/>
      </c>
      <c r="O332" s="25" t="n"/>
    </row>
    <row r="333">
      <c r="A333" s="18" t="n"/>
      <c r="B333" s="18" t="n"/>
      <c r="C333" s="18" t="n"/>
      <c r="D333" s="18" t="n"/>
      <c r="E333" s="18" t="n"/>
      <c r="F333" s="18" t="n"/>
      <c r="G333" s="38" t="n"/>
      <c r="H333" s="39">
        <f>IF($A333="","",IF($F333="","",IFERROR(INDEX('Deposit Batches'!$C$6:$C$505,MATCH($F333,'Deposit Batches'!$A$6:$A$505,0)),"")))</f>
        <v/>
      </c>
      <c r="I333" s="38" t="n"/>
      <c r="J333" s="40" t="n"/>
      <c r="K333" s="40" t="n"/>
      <c r="L333" s="41">
        <f>IF($A333="","",IF($J333="","",ROUND($J333-IF($K333="",0,$K333),2)))</f>
        <v/>
      </c>
      <c r="M333" s="23">
        <f>IF($A333="","",IF(OR($B333="",$C333="",$D333="",$G333="",$J333=""),"Missing Required Data",IF($F333="","Unassigned to Deposit",IF(COUNTIF('Deposit Batches'!$A$6:$A$505,$F333)=0,"Unknown Deposit Batch",IF($I333="","Not Posted",IF(OR($I333&lt;$G333,AND($H333&lt;&gt;"",$H333&lt;$G333)),"Review Dates",IF(ABS($L333)&gt;Dashboard!$B$5,"Posting Variance",IF(ABS(IFERROR(INDEX('Deposit Batches'!$H$6:$H$505,MATCH($F333,'Deposit Batches'!$A$6:$A$505,0)),0))&gt;Dashboard!$B$6,"Deposit Variance","Reconciled"))))))))</f>
        <v/>
      </c>
      <c r="N333" s="24">
        <f>IF($A333="","",IF($G333="","",MAX(0,IF($M333="Reconciled",$I333,Dashboard!$B$4)-$G333)))</f>
        <v/>
      </c>
      <c r="O333" s="25" t="n"/>
    </row>
    <row r="334">
      <c r="A334" s="18" t="n"/>
      <c r="B334" s="18" t="n"/>
      <c r="C334" s="18" t="n"/>
      <c r="D334" s="18" t="n"/>
      <c r="E334" s="18" t="n"/>
      <c r="F334" s="18" t="n"/>
      <c r="G334" s="38" t="n"/>
      <c r="H334" s="39">
        <f>IF($A334="","",IF($F334="","",IFERROR(INDEX('Deposit Batches'!$C$6:$C$505,MATCH($F334,'Deposit Batches'!$A$6:$A$505,0)),"")))</f>
        <v/>
      </c>
      <c r="I334" s="38" t="n"/>
      <c r="J334" s="40" t="n"/>
      <c r="K334" s="40" t="n"/>
      <c r="L334" s="41">
        <f>IF($A334="","",IF($J334="","",ROUND($J334-IF($K334="",0,$K334),2)))</f>
        <v/>
      </c>
      <c r="M334" s="23">
        <f>IF($A334="","",IF(OR($B334="",$C334="",$D334="",$G334="",$J334=""),"Missing Required Data",IF($F334="","Unassigned to Deposit",IF(COUNTIF('Deposit Batches'!$A$6:$A$505,$F334)=0,"Unknown Deposit Batch",IF($I334="","Not Posted",IF(OR($I334&lt;$G334,AND($H334&lt;&gt;"",$H334&lt;$G334)),"Review Dates",IF(ABS($L334)&gt;Dashboard!$B$5,"Posting Variance",IF(ABS(IFERROR(INDEX('Deposit Batches'!$H$6:$H$505,MATCH($F334,'Deposit Batches'!$A$6:$A$505,0)),0))&gt;Dashboard!$B$6,"Deposit Variance","Reconciled"))))))))</f>
        <v/>
      </c>
      <c r="N334" s="24">
        <f>IF($A334="","",IF($G334="","",MAX(0,IF($M334="Reconciled",$I334,Dashboard!$B$4)-$G334)))</f>
        <v/>
      </c>
      <c r="O334" s="25" t="n"/>
    </row>
    <row r="335">
      <c r="A335" s="18" t="n"/>
      <c r="B335" s="18" t="n"/>
      <c r="C335" s="18" t="n"/>
      <c r="D335" s="18" t="n"/>
      <c r="E335" s="18" t="n"/>
      <c r="F335" s="18" t="n"/>
      <c r="G335" s="38" t="n"/>
      <c r="H335" s="39">
        <f>IF($A335="","",IF($F335="","",IFERROR(INDEX('Deposit Batches'!$C$6:$C$505,MATCH($F335,'Deposit Batches'!$A$6:$A$505,0)),"")))</f>
        <v/>
      </c>
      <c r="I335" s="38" t="n"/>
      <c r="J335" s="40" t="n"/>
      <c r="K335" s="40" t="n"/>
      <c r="L335" s="41">
        <f>IF($A335="","",IF($J335="","",ROUND($J335-IF($K335="",0,$K335),2)))</f>
        <v/>
      </c>
      <c r="M335" s="23">
        <f>IF($A335="","",IF(OR($B335="",$C335="",$D335="",$G335="",$J335=""),"Missing Required Data",IF($F335="","Unassigned to Deposit",IF(COUNTIF('Deposit Batches'!$A$6:$A$505,$F335)=0,"Unknown Deposit Batch",IF($I335="","Not Posted",IF(OR($I335&lt;$G335,AND($H335&lt;&gt;"",$H335&lt;$G335)),"Review Dates",IF(ABS($L335)&gt;Dashboard!$B$5,"Posting Variance",IF(ABS(IFERROR(INDEX('Deposit Batches'!$H$6:$H$505,MATCH($F335,'Deposit Batches'!$A$6:$A$505,0)),0))&gt;Dashboard!$B$6,"Deposit Variance","Reconciled"))))))))</f>
        <v/>
      </c>
      <c r="N335" s="24">
        <f>IF($A335="","",IF($G335="","",MAX(0,IF($M335="Reconciled",$I335,Dashboard!$B$4)-$G335)))</f>
        <v/>
      </c>
      <c r="O335" s="25" t="n"/>
    </row>
    <row r="336">
      <c r="A336" s="18" t="n"/>
      <c r="B336" s="18" t="n"/>
      <c r="C336" s="18" t="n"/>
      <c r="D336" s="18" t="n"/>
      <c r="E336" s="18" t="n"/>
      <c r="F336" s="18" t="n"/>
      <c r="G336" s="38" t="n"/>
      <c r="H336" s="39">
        <f>IF($A336="","",IF($F336="","",IFERROR(INDEX('Deposit Batches'!$C$6:$C$505,MATCH($F336,'Deposit Batches'!$A$6:$A$505,0)),"")))</f>
        <v/>
      </c>
      <c r="I336" s="38" t="n"/>
      <c r="J336" s="40" t="n"/>
      <c r="K336" s="40" t="n"/>
      <c r="L336" s="41">
        <f>IF($A336="","",IF($J336="","",ROUND($J336-IF($K336="",0,$K336),2)))</f>
        <v/>
      </c>
      <c r="M336" s="23">
        <f>IF($A336="","",IF(OR($B336="",$C336="",$D336="",$G336="",$J336=""),"Missing Required Data",IF($F336="","Unassigned to Deposit",IF(COUNTIF('Deposit Batches'!$A$6:$A$505,$F336)=0,"Unknown Deposit Batch",IF($I336="","Not Posted",IF(OR($I336&lt;$G336,AND($H336&lt;&gt;"",$H336&lt;$G336)),"Review Dates",IF(ABS($L336)&gt;Dashboard!$B$5,"Posting Variance",IF(ABS(IFERROR(INDEX('Deposit Batches'!$H$6:$H$505,MATCH($F336,'Deposit Batches'!$A$6:$A$505,0)),0))&gt;Dashboard!$B$6,"Deposit Variance","Reconciled"))))))))</f>
        <v/>
      </c>
      <c r="N336" s="24">
        <f>IF($A336="","",IF($G336="","",MAX(0,IF($M336="Reconciled",$I336,Dashboard!$B$4)-$G336)))</f>
        <v/>
      </c>
      <c r="O336" s="25" t="n"/>
    </row>
    <row r="337">
      <c r="A337" s="18" t="n"/>
      <c r="B337" s="18" t="n"/>
      <c r="C337" s="18" t="n"/>
      <c r="D337" s="18" t="n"/>
      <c r="E337" s="18" t="n"/>
      <c r="F337" s="18" t="n"/>
      <c r="G337" s="38" t="n"/>
      <c r="H337" s="39">
        <f>IF($A337="","",IF($F337="","",IFERROR(INDEX('Deposit Batches'!$C$6:$C$505,MATCH($F337,'Deposit Batches'!$A$6:$A$505,0)),"")))</f>
        <v/>
      </c>
      <c r="I337" s="38" t="n"/>
      <c r="J337" s="40" t="n"/>
      <c r="K337" s="40" t="n"/>
      <c r="L337" s="41">
        <f>IF($A337="","",IF($J337="","",ROUND($J337-IF($K337="",0,$K337),2)))</f>
        <v/>
      </c>
      <c r="M337" s="23">
        <f>IF($A337="","",IF(OR($B337="",$C337="",$D337="",$G337="",$J337=""),"Missing Required Data",IF($F337="","Unassigned to Deposit",IF(COUNTIF('Deposit Batches'!$A$6:$A$505,$F337)=0,"Unknown Deposit Batch",IF($I337="","Not Posted",IF(OR($I337&lt;$G337,AND($H337&lt;&gt;"",$H337&lt;$G337)),"Review Dates",IF(ABS($L337)&gt;Dashboard!$B$5,"Posting Variance",IF(ABS(IFERROR(INDEX('Deposit Batches'!$H$6:$H$505,MATCH($F337,'Deposit Batches'!$A$6:$A$505,0)),0))&gt;Dashboard!$B$6,"Deposit Variance","Reconciled"))))))))</f>
        <v/>
      </c>
      <c r="N337" s="24">
        <f>IF($A337="","",IF($G337="","",MAX(0,IF($M337="Reconciled",$I337,Dashboard!$B$4)-$G337)))</f>
        <v/>
      </c>
      <c r="O337" s="25" t="n"/>
    </row>
    <row r="338">
      <c r="A338" s="18" t="n"/>
      <c r="B338" s="18" t="n"/>
      <c r="C338" s="18" t="n"/>
      <c r="D338" s="18" t="n"/>
      <c r="E338" s="18" t="n"/>
      <c r="F338" s="18" t="n"/>
      <c r="G338" s="38" t="n"/>
      <c r="H338" s="39">
        <f>IF($A338="","",IF($F338="","",IFERROR(INDEX('Deposit Batches'!$C$6:$C$505,MATCH($F338,'Deposit Batches'!$A$6:$A$505,0)),"")))</f>
        <v/>
      </c>
      <c r="I338" s="38" t="n"/>
      <c r="J338" s="40" t="n"/>
      <c r="K338" s="40" t="n"/>
      <c r="L338" s="41">
        <f>IF($A338="","",IF($J338="","",ROUND($J338-IF($K338="",0,$K338),2)))</f>
        <v/>
      </c>
      <c r="M338" s="23">
        <f>IF($A338="","",IF(OR($B338="",$C338="",$D338="",$G338="",$J338=""),"Missing Required Data",IF($F338="","Unassigned to Deposit",IF(COUNTIF('Deposit Batches'!$A$6:$A$505,$F338)=0,"Unknown Deposit Batch",IF($I338="","Not Posted",IF(OR($I338&lt;$G338,AND($H338&lt;&gt;"",$H338&lt;$G338)),"Review Dates",IF(ABS($L338)&gt;Dashboard!$B$5,"Posting Variance",IF(ABS(IFERROR(INDEX('Deposit Batches'!$H$6:$H$505,MATCH($F338,'Deposit Batches'!$A$6:$A$505,0)),0))&gt;Dashboard!$B$6,"Deposit Variance","Reconciled"))))))))</f>
        <v/>
      </c>
      <c r="N338" s="24">
        <f>IF($A338="","",IF($G338="","",MAX(0,IF($M338="Reconciled",$I338,Dashboard!$B$4)-$G338)))</f>
        <v/>
      </c>
      <c r="O338" s="25" t="n"/>
    </row>
    <row r="339">
      <c r="A339" s="18" t="n"/>
      <c r="B339" s="18" t="n"/>
      <c r="C339" s="18" t="n"/>
      <c r="D339" s="18" t="n"/>
      <c r="E339" s="18" t="n"/>
      <c r="F339" s="18" t="n"/>
      <c r="G339" s="38" t="n"/>
      <c r="H339" s="39">
        <f>IF($A339="","",IF($F339="","",IFERROR(INDEX('Deposit Batches'!$C$6:$C$505,MATCH($F339,'Deposit Batches'!$A$6:$A$505,0)),"")))</f>
        <v/>
      </c>
      <c r="I339" s="38" t="n"/>
      <c r="J339" s="40" t="n"/>
      <c r="K339" s="40" t="n"/>
      <c r="L339" s="41">
        <f>IF($A339="","",IF($J339="","",ROUND($J339-IF($K339="",0,$K339),2)))</f>
        <v/>
      </c>
      <c r="M339" s="23">
        <f>IF($A339="","",IF(OR($B339="",$C339="",$D339="",$G339="",$J339=""),"Missing Required Data",IF($F339="","Unassigned to Deposit",IF(COUNTIF('Deposit Batches'!$A$6:$A$505,$F339)=0,"Unknown Deposit Batch",IF($I339="","Not Posted",IF(OR($I339&lt;$G339,AND($H339&lt;&gt;"",$H339&lt;$G339)),"Review Dates",IF(ABS($L339)&gt;Dashboard!$B$5,"Posting Variance",IF(ABS(IFERROR(INDEX('Deposit Batches'!$H$6:$H$505,MATCH($F339,'Deposit Batches'!$A$6:$A$505,0)),0))&gt;Dashboard!$B$6,"Deposit Variance","Reconciled"))))))))</f>
        <v/>
      </c>
      <c r="N339" s="24">
        <f>IF($A339="","",IF($G339="","",MAX(0,IF($M339="Reconciled",$I339,Dashboard!$B$4)-$G339)))</f>
        <v/>
      </c>
      <c r="O339" s="25" t="n"/>
    </row>
    <row r="340">
      <c r="A340" s="18" t="n"/>
      <c r="B340" s="18" t="n"/>
      <c r="C340" s="18" t="n"/>
      <c r="D340" s="18" t="n"/>
      <c r="E340" s="18" t="n"/>
      <c r="F340" s="18" t="n"/>
      <c r="G340" s="38" t="n"/>
      <c r="H340" s="39">
        <f>IF($A340="","",IF($F340="","",IFERROR(INDEX('Deposit Batches'!$C$6:$C$505,MATCH($F340,'Deposit Batches'!$A$6:$A$505,0)),"")))</f>
        <v/>
      </c>
      <c r="I340" s="38" t="n"/>
      <c r="J340" s="40" t="n"/>
      <c r="K340" s="40" t="n"/>
      <c r="L340" s="41">
        <f>IF($A340="","",IF($J340="","",ROUND($J340-IF($K340="",0,$K340),2)))</f>
        <v/>
      </c>
      <c r="M340" s="23">
        <f>IF($A340="","",IF(OR($B340="",$C340="",$D340="",$G340="",$J340=""),"Missing Required Data",IF($F340="","Unassigned to Deposit",IF(COUNTIF('Deposit Batches'!$A$6:$A$505,$F340)=0,"Unknown Deposit Batch",IF($I340="","Not Posted",IF(OR($I340&lt;$G340,AND($H340&lt;&gt;"",$H340&lt;$G340)),"Review Dates",IF(ABS($L340)&gt;Dashboard!$B$5,"Posting Variance",IF(ABS(IFERROR(INDEX('Deposit Batches'!$H$6:$H$505,MATCH($F340,'Deposit Batches'!$A$6:$A$505,0)),0))&gt;Dashboard!$B$6,"Deposit Variance","Reconciled"))))))))</f>
        <v/>
      </c>
      <c r="N340" s="24">
        <f>IF($A340="","",IF($G340="","",MAX(0,IF($M340="Reconciled",$I340,Dashboard!$B$4)-$G340)))</f>
        <v/>
      </c>
      <c r="O340" s="25" t="n"/>
    </row>
    <row r="341">
      <c r="A341" s="18" t="n"/>
      <c r="B341" s="18" t="n"/>
      <c r="C341" s="18" t="n"/>
      <c r="D341" s="18" t="n"/>
      <c r="E341" s="18" t="n"/>
      <c r="F341" s="18" t="n"/>
      <c r="G341" s="38" t="n"/>
      <c r="H341" s="39">
        <f>IF($A341="","",IF($F341="","",IFERROR(INDEX('Deposit Batches'!$C$6:$C$505,MATCH($F341,'Deposit Batches'!$A$6:$A$505,0)),"")))</f>
        <v/>
      </c>
      <c r="I341" s="38" t="n"/>
      <c r="J341" s="40" t="n"/>
      <c r="K341" s="40" t="n"/>
      <c r="L341" s="41">
        <f>IF($A341="","",IF($J341="","",ROUND($J341-IF($K341="",0,$K341),2)))</f>
        <v/>
      </c>
      <c r="M341" s="23">
        <f>IF($A341="","",IF(OR($B341="",$C341="",$D341="",$G341="",$J341=""),"Missing Required Data",IF($F341="","Unassigned to Deposit",IF(COUNTIF('Deposit Batches'!$A$6:$A$505,$F341)=0,"Unknown Deposit Batch",IF($I341="","Not Posted",IF(OR($I341&lt;$G341,AND($H341&lt;&gt;"",$H341&lt;$G341)),"Review Dates",IF(ABS($L341)&gt;Dashboard!$B$5,"Posting Variance",IF(ABS(IFERROR(INDEX('Deposit Batches'!$H$6:$H$505,MATCH($F341,'Deposit Batches'!$A$6:$A$505,0)),0))&gt;Dashboard!$B$6,"Deposit Variance","Reconciled"))))))))</f>
        <v/>
      </c>
      <c r="N341" s="24">
        <f>IF($A341="","",IF($G341="","",MAX(0,IF($M341="Reconciled",$I341,Dashboard!$B$4)-$G341)))</f>
        <v/>
      </c>
      <c r="O341" s="25" t="n"/>
    </row>
    <row r="342">
      <c r="A342" s="18" t="n"/>
      <c r="B342" s="18" t="n"/>
      <c r="C342" s="18" t="n"/>
      <c r="D342" s="18" t="n"/>
      <c r="E342" s="18" t="n"/>
      <c r="F342" s="18" t="n"/>
      <c r="G342" s="38" t="n"/>
      <c r="H342" s="39">
        <f>IF($A342="","",IF($F342="","",IFERROR(INDEX('Deposit Batches'!$C$6:$C$505,MATCH($F342,'Deposit Batches'!$A$6:$A$505,0)),"")))</f>
        <v/>
      </c>
      <c r="I342" s="38" t="n"/>
      <c r="J342" s="40" t="n"/>
      <c r="K342" s="40" t="n"/>
      <c r="L342" s="41">
        <f>IF($A342="","",IF($J342="","",ROUND($J342-IF($K342="",0,$K342),2)))</f>
        <v/>
      </c>
      <c r="M342" s="23">
        <f>IF($A342="","",IF(OR($B342="",$C342="",$D342="",$G342="",$J342=""),"Missing Required Data",IF($F342="","Unassigned to Deposit",IF(COUNTIF('Deposit Batches'!$A$6:$A$505,$F342)=0,"Unknown Deposit Batch",IF($I342="","Not Posted",IF(OR($I342&lt;$G342,AND($H342&lt;&gt;"",$H342&lt;$G342)),"Review Dates",IF(ABS($L342)&gt;Dashboard!$B$5,"Posting Variance",IF(ABS(IFERROR(INDEX('Deposit Batches'!$H$6:$H$505,MATCH($F342,'Deposit Batches'!$A$6:$A$505,0)),0))&gt;Dashboard!$B$6,"Deposit Variance","Reconciled"))))))))</f>
        <v/>
      </c>
      <c r="N342" s="24">
        <f>IF($A342="","",IF($G342="","",MAX(0,IF($M342="Reconciled",$I342,Dashboard!$B$4)-$G342)))</f>
        <v/>
      </c>
      <c r="O342" s="25" t="n"/>
    </row>
    <row r="343">
      <c r="A343" s="18" t="n"/>
      <c r="B343" s="18" t="n"/>
      <c r="C343" s="18" t="n"/>
      <c r="D343" s="18" t="n"/>
      <c r="E343" s="18" t="n"/>
      <c r="F343" s="18" t="n"/>
      <c r="G343" s="38" t="n"/>
      <c r="H343" s="39">
        <f>IF($A343="","",IF($F343="","",IFERROR(INDEX('Deposit Batches'!$C$6:$C$505,MATCH($F343,'Deposit Batches'!$A$6:$A$505,0)),"")))</f>
        <v/>
      </c>
      <c r="I343" s="38" t="n"/>
      <c r="J343" s="40" t="n"/>
      <c r="K343" s="40" t="n"/>
      <c r="L343" s="41">
        <f>IF($A343="","",IF($J343="","",ROUND($J343-IF($K343="",0,$K343),2)))</f>
        <v/>
      </c>
      <c r="M343" s="23">
        <f>IF($A343="","",IF(OR($B343="",$C343="",$D343="",$G343="",$J343=""),"Missing Required Data",IF($F343="","Unassigned to Deposit",IF(COUNTIF('Deposit Batches'!$A$6:$A$505,$F343)=0,"Unknown Deposit Batch",IF($I343="","Not Posted",IF(OR($I343&lt;$G343,AND($H343&lt;&gt;"",$H343&lt;$G343)),"Review Dates",IF(ABS($L343)&gt;Dashboard!$B$5,"Posting Variance",IF(ABS(IFERROR(INDEX('Deposit Batches'!$H$6:$H$505,MATCH($F343,'Deposit Batches'!$A$6:$A$505,0)),0))&gt;Dashboard!$B$6,"Deposit Variance","Reconciled"))))))))</f>
        <v/>
      </c>
      <c r="N343" s="24">
        <f>IF($A343="","",IF($G343="","",MAX(0,IF($M343="Reconciled",$I343,Dashboard!$B$4)-$G343)))</f>
        <v/>
      </c>
      <c r="O343" s="25" t="n"/>
    </row>
    <row r="344">
      <c r="A344" s="18" t="n"/>
      <c r="B344" s="18" t="n"/>
      <c r="C344" s="18" t="n"/>
      <c r="D344" s="18" t="n"/>
      <c r="E344" s="18" t="n"/>
      <c r="F344" s="18" t="n"/>
      <c r="G344" s="38" t="n"/>
      <c r="H344" s="39">
        <f>IF($A344="","",IF($F344="","",IFERROR(INDEX('Deposit Batches'!$C$6:$C$505,MATCH($F344,'Deposit Batches'!$A$6:$A$505,0)),"")))</f>
        <v/>
      </c>
      <c r="I344" s="38" t="n"/>
      <c r="J344" s="40" t="n"/>
      <c r="K344" s="40" t="n"/>
      <c r="L344" s="41">
        <f>IF($A344="","",IF($J344="","",ROUND($J344-IF($K344="",0,$K344),2)))</f>
        <v/>
      </c>
      <c r="M344" s="23">
        <f>IF($A344="","",IF(OR($B344="",$C344="",$D344="",$G344="",$J344=""),"Missing Required Data",IF($F344="","Unassigned to Deposit",IF(COUNTIF('Deposit Batches'!$A$6:$A$505,$F344)=0,"Unknown Deposit Batch",IF($I344="","Not Posted",IF(OR($I344&lt;$G344,AND($H344&lt;&gt;"",$H344&lt;$G344)),"Review Dates",IF(ABS($L344)&gt;Dashboard!$B$5,"Posting Variance",IF(ABS(IFERROR(INDEX('Deposit Batches'!$H$6:$H$505,MATCH($F344,'Deposit Batches'!$A$6:$A$505,0)),0))&gt;Dashboard!$B$6,"Deposit Variance","Reconciled"))))))))</f>
        <v/>
      </c>
      <c r="N344" s="24">
        <f>IF($A344="","",IF($G344="","",MAX(0,IF($M344="Reconciled",$I344,Dashboard!$B$4)-$G344)))</f>
        <v/>
      </c>
      <c r="O344" s="25" t="n"/>
    </row>
    <row r="345">
      <c r="A345" s="18" t="n"/>
      <c r="B345" s="18" t="n"/>
      <c r="C345" s="18" t="n"/>
      <c r="D345" s="18" t="n"/>
      <c r="E345" s="18" t="n"/>
      <c r="F345" s="18" t="n"/>
      <c r="G345" s="38" t="n"/>
      <c r="H345" s="39">
        <f>IF($A345="","",IF($F345="","",IFERROR(INDEX('Deposit Batches'!$C$6:$C$505,MATCH($F345,'Deposit Batches'!$A$6:$A$505,0)),"")))</f>
        <v/>
      </c>
      <c r="I345" s="38" t="n"/>
      <c r="J345" s="40" t="n"/>
      <c r="K345" s="40" t="n"/>
      <c r="L345" s="41">
        <f>IF($A345="","",IF($J345="","",ROUND($J345-IF($K345="",0,$K345),2)))</f>
        <v/>
      </c>
      <c r="M345" s="23">
        <f>IF($A345="","",IF(OR($B345="",$C345="",$D345="",$G345="",$J345=""),"Missing Required Data",IF($F345="","Unassigned to Deposit",IF(COUNTIF('Deposit Batches'!$A$6:$A$505,$F345)=0,"Unknown Deposit Batch",IF($I345="","Not Posted",IF(OR($I345&lt;$G345,AND($H345&lt;&gt;"",$H345&lt;$G345)),"Review Dates",IF(ABS($L345)&gt;Dashboard!$B$5,"Posting Variance",IF(ABS(IFERROR(INDEX('Deposit Batches'!$H$6:$H$505,MATCH($F345,'Deposit Batches'!$A$6:$A$505,0)),0))&gt;Dashboard!$B$6,"Deposit Variance","Reconciled"))))))))</f>
        <v/>
      </c>
      <c r="N345" s="24">
        <f>IF($A345="","",IF($G345="","",MAX(0,IF($M345="Reconciled",$I345,Dashboard!$B$4)-$G345)))</f>
        <v/>
      </c>
      <c r="O345" s="25" t="n"/>
    </row>
    <row r="346">
      <c r="A346" s="18" t="n"/>
      <c r="B346" s="18" t="n"/>
      <c r="C346" s="18" t="n"/>
      <c r="D346" s="18" t="n"/>
      <c r="E346" s="18" t="n"/>
      <c r="F346" s="18" t="n"/>
      <c r="G346" s="38" t="n"/>
      <c r="H346" s="39">
        <f>IF($A346="","",IF($F346="","",IFERROR(INDEX('Deposit Batches'!$C$6:$C$505,MATCH($F346,'Deposit Batches'!$A$6:$A$505,0)),"")))</f>
        <v/>
      </c>
      <c r="I346" s="38" t="n"/>
      <c r="J346" s="40" t="n"/>
      <c r="K346" s="40" t="n"/>
      <c r="L346" s="41">
        <f>IF($A346="","",IF($J346="","",ROUND($J346-IF($K346="",0,$K346),2)))</f>
        <v/>
      </c>
      <c r="M346" s="23">
        <f>IF($A346="","",IF(OR($B346="",$C346="",$D346="",$G346="",$J346=""),"Missing Required Data",IF($F346="","Unassigned to Deposit",IF(COUNTIF('Deposit Batches'!$A$6:$A$505,$F346)=0,"Unknown Deposit Batch",IF($I346="","Not Posted",IF(OR($I346&lt;$G346,AND($H346&lt;&gt;"",$H346&lt;$G346)),"Review Dates",IF(ABS($L346)&gt;Dashboard!$B$5,"Posting Variance",IF(ABS(IFERROR(INDEX('Deposit Batches'!$H$6:$H$505,MATCH($F346,'Deposit Batches'!$A$6:$A$505,0)),0))&gt;Dashboard!$B$6,"Deposit Variance","Reconciled"))))))))</f>
        <v/>
      </c>
      <c r="N346" s="24">
        <f>IF($A346="","",IF($G346="","",MAX(0,IF($M346="Reconciled",$I346,Dashboard!$B$4)-$G346)))</f>
        <v/>
      </c>
      <c r="O346" s="25" t="n"/>
    </row>
    <row r="347">
      <c r="A347" s="18" t="n"/>
      <c r="B347" s="18" t="n"/>
      <c r="C347" s="18" t="n"/>
      <c r="D347" s="18" t="n"/>
      <c r="E347" s="18" t="n"/>
      <c r="F347" s="18" t="n"/>
      <c r="G347" s="38" t="n"/>
      <c r="H347" s="39">
        <f>IF($A347="","",IF($F347="","",IFERROR(INDEX('Deposit Batches'!$C$6:$C$505,MATCH($F347,'Deposit Batches'!$A$6:$A$505,0)),"")))</f>
        <v/>
      </c>
      <c r="I347" s="38" t="n"/>
      <c r="J347" s="40" t="n"/>
      <c r="K347" s="40" t="n"/>
      <c r="L347" s="41">
        <f>IF($A347="","",IF($J347="","",ROUND($J347-IF($K347="",0,$K347),2)))</f>
        <v/>
      </c>
      <c r="M347" s="23">
        <f>IF($A347="","",IF(OR($B347="",$C347="",$D347="",$G347="",$J347=""),"Missing Required Data",IF($F347="","Unassigned to Deposit",IF(COUNTIF('Deposit Batches'!$A$6:$A$505,$F347)=0,"Unknown Deposit Batch",IF($I347="","Not Posted",IF(OR($I347&lt;$G347,AND($H347&lt;&gt;"",$H347&lt;$G347)),"Review Dates",IF(ABS($L347)&gt;Dashboard!$B$5,"Posting Variance",IF(ABS(IFERROR(INDEX('Deposit Batches'!$H$6:$H$505,MATCH($F347,'Deposit Batches'!$A$6:$A$505,0)),0))&gt;Dashboard!$B$6,"Deposit Variance","Reconciled"))))))))</f>
        <v/>
      </c>
      <c r="N347" s="24">
        <f>IF($A347="","",IF($G347="","",MAX(0,IF($M347="Reconciled",$I347,Dashboard!$B$4)-$G347)))</f>
        <v/>
      </c>
      <c r="O347" s="25" t="n"/>
    </row>
    <row r="348">
      <c r="A348" s="18" t="n"/>
      <c r="B348" s="18" t="n"/>
      <c r="C348" s="18" t="n"/>
      <c r="D348" s="18" t="n"/>
      <c r="E348" s="18" t="n"/>
      <c r="F348" s="18" t="n"/>
      <c r="G348" s="38" t="n"/>
      <c r="H348" s="39">
        <f>IF($A348="","",IF($F348="","",IFERROR(INDEX('Deposit Batches'!$C$6:$C$505,MATCH($F348,'Deposit Batches'!$A$6:$A$505,0)),"")))</f>
        <v/>
      </c>
      <c r="I348" s="38" t="n"/>
      <c r="J348" s="40" t="n"/>
      <c r="K348" s="40" t="n"/>
      <c r="L348" s="41">
        <f>IF($A348="","",IF($J348="","",ROUND($J348-IF($K348="",0,$K348),2)))</f>
        <v/>
      </c>
      <c r="M348" s="23">
        <f>IF($A348="","",IF(OR($B348="",$C348="",$D348="",$G348="",$J348=""),"Missing Required Data",IF($F348="","Unassigned to Deposit",IF(COUNTIF('Deposit Batches'!$A$6:$A$505,$F348)=0,"Unknown Deposit Batch",IF($I348="","Not Posted",IF(OR($I348&lt;$G348,AND($H348&lt;&gt;"",$H348&lt;$G348)),"Review Dates",IF(ABS($L348)&gt;Dashboard!$B$5,"Posting Variance",IF(ABS(IFERROR(INDEX('Deposit Batches'!$H$6:$H$505,MATCH($F348,'Deposit Batches'!$A$6:$A$505,0)),0))&gt;Dashboard!$B$6,"Deposit Variance","Reconciled"))))))))</f>
        <v/>
      </c>
      <c r="N348" s="24">
        <f>IF($A348="","",IF($G348="","",MAX(0,IF($M348="Reconciled",$I348,Dashboard!$B$4)-$G348)))</f>
        <v/>
      </c>
      <c r="O348" s="25" t="n"/>
    </row>
    <row r="349">
      <c r="A349" s="18" t="n"/>
      <c r="B349" s="18" t="n"/>
      <c r="C349" s="18" t="n"/>
      <c r="D349" s="18" t="n"/>
      <c r="E349" s="18" t="n"/>
      <c r="F349" s="18" t="n"/>
      <c r="G349" s="38" t="n"/>
      <c r="H349" s="39">
        <f>IF($A349="","",IF($F349="","",IFERROR(INDEX('Deposit Batches'!$C$6:$C$505,MATCH($F349,'Deposit Batches'!$A$6:$A$505,0)),"")))</f>
        <v/>
      </c>
      <c r="I349" s="38" t="n"/>
      <c r="J349" s="40" t="n"/>
      <c r="K349" s="40" t="n"/>
      <c r="L349" s="41">
        <f>IF($A349="","",IF($J349="","",ROUND($J349-IF($K349="",0,$K349),2)))</f>
        <v/>
      </c>
      <c r="M349" s="23">
        <f>IF($A349="","",IF(OR($B349="",$C349="",$D349="",$G349="",$J349=""),"Missing Required Data",IF($F349="","Unassigned to Deposit",IF(COUNTIF('Deposit Batches'!$A$6:$A$505,$F349)=0,"Unknown Deposit Batch",IF($I349="","Not Posted",IF(OR($I349&lt;$G349,AND($H349&lt;&gt;"",$H349&lt;$G349)),"Review Dates",IF(ABS($L349)&gt;Dashboard!$B$5,"Posting Variance",IF(ABS(IFERROR(INDEX('Deposit Batches'!$H$6:$H$505,MATCH($F349,'Deposit Batches'!$A$6:$A$505,0)),0))&gt;Dashboard!$B$6,"Deposit Variance","Reconciled"))))))))</f>
        <v/>
      </c>
      <c r="N349" s="24">
        <f>IF($A349="","",IF($G349="","",MAX(0,IF($M349="Reconciled",$I349,Dashboard!$B$4)-$G349)))</f>
        <v/>
      </c>
      <c r="O349" s="25" t="n"/>
    </row>
    <row r="350">
      <c r="A350" s="18" t="n"/>
      <c r="B350" s="18" t="n"/>
      <c r="C350" s="18" t="n"/>
      <c r="D350" s="18" t="n"/>
      <c r="E350" s="18" t="n"/>
      <c r="F350" s="18" t="n"/>
      <c r="G350" s="38" t="n"/>
      <c r="H350" s="39">
        <f>IF($A350="","",IF($F350="","",IFERROR(INDEX('Deposit Batches'!$C$6:$C$505,MATCH($F350,'Deposit Batches'!$A$6:$A$505,0)),"")))</f>
        <v/>
      </c>
      <c r="I350" s="38" t="n"/>
      <c r="J350" s="40" t="n"/>
      <c r="K350" s="40" t="n"/>
      <c r="L350" s="41">
        <f>IF($A350="","",IF($J350="","",ROUND($J350-IF($K350="",0,$K350),2)))</f>
        <v/>
      </c>
      <c r="M350" s="23">
        <f>IF($A350="","",IF(OR($B350="",$C350="",$D350="",$G350="",$J350=""),"Missing Required Data",IF($F350="","Unassigned to Deposit",IF(COUNTIF('Deposit Batches'!$A$6:$A$505,$F350)=0,"Unknown Deposit Batch",IF($I350="","Not Posted",IF(OR($I350&lt;$G350,AND($H350&lt;&gt;"",$H350&lt;$G350)),"Review Dates",IF(ABS($L350)&gt;Dashboard!$B$5,"Posting Variance",IF(ABS(IFERROR(INDEX('Deposit Batches'!$H$6:$H$505,MATCH($F350,'Deposit Batches'!$A$6:$A$505,0)),0))&gt;Dashboard!$B$6,"Deposit Variance","Reconciled"))))))))</f>
        <v/>
      </c>
      <c r="N350" s="24">
        <f>IF($A350="","",IF($G350="","",MAX(0,IF($M350="Reconciled",$I350,Dashboard!$B$4)-$G350)))</f>
        <v/>
      </c>
      <c r="O350" s="25" t="n"/>
    </row>
    <row r="351">
      <c r="A351" s="18" t="n"/>
      <c r="B351" s="18" t="n"/>
      <c r="C351" s="18" t="n"/>
      <c r="D351" s="18" t="n"/>
      <c r="E351" s="18" t="n"/>
      <c r="F351" s="18" t="n"/>
      <c r="G351" s="38" t="n"/>
      <c r="H351" s="39">
        <f>IF($A351="","",IF($F351="","",IFERROR(INDEX('Deposit Batches'!$C$6:$C$505,MATCH($F351,'Deposit Batches'!$A$6:$A$505,0)),"")))</f>
        <v/>
      </c>
      <c r="I351" s="38" t="n"/>
      <c r="J351" s="40" t="n"/>
      <c r="K351" s="40" t="n"/>
      <c r="L351" s="41">
        <f>IF($A351="","",IF($J351="","",ROUND($J351-IF($K351="",0,$K351),2)))</f>
        <v/>
      </c>
      <c r="M351" s="23">
        <f>IF($A351="","",IF(OR($B351="",$C351="",$D351="",$G351="",$J351=""),"Missing Required Data",IF($F351="","Unassigned to Deposit",IF(COUNTIF('Deposit Batches'!$A$6:$A$505,$F351)=0,"Unknown Deposit Batch",IF($I351="","Not Posted",IF(OR($I351&lt;$G351,AND($H351&lt;&gt;"",$H351&lt;$G351)),"Review Dates",IF(ABS($L351)&gt;Dashboard!$B$5,"Posting Variance",IF(ABS(IFERROR(INDEX('Deposit Batches'!$H$6:$H$505,MATCH($F351,'Deposit Batches'!$A$6:$A$505,0)),0))&gt;Dashboard!$B$6,"Deposit Variance","Reconciled"))))))))</f>
        <v/>
      </c>
      <c r="N351" s="24">
        <f>IF($A351="","",IF($G351="","",MAX(0,IF($M351="Reconciled",$I351,Dashboard!$B$4)-$G351)))</f>
        <v/>
      </c>
      <c r="O351" s="25" t="n"/>
    </row>
    <row r="352">
      <c r="A352" s="18" t="n"/>
      <c r="B352" s="18" t="n"/>
      <c r="C352" s="18" t="n"/>
      <c r="D352" s="18" t="n"/>
      <c r="E352" s="18" t="n"/>
      <c r="F352" s="18" t="n"/>
      <c r="G352" s="38" t="n"/>
      <c r="H352" s="39">
        <f>IF($A352="","",IF($F352="","",IFERROR(INDEX('Deposit Batches'!$C$6:$C$505,MATCH($F352,'Deposit Batches'!$A$6:$A$505,0)),"")))</f>
        <v/>
      </c>
      <c r="I352" s="38" t="n"/>
      <c r="J352" s="40" t="n"/>
      <c r="K352" s="40" t="n"/>
      <c r="L352" s="41">
        <f>IF($A352="","",IF($J352="","",ROUND($J352-IF($K352="",0,$K352),2)))</f>
        <v/>
      </c>
      <c r="M352" s="23">
        <f>IF($A352="","",IF(OR($B352="",$C352="",$D352="",$G352="",$J352=""),"Missing Required Data",IF($F352="","Unassigned to Deposit",IF(COUNTIF('Deposit Batches'!$A$6:$A$505,$F352)=0,"Unknown Deposit Batch",IF($I352="","Not Posted",IF(OR($I352&lt;$G352,AND($H352&lt;&gt;"",$H352&lt;$G352)),"Review Dates",IF(ABS($L352)&gt;Dashboard!$B$5,"Posting Variance",IF(ABS(IFERROR(INDEX('Deposit Batches'!$H$6:$H$505,MATCH($F352,'Deposit Batches'!$A$6:$A$505,0)),0))&gt;Dashboard!$B$6,"Deposit Variance","Reconciled"))))))))</f>
        <v/>
      </c>
      <c r="N352" s="24">
        <f>IF($A352="","",IF($G352="","",MAX(0,IF($M352="Reconciled",$I352,Dashboard!$B$4)-$G352)))</f>
        <v/>
      </c>
      <c r="O352" s="25" t="n"/>
    </row>
    <row r="353">
      <c r="A353" s="18" t="n"/>
      <c r="B353" s="18" t="n"/>
      <c r="C353" s="18" t="n"/>
      <c r="D353" s="18" t="n"/>
      <c r="E353" s="18" t="n"/>
      <c r="F353" s="18" t="n"/>
      <c r="G353" s="38" t="n"/>
      <c r="H353" s="39">
        <f>IF($A353="","",IF($F353="","",IFERROR(INDEX('Deposit Batches'!$C$6:$C$505,MATCH($F353,'Deposit Batches'!$A$6:$A$505,0)),"")))</f>
        <v/>
      </c>
      <c r="I353" s="38" t="n"/>
      <c r="J353" s="40" t="n"/>
      <c r="K353" s="40" t="n"/>
      <c r="L353" s="41">
        <f>IF($A353="","",IF($J353="","",ROUND($J353-IF($K353="",0,$K353),2)))</f>
        <v/>
      </c>
      <c r="M353" s="23">
        <f>IF($A353="","",IF(OR($B353="",$C353="",$D353="",$G353="",$J353=""),"Missing Required Data",IF($F353="","Unassigned to Deposit",IF(COUNTIF('Deposit Batches'!$A$6:$A$505,$F353)=0,"Unknown Deposit Batch",IF($I353="","Not Posted",IF(OR($I353&lt;$G353,AND($H353&lt;&gt;"",$H353&lt;$G353)),"Review Dates",IF(ABS($L353)&gt;Dashboard!$B$5,"Posting Variance",IF(ABS(IFERROR(INDEX('Deposit Batches'!$H$6:$H$505,MATCH($F353,'Deposit Batches'!$A$6:$A$505,0)),0))&gt;Dashboard!$B$6,"Deposit Variance","Reconciled"))))))))</f>
        <v/>
      </c>
      <c r="N353" s="24">
        <f>IF($A353="","",IF($G353="","",MAX(0,IF($M353="Reconciled",$I353,Dashboard!$B$4)-$G353)))</f>
        <v/>
      </c>
      <c r="O353" s="25" t="n"/>
    </row>
    <row r="354">
      <c r="A354" s="18" t="n"/>
      <c r="B354" s="18" t="n"/>
      <c r="C354" s="18" t="n"/>
      <c r="D354" s="18" t="n"/>
      <c r="E354" s="18" t="n"/>
      <c r="F354" s="18" t="n"/>
      <c r="G354" s="38" t="n"/>
      <c r="H354" s="39">
        <f>IF($A354="","",IF($F354="","",IFERROR(INDEX('Deposit Batches'!$C$6:$C$505,MATCH($F354,'Deposit Batches'!$A$6:$A$505,0)),"")))</f>
        <v/>
      </c>
      <c r="I354" s="38" t="n"/>
      <c r="J354" s="40" t="n"/>
      <c r="K354" s="40" t="n"/>
      <c r="L354" s="41">
        <f>IF($A354="","",IF($J354="","",ROUND($J354-IF($K354="",0,$K354),2)))</f>
        <v/>
      </c>
      <c r="M354" s="23">
        <f>IF($A354="","",IF(OR($B354="",$C354="",$D354="",$G354="",$J354=""),"Missing Required Data",IF($F354="","Unassigned to Deposit",IF(COUNTIF('Deposit Batches'!$A$6:$A$505,$F354)=0,"Unknown Deposit Batch",IF($I354="","Not Posted",IF(OR($I354&lt;$G354,AND($H354&lt;&gt;"",$H354&lt;$G354)),"Review Dates",IF(ABS($L354)&gt;Dashboard!$B$5,"Posting Variance",IF(ABS(IFERROR(INDEX('Deposit Batches'!$H$6:$H$505,MATCH($F354,'Deposit Batches'!$A$6:$A$505,0)),0))&gt;Dashboard!$B$6,"Deposit Variance","Reconciled"))))))))</f>
        <v/>
      </c>
      <c r="N354" s="24">
        <f>IF($A354="","",IF($G354="","",MAX(0,IF($M354="Reconciled",$I354,Dashboard!$B$4)-$G354)))</f>
        <v/>
      </c>
      <c r="O354" s="25" t="n"/>
    </row>
    <row r="355">
      <c r="A355" s="18" t="n"/>
      <c r="B355" s="18" t="n"/>
      <c r="C355" s="18" t="n"/>
      <c r="D355" s="18" t="n"/>
      <c r="E355" s="18" t="n"/>
      <c r="F355" s="18" t="n"/>
      <c r="G355" s="38" t="n"/>
      <c r="H355" s="39">
        <f>IF($A355="","",IF($F355="","",IFERROR(INDEX('Deposit Batches'!$C$6:$C$505,MATCH($F355,'Deposit Batches'!$A$6:$A$505,0)),"")))</f>
        <v/>
      </c>
      <c r="I355" s="38" t="n"/>
      <c r="J355" s="40" t="n"/>
      <c r="K355" s="40" t="n"/>
      <c r="L355" s="41">
        <f>IF($A355="","",IF($J355="","",ROUND($J355-IF($K355="",0,$K355),2)))</f>
        <v/>
      </c>
      <c r="M355" s="23">
        <f>IF($A355="","",IF(OR($B355="",$C355="",$D355="",$G355="",$J355=""),"Missing Required Data",IF($F355="","Unassigned to Deposit",IF(COUNTIF('Deposit Batches'!$A$6:$A$505,$F355)=0,"Unknown Deposit Batch",IF($I355="","Not Posted",IF(OR($I355&lt;$G355,AND($H355&lt;&gt;"",$H355&lt;$G355)),"Review Dates",IF(ABS($L355)&gt;Dashboard!$B$5,"Posting Variance",IF(ABS(IFERROR(INDEX('Deposit Batches'!$H$6:$H$505,MATCH($F355,'Deposit Batches'!$A$6:$A$505,0)),0))&gt;Dashboard!$B$6,"Deposit Variance","Reconciled"))))))))</f>
        <v/>
      </c>
      <c r="N355" s="24">
        <f>IF($A355="","",IF($G355="","",MAX(0,IF($M355="Reconciled",$I355,Dashboard!$B$4)-$G355)))</f>
        <v/>
      </c>
      <c r="O355" s="25" t="n"/>
    </row>
    <row r="356">
      <c r="A356" s="18" t="n"/>
      <c r="B356" s="18" t="n"/>
      <c r="C356" s="18" t="n"/>
      <c r="D356" s="18" t="n"/>
      <c r="E356" s="18" t="n"/>
      <c r="F356" s="18" t="n"/>
      <c r="G356" s="38" t="n"/>
      <c r="H356" s="39">
        <f>IF($A356="","",IF($F356="","",IFERROR(INDEX('Deposit Batches'!$C$6:$C$505,MATCH($F356,'Deposit Batches'!$A$6:$A$505,0)),"")))</f>
        <v/>
      </c>
      <c r="I356" s="38" t="n"/>
      <c r="J356" s="40" t="n"/>
      <c r="K356" s="40" t="n"/>
      <c r="L356" s="41">
        <f>IF($A356="","",IF($J356="","",ROUND($J356-IF($K356="",0,$K356),2)))</f>
        <v/>
      </c>
      <c r="M356" s="23">
        <f>IF($A356="","",IF(OR($B356="",$C356="",$D356="",$G356="",$J356=""),"Missing Required Data",IF($F356="","Unassigned to Deposit",IF(COUNTIF('Deposit Batches'!$A$6:$A$505,$F356)=0,"Unknown Deposit Batch",IF($I356="","Not Posted",IF(OR($I356&lt;$G356,AND($H356&lt;&gt;"",$H356&lt;$G356)),"Review Dates",IF(ABS($L356)&gt;Dashboard!$B$5,"Posting Variance",IF(ABS(IFERROR(INDEX('Deposit Batches'!$H$6:$H$505,MATCH($F356,'Deposit Batches'!$A$6:$A$505,0)),0))&gt;Dashboard!$B$6,"Deposit Variance","Reconciled"))))))))</f>
        <v/>
      </c>
      <c r="N356" s="24">
        <f>IF($A356="","",IF($G356="","",MAX(0,IF($M356="Reconciled",$I356,Dashboard!$B$4)-$G356)))</f>
        <v/>
      </c>
      <c r="O356" s="25" t="n"/>
    </row>
    <row r="357">
      <c r="A357" s="18" t="n"/>
      <c r="B357" s="18" t="n"/>
      <c r="C357" s="18" t="n"/>
      <c r="D357" s="18" t="n"/>
      <c r="E357" s="18" t="n"/>
      <c r="F357" s="18" t="n"/>
      <c r="G357" s="38" t="n"/>
      <c r="H357" s="39">
        <f>IF($A357="","",IF($F357="","",IFERROR(INDEX('Deposit Batches'!$C$6:$C$505,MATCH($F357,'Deposit Batches'!$A$6:$A$505,0)),"")))</f>
        <v/>
      </c>
      <c r="I357" s="38" t="n"/>
      <c r="J357" s="40" t="n"/>
      <c r="K357" s="40" t="n"/>
      <c r="L357" s="41">
        <f>IF($A357="","",IF($J357="","",ROUND($J357-IF($K357="",0,$K357),2)))</f>
        <v/>
      </c>
      <c r="M357" s="23">
        <f>IF($A357="","",IF(OR($B357="",$C357="",$D357="",$G357="",$J357=""),"Missing Required Data",IF($F357="","Unassigned to Deposit",IF(COUNTIF('Deposit Batches'!$A$6:$A$505,$F357)=0,"Unknown Deposit Batch",IF($I357="","Not Posted",IF(OR($I357&lt;$G357,AND($H357&lt;&gt;"",$H357&lt;$G357)),"Review Dates",IF(ABS($L357)&gt;Dashboard!$B$5,"Posting Variance",IF(ABS(IFERROR(INDEX('Deposit Batches'!$H$6:$H$505,MATCH($F357,'Deposit Batches'!$A$6:$A$505,0)),0))&gt;Dashboard!$B$6,"Deposit Variance","Reconciled"))))))))</f>
        <v/>
      </c>
      <c r="N357" s="24">
        <f>IF($A357="","",IF($G357="","",MAX(0,IF($M357="Reconciled",$I357,Dashboard!$B$4)-$G357)))</f>
        <v/>
      </c>
      <c r="O357" s="25" t="n"/>
    </row>
    <row r="358">
      <c r="A358" s="18" t="n"/>
      <c r="B358" s="18" t="n"/>
      <c r="C358" s="18" t="n"/>
      <c r="D358" s="18" t="n"/>
      <c r="E358" s="18" t="n"/>
      <c r="F358" s="18" t="n"/>
      <c r="G358" s="38" t="n"/>
      <c r="H358" s="39">
        <f>IF($A358="","",IF($F358="","",IFERROR(INDEX('Deposit Batches'!$C$6:$C$505,MATCH($F358,'Deposit Batches'!$A$6:$A$505,0)),"")))</f>
        <v/>
      </c>
      <c r="I358" s="38" t="n"/>
      <c r="J358" s="40" t="n"/>
      <c r="K358" s="40" t="n"/>
      <c r="L358" s="41">
        <f>IF($A358="","",IF($J358="","",ROUND($J358-IF($K358="",0,$K358),2)))</f>
        <v/>
      </c>
      <c r="M358" s="23">
        <f>IF($A358="","",IF(OR($B358="",$C358="",$D358="",$G358="",$J358=""),"Missing Required Data",IF($F358="","Unassigned to Deposit",IF(COUNTIF('Deposit Batches'!$A$6:$A$505,$F358)=0,"Unknown Deposit Batch",IF($I358="","Not Posted",IF(OR($I358&lt;$G358,AND($H358&lt;&gt;"",$H358&lt;$G358)),"Review Dates",IF(ABS($L358)&gt;Dashboard!$B$5,"Posting Variance",IF(ABS(IFERROR(INDEX('Deposit Batches'!$H$6:$H$505,MATCH($F358,'Deposit Batches'!$A$6:$A$505,0)),0))&gt;Dashboard!$B$6,"Deposit Variance","Reconciled"))))))))</f>
        <v/>
      </c>
      <c r="N358" s="24">
        <f>IF($A358="","",IF($G358="","",MAX(0,IF($M358="Reconciled",$I358,Dashboard!$B$4)-$G358)))</f>
        <v/>
      </c>
      <c r="O358" s="25" t="n"/>
    </row>
    <row r="359">
      <c r="A359" s="18" t="n"/>
      <c r="B359" s="18" t="n"/>
      <c r="C359" s="18" t="n"/>
      <c r="D359" s="18" t="n"/>
      <c r="E359" s="18" t="n"/>
      <c r="F359" s="18" t="n"/>
      <c r="G359" s="38" t="n"/>
      <c r="H359" s="39">
        <f>IF($A359="","",IF($F359="","",IFERROR(INDEX('Deposit Batches'!$C$6:$C$505,MATCH($F359,'Deposit Batches'!$A$6:$A$505,0)),"")))</f>
        <v/>
      </c>
      <c r="I359" s="38" t="n"/>
      <c r="J359" s="40" t="n"/>
      <c r="K359" s="40" t="n"/>
      <c r="L359" s="41">
        <f>IF($A359="","",IF($J359="","",ROUND($J359-IF($K359="",0,$K359),2)))</f>
        <v/>
      </c>
      <c r="M359" s="23">
        <f>IF($A359="","",IF(OR($B359="",$C359="",$D359="",$G359="",$J359=""),"Missing Required Data",IF($F359="","Unassigned to Deposit",IF(COUNTIF('Deposit Batches'!$A$6:$A$505,$F359)=0,"Unknown Deposit Batch",IF($I359="","Not Posted",IF(OR($I359&lt;$G359,AND($H359&lt;&gt;"",$H359&lt;$G359)),"Review Dates",IF(ABS($L359)&gt;Dashboard!$B$5,"Posting Variance",IF(ABS(IFERROR(INDEX('Deposit Batches'!$H$6:$H$505,MATCH($F359,'Deposit Batches'!$A$6:$A$505,0)),0))&gt;Dashboard!$B$6,"Deposit Variance","Reconciled"))))))))</f>
        <v/>
      </c>
      <c r="N359" s="24">
        <f>IF($A359="","",IF($G359="","",MAX(0,IF($M359="Reconciled",$I359,Dashboard!$B$4)-$G359)))</f>
        <v/>
      </c>
      <c r="O359" s="25" t="n"/>
    </row>
    <row r="360">
      <c r="A360" s="18" t="n"/>
      <c r="B360" s="18" t="n"/>
      <c r="C360" s="18" t="n"/>
      <c r="D360" s="18" t="n"/>
      <c r="E360" s="18" t="n"/>
      <c r="F360" s="18" t="n"/>
      <c r="G360" s="38" t="n"/>
      <c r="H360" s="39">
        <f>IF($A360="","",IF($F360="","",IFERROR(INDEX('Deposit Batches'!$C$6:$C$505,MATCH($F360,'Deposit Batches'!$A$6:$A$505,0)),"")))</f>
        <v/>
      </c>
      <c r="I360" s="38" t="n"/>
      <c r="J360" s="40" t="n"/>
      <c r="K360" s="40" t="n"/>
      <c r="L360" s="41">
        <f>IF($A360="","",IF($J360="","",ROUND($J360-IF($K360="",0,$K360),2)))</f>
        <v/>
      </c>
      <c r="M360" s="23">
        <f>IF($A360="","",IF(OR($B360="",$C360="",$D360="",$G360="",$J360=""),"Missing Required Data",IF($F360="","Unassigned to Deposit",IF(COUNTIF('Deposit Batches'!$A$6:$A$505,$F360)=0,"Unknown Deposit Batch",IF($I360="","Not Posted",IF(OR($I360&lt;$G360,AND($H360&lt;&gt;"",$H360&lt;$G360)),"Review Dates",IF(ABS($L360)&gt;Dashboard!$B$5,"Posting Variance",IF(ABS(IFERROR(INDEX('Deposit Batches'!$H$6:$H$505,MATCH($F360,'Deposit Batches'!$A$6:$A$505,0)),0))&gt;Dashboard!$B$6,"Deposit Variance","Reconciled"))))))))</f>
        <v/>
      </c>
      <c r="N360" s="24">
        <f>IF($A360="","",IF($G360="","",MAX(0,IF($M360="Reconciled",$I360,Dashboard!$B$4)-$G360)))</f>
        <v/>
      </c>
      <c r="O360" s="25" t="n"/>
    </row>
    <row r="361">
      <c r="A361" s="18" t="n"/>
      <c r="B361" s="18" t="n"/>
      <c r="C361" s="18" t="n"/>
      <c r="D361" s="18" t="n"/>
      <c r="E361" s="18" t="n"/>
      <c r="F361" s="18" t="n"/>
      <c r="G361" s="38" t="n"/>
      <c r="H361" s="39">
        <f>IF($A361="","",IF($F361="","",IFERROR(INDEX('Deposit Batches'!$C$6:$C$505,MATCH($F361,'Deposit Batches'!$A$6:$A$505,0)),"")))</f>
        <v/>
      </c>
      <c r="I361" s="38" t="n"/>
      <c r="J361" s="40" t="n"/>
      <c r="K361" s="40" t="n"/>
      <c r="L361" s="41">
        <f>IF($A361="","",IF($J361="","",ROUND($J361-IF($K361="",0,$K361),2)))</f>
        <v/>
      </c>
      <c r="M361" s="23">
        <f>IF($A361="","",IF(OR($B361="",$C361="",$D361="",$G361="",$J361=""),"Missing Required Data",IF($F361="","Unassigned to Deposit",IF(COUNTIF('Deposit Batches'!$A$6:$A$505,$F361)=0,"Unknown Deposit Batch",IF($I361="","Not Posted",IF(OR($I361&lt;$G361,AND($H361&lt;&gt;"",$H361&lt;$G361)),"Review Dates",IF(ABS($L361)&gt;Dashboard!$B$5,"Posting Variance",IF(ABS(IFERROR(INDEX('Deposit Batches'!$H$6:$H$505,MATCH($F361,'Deposit Batches'!$A$6:$A$505,0)),0))&gt;Dashboard!$B$6,"Deposit Variance","Reconciled"))))))))</f>
        <v/>
      </c>
      <c r="N361" s="24">
        <f>IF($A361="","",IF($G361="","",MAX(0,IF($M361="Reconciled",$I361,Dashboard!$B$4)-$G361)))</f>
        <v/>
      </c>
      <c r="O361" s="25" t="n"/>
    </row>
    <row r="362">
      <c r="A362" s="18" t="n"/>
      <c r="B362" s="18" t="n"/>
      <c r="C362" s="18" t="n"/>
      <c r="D362" s="18" t="n"/>
      <c r="E362" s="18" t="n"/>
      <c r="F362" s="18" t="n"/>
      <c r="G362" s="38" t="n"/>
      <c r="H362" s="39">
        <f>IF($A362="","",IF($F362="","",IFERROR(INDEX('Deposit Batches'!$C$6:$C$505,MATCH($F362,'Deposit Batches'!$A$6:$A$505,0)),"")))</f>
        <v/>
      </c>
      <c r="I362" s="38" t="n"/>
      <c r="J362" s="40" t="n"/>
      <c r="K362" s="40" t="n"/>
      <c r="L362" s="41">
        <f>IF($A362="","",IF($J362="","",ROUND($J362-IF($K362="",0,$K362),2)))</f>
        <v/>
      </c>
      <c r="M362" s="23">
        <f>IF($A362="","",IF(OR($B362="",$C362="",$D362="",$G362="",$J362=""),"Missing Required Data",IF($F362="","Unassigned to Deposit",IF(COUNTIF('Deposit Batches'!$A$6:$A$505,$F362)=0,"Unknown Deposit Batch",IF($I362="","Not Posted",IF(OR($I362&lt;$G362,AND($H362&lt;&gt;"",$H362&lt;$G362)),"Review Dates",IF(ABS($L362)&gt;Dashboard!$B$5,"Posting Variance",IF(ABS(IFERROR(INDEX('Deposit Batches'!$H$6:$H$505,MATCH($F362,'Deposit Batches'!$A$6:$A$505,0)),0))&gt;Dashboard!$B$6,"Deposit Variance","Reconciled"))))))))</f>
        <v/>
      </c>
      <c r="N362" s="24">
        <f>IF($A362="","",IF($G362="","",MAX(0,IF($M362="Reconciled",$I362,Dashboard!$B$4)-$G362)))</f>
        <v/>
      </c>
      <c r="O362" s="25" t="n"/>
    </row>
    <row r="363">
      <c r="A363" s="18" t="n"/>
      <c r="B363" s="18" t="n"/>
      <c r="C363" s="18" t="n"/>
      <c r="D363" s="18" t="n"/>
      <c r="E363" s="18" t="n"/>
      <c r="F363" s="18" t="n"/>
      <c r="G363" s="38" t="n"/>
      <c r="H363" s="39">
        <f>IF($A363="","",IF($F363="","",IFERROR(INDEX('Deposit Batches'!$C$6:$C$505,MATCH($F363,'Deposit Batches'!$A$6:$A$505,0)),"")))</f>
        <v/>
      </c>
      <c r="I363" s="38" t="n"/>
      <c r="J363" s="40" t="n"/>
      <c r="K363" s="40" t="n"/>
      <c r="L363" s="41">
        <f>IF($A363="","",IF($J363="","",ROUND($J363-IF($K363="",0,$K363),2)))</f>
        <v/>
      </c>
      <c r="M363" s="23">
        <f>IF($A363="","",IF(OR($B363="",$C363="",$D363="",$G363="",$J363=""),"Missing Required Data",IF($F363="","Unassigned to Deposit",IF(COUNTIF('Deposit Batches'!$A$6:$A$505,$F363)=0,"Unknown Deposit Batch",IF($I363="","Not Posted",IF(OR($I363&lt;$G363,AND($H363&lt;&gt;"",$H363&lt;$G363)),"Review Dates",IF(ABS($L363)&gt;Dashboard!$B$5,"Posting Variance",IF(ABS(IFERROR(INDEX('Deposit Batches'!$H$6:$H$505,MATCH($F363,'Deposit Batches'!$A$6:$A$505,0)),0))&gt;Dashboard!$B$6,"Deposit Variance","Reconciled"))))))))</f>
        <v/>
      </c>
      <c r="N363" s="24">
        <f>IF($A363="","",IF($G363="","",MAX(0,IF($M363="Reconciled",$I363,Dashboard!$B$4)-$G363)))</f>
        <v/>
      </c>
      <c r="O363" s="25" t="n"/>
    </row>
    <row r="364">
      <c r="A364" s="18" t="n"/>
      <c r="B364" s="18" t="n"/>
      <c r="C364" s="18" t="n"/>
      <c r="D364" s="18" t="n"/>
      <c r="E364" s="18" t="n"/>
      <c r="F364" s="18" t="n"/>
      <c r="G364" s="38" t="n"/>
      <c r="H364" s="39">
        <f>IF($A364="","",IF($F364="","",IFERROR(INDEX('Deposit Batches'!$C$6:$C$505,MATCH($F364,'Deposit Batches'!$A$6:$A$505,0)),"")))</f>
        <v/>
      </c>
      <c r="I364" s="38" t="n"/>
      <c r="J364" s="40" t="n"/>
      <c r="K364" s="40" t="n"/>
      <c r="L364" s="41">
        <f>IF($A364="","",IF($J364="","",ROUND($J364-IF($K364="",0,$K364),2)))</f>
        <v/>
      </c>
      <c r="M364" s="23">
        <f>IF($A364="","",IF(OR($B364="",$C364="",$D364="",$G364="",$J364=""),"Missing Required Data",IF($F364="","Unassigned to Deposit",IF(COUNTIF('Deposit Batches'!$A$6:$A$505,$F364)=0,"Unknown Deposit Batch",IF($I364="","Not Posted",IF(OR($I364&lt;$G364,AND($H364&lt;&gt;"",$H364&lt;$G364)),"Review Dates",IF(ABS($L364)&gt;Dashboard!$B$5,"Posting Variance",IF(ABS(IFERROR(INDEX('Deposit Batches'!$H$6:$H$505,MATCH($F364,'Deposit Batches'!$A$6:$A$505,0)),0))&gt;Dashboard!$B$6,"Deposit Variance","Reconciled"))))))))</f>
        <v/>
      </c>
      <c r="N364" s="24">
        <f>IF($A364="","",IF($G364="","",MAX(0,IF($M364="Reconciled",$I364,Dashboard!$B$4)-$G364)))</f>
        <v/>
      </c>
      <c r="O364" s="25" t="n"/>
    </row>
    <row r="365">
      <c r="A365" s="18" t="n"/>
      <c r="B365" s="18" t="n"/>
      <c r="C365" s="18" t="n"/>
      <c r="D365" s="18" t="n"/>
      <c r="E365" s="18" t="n"/>
      <c r="F365" s="18" t="n"/>
      <c r="G365" s="38" t="n"/>
      <c r="H365" s="39">
        <f>IF($A365="","",IF($F365="","",IFERROR(INDEX('Deposit Batches'!$C$6:$C$505,MATCH($F365,'Deposit Batches'!$A$6:$A$505,0)),"")))</f>
        <v/>
      </c>
      <c r="I365" s="38" t="n"/>
      <c r="J365" s="40" t="n"/>
      <c r="K365" s="40" t="n"/>
      <c r="L365" s="41">
        <f>IF($A365="","",IF($J365="","",ROUND($J365-IF($K365="",0,$K365),2)))</f>
        <v/>
      </c>
      <c r="M365" s="23">
        <f>IF($A365="","",IF(OR($B365="",$C365="",$D365="",$G365="",$J365=""),"Missing Required Data",IF($F365="","Unassigned to Deposit",IF(COUNTIF('Deposit Batches'!$A$6:$A$505,$F365)=0,"Unknown Deposit Batch",IF($I365="","Not Posted",IF(OR($I365&lt;$G365,AND($H365&lt;&gt;"",$H365&lt;$G365)),"Review Dates",IF(ABS($L365)&gt;Dashboard!$B$5,"Posting Variance",IF(ABS(IFERROR(INDEX('Deposit Batches'!$H$6:$H$505,MATCH($F365,'Deposit Batches'!$A$6:$A$505,0)),0))&gt;Dashboard!$B$6,"Deposit Variance","Reconciled"))))))))</f>
        <v/>
      </c>
      <c r="N365" s="24">
        <f>IF($A365="","",IF($G365="","",MAX(0,IF($M365="Reconciled",$I365,Dashboard!$B$4)-$G365)))</f>
        <v/>
      </c>
      <c r="O365" s="25" t="n"/>
    </row>
    <row r="366">
      <c r="A366" s="18" t="n"/>
      <c r="B366" s="18" t="n"/>
      <c r="C366" s="18" t="n"/>
      <c r="D366" s="18" t="n"/>
      <c r="E366" s="18" t="n"/>
      <c r="F366" s="18" t="n"/>
      <c r="G366" s="38" t="n"/>
      <c r="H366" s="39">
        <f>IF($A366="","",IF($F366="","",IFERROR(INDEX('Deposit Batches'!$C$6:$C$505,MATCH($F366,'Deposit Batches'!$A$6:$A$505,0)),"")))</f>
        <v/>
      </c>
      <c r="I366" s="38" t="n"/>
      <c r="J366" s="40" t="n"/>
      <c r="K366" s="40" t="n"/>
      <c r="L366" s="41">
        <f>IF($A366="","",IF($J366="","",ROUND($J366-IF($K366="",0,$K366),2)))</f>
        <v/>
      </c>
      <c r="M366" s="23">
        <f>IF($A366="","",IF(OR($B366="",$C366="",$D366="",$G366="",$J366=""),"Missing Required Data",IF($F366="","Unassigned to Deposit",IF(COUNTIF('Deposit Batches'!$A$6:$A$505,$F366)=0,"Unknown Deposit Batch",IF($I366="","Not Posted",IF(OR($I366&lt;$G366,AND($H366&lt;&gt;"",$H366&lt;$G366)),"Review Dates",IF(ABS($L366)&gt;Dashboard!$B$5,"Posting Variance",IF(ABS(IFERROR(INDEX('Deposit Batches'!$H$6:$H$505,MATCH($F366,'Deposit Batches'!$A$6:$A$505,0)),0))&gt;Dashboard!$B$6,"Deposit Variance","Reconciled"))))))))</f>
        <v/>
      </c>
      <c r="N366" s="24">
        <f>IF($A366="","",IF($G366="","",MAX(0,IF($M366="Reconciled",$I366,Dashboard!$B$4)-$G366)))</f>
        <v/>
      </c>
      <c r="O366" s="25" t="n"/>
    </row>
    <row r="367">
      <c r="A367" s="18" t="n"/>
      <c r="B367" s="18" t="n"/>
      <c r="C367" s="18" t="n"/>
      <c r="D367" s="18" t="n"/>
      <c r="E367" s="18" t="n"/>
      <c r="F367" s="18" t="n"/>
      <c r="G367" s="38" t="n"/>
      <c r="H367" s="39">
        <f>IF($A367="","",IF($F367="","",IFERROR(INDEX('Deposit Batches'!$C$6:$C$505,MATCH($F367,'Deposit Batches'!$A$6:$A$505,0)),"")))</f>
        <v/>
      </c>
      <c r="I367" s="38" t="n"/>
      <c r="J367" s="40" t="n"/>
      <c r="K367" s="40" t="n"/>
      <c r="L367" s="41">
        <f>IF($A367="","",IF($J367="","",ROUND($J367-IF($K367="",0,$K367),2)))</f>
        <v/>
      </c>
      <c r="M367" s="23">
        <f>IF($A367="","",IF(OR($B367="",$C367="",$D367="",$G367="",$J367=""),"Missing Required Data",IF($F367="","Unassigned to Deposit",IF(COUNTIF('Deposit Batches'!$A$6:$A$505,$F367)=0,"Unknown Deposit Batch",IF($I367="","Not Posted",IF(OR($I367&lt;$G367,AND($H367&lt;&gt;"",$H367&lt;$G367)),"Review Dates",IF(ABS($L367)&gt;Dashboard!$B$5,"Posting Variance",IF(ABS(IFERROR(INDEX('Deposit Batches'!$H$6:$H$505,MATCH($F367,'Deposit Batches'!$A$6:$A$505,0)),0))&gt;Dashboard!$B$6,"Deposit Variance","Reconciled"))))))))</f>
        <v/>
      </c>
      <c r="N367" s="24">
        <f>IF($A367="","",IF($G367="","",MAX(0,IF($M367="Reconciled",$I367,Dashboard!$B$4)-$G367)))</f>
        <v/>
      </c>
      <c r="O367" s="25" t="n"/>
    </row>
    <row r="368">
      <c r="A368" s="18" t="n"/>
      <c r="B368" s="18" t="n"/>
      <c r="C368" s="18" t="n"/>
      <c r="D368" s="18" t="n"/>
      <c r="E368" s="18" t="n"/>
      <c r="F368" s="18" t="n"/>
      <c r="G368" s="38" t="n"/>
      <c r="H368" s="39">
        <f>IF($A368="","",IF($F368="","",IFERROR(INDEX('Deposit Batches'!$C$6:$C$505,MATCH($F368,'Deposit Batches'!$A$6:$A$505,0)),"")))</f>
        <v/>
      </c>
      <c r="I368" s="38" t="n"/>
      <c r="J368" s="40" t="n"/>
      <c r="K368" s="40" t="n"/>
      <c r="L368" s="41">
        <f>IF($A368="","",IF($J368="","",ROUND($J368-IF($K368="",0,$K368),2)))</f>
        <v/>
      </c>
      <c r="M368" s="23">
        <f>IF($A368="","",IF(OR($B368="",$C368="",$D368="",$G368="",$J368=""),"Missing Required Data",IF($F368="","Unassigned to Deposit",IF(COUNTIF('Deposit Batches'!$A$6:$A$505,$F368)=0,"Unknown Deposit Batch",IF($I368="","Not Posted",IF(OR($I368&lt;$G368,AND($H368&lt;&gt;"",$H368&lt;$G368)),"Review Dates",IF(ABS($L368)&gt;Dashboard!$B$5,"Posting Variance",IF(ABS(IFERROR(INDEX('Deposit Batches'!$H$6:$H$505,MATCH($F368,'Deposit Batches'!$A$6:$A$505,0)),0))&gt;Dashboard!$B$6,"Deposit Variance","Reconciled"))))))))</f>
        <v/>
      </c>
      <c r="N368" s="24">
        <f>IF($A368="","",IF($G368="","",MAX(0,IF($M368="Reconciled",$I368,Dashboard!$B$4)-$G368)))</f>
        <v/>
      </c>
      <c r="O368" s="25" t="n"/>
    </row>
    <row r="369">
      <c r="A369" s="18" t="n"/>
      <c r="B369" s="18" t="n"/>
      <c r="C369" s="18" t="n"/>
      <c r="D369" s="18" t="n"/>
      <c r="E369" s="18" t="n"/>
      <c r="F369" s="18" t="n"/>
      <c r="G369" s="38" t="n"/>
      <c r="H369" s="39">
        <f>IF($A369="","",IF($F369="","",IFERROR(INDEX('Deposit Batches'!$C$6:$C$505,MATCH($F369,'Deposit Batches'!$A$6:$A$505,0)),"")))</f>
        <v/>
      </c>
      <c r="I369" s="38" t="n"/>
      <c r="J369" s="40" t="n"/>
      <c r="K369" s="40" t="n"/>
      <c r="L369" s="41">
        <f>IF($A369="","",IF($J369="","",ROUND($J369-IF($K369="",0,$K369),2)))</f>
        <v/>
      </c>
      <c r="M369" s="23">
        <f>IF($A369="","",IF(OR($B369="",$C369="",$D369="",$G369="",$J369=""),"Missing Required Data",IF($F369="","Unassigned to Deposit",IF(COUNTIF('Deposit Batches'!$A$6:$A$505,$F369)=0,"Unknown Deposit Batch",IF($I369="","Not Posted",IF(OR($I369&lt;$G369,AND($H369&lt;&gt;"",$H369&lt;$G369)),"Review Dates",IF(ABS($L369)&gt;Dashboard!$B$5,"Posting Variance",IF(ABS(IFERROR(INDEX('Deposit Batches'!$H$6:$H$505,MATCH($F369,'Deposit Batches'!$A$6:$A$505,0)),0))&gt;Dashboard!$B$6,"Deposit Variance","Reconciled"))))))))</f>
        <v/>
      </c>
      <c r="N369" s="24">
        <f>IF($A369="","",IF($G369="","",MAX(0,IF($M369="Reconciled",$I369,Dashboard!$B$4)-$G369)))</f>
        <v/>
      </c>
      <c r="O369" s="25" t="n"/>
    </row>
    <row r="370">
      <c r="A370" s="18" t="n"/>
      <c r="B370" s="18" t="n"/>
      <c r="C370" s="18" t="n"/>
      <c r="D370" s="18" t="n"/>
      <c r="E370" s="18" t="n"/>
      <c r="F370" s="18" t="n"/>
      <c r="G370" s="38" t="n"/>
      <c r="H370" s="39">
        <f>IF($A370="","",IF($F370="","",IFERROR(INDEX('Deposit Batches'!$C$6:$C$505,MATCH($F370,'Deposit Batches'!$A$6:$A$505,0)),"")))</f>
        <v/>
      </c>
      <c r="I370" s="38" t="n"/>
      <c r="J370" s="40" t="n"/>
      <c r="K370" s="40" t="n"/>
      <c r="L370" s="41">
        <f>IF($A370="","",IF($J370="","",ROUND($J370-IF($K370="",0,$K370),2)))</f>
        <v/>
      </c>
      <c r="M370" s="23">
        <f>IF($A370="","",IF(OR($B370="",$C370="",$D370="",$G370="",$J370=""),"Missing Required Data",IF($F370="","Unassigned to Deposit",IF(COUNTIF('Deposit Batches'!$A$6:$A$505,$F370)=0,"Unknown Deposit Batch",IF($I370="","Not Posted",IF(OR($I370&lt;$G370,AND($H370&lt;&gt;"",$H370&lt;$G370)),"Review Dates",IF(ABS($L370)&gt;Dashboard!$B$5,"Posting Variance",IF(ABS(IFERROR(INDEX('Deposit Batches'!$H$6:$H$505,MATCH($F370,'Deposit Batches'!$A$6:$A$505,0)),0))&gt;Dashboard!$B$6,"Deposit Variance","Reconciled"))))))))</f>
        <v/>
      </c>
      <c r="N370" s="24">
        <f>IF($A370="","",IF($G370="","",MAX(0,IF($M370="Reconciled",$I370,Dashboard!$B$4)-$G370)))</f>
        <v/>
      </c>
      <c r="O370" s="25" t="n"/>
    </row>
    <row r="371">
      <c r="A371" s="18" t="n"/>
      <c r="B371" s="18" t="n"/>
      <c r="C371" s="18" t="n"/>
      <c r="D371" s="18" t="n"/>
      <c r="E371" s="18" t="n"/>
      <c r="F371" s="18" t="n"/>
      <c r="G371" s="38" t="n"/>
      <c r="H371" s="39">
        <f>IF($A371="","",IF($F371="","",IFERROR(INDEX('Deposit Batches'!$C$6:$C$505,MATCH($F371,'Deposit Batches'!$A$6:$A$505,0)),"")))</f>
        <v/>
      </c>
      <c r="I371" s="38" t="n"/>
      <c r="J371" s="40" t="n"/>
      <c r="K371" s="40" t="n"/>
      <c r="L371" s="41">
        <f>IF($A371="","",IF($J371="","",ROUND($J371-IF($K371="",0,$K371),2)))</f>
        <v/>
      </c>
      <c r="M371" s="23">
        <f>IF($A371="","",IF(OR($B371="",$C371="",$D371="",$G371="",$J371=""),"Missing Required Data",IF($F371="","Unassigned to Deposit",IF(COUNTIF('Deposit Batches'!$A$6:$A$505,$F371)=0,"Unknown Deposit Batch",IF($I371="","Not Posted",IF(OR($I371&lt;$G371,AND($H371&lt;&gt;"",$H371&lt;$G371)),"Review Dates",IF(ABS($L371)&gt;Dashboard!$B$5,"Posting Variance",IF(ABS(IFERROR(INDEX('Deposit Batches'!$H$6:$H$505,MATCH($F371,'Deposit Batches'!$A$6:$A$505,0)),0))&gt;Dashboard!$B$6,"Deposit Variance","Reconciled"))))))))</f>
        <v/>
      </c>
      <c r="N371" s="24">
        <f>IF($A371="","",IF($G371="","",MAX(0,IF($M371="Reconciled",$I371,Dashboard!$B$4)-$G371)))</f>
        <v/>
      </c>
      <c r="O371" s="25" t="n"/>
    </row>
    <row r="372">
      <c r="A372" s="18" t="n"/>
      <c r="B372" s="18" t="n"/>
      <c r="C372" s="18" t="n"/>
      <c r="D372" s="18" t="n"/>
      <c r="E372" s="18" t="n"/>
      <c r="F372" s="18" t="n"/>
      <c r="G372" s="38" t="n"/>
      <c r="H372" s="39">
        <f>IF($A372="","",IF($F372="","",IFERROR(INDEX('Deposit Batches'!$C$6:$C$505,MATCH($F372,'Deposit Batches'!$A$6:$A$505,0)),"")))</f>
        <v/>
      </c>
      <c r="I372" s="38" t="n"/>
      <c r="J372" s="40" t="n"/>
      <c r="K372" s="40" t="n"/>
      <c r="L372" s="41">
        <f>IF($A372="","",IF($J372="","",ROUND($J372-IF($K372="",0,$K372),2)))</f>
        <v/>
      </c>
      <c r="M372" s="23">
        <f>IF($A372="","",IF(OR($B372="",$C372="",$D372="",$G372="",$J372=""),"Missing Required Data",IF($F372="","Unassigned to Deposit",IF(COUNTIF('Deposit Batches'!$A$6:$A$505,$F372)=0,"Unknown Deposit Batch",IF($I372="","Not Posted",IF(OR($I372&lt;$G372,AND($H372&lt;&gt;"",$H372&lt;$G372)),"Review Dates",IF(ABS($L372)&gt;Dashboard!$B$5,"Posting Variance",IF(ABS(IFERROR(INDEX('Deposit Batches'!$H$6:$H$505,MATCH($F372,'Deposit Batches'!$A$6:$A$505,0)),0))&gt;Dashboard!$B$6,"Deposit Variance","Reconciled"))))))))</f>
        <v/>
      </c>
      <c r="N372" s="24">
        <f>IF($A372="","",IF($G372="","",MAX(0,IF($M372="Reconciled",$I372,Dashboard!$B$4)-$G372)))</f>
        <v/>
      </c>
      <c r="O372" s="25" t="n"/>
    </row>
    <row r="373">
      <c r="A373" s="18" t="n"/>
      <c r="B373" s="18" t="n"/>
      <c r="C373" s="18" t="n"/>
      <c r="D373" s="18" t="n"/>
      <c r="E373" s="18" t="n"/>
      <c r="F373" s="18" t="n"/>
      <c r="G373" s="38" t="n"/>
      <c r="H373" s="39">
        <f>IF($A373="","",IF($F373="","",IFERROR(INDEX('Deposit Batches'!$C$6:$C$505,MATCH($F373,'Deposit Batches'!$A$6:$A$505,0)),"")))</f>
        <v/>
      </c>
      <c r="I373" s="38" t="n"/>
      <c r="J373" s="40" t="n"/>
      <c r="K373" s="40" t="n"/>
      <c r="L373" s="41">
        <f>IF($A373="","",IF($J373="","",ROUND($J373-IF($K373="",0,$K373),2)))</f>
        <v/>
      </c>
      <c r="M373" s="23">
        <f>IF($A373="","",IF(OR($B373="",$C373="",$D373="",$G373="",$J373=""),"Missing Required Data",IF($F373="","Unassigned to Deposit",IF(COUNTIF('Deposit Batches'!$A$6:$A$505,$F373)=0,"Unknown Deposit Batch",IF($I373="","Not Posted",IF(OR($I373&lt;$G373,AND($H373&lt;&gt;"",$H373&lt;$G373)),"Review Dates",IF(ABS($L373)&gt;Dashboard!$B$5,"Posting Variance",IF(ABS(IFERROR(INDEX('Deposit Batches'!$H$6:$H$505,MATCH($F373,'Deposit Batches'!$A$6:$A$505,0)),0))&gt;Dashboard!$B$6,"Deposit Variance","Reconciled"))))))))</f>
        <v/>
      </c>
      <c r="N373" s="24">
        <f>IF($A373="","",IF($G373="","",MAX(0,IF($M373="Reconciled",$I373,Dashboard!$B$4)-$G373)))</f>
        <v/>
      </c>
      <c r="O373" s="25" t="n"/>
    </row>
    <row r="374">
      <c r="A374" s="18" t="n"/>
      <c r="B374" s="18" t="n"/>
      <c r="C374" s="18" t="n"/>
      <c r="D374" s="18" t="n"/>
      <c r="E374" s="18" t="n"/>
      <c r="F374" s="18" t="n"/>
      <c r="G374" s="38" t="n"/>
      <c r="H374" s="39">
        <f>IF($A374="","",IF($F374="","",IFERROR(INDEX('Deposit Batches'!$C$6:$C$505,MATCH($F374,'Deposit Batches'!$A$6:$A$505,0)),"")))</f>
        <v/>
      </c>
      <c r="I374" s="38" t="n"/>
      <c r="J374" s="40" t="n"/>
      <c r="K374" s="40" t="n"/>
      <c r="L374" s="41">
        <f>IF($A374="","",IF($J374="","",ROUND($J374-IF($K374="",0,$K374),2)))</f>
        <v/>
      </c>
      <c r="M374" s="23">
        <f>IF($A374="","",IF(OR($B374="",$C374="",$D374="",$G374="",$J374=""),"Missing Required Data",IF($F374="","Unassigned to Deposit",IF(COUNTIF('Deposit Batches'!$A$6:$A$505,$F374)=0,"Unknown Deposit Batch",IF($I374="","Not Posted",IF(OR($I374&lt;$G374,AND($H374&lt;&gt;"",$H374&lt;$G374)),"Review Dates",IF(ABS($L374)&gt;Dashboard!$B$5,"Posting Variance",IF(ABS(IFERROR(INDEX('Deposit Batches'!$H$6:$H$505,MATCH($F374,'Deposit Batches'!$A$6:$A$505,0)),0))&gt;Dashboard!$B$6,"Deposit Variance","Reconciled"))))))))</f>
        <v/>
      </c>
      <c r="N374" s="24">
        <f>IF($A374="","",IF($G374="","",MAX(0,IF($M374="Reconciled",$I374,Dashboard!$B$4)-$G374)))</f>
        <v/>
      </c>
      <c r="O374" s="25" t="n"/>
    </row>
    <row r="375">
      <c r="A375" s="18" t="n"/>
      <c r="B375" s="18" t="n"/>
      <c r="C375" s="18" t="n"/>
      <c r="D375" s="18" t="n"/>
      <c r="E375" s="18" t="n"/>
      <c r="F375" s="18" t="n"/>
      <c r="G375" s="38" t="n"/>
      <c r="H375" s="39">
        <f>IF($A375="","",IF($F375="","",IFERROR(INDEX('Deposit Batches'!$C$6:$C$505,MATCH($F375,'Deposit Batches'!$A$6:$A$505,0)),"")))</f>
        <v/>
      </c>
      <c r="I375" s="38" t="n"/>
      <c r="J375" s="40" t="n"/>
      <c r="K375" s="40" t="n"/>
      <c r="L375" s="41">
        <f>IF($A375="","",IF($J375="","",ROUND($J375-IF($K375="",0,$K375),2)))</f>
        <v/>
      </c>
      <c r="M375" s="23">
        <f>IF($A375="","",IF(OR($B375="",$C375="",$D375="",$G375="",$J375=""),"Missing Required Data",IF($F375="","Unassigned to Deposit",IF(COUNTIF('Deposit Batches'!$A$6:$A$505,$F375)=0,"Unknown Deposit Batch",IF($I375="","Not Posted",IF(OR($I375&lt;$G375,AND($H375&lt;&gt;"",$H375&lt;$G375)),"Review Dates",IF(ABS($L375)&gt;Dashboard!$B$5,"Posting Variance",IF(ABS(IFERROR(INDEX('Deposit Batches'!$H$6:$H$505,MATCH($F375,'Deposit Batches'!$A$6:$A$505,0)),0))&gt;Dashboard!$B$6,"Deposit Variance","Reconciled"))))))))</f>
        <v/>
      </c>
      <c r="N375" s="24">
        <f>IF($A375="","",IF($G375="","",MAX(0,IF($M375="Reconciled",$I375,Dashboard!$B$4)-$G375)))</f>
        <v/>
      </c>
      <c r="O375" s="25" t="n"/>
    </row>
    <row r="376">
      <c r="A376" s="18" t="n"/>
      <c r="B376" s="18" t="n"/>
      <c r="C376" s="18" t="n"/>
      <c r="D376" s="18" t="n"/>
      <c r="E376" s="18" t="n"/>
      <c r="F376" s="18" t="n"/>
      <c r="G376" s="38" t="n"/>
      <c r="H376" s="39">
        <f>IF($A376="","",IF($F376="","",IFERROR(INDEX('Deposit Batches'!$C$6:$C$505,MATCH($F376,'Deposit Batches'!$A$6:$A$505,0)),"")))</f>
        <v/>
      </c>
      <c r="I376" s="38" t="n"/>
      <c r="J376" s="40" t="n"/>
      <c r="K376" s="40" t="n"/>
      <c r="L376" s="41">
        <f>IF($A376="","",IF($J376="","",ROUND($J376-IF($K376="",0,$K376),2)))</f>
        <v/>
      </c>
      <c r="M376" s="23">
        <f>IF($A376="","",IF(OR($B376="",$C376="",$D376="",$G376="",$J376=""),"Missing Required Data",IF($F376="","Unassigned to Deposit",IF(COUNTIF('Deposit Batches'!$A$6:$A$505,$F376)=0,"Unknown Deposit Batch",IF($I376="","Not Posted",IF(OR($I376&lt;$G376,AND($H376&lt;&gt;"",$H376&lt;$G376)),"Review Dates",IF(ABS($L376)&gt;Dashboard!$B$5,"Posting Variance",IF(ABS(IFERROR(INDEX('Deposit Batches'!$H$6:$H$505,MATCH($F376,'Deposit Batches'!$A$6:$A$505,0)),0))&gt;Dashboard!$B$6,"Deposit Variance","Reconciled"))))))))</f>
        <v/>
      </c>
      <c r="N376" s="24">
        <f>IF($A376="","",IF($G376="","",MAX(0,IF($M376="Reconciled",$I376,Dashboard!$B$4)-$G376)))</f>
        <v/>
      </c>
      <c r="O376" s="25" t="n"/>
    </row>
    <row r="377">
      <c r="A377" s="18" t="n"/>
      <c r="B377" s="18" t="n"/>
      <c r="C377" s="18" t="n"/>
      <c r="D377" s="18" t="n"/>
      <c r="E377" s="18" t="n"/>
      <c r="F377" s="18" t="n"/>
      <c r="G377" s="38" t="n"/>
      <c r="H377" s="39">
        <f>IF($A377="","",IF($F377="","",IFERROR(INDEX('Deposit Batches'!$C$6:$C$505,MATCH($F377,'Deposit Batches'!$A$6:$A$505,0)),"")))</f>
        <v/>
      </c>
      <c r="I377" s="38" t="n"/>
      <c r="J377" s="40" t="n"/>
      <c r="K377" s="40" t="n"/>
      <c r="L377" s="41">
        <f>IF($A377="","",IF($J377="","",ROUND($J377-IF($K377="",0,$K377),2)))</f>
        <v/>
      </c>
      <c r="M377" s="23">
        <f>IF($A377="","",IF(OR($B377="",$C377="",$D377="",$G377="",$J377=""),"Missing Required Data",IF($F377="","Unassigned to Deposit",IF(COUNTIF('Deposit Batches'!$A$6:$A$505,$F377)=0,"Unknown Deposit Batch",IF($I377="","Not Posted",IF(OR($I377&lt;$G377,AND($H377&lt;&gt;"",$H377&lt;$G377)),"Review Dates",IF(ABS($L377)&gt;Dashboard!$B$5,"Posting Variance",IF(ABS(IFERROR(INDEX('Deposit Batches'!$H$6:$H$505,MATCH($F377,'Deposit Batches'!$A$6:$A$505,0)),0))&gt;Dashboard!$B$6,"Deposit Variance","Reconciled"))))))))</f>
        <v/>
      </c>
      <c r="N377" s="24">
        <f>IF($A377="","",IF($G377="","",MAX(0,IF($M377="Reconciled",$I377,Dashboard!$B$4)-$G377)))</f>
        <v/>
      </c>
      <c r="O377" s="25" t="n"/>
    </row>
    <row r="378">
      <c r="A378" s="18" t="n"/>
      <c r="B378" s="18" t="n"/>
      <c r="C378" s="18" t="n"/>
      <c r="D378" s="18" t="n"/>
      <c r="E378" s="18" t="n"/>
      <c r="F378" s="18" t="n"/>
      <c r="G378" s="38" t="n"/>
      <c r="H378" s="39">
        <f>IF($A378="","",IF($F378="","",IFERROR(INDEX('Deposit Batches'!$C$6:$C$505,MATCH($F378,'Deposit Batches'!$A$6:$A$505,0)),"")))</f>
        <v/>
      </c>
      <c r="I378" s="38" t="n"/>
      <c r="J378" s="40" t="n"/>
      <c r="K378" s="40" t="n"/>
      <c r="L378" s="41">
        <f>IF($A378="","",IF($J378="","",ROUND($J378-IF($K378="",0,$K378),2)))</f>
        <v/>
      </c>
      <c r="M378" s="23">
        <f>IF($A378="","",IF(OR($B378="",$C378="",$D378="",$G378="",$J378=""),"Missing Required Data",IF($F378="","Unassigned to Deposit",IF(COUNTIF('Deposit Batches'!$A$6:$A$505,$F378)=0,"Unknown Deposit Batch",IF($I378="","Not Posted",IF(OR($I378&lt;$G378,AND($H378&lt;&gt;"",$H378&lt;$G378)),"Review Dates",IF(ABS($L378)&gt;Dashboard!$B$5,"Posting Variance",IF(ABS(IFERROR(INDEX('Deposit Batches'!$H$6:$H$505,MATCH($F378,'Deposit Batches'!$A$6:$A$505,0)),0))&gt;Dashboard!$B$6,"Deposit Variance","Reconciled"))))))))</f>
        <v/>
      </c>
      <c r="N378" s="24">
        <f>IF($A378="","",IF($G378="","",MAX(0,IF($M378="Reconciled",$I378,Dashboard!$B$4)-$G378)))</f>
        <v/>
      </c>
      <c r="O378" s="25" t="n"/>
    </row>
    <row r="379">
      <c r="A379" s="18" t="n"/>
      <c r="B379" s="18" t="n"/>
      <c r="C379" s="18" t="n"/>
      <c r="D379" s="18" t="n"/>
      <c r="E379" s="18" t="n"/>
      <c r="F379" s="18" t="n"/>
      <c r="G379" s="38" t="n"/>
      <c r="H379" s="39">
        <f>IF($A379="","",IF($F379="","",IFERROR(INDEX('Deposit Batches'!$C$6:$C$505,MATCH($F379,'Deposit Batches'!$A$6:$A$505,0)),"")))</f>
        <v/>
      </c>
      <c r="I379" s="38" t="n"/>
      <c r="J379" s="40" t="n"/>
      <c r="K379" s="40" t="n"/>
      <c r="L379" s="41">
        <f>IF($A379="","",IF($J379="","",ROUND($J379-IF($K379="",0,$K379),2)))</f>
        <v/>
      </c>
      <c r="M379" s="23">
        <f>IF($A379="","",IF(OR($B379="",$C379="",$D379="",$G379="",$J379=""),"Missing Required Data",IF($F379="","Unassigned to Deposit",IF(COUNTIF('Deposit Batches'!$A$6:$A$505,$F379)=0,"Unknown Deposit Batch",IF($I379="","Not Posted",IF(OR($I379&lt;$G379,AND($H379&lt;&gt;"",$H379&lt;$G379)),"Review Dates",IF(ABS($L379)&gt;Dashboard!$B$5,"Posting Variance",IF(ABS(IFERROR(INDEX('Deposit Batches'!$H$6:$H$505,MATCH($F379,'Deposit Batches'!$A$6:$A$505,0)),0))&gt;Dashboard!$B$6,"Deposit Variance","Reconciled"))))))))</f>
        <v/>
      </c>
      <c r="N379" s="24">
        <f>IF($A379="","",IF($G379="","",MAX(0,IF($M379="Reconciled",$I379,Dashboard!$B$4)-$G379)))</f>
        <v/>
      </c>
      <c r="O379" s="25" t="n"/>
    </row>
    <row r="380">
      <c r="A380" s="18" t="n"/>
      <c r="B380" s="18" t="n"/>
      <c r="C380" s="18" t="n"/>
      <c r="D380" s="18" t="n"/>
      <c r="E380" s="18" t="n"/>
      <c r="F380" s="18" t="n"/>
      <c r="G380" s="38" t="n"/>
      <c r="H380" s="39">
        <f>IF($A380="","",IF($F380="","",IFERROR(INDEX('Deposit Batches'!$C$6:$C$505,MATCH($F380,'Deposit Batches'!$A$6:$A$505,0)),"")))</f>
        <v/>
      </c>
      <c r="I380" s="38" t="n"/>
      <c r="J380" s="40" t="n"/>
      <c r="K380" s="40" t="n"/>
      <c r="L380" s="41">
        <f>IF($A380="","",IF($J380="","",ROUND($J380-IF($K380="",0,$K380),2)))</f>
        <v/>
      </c>
      <c r="M380" s="23">
        <f>IF($A380="","",IF(OR($B380="",$C380="",$D380="",$G380="",$J380=""),"Missing Required Data",IF($F380="","Unassigned to Deposit",IF(COUNTIF('Deposit Batches'!$A$6:$A$505,$F380)=0,"Unknown Deposit Batch",IF($I380="","Not Posted",IF(OR($I380&lt;$G380,AND($H380&lt;&gt;"",$H380&lt;$G380)),"Review Dates",IF(ABS($L380)&gt;Dashboard!$B$5,"Posting Variance",IF(ABS(IFERROR(INDEX('Deposit Batches'!$H$6:$H$505,MATCH($F380,'Deposit Batches'!$A$6:$A$505,0)),0))&gt;Dashboard!$B$6,"Deposit Variance","Reconciled"))))))))</f>
        <v/>
      </c>
      <c r="N380" s="24">
        <f>IF($A380="","",IF($G380="","",MAX(0,IF($M380="Reconciled",$I380,Dashboard!$B$4)-$G380)))</f>
        <v/>
      </c>
      <c r="O380" s="25" t="n"/>
    </row>
    <row r="381">
      <c r="A381" s="18" t="n"/>
      <c r="B381" s="18" t="n"/>
      <c r="C381" s="18" t="n"/>
      <c r="D381" s="18" t="n"/>
      <c r="E381" s="18" t="n"/>
      <c r="F381" s="18" t="n"/>
      <c r="G381" s="38" t="n"/>
      <c r="H381" s="39">
        <f>IF($A381="","",IF($F381="","",IFERROR(INDEX('Deposit Batches'!$C$6:$C$505,MATCH($F381,'Deposit Batches'!$A$6:$A$505,0)),"")))</f>
        <v/>
      </c>
      <c r="I381" s="38" t="n"/>
      <c r="J381" s="40" t="n"/>
      <c r="K381" s="40" t="n"/>
      <c r="L381" s="41">
        <f>IF($A381="","",IF($J381="","",ROUND($J381-IF($K381="",0,$K381),2)))</f>
        <v/>
      </c>
      <c r="M381" s="23">
        <f>IF($A381="","",IF(OR($B381="",$C381="",$D381="",$G381="",$J381=""),"Missing Required Data",IF($F381="","Unassigned to Deposit",IF(COUNTIF('Deposit Batches'!$A$6:$A$505,$F381)=0,"Unknown Deposit Batch",IF($I381="","Not Posted",IF(OR($I381&lt;$G381,AND($H381&lt;&gt;"",$H381&lt;$G381)),"Review Dates",IF(ABS($L381)&gt;Dashboard!$B$5,"Posting Variance",IF(ABS(IFERROR(INDEX('Deposit Batches'!$H$6:$H$505,MATCH($F381,'Deposit Batches'!$A$6:$A$505,0)),0))&gt;Dashboard!$B$6,"Deposit Variance","Reconciled"))))))))</f>
        <v/>
      </c>
      <c r="N381" s="24">
        <f>IF($A381="","",IF($G381="","",MAX(0,IF($M381="Reconciled",$I381,Dashboard!$B$4)-$G381)))</f>
        <v/>
      </c>
      <c r="O381" s="25" t="n"/>
    </row>
    <row r="382">
      <c r="A382" s="18" t="n"/>
      <c r="B382" s="18" t="n"/>
      <c r="C382" s="18" t="n"/>
      <c r="D382" s="18" t="n"/>
      <c r="E382" s="18" t="n"/>
      <c r="F382" s="18" t="n"/>
      <c r="G382" s="38" t="n"/>
      <c r="H382" s="39">
        <f>IF($A382="","",IF($F382="","",IFERROR(INDEX('Deposit Batches'!$C$6:$C$505,MATCH($F382,'Deposit Batches'!$A$6:$A$505,0)),"")))</f>
        <v/>
      </c>
      <c r="I382" s="38" t="n"/>
      <c r="J382" s="40" t="n"/>
      <c r="K382" s="40" t="n"/>
      <c r="L382" s="41">
        <f>IF($A382="","",IF($J382="","",ROUND($J382-IF($K382="",0,$K382),2)))</f>
        <v/>
      </c>
      <c r="M382" s="23">
        <f>IF($A382="","",IF(OR($B382="",$C382="",$D382="",$G382="",$J382=""),"Missing Required Data",IF($F382="","Unassigned to Deposit",IF(COUNTIF('Deposit Batches'!$A$6:$A$505,$F382)=0,"Unknown Deposit Batch",IF($I382="","Not Posted",IF(OR($I382&lt;$G382,AND($H382&lt;&gt;"",$H382&lt;$G382)),"Review Dates",IF(ABS($L382)&gt;Dashboard!$B$5,"Posting Variance",IF(ABS(IFERROR(INDEX('Deposit Batches'!$H$6:$H$505,MATCH($F382,'Deposit Batches'!$A$6:$A$505,0)),0))&gt;Dashboard!$B$6,"Deposit Variance","Reconciled"))))))))</f>
        <v/>
      </c>
      <c r="N382" s="24">
        <f>IF($A382="","",IF($G382="","",MAX(0,IF($M382="Reconciled",$I382,Dashboard!$B$4)-$G382)))</f>
        <v/>
      </c>
      <c r="O382" s="25" t="n"/>
    </row>
    <row r="383">
      <c r="A383" s="18" t="n"/>
      <c r="B383" s="18" t="n"/>
      <c r="C383" s="18" t="n"/>
      <c r="D383" s="18" t="n"/>
      <c r="E383" s="18" t="n"/>
      <c r="F383" s="18" t="n"/>
      <c r="G383" s="38" t="n"/>
      <c r="H383" s="39">
        <f>IF($A383="","",IF($F383="","",IFERROR(INDEX('Deposit Batches'!$C$6:$C$505,MATCH($F383,'Deposit Batches'!$A$6:$A$505,0)),"")))</f>
        <v/>
      </c>
      <c r="I383" s="38" t="n"/>
      <c r="J383" s="40" t="n"/>
      <c r="K383" s="40" t="n"/>
      <c r="L383" s="41">
        <f>IF($A383="","",IF($J383="","",ROUND($J383-IF($K383="",0,$K383),2)))</f>
        <v/>
      </c>
      <c r="M383" s="23">
        <f>IF($A383="","",IF(OR($B383="",$C383="",$D383="",$G383="",$J383=""),"Missing Required Data",IF($F383="","Unassigned to Deposit",IF(COUNTIF('Deposit Batches'!$A$6:$A$505,$F383)=0,"Unknown Deposit Batch",IF($I383="","Not Posted",IF(OR($I383&lt;$G383,AND($H383&lt;&gt;"",$H383&lt;$G383)),"Review Dates",IF(ABS($L383)&gt;Dashboard!$B$5,"Posting Variance",IF(ABS(IFERROR(INDEX('Deposit Batches'!$H$6:$H$505,MATCH($F383,'Deposit Batches'!$A$6:$A$505,0)),0))&gt;Dashboard!$B$6,"Deposit Variance","Reconciled"))))))))</f>
        <v/>
      </c>
      <c r="N383" s="24">
        <f>IF($A383="","",IF($G383="","",MAX(0,IF($M383="Reconciled",$I383,Dashboard!$B$4)-$G383)))</f>
        <v/>
      </c>
      <c r="O383" s="25" t="n"/>
    </row>
    <row r="384">
      <c r="A384" s="18" t="n"/>
      <c r="B384" s="18" t="n"/>
      <c r="C384" s="18" t="n"/>
      <c r="D384" s="18" t="n"/>
      <c r="E384" s="18" t="n"/>
      <c r="F384" s="18" t="n"/>
      <c r="G384" s="38" t="n"/>
      <c r="H384" s="39">
        <f>IF($A384="","",IF($F384="","",IFERROR(INDEX('Deposit Batches'!$C$6:$C$505,MATCH($F384,'Deposit Batches'!$A$6:$A$505,0)),"")))</f>
        <v/>
      </c>
      <c r="I384" s="38" t="n"/>
      <c r="J384" s="40" t="n"/>
      <c r="K384" s="40" t="n"/>
      <c r="L384" s="41">
        <f>IF($A384="","",IF($J384="","",ROUND($J384-IF($K384="",0,$K384),2)))</f>
        <v/>
      </c>
      <c r="M384" s="23">
        <f>IF($A384="","",IF(OR($B384="",$C384="",$D384="",$G384="",$J384=""),"Missing Required Data",IF($F384="","Unassigned to Deposit",IF(COUNTIF('Deposit Batches'!$A$6:$A$505,$F384)=0,"Unknown Deposit Batch",IF($I384="","Not Posted",IF(OR($I384&lt;$G384,AND($H384&lt;&gt;"",$H384&lt;$G384)),"Review Dates",IF(ABS($L384)&gt;Dashboard!$B$5,"Posting Variance",IF(ABS(IFERROR(INDEX('Deposit Batches'!$H$6:$H$505,MATCH($F384,'Deposit Batches'!$A$6:$A$505,0)),0))&gt;Dashboard!$B$6,"Deposit Variance","Reconciled"))))))))</f>
        <v/>
      </c>
      <c r="N384" s="24">
        <f>IF($A384="","",IF($G384="","",MAX(0,IF($M384="Reconciled",$I384,Dashboard!$B$4)-$G384)))</f>
        <v/>
      </c>
      <c r="O384" s="25" t="n"/>
    </row>
    <row r="385">
      <c r="A385" s="18" t="n"/>
      <c r="B385" s="18" t="n"/>
      <c r="C385" s="18" t="n"/>
      <c r="D385" s="18" t="n"/>
      <c r="E385" s="18" t="n"/>
      <c r="F385" s="18" t="n"/>
      <c r="G385" s="38" t="n"/>
      <c r="H385" s="39">
        <f>IF($A385="","",IF($F385="","",IFERROR(INDEX('Deposit Batches'!$C$6:$C$505,MATCH($F385,'Deposit Batches'!$A$6:$A$505,0)),"")))</f>
        <v/>
      </c>
      <c r="I385" s="38" t="n"/>
      <c r="J385" s="40" t="n"/>
      <c r="K385" s="40" t="n"/>
      <c r="L385" s="41">
        <f>IF($A385="","",IF($J385="","",ROUND($J385-IF($K385="",0,$K385),2)))</f>
        <v/>
      </c>
      <c r="M385" s="23">
        <f>IF($A385="","",IF(OR($B385="",$C385="",$D385="",$G385="",$J385=""),"Missing Required Data",IF($F385="","Unassigned to Deposit",IF(COUNTIF('Deposit Batches'!$A$6:$A$505,$F385)=0,"Unknown Deposit Batch",IF($I385="","Not Posted",IF(OR($I385&lt;$G385,AND($H385&lt;&gt;"",$H385&lt;$G385)),"Review Dates",IF(ABS($L385)&gt;Dashboard!$B$5,"Posting Variance",IF(ABS(IFERROR(INDEX('Deposit Batches'!$H$6:$H$505,MATCH($F385,'Deposit Batches'!$A$6:$A$505,0)),0))&gt;Dashboard!$B$6,"Deposit Variance","Reconciled"))))))))</f>
        <v/>
      </c>
      <c r="N385" s="24">
        <f>IF($A385="","",IF($G385="","",MAX(0,IF($M385="Reconciled",$I385,Dashboard!$B$4)-$G385)))</f>
        <v/>
      </c>
      <c r="O385" s="25" t="n"/>
    </row>
    <row r="386">
      <c r="A386" s="18" t="n"/>
      <c r="B386" s="18" t="n"/>
      <c r="C386" s="18" t="n"/>
      <c r="D386" s="18" t="n"/>
      <c r="E386" s="18" t="n"/>
      <c r="F386" s="18" t="n"/>
      <c r="G386" s="38" t="n"/>
      <c r="H386" s="39">
        <f>IF($A386="","",IF($F386="","",IFERROR(INDEX('Deposit Batches'!$C$6:$C$505,MATCH($F386,'Deposit Batches'!$A$6:$A$505,0)),"")))</f>
        <v/>
      </c>
      <c r="I386" s="38" t="n"/>
      <c r="J386" s="40" t="n"/>
      <c r="K386" s="40" t="n"/>
      <c r="L386" s="41">
        <f>IF($A386="","",IF($J386="","",ROUND($J386-IF($K386="",0,$K386),2)))</f>
        <v/>
      </c>
      <c r="M386" s="23">
        <f>IF($A386="","",IF(OR($B386="",$C386="",$D386="",$G386="",$J386=""),"Missing Required Data",IF($F386="","Unassigned to Deposit",IF(COUNTIF('Deposit Batches'!$A$6:$A$505,$F386)=0,"Unknown Deposit Batch",IF($I386="","Not Posted",IF(OR($I386&lt;$G386,AND($H386&lt;&gt;"",$H386&lt;$G386)),"Review Dates",IF(ABS($L386)&gt;Dashboard!$B$5,"Posting Variance",IF(ABS(IFERROR(INDEX('Deposit Batches'!$H$6:$H$505,MATCH($F386,'Deposit Batches'!$A$6:$A$505,0)),0))&gt;Dashboard!$B$6,"Deposit Variance","Reconciled"))))))))</f>
        <v/>
      </c>
      <c r="N386" s="24">
        <f>IF($A386="","",IF($G386="","",MAX(0,IF($M386="Reconciled",$I386,Dashboard!$B$4)-$G386)))</f>
        <v/>
      </c>
      <c r="O386" s="25" t="n"/>
    </row>
    <row r="387">
      <c r="A387" s="18" t="n"/>
      <c r="B387" s="18" t="n"/>
      <c r="C387" s="18" t="n"/>
      <c r="D387" s="18" t="n"/>
      <c r="E387" s="18" t="n"/>
      <c r="F387" s="18" t="n"/>
      <c r="G387" s="38" t="n"/>
      <c r="H387" s="39">
        <f>IF($A387="","",IF($F387="","",IFERROR(INDEX('Deposit Batches'!$C$6:$C$505,MATCH($F387,'Deposit Batches'!$A$6:$A$505,0)),"")))</f>
        <v/>
      </c>
      <c r="I387" s="38" t="n"/>
      <c r="J387" s="40" t="n"/>
      <c r="K387" s="40" t="n"/>
      <c r="L387" s="41">
        <f>IF($A387="","",IF($J387="","",ROUND($J387-IF($K387="",0,$K387),2)))</f>
        <v/>
      </c>
      <c r="M387" s="23">
        <f>IF($A387="","",IF(OR($B387="",$C387="",$D387="",$G387="",$J387=""),"Missing Required Data",IF($F387="","Unassigned to Deposit",IF(COUNTIF('Deposit Batches'!$A$6:$A$505,$F387)=0,"Unknown Deposit Batch",IF($I387="","Not Posted",IF(OR($I387&lt;$G387,AND($H387&lt;&gt;"",$H387&lt;$G387)),"Review Dates",IF(ABS($L387)&gt;Dashboard!$B$5,"Posting Variance",IF(ABS(IFERROR(INDEX('Deposit Batches'!$H$6:$H$505,MATCH($F387,'Deposit Batches'!$A$6:$A$505,0)),0))&gt;Dashboard!$B$6,"Deposit Variance","Reconciled"))))))))</f>
        <v/>
      </c>
      <c r="N387" s="24">
        <f>IF($A387="","",IF($G387="","",MAX(0,IF($M387="Reconciled",$I387,Dashboard!$B$4)-$G387)))</f>
        <v/>
      </c>
      <c r="O387" s="25" t="n"/>
    </row>
    <row r="388">
      <c r="A388" s="18" t="n"/>
      <c r="B388" s="18" t="n"/>
      <c r="C388" s="18" t="n"/>
      <c r="D388" s="18" t="n"/>
      <c r="E388" s="18" t="n"/>
      <c r="F388" s="18" t="n"/>
      <c r="G388" s="38" t="n"/>
      <c r="H388" s="39">
        <f>IF($A388="","",IF($F388="","",IFERROR(INDEX('Deposit Batches'!$C$6:$C$505,MATCH($F388,'Deposit Batches'!$A$6:$A$505,0)),"")))</f>
        <v/>
      </c>
      <c r="I388" s="38" t="n"/>
      <c r="J388" s="40" t="n"/>
      <c r="K388" s="40" t="n"/>
      <c r="L388" s="41">
        <f>IF($A388="","",IF($J388="","",ROUND($J388-IF($K388="",0,$K388),2)))</f>
        <v/>
      </c>
      <c r="M388" s="23">
        <f>IF($A388="","",IF(OR($B388="",$C388="",$D388="",$G388="",$J388=""),"Missing Required Data",IF($F388="","Unassigned to Deposit",IF(COUNTIF('Deposit Batches'!$A$6:$A$505,$F388)=0,"Unknown Deposit Batch",IF($I388="","Not Posted",IF(OR($I388&lt;$G388,AND($H388&lt;&gt;"",$H388&lt;$G388)),"Review Dates",IF(ABS($L388)&gt;Dashboard!$B$5,"Posting Variance",IF(ABS(IFERROR(INDEX('Deposit Batches'!$H$6:$H$505,MATCH($F388,'Deposit Batches'!$A$6:$A$505,0)),0))&gt;Dashboard!$B$6,"Deposit Variance","Reconciled"))))))))</f>
        <v/>
      </c>
      <c r="N388" s="24">
        <f>IF($A388="","",IF($G388="","",MAX(0,IF($M388="Reconciled",$I388,Dashboard!$B$4)-$G388)))</f>
        <v/>
      </c>
      <c r="O388" s="25" t="n"/>
    </row>
    <row r="389">
      <c r="A389" s="18" t="n"/>
      <c r="B389" s="18" t="n"/>
      <c r="C389" s="18" t="n"/>
      <c r="D389" s="18" t="n"/>
      <c r="E389" s="18" t="n"/>
      <c r="F389" s="18" t="n"/>
      <c r="G389" s="38" t="n"/>
      <c r="H389" s="39">
        <f>IF($A389="","",IF($F389="","",IFERROR(INDEX('Deposit Batches'!$C$6:$C$505,MATCH($F389,'Deposit Batches'!$A$6:$A$505,0)),"")))</f>
        <v/>
      </c>
      <c r="I389" s="38" t="n"/>
      <c r="J389" s="40" t="n"/>
      <c r="K389" s="40" t="n"/>
      <c r="L389" s="41">
        <f>IF($A389="","",IF($J389="","",ROUND($J389-IF($K389="",0,$K389),2)))</f>
        <v/>
      </c>
      <c r="M389" s="23">
        <f>IF($A389="","",IF(OR($B389="",$C389="",$D389="",$G389="",$J389=""),"Missing Required Data",IF($F389="","Unassigned to Deposit",IF(COUNTIF('Deposit Batches'!$A$6:$A$505,$F389)=0,"Unknown Deposit Batch",IF($I389="","Not Posted",IF(OR($I389&lt;$G389,AND($H389&lt;&gt;"",$H389&lt;$G389)),"Review Dates",IF(ABS($L389)&gt;Dashboard!$B$5,"Posting Variance",IF(ABS(IFERROR(INDEX('Deposit Batches'!$H$6:$H$505,MATCH($F389,'Deposit Batches'!$A$6:$A$505,0)),0))&gt;Dashboard!$B$6,"Deposit Variance","Reconciled"))))))))</f>
        <v/>
      </c>
      <c r="N389" s="24">
        <f>IF($A389="","",IF($G389="","",MAX(0,IF($M389="Reconciled",$I389,Dashboard!$B$4)-$G389)))</f>
        <v/>
      </c>
      <c r="O389" s="25" t="n"/>
    </row>
    <row r="390">
      <c r="A390" s="18" t="n"/>
      <c r="B390" s="18" t="n"/>
      <c r="C390" s="18" t="n"/>
      <c r="D390" s="18" t="n"/>
      <c r="E390" s="18" t="n"/>
      <c r="F390" s="18" t="n"/>
      <c r="G390" s="38" t="n"/>
      <c r="H390" s="39">
        <f>IF($A390="","",IF($F390="","",IFERROR(INDEX('Deposit Batches'!$C$6:$C$505,MATCH($F390,'Deposit Batches'!$A$6:$A$505,0)),"")))</f>
        <v/>
      </c>
      <c r="I390" s="38" t="n"/>
      <c r="J390" s="40" t="n"/>
      <c r="K390" s="40" t="n"/>
      <c r="L390" s="41">
        <f>IF($A390="","",IF($J390="","",ROUND($J390-IF($K390="",0,$K390),2)))</f>
        <v/>
      </c>
      <c r="M390" s="23">
        <f>IF($A390="","",IF(OR($B390="",$C390="",$D390="",$G390="",$J390=""),"Missing Required Data",IF($F390="","Unassigned to Deposit",IF(COUNTIF('Deposit Batches'!$A$6:$A$505,$F390)=0,"Unknown Deposit Batch",IF($I390="","Not Posted",IF(OR($I390&lt;$G390,AND($H390&lt;&gt;"",$H390&lt;$G390)),"Review Dates",IF(ABS($L390)&gt;Dashboard!$B$5,"Posting Variance",IF(ABS(IFERROR(INDEX('Deposit Batches'!$H$6:$H$505,MATCH($F390,'Deposit Batches'!$A$6:$A$505,0)),0))&gt;Dashboard!$B$6,"Deposit Variance","Reconciled"))))))))</f>
        <v/>
      </c>
      <c r="N390" s="24">
        <f>IF($A390="","",IF($G390="","",MAX(0,IF($M390="Reconciled",$I390,Dashboard!$B$4)-$G390)))</f>
        <v/>
      </c>
      <c r="O390" s="25" t="n"/>
    </row>
    <row r="391">
      <c r="A391" s="18" t="n"/>
      <c r="B391" s="18" t="n"/>
      <c r="C391" s="18" t="n"/>
      <c r="D391" s="18" t="n"/>
      <c r="E391" s="18" t="n"/>
      <c r="F391" s="18" t="n"/>
      <c r="G391" s="38" t="n"/>
      <c r="H391" s="39">
        <f>IF($A391="","",IF($F391="","",IFERROR(INDEX('Deposit Batches'!$C$6:$C$505,MATCH($F391,'Deposit Batches'!$A$6:$A$505,0)),"")))</f>
        <v/>
      </c>
      <c r="I391" s="38" t="n"/>
      <c r="J391" s="40" t="n"/>
      <c r="K391" s="40" t="n"/>
      <c r="L391" s="41">
        <f>IF($A391="","",IF($J391="","",ROUND($J391-IF($K391="",0,$K391),2)))</f>
        <v/>
      </c>
      <c r="M391" s="23">
        <f>IF($A391="","",IF(OR($B391="",$C391="",$D391="",$G391="",$J391=""),"Missing Required Data",IF($F391="","Unassigned to Deposit",IF(COUNTIF('Deposit Batches'!$A$6:$A$505,$F391)=0,"Unknown Deposit Batch",IF($I391="","Not Posted",IF(OR($I391&lt;$G391,AND($H391&lt;&gt;"",$H391&lt;$G391)),"Review Dates",IF(ABS($L391)&gt;Dashboard!$B$5,"Posting Variance",IF(ABS(IFERROR(INDEX('Deposit Batches'!$H$6:$H$505,MATCH($F391,'Deposit Batches'!$A$6:$A$505,0)),0))&gt;Dashboard!$B$6,"Deposit Variance","Reconciled"))))))))</f>
        <v/>
      </c>
      <c r="N391" s="24">
        <f>IF($A391="","",IF($G391="","",MAX(0,IF($M391="Reconciled",$I391,Dashboard!$B$4)-$G391)))</f>
        <v/>
      </c>
      <c r="O391" s="25" t="n"/>
    </row>
    <row r="392">
      <c r="A392" s="18" t="n"/>
      <c r="B392" s="18" t="n"/>
      <c r="C392" s="18" t="n"/>
      <c r="D392" s="18" t="n"/>
      <c r="E392" s="18" t="n"/>
      <c r="F392" s="18" t="n"/>
      <c r="G392" s="38" t="n"/>
      <c r="H392" s="39">
        <f>IF($A392="","",IF($F392="","",IFERROR(INDEX('Deposit Batches'!$C$6:$C$505,MATCH($F392,'Deposit Batches'!$A$6:$A$505,0)),"")))</f>
        <v/>
      </c>
      <c r="I392" s="38" t="n"/>
      <c r="J392" s="40" t="n"/>
      <c r="K392" s="40" t="n"/>
      <c r="L392" s="41">
        <f>IF($A392="","",IF($J392="","",ROUND($J392-IF($K392="",0,$K392),2)))</f>
        <v/>
      </c>
      <c r="M392" s="23">
        <f>IF($A392="","",IF(OR($B392="",$C392="",$D392="",$G392="",$J392=""),"Missing Required Data",IF($F392="","Unassigned to Deposit",IF(COUNTIF('Deposit Batches'!$A$6:$A$505,$F392)=0,"Unknown Deposit Batch",IF($I392="","Not Posted",IF(OR($I392&lt;$G392,AND($H392&lt;&gt;"",$H392&lt;$G392)),"Review Dates",IF(ABS($L392)&gt;Dashboard!$B$5,"Posting Variance",IF(ABS(IFERROR(INDEX('Deposit Batches'!$H$6:$H$505,MATCH($F392,'Deposit Batches'!$A$6:$A$505,0)),0))&gt;Dashboard!$B$6,"Deposit Variance","Reconciled"))))))))</f>
        <v/>
      </c>
      <c r="N392" s="24">
        <f>IF($A392="","",IF($G392="","",MAX(0,IF($M392="Reconciled",$I392,Dashboard!$B$4)-$G392)))</f>
        <v/>
      </c>
      <c r="O392" s="25" t="n"/>
    </row>
    <row r="393">
      <c r="A393" s="18" t="n"/>
      <c r="B393" s="18" t="n"/>
      <c r="C393" s="18" t="n"/>
      <c r="D393" s="18" t="n"/>
      <c r="E393" s="18" t="n"/>
      <c r="F393" s="18" t="n"/>
      <c r="G393" s="38" t="n"/>
      <c r="H393" s="39">
        <f>IF($A393="","",IF($F393="","",IFERROR(INDEX('Deposit Batches'!$C$6:$C$505,MATCH($F393,'Deposit Batches'!$A$6:$A$505,0)),"")))</f>
        <v/>
      </c>
      <c r="I393" s="38" t="n"/>
      <c r="J393" s="40" t="n"/>
      <c r="K393" s="40" t="n"/>
      <c r="L393" s="41">
        <f>IF($A393="","",IF($J393="","",ROUND($J393-IF($K393="",0,$K393),2)))</f>
        <v/>
      </c>
      <c r="M393" s="23">
        <f>IF($A393="","",IF(OR($B393="",$C393="",$D393="",$G393="",$J393=""),"Missing Required Data",IF($F393="","Unassigned to Deposit",IF(COUNTIF('Deposit Batches'!$A$6:$A$505,$F393)=0,"Unknown Deposit Batch",IF($I393="","Not Posted",IF(OR($I393&lt;$G393,AND($H393&lt;&gt;"",$H393&lt;$G393)),"Review Dates",IF(ABS($L393)&gt;Dashboard!$B$5,"Posting Variance",IF(ABS(IFERROR(INDEX('Deposit Batches'!$H$6:$H$505,MATCH($F393,'Deposit Batches'!$A$6:$A$505,0)),0))&gt;Dashboard!$B$6,"Deposit Variance","Reconciled"))))))))</f>
        <v/>
      </c>
      <c r="N393" s="24">
        <f>IF($A393="","",IF($G393="","",MAX(0,IF($M393="Reconciled",$I393,Dashboard!$B$4)-$G393)))</f>
        <v/>
      </c>
      <c r="O393" s="25" t="n"/>
    </row>
    <row r="394">
      <c r="A394" s="18" t="n"/>
      <c r="B394" s="18" t="n"/>
      <c r="C394" s="18" t="n"/>
      <c r="D394" s="18" t="n"/>
      <c r="E394" s="18" t="n"/>
      <c r="F394" s="18" t="n"/>
      <c r="G394" s="38" t="n"/>
      <c r="H394" s="39">
        <f>IF($A394="","",IF($F394="","",IFERROR(INDEX('Deposit Batches'!$C$6:$C$505,MATCH($F394,'Deposit Batches'!$A$6:$A$505,0)),"")))</f>
        <v/>
      </c>
      <c r="I394" s="38" t="n"/>
      <c r="J394" s="40" t="n"/>
      <c r="K394" s="40" t="n"/>
      <c r="L394" s="41">
        <f>IF($A394="","",IF($J394="","",ROUND($J394-IF($K394="",0,$K394),2)))</f>
        <v/>
      </c>
      <c r="M394" s="23">
        <f>IF($A394="","",IF(OR($B394="",$C394="",$D394="",$G394="",$J394=""),"Missing Required Data",IF($F394="","Unassigned to Deposit",IF(COUNTIF('Deposit Batches'!$A$6:$A$505,$F394)=0,"Unknown Deposit Batch",IF($I394="","Not Posted",IF(OR($I394&lt;$G394,AND($H394&lt;&gt;"",$H394&lt;$G394)),"Review Dates",IF(ABS($L394)&gt;Dashboard!$B$5,"Posting Variance",IF(ABS(IFERROR(INDEX('Deposit Batches'!$H$6:$H$505,MATCH($F394,'Deposit Batches'!$A$6:$A$505,0)),0))&gt;Dashboard!$B$6,"Deposit Variance","Reconciled"))))))))</f>
        <v/>
      </c>
      <c r="N394" s="24">
        <f>IF($A394="","",IF($G394="","",MAX(0,IF($M394="Reconciled",$I394,Dashboard!$B$4)-$G394)))</f>
        <v/>
      </c>
      <c r="O394" s="25" t="n"/>
    </row>
    <row r="395">
      <c r="A395" s="18" t="n"/>
      <c r="B395" s="18" t="n"/>
      <c r="C395" s="18" t="n"/>
      <c r="D395" s="18" t="n"/>
      <c r="E395" s="18" t="n"/>
      <c r="F395" s="18" t="n"/>
      <c r="G395" s="38" t="n"/>
      <c r="H395" s="39">
        <f>IF($A395="","",IF($F395="","",IFERROR(INDEX('Deposit Batches'!$C$6:$C$505,MATCH($F395,'Deposit Batches'!$A$6:$A$505,0)),"")))</f>
        <v/>
      </c>
      <c r="I395" s="38" t="n"/>
      <c r="J395" s="40" t="n"/>
      <c r="K395" s="40" t="n"/>
      <c r="L395" s="41">
        <f>IF($A395="","",IF($J395="","",ROUND($J395-IF($K395="",0,$K395),2)))</f>
        <v/>
      </c>
      <c r="M395" s="23">
        <f>IF($A395="","",IF(OR($B395="",$C395="",$D395="",$G395="",$J395=""),"Missing Required Data",IF($F395="","Unassigned to Deposit",IF(COUNTIF('Deposit Batches'!$A$6:$A$505,$F395)=0,"Unknown Deposit Batch",IF($I395="","Not Posted",IF(OR($I395&lt;$G395,AND($H395&lt;&gt;"",$H395&lt;$G395)),"Review Dates",IF(ABS($L395)&gt;Dashboard!$B$5,"Posting Variance",IF(ABS(IFERROR(INDEX('Deposit Batches'!$H$6:$H$505,MATCH($F395,'Deposit Batches'!$A$6:$A$505,0)),0))&gt;Dashboard!$B$6,"Deposit Variance","Reconciled"))))))))</f>
        <v/>
      </c>
      <c r="N395" s="24">
        <f>IF($A395="","",IF($G395="","",MAX(0,IF($M395="Reconciled",$I395,Dashboard!$B$4)-$G395)))</f>
        <v/>
      </c>
      <c r="O395" s="25" t="n"/>
    </row>
    <row r="396">
      <c r="A396" s="18" t="n"/>
      <c r="B396" s="18" t="n"/>
      <c r="C396" s="18" t="n"/>
      <c r="D396" s="18" t="n"/>
      <c r="E396" s="18" t="n"/>
      <c r="F396" s="18" t="n"/>
      <c r="G396" s="38" t="n"/>
      <c r="H396" s="39">
        <f>IF($A396="","",IF($F396="","",IFERROR(INDEX('Deposit Batches'!$C$6:$C$505,MATCH($F396,'Deposit Batches'!$A$6:$A$505,0)),"")))</f>
        <v/>
      </c>
      <c r="I396" s="38" t="n"/>
      <c r="J396" s="40" t="n"/>
      <c r="K396" s="40" t="n"/>
      <c r="L396" s="41">
        <f>IF($A396="","",IF($J396="","",ROUND($J396-IF($K396="",0,$K396),2)))</f>
        <v/>
      </c>
      <c r="M396" s="23">
        <f>IF($A396="","",IF(OR($B396="",$C396="",$D396="",$G396="",$J396=""),"Missing Required Data",IF($F396="","Unassigned to Deposit",IF(COUNTIF('Deposit Batches'!$A$6:$A$505,$F396)=0,"Unknown Deposit Batch",IF($I396="","Not Posted",IF(OR($I396&lt;$G396,AND($H396&lt;&gt;"",$H396&lt;$G396)),"Review Dates",IF(ABS($L396)&gt;Dashboard!$B$5,"Posting Variance",IF(ABS(IFERROR(INDEX('Deposit Batches'!$H$6:$H$505,MATCH($F396,'Deposit Batches'!$A$6:$A$505,0)),0))&gt;Dashboard!$B$6,"Deposit Variance","Reconciled"))))))))</f>
        <v/>
      </c>
      <c r="N396" s="24">
        <f>IF($A396="","",IF($G396="","",MAX(0,IF($M396="Reconciled",$I396,Dashboard!$B$4)-$G396)))</f>
        <v/>
      </c>
      <c r="O396" s="25" t="n"/>
    </row>
    <row r="397">
      <c r="A397" s="18" t="n"/>
      <c r="B397" s="18" t="n"/>
      <c r="C397" s="18" t="n"/>
      <c r="D397" s="18" t="n"/>
      <c r="E397" s="18" t="n"/>
      <c r="F397" s="18" t="n"/>
      <c r="G397" s="38" t="n"/>
      <c r="H397" s="39">
        <f>IF($A397="","",IF($F397="","",IFERROR(INDEX('Deposit Batches'!$C$6:$C$505,MATCH($F397,'Deposit Batches'!$A$6:$A$505,0)),"")))</f>
        <v/>
      </c>
      <c r="I397" s="38" t="n"/>
      <c r="J397" s="40" t="n"/>
      <c r="K397" s="40" t="n"/>
      <c r="L397" s="41">
        <f>IF($A397="","",IF($J397="","",ROUND($J397-IF($K397="",0,$K397),2)))</f>
        <v/>
      </c>
      <c r="M397" s="23">
        <f>IF($A397="","",IF(OR($B397="",$C397="",$D397="",$G397="",$J397=""),"Missing Required Data",IF($F397="","Unassigned to Deposit",IF(COUNTIF('Deposit Batches'!$A$6:$A$505,$F397)=0,"Unknown Deposit Batch",IF($I397="","Not Posted",IF(OR($I397&lt;$G397,AND($H397&lt;&gt;"",$H397&lt;$G397)),"Review Dates",IF(ABS($L397)&gt;Dashboard!$B$5,"Posting Variance",IF(ABS(IFERROR(INDEX('Deposit Batches'!$H$6:$H$505,MATCH($F397,'Deposit Batches'!$A$6:$A$505,0)),0))&gt;Dashboard!$B$6,"Deposit Variance","Reconciled"))))))))</f>
        <v/>
      </c>
      <c r="N397" s="24">
        <f>IF($A397="","",IF($G397="","",MAX(0,IF($M397="Reconciled",$I397,Dashboard!$B$4)-$G397)))</f>
        <v/>
      </c>
      <c r="O397" s="25" t="n"/>
    </row>
    <row r="398">
      <c r="A398" s="18" t="n"/>
      <c r="B398" s="18" t="n"/>
      <c r="C398" s="18" t="n"/>
      <c r="D398" s="18" t="n"/>
      <c r="E398" s="18" t="n"/>
      <c r="F398" s="18" t="n"/>
      <c r="G398" s="38" t="n"/>
      <c r="H398" s="39">
        <f>IF($A398="","",IF($F398="","",IFERROR(INDEX('Deposit Batches'!$C$6:$C$505,MATCH($F398,'Deposit Batches'!$A$6:$A$505,0)),"")))</f>
        <v/>
      </c>
      <c r="I398" s="38" t="n"/>
      <c r="J398" s="40" t="n"/>
      <c r="K398" s="40" t="n"/>
      <c r="L398" s="41">
        <f>IF($A398="","",IF($J398="","",ROUND($J398-IF($K398="",0,$K398),2)))</f>
        <v/>
      </c>
      <c r="M398" s="23">
        <f>IF($A398="","",IF(OR($B398="",$C398="",$D398="",$G398="",$J398=""),"Missing Required Data",IF($F398="","Unassigned to Deposit",IF(COUNTIF('Deposit Batches'!$A$6:$A$505,$F398)=0,"Unknown Deposit Batch",IF($I398="","Not Posted",IF(OR($I398&lt;$G398,AND($H398&lt;&gt;"",$H398&lt;$G398)),"Review Dates",IF(ABS($L398)&gt;Dashboard!$B$5,"Posting Variance",IF(ABS(IFERROR(INDEX('Deposit Batches'!$H$6:$H$505,MATCH($F398,'Deposit Batches'!$A$6:$A$505,0)),0))&gt;Dashboard!$B$6,"Deposit Variance","Reconciled"))))))))</f>
        <v/>
      </c>
      <c r="N398" s="24">
        <f>IF($A398="","",IF($G398="","",MAX(0,IF($M398="Reconciled",$I398,Dashboard!$B$4)-$G398)))</f>
        <v/>
      </c>
      <c r="O398" s="25" t="n"/>
    </row>
    <row r="399">
      <c r="A399" s="18" t="n"/>
      <c r="B399" s="18" t="n"/>
      <c r="C399" s="18" t="n"/>
      <c r="D399" s="18" t="n"/>
      <c r="E399" s="18" t="n"/>
      <c r="F399" s="18" t="n"/>
      <c r="G399" s="38" t="n"/>
      <c r="H399" s="39">
        <f>IF($A399="","",IF($F399="","",IFERROR(INDEX('Deposit Batches'!$C$6:$C$505,MATCH($F399,'Deposit Batches'!$A$6:$A$505,0)),"")))</f>
        <v/>
      </c>
      <c r="I399" s="38" t="n"/>
      <c r="J399" s="40" t="n"/>
      <c r="K399" s="40" t="n"/>
      <c r="L399" s="41">
        <f>IF($A399="","",IF($J399="","",ROUND($J399-IF($K399="",0,$K399),2)))</f>
        <v/>
      </c>
      <c r="M399" s="23">
        <f>IF($A399="","",IF(OR($B399="",$C399="",$D399="",$G399="",$J399=""),"Missing Required Data",IF($F399="","Unassigned to Deposit",IF(COUNTIF('Deposit Batches'!$A$6:$A$505,$F399)=0,"Unknown Deposit Batch",IF($I399="","Not Posted",IF(OR($I399&lt;$G399,AND($H399&lt;&gt;"",$H399&lt;$G399)),"Review Dates",IF(ABS($L399)&gt;Dashboard!$B$5,"Posting Variance",IF(ABS(IFERROR(INDEX('Deposit Batches'!$H$6:$H$505,MATCH($F399,'Deposit Batches'!$A$6:$A$505,0)),0))&gt;Dashboard!$B$6,"Deposit Variance","Reconciled"))))))))</f>
        <v/>
      </c>
      <c r="N399" s="24">
        <f>IF($A399="","",IF($G399="","",MAX(0,IF($M399="Reconciled",$I399,Dashboard!$B$4)-$G399)))</f>
        <v/>
      </c>
      <c r="O399" s="25" t="n"/>
    </row>
    <row r="400">
      <c r="A400" s="18" t="n"/>
      <c r="B400" s="18" t="n"/>
      <c r="C400" s="18" t="n"/>
      <c r="D400" s="18" t="n"/>
      <c r="E400" s="18" t="n"/>
      <c r="F400" s="18" t="n"/>
      <c r="G400" s="38" t="n"/>
      <c r="H400" s="39">
        <f>IF($A400="","",IF($F400="","",IFERROR(INDEX('Deposit Batches'!$C$6:$C$505,MATCH($F400,'Deposit Batches'!$A$6:$A$505,0)),"")))</f>
        <v/>
      </c>
      <c r="I400" s="38" t="n"/>
      <c r="J400" s="40" t="n"/>
      <c r="K400" s="40" t="n"/>
      <c r="L400" s="41">
        <f>IF($A400="","",IF($J400="","",ROUND($J400-IF($K400="",0,$K400),2)))</f>
        <v/>
      </c>
      <c r="M400" s="23">
        <f>IF($A400="","",IF(OR($B400="",$C400="",$D400="",$G400="",$J400=""),"Missing Required Data",IF($F400="","Unassigned to Deposit",IF(COUNTIF('Deposit Batches'!$A$6:$A$505,$F400)=0,"Unknown Deposit Batch",IF($I400="","Not Posted",IF(OR($I400&lt;$G400,AND($H400&lt;&gt;"",$H400&lt;$G400)),"Review Dates",IF(ABS($L400)&gt;Dashboard!$B$5,"Posting Variance",IF(ABS(IFERROR(INDEX('Deposit Batches'!$H$6:$H$505,MATCH($F400,'Deposit Batches'!$A$6:$A$505,0)),0))&gt;Dashboard!$B$6,"Deposit Variance","Reconciled"))))))))</f>
        <v/>
      </c>
      <c r="N400" s="24">
        <f>IF($A400="","",IF($G400="","",MAX(0,IF($M400="Reconciled",$I400,Dashboard!$B$4)-$G400)))</f>
        <v/>
      </c>
      <c r="O400" s="25" t="n"/>
    </row>
    <row r="401">
      <c r="A401" s="18" t="n"/>
      <c r="B401" s="18" t="n"/>
      <c r="C401" s="18" t="n"/>
      <c r="D401" s="18" t="n"/>
      <c r="E401" s="18" t="n"/>
      <c r="F401" s="18" t="n"/>
      <c r="G401" s="38" t="n"/>
      <c r="H401" s="39">
        <f>IF($A401="","",IF($F401="","",IFERROR(INDEX('Deposit Batches'!$C$6:$C$505,MATCH($F401,'Deposit Batches'!$A$6:$A$505,0)),"")))</f>
        <v/>
      </c>
      <c r="I401" s="38" t="n"/>
      <c r="J401" s="40" t="n"/>
      <c r="K401" s="40" t="n"/>
      <c r="L401" s="41">
        <f>IF($A401="","",IF($J401="","",ROUND($J401-IF($K401="",0,$K401),2)))</f>
        <v/>
      </c>
      <c r="M401" s="23">
        <f>IF($A401="","",IF(OR($B401="",$C401="",$D401="",$G401="",$J401=""),"Missing Required Data",IF($F401="","Unassigned to Deposit",IF(COUNTIF('Deposit Batches'!$A$6:$A$505,$F401)=0,"Unknown Deposit Batch",IF($I401="","Not Posted",IF(OR($I401&lt;$G401,AND($H401&lt;&gt;"",$H401&lt;$G401)),"Review Dates",IF(ABS($L401)&gt;Dashboard!$B$5,"Posting Variance",IF(ABS(IFERROR(INDEX('Deposit Batches'!$H$6:$H$505,MATCH($F401,'Deposit Batches'!$A$6:$A$505,0)),0))&gt;Dashboard!$B$6,"Deposit Variance","Reconciled"))))))))</f>
        <v/>
      </c>
      <c r="N401" s="24">
        <f>IF($A401="","",IF($G401="","",MAX(0,IF($M401="Reconciled",$I401,Dashboard!$B$4)-$G401)))</f>
        <v/>
      </c>
      <c r="O401" s="25" t="n"/>
    </row>
    <row r="402">
      <c r="A402" s="18" t="n"/>
      <c r="B402" s="18" t="n"/>
      <c r="C402" s="18" t="n"/>
      <c r="D402" s="18" t="n"/>
      <c r="E402" s="18" t="n"/>
      <c r="F402" s="18" t="n"/>
      <c r="G402" s="38" t="n"/>
      <c r="H402" s="39">
        <f>IF($A402="","",IF($F402="","",IFERROR(INDEX('Deposit Batches'!$C$6:$C$505,MATCH($F402,'Deposit Batches'!$A$6:$A$505,0)),"")))</f>
        <v/>
      </c>
      <c r="I402" s="38" t="n"/>
      <c r="J402" s="40" t="n"/>
      <c r="K402" s="40" t="n"/>
      <c r="L402" s="41">
        <f>IF($A402="","",IF($J402="","",ROUND($J402-IF($K402="",0,$K402),2)))</f>
        <v/>
      </c>
      <c r="M402" s="23">
        <f>IF($A402="","",IF(OR($B402="",$C402="",$D402="",$G402="",$J402=""),"Missing Required Data",IF($F402="","Unassigned to Deposit",IF(COUNTIF('Deposit Batches'!$A$6:$A$505,$F402)=0,"Unknown Deposit Batch",IF($I402="","Not Posted",IF(OR($I402&lt;$G402,AND($H402&lt;&gt;"",$H402&lt;$G402)),"Review Dates",IF(ABS($L402)&gt;Dashboard!$B$5,"Posting Variance",IF(ABS(IFERROR(INDEX('Deposit Batches'!$H$6:$H$505,MATCH($F402,'Deposit Batches'!$A$6:$A$505,0)),0))&gt;Dashboard!$B$6,"Deposit Variance","Reconciled"))))))))</f>
        <v/>
      </c>
      <c r="N402" s="24">
        <f>IF($A402="","",IF($G402="","",MAX(0,IF($M402="Reconciled",$I402,Dashboard!$B$4)-$G402)))</f>
        <v/>
      </c>
      <c r="O402" s="25" t="n"/>
    </row>
    <row r="403">
      <c r="A403" s="18" t="n"/>
      <c r="B403" s="18" t="n"/>
      <c r="C403" s="18" t="n"/>
      <c r="D403" s="18" t="n"/>
      <c r="E403" s="18" t="n"/>
      <c r="F403" s="18" t="n"/>
      <c r="G403" s="38" t="n"/>
      <c r="H403" s="39">
        <f>IF($A403="","",IF($F403="","",IFERROR(INDEX('Deposit Batches'!$C$6:$C$505,MATCH($F403,'Deposit Batches'!$A$6:$A$505,0)),"")))</f>
        <v/>
      </c>
      <c r="I403" s="38" t="n"/>
      <c r="J403" s="40" t="n"/>
      <c r="K403" s="40" t="n"/>
      <c r="L403" s="41">
        <f>IF($A403="","",IF($J403="","",ROUND($J403-IF($K403="",0,$K403),2)))</f>
        <v/>
      </c>
      <c r="M403" s="23">
        <f>IF($A403="","",IF(OR($B403="",$C403="",$D403="",$G403="",$J403=""),"Missing Required Data",IF($F403="","Unassigned to Deposit",IF(COUNTIF('Deposit Batches'!$A$6:$A$505,$F403)=0,"Unknown Deposit Batch",IF($I403="","Not Posted",IF(OR($I403&lt;$G403,AND($H403&lt;&gt;"",$H403&lt;$G403)),"Review Dates",IF(ABS($L403)&gt;Dashboard!$B$5,"Posting Variance",IF(ABS(IFERROR(INDEX('Deposit Batches'!$H$6:$H$505,MATCH($F403,'Deposit Batches'!$A$6:$A$505,0)),0))&gt;Dashboard!$B$6,"Deposit Variance","Reconciled"))))))))</f>
        <v/>
      </c>
      <c r="N403" s="24">
        <f>IF($A403="","",IF($G403="","",MAX(0,IF($M403="Reconciled",$I403,Dashboard!$B$4)-$G403)))</f>
        <v/>
      </c>
      <c r="O403" s="25" t="n"/>
    </row>
    <row r="404">
      <c r="A404" s="18" t="n"/>
      <c r="B404" s="18" t="n"/>
      <c r="C404" s="18" t="n"/>
      <c r="D404" s="18" t="n"/>
      <c r="E404" s="18" t="n"/>
      <c r="F404" s="18" t="n"/>
      <c r="G404" s="38" t="n"/>
      <c r="H404" s="39">
        <f>IF($A404="","",IF($F404="","",IFERROR(INDEX('Deposit Batches'!$C$6:$C$505,MATCH($F404,'Deposit Batches'!$A$6:$A$505,0)),"")))</f>
        <v/>
      </c>
      <c r="I404" s="38" t="n"/>
      <c r="J404" s="40" t="n"/>
      <c r="K404" s="40" t="n"/>
      <c r="L404" s="41">
        <f>IF($A404="","",IF($J404="","",ROUND($J404-IF($K404="",0,$K404),2)))</f>
        <v/>
      </c>
      <c r="M404" s="23">
        <f>IF($A404="","",IF(OR($B404="",$C404="",$D404="",$G404="",$J404=""),"Missing Required Data",IF($F404="","Unassigned to Deposit",IF(COUNTIF('Deposit Batches'!$A$6:$A$505,$F404)=0,"Unknown Deposit Batch",IF($I404="","Not Posted",IF(OR($I404&lt;$G404,AND($H404&lt;&gt;"",$H404&lt;$G404)),"Review Dates",IF(ABS($L404)&gt;Dashboard!$B$5,"Posting Variance",IF(ABS(IFERROR(INDEX('Deposit Batches'!$H$6:$H$505,MATCH($F404,'Deposit Batches'!$A$6:$A$505,0)),0))&gt;Dashboard!$B$6,"Deposit Variance","Reconciled"))))))))</f>
        <v/>
      </c>
      <c r="N404" s="24">
        <f>IF($A404="","",IF($G404="","",MAX(0,IF($M404="Reconciled",$I404,Dashboard!$B$4)-$G404)))</f>
        <v/>
      </c>
      <c r="O404" s="25" t="n"/>
    </row>
    <row r="405">
      <c r="A405" s="18" t="n"/>
      <c r="B405" s="18" t="n"/>
      <c r="C405" s="18" t="n"/>
      <c r="D405" s="18" t="n"/>
      <c r="E405" s="18" t="n"/>
      <c r="F405" s="18" t="n"/>
      <c r="G405" s="38" t="n"/>
      <c r="H405" s="39">
        <f>IF($A405="","",IF($F405="","",IFERROR(INDEX('Deposit Batches'!$C$6:$C$505,MATCH($F405,'Deposit Batches'!$A$6:$A$505,0)),"")))</f>
        <v/>
      </c>
      <c r="I405" s="38" t="n"/>
      <c r="J405" s="40" t="n"/>
      <c r="K405" s="40" t="n"/>
      <c r="L405" s="41">
        <f>IF($A405="","",IF($J405="","",ROUND($J405-IF($K405="",0,$K405),2)))</f>
        <v/>
      </c>
      <c r="M405" s="23">
        <f>IF($A405="","",IF(OR($B405="",$C405="",$D405="",$G405="",$J405=""),"Missing Required Data",IF($F405="","Unassigned to Deposit",IF(COUNTIF('Deposit Batches'!$A$6:$A$505,$F405)=0,"Unknown Deposit Batch",IF($I405="","Not Posted",IF(OR($I405&lt;$G405,AND($H405&lt;&gt;"",$H405&lt;$G405)),"Review Dates",IF(ABS($L405)&gt;Dashboard!$B$5,"Posting Variance",IF(ABS(IFERROR(INDEX('Deposit Batches'!$H$6:$H$505,MATCH($F405,'Deposit Batches'!$A$6:$A$505,0)),0))&gt;Dashboard!$B$6,"Deposit Variance","Reconciled"))))))))</f>
        <v/>
      </c>
      <c r="N405" s="24">
        <f>IF($A405="","",IF($G405="","",MAX(0,IF($M405="Reconciled",$I405,Dashboard!$B$4)-$G405)))</f>
        <v/>
      </c>
      <c r="O405" s="25" t="n"/>
    </row>
    <row r="406">
      <c r="A406" s="18" t="n"/>
      <c r="B406" s="18" t="n"/>
      <c r="C406" s="18" t="n"/>
      <c r="D406" s="18" t="n"/>
      <c r="E406" s="18" t="n"/>
      <c r="F406" s="18" t="n"/>
      <c r="G406" s="38" t="n"/>
      <c r="H406" s="39">
        <f>IF($A406="","",IF($F406="","",IFERROR(INDEX('Deposit Batches'!$C$6:$C$505,MATCH($F406,'Deposit Batches'!$A$6:$A$505,0)),"")))</f>
        <v/>
      </c>
      <c r="I406" s="38" t="n"/>
      <c r="J406" s="40" t="n"/>
      <c r="K406" s="40" t="n"/>
      <c r="L406" s="41">
        <f>IF($A406="","",IF($J406="","",ROUND($J406-IF($K406="",0,$K406),2)))</f>
        <v/>
      </c>
      <c r="M406" s="23">
        <f>IF($A406="","",IF(OR($B406="",$C406="",$D406="",$G406="",$J406=""),"Missing Required Data",IF($F406="","Unassigned to Deposit",IF(COUNTIF('Deposit Batches'!$A$6:$A$505,$F406)=0,"Unknown Deposit Batch",IF($I406="","Not Posted",IF(OR($I406&lt;$G406,AND($H406&lt;&gt;"",$H406&lt;$G406)),"Review Dates",IF(ABS($L406)&gt;Dashboard!$B$5,"Posting Variance",IF(ABS(IFERROR(INDEX('Deposit Batches'!$H$6:$H$505,MATCH($F406,'Deposit Batches'!$A$6:$A$505,0)),0))&gt;Dashboard!$B$6,"Deposit Variance","Reconciled"))))))))</f>
        <v/>
      </c>
      <c r="N406" s="24">
        <f>IF($A406="","",IF($G406="","",MAX(0,IF($M406="Reconciled",$I406,Dashboard!$B$4)-$G406)))</f>
        <v/>
      </c>
      <c r="O406" s="25" t="n"/>
    </row>
    <row r="407">
      <c r="A407" s="18" t="n"/>
      <c r="B407" s="18" t="n"/>
      <c r="C407" s="18" t="n"/>
      <c r="D407" s="18" t="n"/>
      <c r="E407" s="18" t="n"/>
      <c r="F407" s="18" t="n"/>
      <c r="G407" s="38" t="n"/>
      <c r="H407" s="39">
        <f>IF($A407="","",IF($F407="","",IFERROR(INDEX('Deposit Batches'!$C$6:$C$505,MATCH($F407,'Deposit Batches'!$A$6:$A$505,0)),"")))</f>
        <v/>
      </c>
      <c r="I407" s="38" t="n"/>
      <c r="J407" s="40" t="n"/>
      <c r="K407" s="40" t="n"/>
      <c r="L407" s="41">
        <f>IF($A407="","",IF($J407="","",ROUND($J407-IF($K407="",0,$K407),2)))</f>
        <v/>
      </c>
      <c r="M407" s="23">
        <f>IF($A407="","",IF(OR($B407="",$C407="",$D407="",$G407="",$J407=""),"Missing Required Data",IF($F407="","Unassigned to Deposit",IF(COUNTIF('Deposit Batches'!$A$6:$A$505,$F407)=0,"Unknown Deposit Batch",IF($I407="","Not Posted",IF(OR($I407&lt;$G407,AND($H407&lt;&gt;"",$H407&lt;$G407)),"Review Dates",IF(ABS($L407)&gt;Dashboard!$B$5,"Posting Variance",IF(ABS(IFERROR(INDEX('Deposit Batches'!$H$6:$H$505,MATCH($F407,'Deposit Batches'!$A$6:$A$505,0)),0))&gt;Dashboard!$B$6,"Deposit Variance","Reconciled"))))))))</f>
        <v/>
      </c>
      <c r="N407" s="24">
        <f>IF($A407="","",IF($G407="","",MAX(0,IF($M407="Reconciled",$I407,Dashboard!$B$4)-$G407)))</f>
        <v/>
      </c>
      <c r="O407" s="25" t="n"/>
    </row>
    <row r="408">
      <c r="A408" s="18" t="n"/>
      <c r="B408" s="18" t="n"/>
      <c r="C408" s="18" t="n"/>
      <c r="D408" s="18" t="n"/>
      <c r="E408" s="18" t="n"/>
      <c r="F408" s="18" t="n"/>
      <c r="G408" s="38" t="n"/>
      <c r="H408" s="39">
        <f>IF($A408="","",IF($F408="","",IFERROR(INDEX('Deposit Batches'!$C$6:$C$505,MATCH($F408,'Deposit Batches'!$A$6:$A$505,0)),"")))</f>
        <v/>
      </c>
      <c r="I408" s="38" t="n"/>
      <c r="J408" s="40" t="n"/>
      <c r="K408" s="40" t="n"/>
      <c r="L408" s="41">
        <f>IF($A408="","",IF($J408="","",ROUND($J408-IF($K408="",0,$K408),2)))</f>
        <v/>
      </c>
      <c r="M408" s="23">
        <f>IF($A408="","",IF(OR($B408="",$C408="",$D408="",$G408="",$J408=""),"Missing Required Data",IF($F408="","Unassigned to Deposit",IF(COUNTIF('Deposit Batches'!$A$6:$A$505,$F408)=0,"Unknown Deposit Batch",IF($I408="","Not Posted",IF(OR($I408&lt;$G408,AND($H408&lt;&gt;"",$H408&lt;$G408)),"Review Dates",IF(ABS($L408)&gt;Dashboard!$B$5,"Posting Variance",IF(ABS(IFERROR(INDEX('Deposit Batches'!$H$6:$H$505,MATCH($F408,'Deposit Batches'!$A$6:$A$505,0)),0))&gt;Dashboard!$B$6,"Deposit Variance","Reconciled"))))))))</f>
        <v/>
      </c>
      <c r="N408" s="24">
        <f>IF($A408="","",IF($G408="","",MAX(0,IF($M408="Reconciled",$I408,Dashboard!$B$4)-$G408)))</f>
        <v/>
      </c>
      <c r="O408" s="25" t="n"/>
    </row>
    <row r="409">
      <c r="A409" s="18" t="n"/>
      <c r="B409" s="18" t="n"/>
      <c r="C409" s="18" t="n"/>
      <c r="D409" s="18" t="n"/>
      <c r="E409" s="18" t="n"/>
      <c r="F409" s="18" t="n"/>
      <c r="G409" s="38" t="n"/>
      <c r="H409" s="39">
        <f>IF($A409="","",IF($F409="","",IFERROR(INDEX('Deposit Batches'!$C$6:$C$505,MATCH($F409,'Deposit Batches'!$A$6:$A$505,0)),"")))</f>
        <v/>
      </c>
      <c r="I409" s="38" t="n"/>
      <c r="J409" s="40" t="n"/>
      <c r="K409" s="40" t="n"/>
      <c r="L409" s="41">
        <f>IF($A409="","",IF($J409="","",ROUND($J409-IF($K409="",0,$K409),2)))</f>
        <v/>
      </c>
      <c r="M409" s="23">
        <f>IF($A409="","",IF(OR($B409="",$C409="",$D409="",$G409="",$J409=""),"Missing Required Data",IF($F409="","Unassigned to Deposit",IF(COUNTIF('Deposit Batches'!$A$6:$A$505,$F409)=0,"Unknown Deposit Batch",IF($I409="","Not Posted",IF(OR($I409&lt;$G409,AND($H409&lt;&gt;"",$H409&lt;$G409)),"Review Dates",IF(ABS($L409)&gt;Dashboard!$B$5,"Posting Variance",IF(ABS(IFERROR(INDEX('Deposit Batches'!$H$6:$H$505,MATCH($F409,'Deposit Batches'!$A$6:$A$505,0)),0))&gt;Dashboard!$B$6,"Deposit Variance","Reconciled"))))))))</f>
        <v/>
      </c>
      <c r="N409" s="24">
        <f>IF($A409="","",IF($G409="","",MAX(0,IF($M409="Reconciled",$I409,Dashboard!$B$4)-$G409)))</f>
        <v/>
      </c>
      <c r="O409" s="25" t="n"/>
    </row>
    <row r="410">
      <c r="A410" s="18" t="n"/>
      <c r="B410" s="18" t="n"/>
      <c r="C410" s="18" t="n"/>
      <c r="D410" s="18" t="n"/>
      <c r="E410" s="18" t="n"/>
      <c r="F410" s="18" t="n"/>
      <c r="G410" s="38" t="n"/>
      <c r="H410" s="39">
        <f>IF($A410="","",IF($F410="","",IFERROR(INDEX('Deposit Batches'!$C$6:$C$505,MATCH($F410,'Deposit Batches'!$A$6:$A$505,0)),"")))</f>
        <v/>
      </c>
      <c r="I410" s="38" t="n"/>
      <c r="J410" s="40" t="n"/>
      <c r="K410" s="40" t="n"/>
      <c r="L410" s="41">
        <f>IF($A410="","",IF($J410="","",ROUND($J410-IF($K410="",0,$K410),2)))</f>
        <v/>
      </c>
      <c r="M410" s="23">
        <f>IF($A410="","",IF(OR($B410="",$C410="",$D410="",$G410="",$J410=""),"Missing Required Data",IF($F410="","Unassigned to Deposit",IF(COUNTIF('Deposit Batches'!$A$6:$A$505,$F410)=0,"Unknown Deposit Batch",IF($I410="","Not Posted",IF(OR($I410&lt;$G410,AND($H410&lt;&gt;"",$H410&lt;$G410)),"Review Dates",IF(ABS($L410)&gt;Dashboard!$B$5,"Posting Variance",IF(ABS(IFERROR(INDEX('Deposit Batches'!$H$6:$H$505,MATCH($F410,'Deposit Batches'!$A$6:$A$505,0)),0))&gt;Dashboard!$B$6,"Deposit Variance","Reconciled"))))))))</f>
        <v/>
      </c>
      <c r="N410" s="24">
        <f>IF($A410="","",IF($G410="","",MAX(0,IF($M410="Reconciled",$I410,Dashboard!$B$4)-$G410)))</f>
        <v/>
      </c>
      <c r="O410" s="25" t="n"/>
    </row>
    <row r="411">
      <c r="A411" s="18" t="n"/>
      <c r="B411" s="18" t="n"/>
      <c r="C411" s="18" t="n"/>
      <c r="D411" s="18" t="n"/>
      <c r="E411" s="18" t="n"/>
      <c r="F411" s="18" t="n"/>
      <c r="G411" s="38" t="n"/>
      <c r="H411" s="39">
        <f>IF($A411="","",IF($F411="","",IFERROR(INDEX('Deposit Batches'!$C$6:$C$505,MATCH($F411,'Deposit Batches'!$A$6:$A$505,0)),"")))</f>
        <v/>
      </c>
      <c r="I411" s="38" t="n"/>
      <c r="J411" s="40" t="n"/>
      <c r="K411" s="40" t="n"/>
      <c r="L411" s="41">
        <f>IF($A411="","",IF($J411="","",ROUND($J411-IF($K411="",0,$K411),2)))</f>
        <v/>
      </c>
      <c r="M411" s="23">
        <f>IF($A411="","",IF(OR($B411="",$C411="",$D411="",$G411="",$J411=""),"Missing Required Data",IF($F411="","Unassigned to Deposit",IF(COUNTIF('Deposit Batches'!$A$6:$A$505,$F411)=0,"Unknown Deposit Batch",IF($I411="","Not Posted",IF(OR($I411&lt;$G411,AND($H411&lt;&gt;"",$H411&lt;$G411)),"Review Dates",IF(ABS($L411)&gt;Dashboard!$B$5,"Posting Variance",IF(ABS(IFERROR(INDEX('Deposit Batches'!$H$6:$H$505,MATCH($F411,'Deposit Batches'!$A$6:$A$505,0)),0))&gt;Dashboard!$B$6,"Deposit Variance","Reconciled"))))))))</f>
        <v/>
      </c>
      <c r="N411" s="24">
        <f>IF($A411="","",IF($G411="","",MAX(0,IF($M411="Reconciled",$I411,Dashboard!$B$4)-$G411)))</f>
        <v/>
      </c>
      <c r="O411" s="25" t="n"/>
    </row>
    <row r="412">
      <c r="A412" s="18" t="n"/>
      <c r="B412" s="18" t="n"/>
      <c r="C412" s="18" t="n"/>
      <c r="D412" s="18" t="n"/>
      <c r="E412" s="18" t="n"/>
      <c r="F412" s="18" t="n"/>
      <c r="G412" s="38" t="n"/>
      <c r="H412" s="39">
        <f>IF($A412="","",IF($F412="","",IFERROR(INDEX('Deposit Batches'!$C$6:$C$505,MATCH($F412,'Deposit Batches'!$A$6:$A$505,0)),"")))</f>
        <v/>
      </c>
      <c r="I412" s="38" t="n"/>
      <c r="J412" s="40" t="n"/>
      <c r="K412" s="40" t="n"/>
      <c r="L412" s="41">
        <f>IF($A412="","",IF($J412="","",ROUND($J412-IF($K412="",0,$K412),2)))</f>
        <v/>
      </c>
      <c r="M412" s="23">
        <f>IF($A412="","",IF(OR($B412="",$C412="",$D412="",$G412="",$J412=""),"Missing Required Data",IF($F412="","Unassigned to Deposit",IF(COUNTIF('Deposit Batches'!$A$6:$A$505,$F412)=0,"Unknown Deposit Batch",IF($I412="","Not Posted",IF(OR($I412&lt;$G412,AND($H412&lt;&gt;"",$H412&lt;$G412)),"Review Dates",IF(ABS($L412)&gt;Dashboard!$B$5,"Posting Variance",IF(ABS(IFERROR(INDEX('Deposit Batches'!$H$6:$H$505,MATCH($F412,'Deposit Batches'!$A$6:$A$505,0)),0))&gt;Dashboard!$B$6,"Deposit Variance","Reconciled"))))))))</f>
        <v/>
      </c>
      <c r="N412" s="24">
        <f>IF($A412="","",IF($G412="","",MAX(0,IF($M412="Reconciled",$I412,Dashboard!$B$4)-$G412)))</f>
        <v/>
      </c>
      <c r="O412" s="25" t="n"/>
    </row>
    <row r="413">
      <c r="A413" s="18" t="n"/>
      <c r="B413" s="18" t="n"/>
      <c r="C413" s="18" t="n"/>
      <c r="D413" s="18" t="n"/>
      <c r="E413" s="18" t="n"/>
      <c r="F413" s="18" t="n"/>
      <c r="G413" s="38" t="n"/>
      <c r="H413" s="39">
        <f>IF($A413="","",IF($F413="","",IFERROR(INDEX('Deposit Batches'!$C$6:$C$505,MATCH($F413,'Deposit Batches'!$A$6:$A$505,0)),"")))</f>
        <v/>
      </c>
      <c r="I413" s="38" t="n"/>
      <c r="J413" s="40" t="n"/>
      <c r="K413" s="40" t="n"/>
      <c r="L413" s="41">
        <f>IF($A413="","",IF($J413="","",ROUND($J413-IF($K413="",0,$K413),2)))</f>
        <v/>
      </c>
      <c r="M413" s="23">
        <f>IF($A413="","",IF(OR($B413="",$C413="",$D413="",$G413="",$J413=""),"Missing Required Data",IF($F413="","Unassigned to Deposit",IF(COUNTIF('Deposit Batches'!$A$6:$A$505,$F413)=0,"Unknown Deposit Batch",IF($I413="","Not Posted",IF(OR($I413&lt;$G413,AND($H413&lt;&gt;"",$H413&lt;$G413)),"Review Dates",IF(ABS($L413)&gt;Dashboard!$B$5,"Posting Variance",IF(ABS(IFERROR(INDEX('Deposit Batches'!$H$6:$H$505,MATCH($F413,'Deposit Batches'!$A$6:$A$505,0)),0))&gt;Dashboard!$B$6,"Deposit Variance","Reconciled"))))))))</f>
        <v/>
      </c>
      <c r="N413" s="24">
        <f>IF($A413="","",IF($G413="","",MAX(0,IF($M413="Reconciled",$I413,Dashboard!$B$4)-$G413)))</f>
        <v/>
      </c>
      <c r="O413" s="25" t="n"/>
    </row>
    <row r="414">
      <c r="A414" s="18" t="n"/>
      <c r="B414" s="18" t="n"/>
      <c r="C414" s="18" t="n"/>
      <c r="D414" s="18" t="n"/>
      <c r="E414" s="18" t="n"/>
      <c r="F414" s="18" t="n"/>
      <c r="G414" s="38" t="n"/>
      <c r="H414" s="39">
        <f>IF($A414="","",IF($F414="","",IFERROR(INDEX('Deposit Batches'!$C$6:$C$505,MATCH($F414,'Deposit Batches'!$A$6:$A$505,0)),"")))</f>
        <v/>
      </c>
      <c r="I414" s="38" t="n"/>
      <c r="J414" s="40" t="n"/>
      <c r="K414" s="40" t="n"/>
      <c r="L414" s="41">
        <f>IF($A414="","",IF($J414="","",ROUND($J414-IF($K414="",0,$K414),2)))</f>
        <v/>
      </c>
      <c r="M414" s="23">
        <f>IF($A414="","",IF(OR($B414="",$C414="",$D414="",$G414="",$J414=""),"Missing Required Data",IF($F414="","Unassigned to Deposit",IF(COUNTIF('Deposit Batches'!$A$6:$A$505,$F414)=0,"Unknown Deposit Batch",IF($I414="","Not Posted",IF(OR($I414&lt;$G414,AND($H414&lt;&gt;"",$H414&lt;$G414)),"Review Dates",IF(ABS($L414)&gt;Dashboard!$B$5,"Posting Variance",IF(ABS(IFERROR(INDEX('Deposit Batches'!$H$6:$H$505,MATCH($F414,'Deposit Batches'!$A$6:$A$505,0)),0))&gt;Dashboard!$B$6,"Deposit Variance","Reconciled"))))))))</f>
        <v/>
      </c>
      <c r="N414" s="24">
        <f>IF($A414="","",IF($G414="","",MAX(0,IF($M414="Reconciled",$I414,Dashboard!$B$4)-$G414)))</f>
        <v/>
      </c>
      <c r="O414" s="25" t="n"/>
    </row>
    <row r="415">
      <c r="A415" s="18" t="n"/>
      <c r="B415" s="18" t="n"/>
      <c r="C415" s="18" t="n"/>
      <c r="D415" s="18" t="n"/>
      <c r="E415" s="18" t="n"/>
      <c r="F415" s="18" t="n"/>
      <c r="G415" s="38" t="n"/>
      <c r="H415" s="39">
        <f>IF($A415="","",IF($F415="","",IFERROR(INDEX('Deposit Batches'!$C$6:$C$505,MATCH($F415,'Deposit Batches'!$A$6:$A$505,0)),"")))</f>
        <v/>
      </c>
      <c r="I415" s="38" t="n"/>
      <c r="J415" s="40" t="n"/>
      <c r="K415" s="40" t="n"/>
      <c r="L415" s="41">
        <f>IF($A415="","",IF($J415="","",ROUND($J415-IF($K415="",0,$K415),2)))</f>
        <v/>
      </c>
      <c r="M415" s="23">
        <f>IF($A415="","",IF(OR($B415="",$C415="",$D415="",$G415="",$J415=""),"Missing Required Data",IF($F415="","Unassigned to Deposit",IF(COUNTIF('Deposit Batches'!$A$6:$A$505,$F415)=0,"Unknown Deposit Batch",IF($I415="","Not Posted",IF(OR($I415&lt;$G415,AND($H415&lt;&gt;"",$H415&lt;$G415)),"Review Dates",IF(ABS($L415)&gt;Dashboard!$B$5,"Posting Variance",IF(ABS(IFERROR(INDEX('Deposit Batches'!$H$6:$H$505,MATCH($F415,'Deposit Batches'!$A$6:$A$505,0)),0))&gt;Dashboard!$B$6,"Deposit Variance","Reconciled"))))))))</f>
        <v/>
      </c>
      <c r="N415" s="24">
        <f>IF($A415="","",IF($G415="","",MAX(0,IF($M415="Reconciled",$I415,Dashboard!$B$4)-$G415)))</f>
        <v/>
      </c>
      <c r="O415" s="25" t="n"/>
    </row>
    <row r="416">
      <c r="A416" s="18" t="n"/>
      <c r="B416" s="18" t="n"/>
      <c r="C416" s="18" t="n"/>
      <c r="D416" s="18" t="n"/>
      <c r="E416" s="18" t="n"/>
      <c r="F416" s="18" t="n"/>
      <c r="G416" s="38" t="n"/>
      <c r="H416" s="39">
        <f>IF($A416="","",IF($F416="","",IFERROR(INDEX('Deposit Batches'!$C$6:$C$505,MATCH($F416,'Deposit Batches'!$A$6:$A$505,0)),"")))</f>
        <v/>
      </c>
      <c r="I416" s="38" t="n"/>
      <c r="J416" s="40" t="n"/>
      <c r="K416" s="40" t="n"/>
      <c r="L416" s="41">
        <f>IF($A416="","",IF($J416="","",ROUND($J416-IF($K416="",0,$K416),2)))</f>
        <v/>
      </c>
      <c r="M416" s="23">
        <f>IF($A416="","",IF(OR($B416="",$C416="",$D416="",$G416="",$J416=""),"Missing Required Data",IF($F416="","Unassigned to Deposit",IF(COUNTIF('Deposit Batches'!$A$6:$A$505,$F416)=0,"Unknown Deposit Batch",IF($I416="","Not Posted",IF(OR($I416&lt;$G416,AND($H416&lt;&gt;"",$H416&lt;$G416)),"Review Dates",IF(ABS($L416)&gt;Dashboard!$B$5,"Posting Variance",IF(ABS(IFERROR(INDEX('Deposit Batches'!$H$6:$H$505,MATCH($F416,'Deposit Batches'!$A$6:$A$505,0)),0))&gt;Dashboard!$B$6,"Deposit Variance","Reconciled"))))))))</f>
        <v/>
      </c>
      <c r="N416" s="24">
        <f>IF($A416="","",IF($G416="","",MAX(0,IF($M416="Reconciled",$I416,Dashboard!$B$4)-$G416)))</f>
        <v/>
      </c>
      <c r="O416" s="25" t="n"/>
    </row>
    <row r="417">
      <c r="A417" s="18" t="n"/>
      <c r="B417" s="18" t="n"/>
      <c r="C417" s="18" t="n"/>
      <c r="D417" s="18" t="n"/>
      <c r="E417" s="18" t="n"/>
      <c r="F417" s="18" t="n"/>
      <c r="G417" s="38" t="n"/>
      <c r="H417" s="39">
        <f>IF($A417="","",IF($F417="","",IFERROR(INDEX('Deposit Batches'!$C$6:$C$505,MATCH($F417,'Deposit Batches'!$A$6:$A$505,0)),"")))</f>
        <v/>
      </c>
      <c r="I417" s="38" t="n"/>
      <c r="J417" s="40" t="n"/>
      <c r="K417" s="40" t="n"/>
      <c r="L417" s="41">
        <f>IF($A417="","",IF($J417="","",ROUND($J417-IF($K417="",0,$K417),2)))</f>
        <v/>
      </c>
      <c r="M417" s="23">
        <f>IF($A417="","",IF(OR($B417="",$C417="",$D417="",$G417="",$J417=""),"Missing Required Data",IF($F417="","Unassigned to Deposit",IF(COUNTIF('Deposit Batches'!$A$6:$A$505,$F417)=0,"Unknown Deposit Batch",IF($I417="","Not Posted",IF(OR($I417&lt;$G417,AND($H417&lt;&gt;"",$H417&lt;$G417)),"Review Dates",IF(ABS($L417)&gt;Dashboard!$B$5,"Posting Variance",IF(ABS(IFERROR(INDEX('Deposit Batches'!$H$6:$H$505,MATCH($F417,'Deposit Batches'!$A$6:$A$505,0)),0))&gt;Dashboard!$B$6,"Deposit Variance","Reconciled"))))))))</f>
        <v/>
      </c>
      <c r="N417" s="24">
        <f>IF($A417="","",IF($G417="","",MAX(0,IF($M417="Reconciled",$I417,Dashboard!$B$4)-$G417)))</f>
        <v/>
      </c>
      <c r="O417" s="25" t="n"/>
    </row>
    <row r="418">
      <c r="A418" s="18" t="n"/>
      <c r="B418" s="18" t="n"/>
      <c r="C418" s="18" t="n"/>
      <c r="D418" s="18" t="n"/>
      <c r="E418" s="18" t="n"/>
      <c r="F418" s="18" t="n"/>
      <c r="G418" s="38" t="n"/>
      <c r="H418" s="39">
        <f>IF($A418="","",IF($F418="","",IFERROR(INDEX('Deposit Batches'!$C$6:$C$505,MATCH($F418,'Deposit Batches'!$A$6:$A$505,0)),"")))</f>
        <v/>
      </c>
      <c r="I418" s="38" t="n"/>
      <c r="J418" s="40" t="n"/>
      <c r="K418" s="40" t="n"/>
      <c r="L418" s="41">
        <f>IF($A418="","",IF($J418="","",ROUND($J418-IF($K418="",0,$K418),2)))</f>
        <v/>
      </c>
      <c r="M418" s="23">
        <f>IF($A418="","",IF(OR($B418="",$C418="",$D418="",$G418="",$J418=""),"Missing Required Data",IF($F418="","Unassigned to Deposit",IF(COUNTIF('Deposit Batches'!$A$6:$A$505,$F418)=0,"Unknown Deposit Batch",IF($I418="","Not Posted",IF(OR($I418&lt;$G418,AND($H418&lt;&gt;"",$H418&lt;$G418)),"Review Dates",IF(ABS($L418)&gt;Dashboard!$B$5,"Posting Variance",IF(ABS(IFERROR(INDEX('Deposit Batches'!$H$6:$H$505,MATCH($F418,'Deposit Batches'!$A$6:$A$505,0)),0))&gt;Dashboard!$B$6,"Deposit Variance","Reconciled"))))))))</f>
        <v/>
      </c>
      <c r="N418" s="24">
        <f>IF($A418="","",IF($G418="","",MAX(0,IF($M418="Reconciled",$I418,Dashboard!$B$4)-$G418)))</f>
        <v/>
      </c>
      <c r="O418" s="25" t="n"/>
    </row>
    <row r="419">
      <c r="A419" s="18" t="n"/>
      <c r="B419" s="18" t="n"/>
      <c r="C419" s="18" t="n"/>
      <c r="D419" s="18" t="n"/>
      <c r="E419" s="18" t="n"/>
      <c r="F419" s="18" t="n"/>
      <c r="G419" s="38" t="n"/>
      <c r="H419" s="39">
        <f>IF($A419="","",IF($F419="","",IFERROR(INDEX('Deposit Batches'!$C$6:$C$505,MATCH($F419,'Deposit Batches'!$A$6:$A$505,0)),"")))</f>
        <v/>
      </c>
      <c r="I419" s="38" t="n"/>
      <c r="J419" s="40" t="n"/>
      <c r="K419" s="40" t="n"/>
      <c r="L419" s="41">
        <f>IF($A419="","",IF($J419="","",ROUND($J419-IF($K419="",0,$K419),2)))</f>
        <v/>
      </c>
      <c r="M419" s="23">
        <f>IF($A419="","",IF(OR($B419="",$C419="",$D419="",$G419="",$J419=""),"Missing Required Data",IF($F419="","Unassigned to Deposit",IF(COUNTIF('Deposit Batches'!$A$6:$A$505,$F419)=0,"Unknown Deposit Batch",IF($I419="","Not Posted",IF(OR($I419&lt;$G419,AND($H419&lt;&gt;"",$H419&lt;$G419)),"Review Dates",IF(ABS($L419)&gt;Dashboard!$B$5,"Posting Variance",IF(ABS(IFERROR(INDEX('Deposit Batches'!$H$6:$H$505,MATCH($F419,'Deposit Batches'!$A$6:$A$505,0)),0))&gt;Dashboard!$B$6,"Deposit Variance","Reconciled"))))))))</f>
        <v/>
      </c>
      <c r="N419" s="24">
        <f>IF($A419="","",IF($G419="","",MAX(0,IF($M419="Reconciled",$I419,Dashboard!$B$4)-$G419)))</f>
        <v/>
      </c>
      <c r="O419" s="25" t="n"/>
    </row>
    <row r="420">
      <c r="A420" s="18" t="n"/>
      <c r="B420" s="18" t="n"/>
      <c r="C420" s="18" t="n"/>
      <c r="D420" s="18" t="n"/>
      <c r="E420" s="18" t="n"/>
      <c r="F420" s="18" t="n"/>
      <c r="G420" s="38" t="n"/>
      <c r="H420" s="39">
        <f>IF($A420="","",IF($F420="","",IFERROR(INDEX('Deposit Batches'!$C$6:$C$505,MATCH($F420,'Deposit Batches'!$A$6:$A$505,0)),"")))</f>
        <v/>
      </c>
      <c r="I420" s="38" t="n"/>
      <c r="J420" s="40" t="n"/>
      <c r="K420" s="40" t="n"/>
      <c r="L420" s="41">
        <f>IF($A420="","",IF($J420="","",ROUND($J420-IF($K420="",0,$K420),2)))</f>
        <v/>
      </c>
      <c r="M420" s="23">
        <f>IF($A420="","",IF(OR($B420="",$C420="",$D420="",$G420="",$J420=""),"Missing Required Data",IF($F420="","Unassigned to Deposit",IF(COUNTIF('Deposit Batches'!$A$6:$A$505,$F420)=0,"Unknown Deposit Batch",IF($I420="","Not Posted",IF(OR($I420&lt;$G420,AND($H420&lt;&gt;"",$H420&lt;$G420)),"Review Dates",IF(ABS($L420)&gt;Dashboard!$B$5,"Posting Variance",IF(ABS(IFERROR(INDEX('Deposit Batches'!$H$6:$H$505,MATCH($F420,'Deposit Batches'!$A$6:$A$505,0)),0))&gt;Dashboard!$B$6,"Deposit Variance","Reconciled"))))))))</f>
        <v/>
      </c>
      <c r="N420" s="24">
        <f>IF($A420="","",IF($G420="","",MAX(0,IF($M420="Reconciled",$I420,Dashboard!$B$4)-$G420)))</f>
        <v/>
      </c>
      <c r="O420" s="25" t="n"/>
    </row>
    <row r="421">
      <c r="A421" s="18" t="n"/>
      <c r="B421" s="18" t="n"/>
      <c r="C421" s="18" t="n"/>
      <c r="D421" s="18" t="n"/>
      <c r="E421" s="18" t="n"/>
      <c r="F421" s="18" t="n"/>
      <c r="G421" s="38" t="n"/>
      <c r="H421" s="39">
        <f>IF($A421="","",IF($F421="","",IFERROR(INDEX('Deposit Batches'!$C$6:$C$505,MATCH($F421,'Deposit Batches'!$A$6:$A$505,0)),"")))</f>
        <v/>
      </c>
      <c r="I421" s="38" t="n"/>
      <c r="J421" s="40" t="n"/>
      <c r="K421" s="40" t="n"/>
      <c r="L421" s="41">
        <f>IF($A421="","",IF($J421="","",ROUND($J421-IF($K421="",0,$K421),2)))</f>
        <v/>
      </c>
      <c r="M421" s="23">
        <f>IF($A421="","",IF(OR($B421="",$C421="",$D421="",$G421="",$J421=""),"Missing Required Data",IF($F421="","Unassigned to Deposit",IF(COUNTIF('Deposit Batches'!$A$6:$A$505,$F421)=0,"Unknown Deposit Batch",IF($I421="","Not Posted",IF(OR($I421&lt;$G421,AND($H421&lt;&gt;"",$H421&lt;$G421)),"Review Dates",IF(ABS($L421)&gt;Dashboard!$B$5,"Posting Variance",IF(ABS(IFERROR(INDEX('Deposit Batches'!$H$6:$H$505,MATCH($F421,'Deposit Batches'!$A$6:$A$505,0)),0))&gt;Dashboard!$B$6,"Deposit Variance","Reconciled"))))))))</f>
        <v/>
      </c>
      <c r="N421" s="24">
        <f>IF($A421="","",IF($G421="","",MAX(0,IF($M421="Reconciled",$I421,Dashboard!$B$4)-$G421)))</f>
        <v/>
      </c>
      <c r="O421" s="25" t="n"/>
    </row>
    <row r="422">
      <c r="A422" s="18" t="n"/>
      <c r="B422" s="18" t="n"/>
      <c r="C422" s="18" t="n"/>
      <c r="D422" s="18" t="n"/>
      <c r="E422" s="18" t="n"/>
      <c r="F422" s="18" t="n"/>
      <c r="G422" s="38" t="n"/>
      <c r="H422" s="39">
        <f>IF($A422="","",IF($F422="","",IFERROR(INDEX('Deposit Batches'!$C$6:$C$505,MATCH($F422,'Deposit Batches'!$A$6:$A$505,0)),"")))</f>
        <v/>
      </c>
      <c r="I422" s="38" t="n"/>
      <c r="J422" s="40" t="n"/>
      <c r="K422" s="40" t="n"/>
      <c r="L422" s="41">
        <f>IF($A422="","",IF($J422="","",ROUND($J422-IF($K422="",0,$K422),2)))</f>
        <v/>
      </c>
      <c r="M422" s="23">
        <f>IF($A422="","",IF(OR($B422="",$C422="",$D422="",$G422="",$J422=""),"Missing Required Data",IF($F422="","Unassigned to Deposit",IF(COUNTIF('Deposit Batches'!$A$6:$A$505,$F422)=0,"Unknown Deposit Batch",IF($I422="","Not Posted",IF(OR($I422&lt;$G422,AND($H422&lt;&gt;"",$H422&lt;$G422)),"Review Dates",IF(ABS($L422)&gt;Dashboard!$B$5,"Posting Variance",IF(ABS(IFERROR(INDEX('Deposit Batches'!$H$6:$H$505,MATCH($F422,'Deposit Batches'!$A$6:$A$505,0)),0))&gt;Dashboard!$B$6,"Deposit Variance","Reconciled"))))))))</f>
        <v/>
      </c>
      <c r="N422" s="24">
        <f>IF($A422="","",IF($G422="","",MAX(0,IF($M422="Reconciled",$I422,Dashboard!$B$4)-$G422)))</f>
        <v/>
      </c>
      <c r="O422" s="25" t="n"/>
    </row>
    <row r="423">
      <c r="A423" s="18" t="n"/>
      <c r="B423" s="18" t="n"/>
      <c r="C423" s="18" t="n"/>
      <c r="D423" s="18" t="n"/>
      <c r="E423" s="18" t="n"/>
      <c r="F423" s="18" t="n"/>
      <c r="G423" s="38" t="n"/>
      <c r="H423" s="39">
        <f>IF($A423="","",IF($F423="","",IFERROR(INDEX('Deposit Batches'!$C$6:$C$505,MATCH($F423,'Deposit Batches'!$A$6:$A$505,0)),"")))</f>
        <v/>
      </c>
      <c r="I423" s="38" t="n"/>
      <c r="J423" s="40" t="n"/>
      <c r="K423" s="40" t="n"/>
      <c r="L423" s="41">
        <f>IF($A423="","",IF($J423="","",ROUND($J423-IF($K423="",0,$K423),2)))</f>
        <v/>
      </c>
      <c r="M423" s="23">
        <f>IF($A423="","",IF(OR($B423="",$C423="",$D423="",$G423="",$J423=""),"Missing Required Data",IF($F423="","Unassigned to Deposit",IF(COUNTIF('Deposit Batches'!$A$6:$A$505,$F423)=0,"Unknown Deposit Batch",IF($I423="","Not Posted",IF(OR($I423&lt;$G423,AND($H423&lt;&gt;"",$H423&lt;$G423)),"Review Dates",IF(ABS($L423)&gt;Dashboard!$B$5,"Posting Variance",IF(ABS(IFERROR(INDEX('Deposit Batches'!$H$6:$H$505,MATCH($F423,'Deposit Batches'!$A$6:$A$505,0)),0))&gt;Dashboard!$B$6,"Deposit Variance","Reconciled"))))))))</f>
        <v/>
      </c>
      <c r="N423" s="24">
        <f>IF($A423="","",IF($G423="","",MAX(0,IF($M423="Reconciled",$I423,Dashboard!$B$4)-$G423)))</f>
        <v/>
      </c>
      <c r="O423" s="25" t="n"/>
    </row>
    <row r="424">
      <c r="A424" s="18" t="n"/>
      <c r="B424" s="18" t="n"/>
      <c r="C424" s="18" t="n"/>
      <c r="D424" s="18" t="n"/>
      <c r="E424" s="18" t="n"/>
      <c r="F424" s="18" t="n"/>
      <c r="G424" s="38" t="n"/>
      <c r="H424" s="39">
        <f>IF($A424="","",IF($F424="","",IFERROR(INDEX('Deposit Batches'!$C$6:$C$505,MATCH($F424,'Deposit Batches'!$A$6:$A$505,0)),"")))</f>
        <v/>
      </c>
      <c r="I424" s="38" t="n"/>
      <c r="J424" s="40" t="n"/>
      <c r="K424" s="40" t="n"/>
      <c r="L424" s="41">
        <f>IF($A424="","",IF($J424="","",ROUND($J424-IF($K424="",0,$K424),2)))</f>
        <v/>
      </c>
      <c r="M424" s="23">
        <f>IF($A424="","",IF(OR($B424="",$C424="",$D424="",$G424="",$J424=""),"Missing Required Data",IF($F424="","Unassigned to Deposit",IF(COUNTIF('Deposit Batches'!$A$6:$A$505,$F424)=0,"Unknown Deposit Batch",IF($I424="","Not Posted",IF(OR($I424&lt;$G424,AND($H424&lt;&gt;"",$H424&lt;$G424)),"Review Dates",IF(ABS($L424)&gt;Dashboard!$B$5,"Posting Variance",IF(ABS(IFERROR(INDEX('Deposit Batches'!$H$6:$H$505,MATCH($F424,'Deposit Batches'!$A$6:$A$505,0)),0))&gt;Dashboard!$B$6,"Deposit Variance","Reconciled"))))))))</f>
        <v/>
      </c>
      <c r="N424" s="24">
        <f>IF($A424="","",IF($G424="","",MAX(0,IF($M424="Reconciled",$I424,Dashboard!$B$4)-$G424)))</f>
        <v/>
      </c>
      <c r="O424" s="25" t="n"/>
    </row>
    <row r="425">
      <c r="A425" s="18" t="n"/>
      <c r="B425" s="18" t="n"/>
      <c r="C425" s="18" t="n"/>
      <c r="D425" s="18" t="n"/>
      <c r="E425" s="18" t="n"/>
      <c r="F425" s="18" t="n"/>
      <c r="G425" s="38" t="n"/>
      <c r="H425" s="39">
        <f>IF($A425="","",IF($F425="","",IFERROR(INDEX('Deposit Batches'!$C$6:$C$505,MATCH($F425,'Deposit Batches'!$A$6:$A$505,0)),"")))</f>
        <v/>
      </c>
      <c r="I425" s="38" t="n"/>
      <c r="J425" s="40" t="n"/>
      <c r="K425" s="40" t="n"/>
      <c r="L425" s="41">
        <f>IF($A425="","",IF($J425="","",ROUND($J425-IF($K425="",0,$K425),2)))</f>
        <v/>
      </c>
      <c r="M425" s="23">
        <f>IF($A425="","",IF(OR($B425="",$C425="",$D425="",$G425="",$J425=""),"Missing Required Data",IF($F425="","Unassigned to Deposit",IF(COUNTIF('Deposit Batches'!$A$6:$A$505,$F425)=0,"Unknown Deposit Batch",IF($I425="","Not Posted",IF(OR($I425&lt;$G425,AND($H425&lt;&gt;"",$H425&lt;$G425)),"Review Dates",IF(ABS($L425)&gt;Dashboard!$B$5,"Posting Variance",IF(ABS(IFERROR(INDEX('Deposit Batches'!$H$6:$H$505,MATCH($F425,'Deposit Batches'!$A$6:$A$505,0)),0))&gt;Dashboard!$B$6,"Deposit Variance","Reconciled"))))))))</f>
        <v/>
      </c>
      <c r="N425" s="24">
        <f>IF($A425="","",IF($G425="","",MAX(0,IF($M425="Reconciled",$I425,Dashboard!$B$4)-$G425)))</f>
        <v/>
      </c>
      <c r="O425" s="25" t="n"/>
    </row>
    <row r="426">
      <c r="A426" s="18" t="n"/>
      <c r="B426" s="18" t="n"/>
      <c r="C426" s="18" t="n"/>
      <c r="D426" s="18" t="n"/>
      <c r="E426" s="18" t="n"/>
      <c r="F426" s="18" t="n"/>
      <c r="G426" s="38" t="n"/>
      <c r="H426" s="39">
        <f>IF($A426="","",IF($F426="","",IFERROR(INDEX('Deposit Batches'!$C$6:$C$505,MATCH($F426,'Deposit Batches'!$A$6:$A$505,0)),"")))</f>
        <v/>
      </c>
      <c r="I426" s="38" t="n"/>
      <c r="J426" s="40" t="n"/>
      <c r="K426" s="40" t="n"/>
      <c r="L426" s="41">
        <f>IF($A426="","",IF($J426="","",ROUND($J426-IF($K426="",0,$K426),2)))</f>
        <v/>
      </c>
      <c r="M426" s="23">
        <f>IF($A426="","",IF(OR($B426="",$C426="",$D426="",$G426="",$J426=""),"Missing Required Data",IF($F426="","Unassigned to Deposit",IF(COUNTIF('Deposit Batches'!$A$6:$A$505,$F426)=0,"Unknown Deposit Batch",IF($I426="","Not Posted",IF(OR($I426&lt;$G426,AND($H426&lt;&gt;"",$H426&lt;$G426)),"Review Dates",IF(ABS($L426)&gt;Dashboard!$B$5,"Posting Variance",IF(ABS(IFERROR(INDEX('Deposit Batches'!$H$6:$H$505,MATCH($F426,'Deposit Batches'!$A$6:$A$505,0)),0))&gt;Dashboard!$B$6,"Deposit Variance","Reconciled"))))))))</f>
        <v/>
      </c>
      <c r="N426" s="24">
        <f>IF($A426="","",IF($G426="","",MAX(0,IF($M426="Reconciled",$I426,Dashboard!$B$4)-$G426)))</f>
        <v/>
      </c>
      <c r="O426" s="25" t="n"/>
    </row>
    <row r="427">
      <c r="A427" s="18" t="n"/>
      <c r="B427" s="18" t="n"/>
      <c r="C427" s="18" t="n"/>
      <c r="D427" s="18" t="n"/>
      <c r="E427" s="18" t="n"/>
      <c r="F427" s="18" t="n"/>
      <c r="G427" s="38" t="n"/>
      <c r="H427" s="39">
        <f>IF($A427="","",IF($F427="","",IFERROR(INDEX('Deposit Batches'!$C$6:$C$505,MATCH($F427,'Deposit Batches'!$A$6:$A$505,0)),"")))</f>
        <v/>
      </c>
      <c r="I427" s="38" t="n"/>
      <c r="J427" s="40" t="n"/>
      <c r="K427" s="40" t="n"/>
      <c r="L427" s="41">
        <f>IF($A427="","",IF($J427="","",ROUND($J427-IF($K427="",0,$K427),2)))</f>
        <v/>
      </c>
      <c r="M427" s="23">
        <f>IF($A427="","",IF(OR($B427="",$C427="",$D427="",$G427="",$J427=""),"Missing Required Data",IF($F427="","Unassigned to Deposit",IF(COUNTIF('Deposit Batches'!$A$6:$A$505,$F427)=0,"Unknown Deposit Batch",IF($I427="","Not Posted",IF(OR($I427&lt;$G427,AND($H427&lt;&gt;"",$H427&lt;$G427)),"Review Dates",IF(ABS($L427)&gt;Dashboard!$B$5,"Posting Variance",IF(ABS(IFERROR(INDEX('Deposit Batches'!$H$6:$H$505,MATCH($F427,'Deposit Batches'!$A$6:$A$505,0)),0))&gt;Dashboard!$B$6,"Deposit Variance","Reconciled"))))))))</f>
        <v/>
      </c>
      <c r="N427" s="24">
        <f>IF($A427="","",IF($G427="","",MAX(0,IF($M427="Reconciled",$I427,Dashboard!$B$4)-$G427)))</f>
        <v/>
      </c>
      <c r="O427" s="25" t="n"/>
    </row>
    <row r="428">
      <c r="A428" s="18" t="n"/>
      <c r="B428" s="18" t="n"/>
      <c r="C428" s="18" t="n"/>
      <c r="D428" s="18" t="n"/>
      <c r="E428" s="18" t="n"/>
      <c r="F428" s="18" t="n"/>
      <c r="G428" s="38" t="n"/>
      <c r="H428" s="39">
        <f>IF($A428="","",IF($F428="","",IFERROR(INDEX('Deposit Batches'!$C$6:$C$505,MATCH($F428,'Deposit Batches'!$A$6:$A$505,0)),"")))</f>
        <v/>
      </c>
      <c r="I428" s="38" t="n"/>
      <c r="J428" s="40" t="n"/>
      <c r="K428" s="40" t="n"/>
      <c r="L428" s="41">
        <f>IF($A428="","",IF($J428="","",ROUND($J428-IF($K428="",0,$K428),2)))</f>
        <v/>
      </c>
      <c r="M428" s="23">
        <f>IF($A428="","",IF(OR($B428="",$C428="",$D428="",$G428="",$J428=""),"Missing Required Data",IF($F428="","Unassigned to Deposit",IF(COUNTIF('Deposit Batches'!$A$6:$A$505,$F428)=0,"Unknown Deposit Batch",IF($I428="","Not Posted",IF(OR($I428&lt;$G428,AND($H428&lt;&gt;"",$H428&lt;$G428)),"Review Dates",IF(ABS($L428)&gt;Dashboard!$B$5,"Posting Variance",IF(ABS(IFERROR(INDEX('Deposit Batches'!$H$6:$H$505,MATCH($F428,'Deposit Batches'!$A$6:$A$505,0)),0))&gt;Dashboard!$B$6,"Deposit Variance","Reconciled"))))))))</f>
        <v/>
      </c>
      <c r="N428" s="24">
        <f>IF($A428="","",IF($G428="","",MAX(0,IF($M428="Reconciled",$I428,Dashboard!$B$4)-$G428)))</f>
        <v/>
      </c>
      <c r="O428" s="25" t="n"/>
    </row>
    <row r="429">
      <c r="A429" s="18" t="n"/>
      <c r="B429" s="18" t="n"/>
      <c r="C429" s="18" t="n"/>
      <c r="D429" s="18" t="n"/>
      <c r="E429" s="18" t="n"/>
      <c r="F429" s="18" t="n"/>
      <c r="G429" s="38" t="n"/>
      <c r="H429" s="39">
        <f>IF($A429="","",IF($F429="","",IFERROR(INDEX('Deposit Batches'!$C$6:$C$505,MATCH($F429,'Deposit Batches'!$A$6:$A$505,0)),"")))</f>
        <v/>
      </c>
      <c r="I429" s="38" t="n"/>
      <c r="J429" s="40" t="n"/>
      <c r="K429" s="40" t="n"/>
      <c r="L429" s="41">
        <f>IF($A429="","",IF($J429="","",ROUND($J429-IF($K429="",0,$K429),2)))</f>
        <v/>
      </c>
      <c r="M429" s="23">
        <f>IF($A429="","",IF(OR($B429="",$C429="",$D429="",$G429="",$J429=""),"Missing Required Data",IF($F429="","Unassigned to Deposit",IF(COUNTIF('Deposit Batches'!$A$6:$A$505,$F429)=0,"Unknown Deposit Batch",IF($I429="","Not Posted",IF(OR($I429&lt;$G429,AND($H429&lt;&gt;"",$H429&lt;$G429)),"Review Dates",IF(ABS($L429)&gt;Dashboard!$B$5,"Posting Variance",IF(ABS(IFERROR(INDEX('Deposit Batches'!$H$6:$H$505,MATCH($F429,'Deposit Batches'!$A$6:$A$505,0)),0))&gt;Dashboard!$B$6,"Deposit Variance","Reconciled"))))))))</f>
        <v/>
      </c>
      <c r="N429" s="24">
        <f>IF($A429="","",IF($G429="","",MAX(0,IF($M429="Reconciled",$I429,Dashboard!$B$4)-$G429)))</f>
        <v/>
      </c>
      <c r="O429" s="25" t="n"/>
    </row>
    <row r="430">
      <c r="A430" s="18" t="n"/>
      <c r="B430" s="18" t="n"/>
      <c r="C430" s="18" t="n"/>
      <c r="D430" s="18" t="n"/>
      <c r="E430" s="18" t="n"/>
      <c r="F430" s="18" t="n"/>
      <c r="G430" s="38" t="n"/>
      <c r="H430" s="39">
        <f>IF($A430="","",IF($F430="","",IFERROR(INDEX('Deposit Batches'!$C$6:$C$505,MATCH($F430,'Deposit Batches'!$A$6:$A$505,0)),"")))</f>
        <v/>
      </c>
      <c r="I430" s="38" t="n"/>
      <c r="J430" s="40" t="n"/>
      <c r="K430" s="40" t="n"/>
      <c r="L430" s="41">
        <f>IF($A430="","",IF($J430="","",ROUND($J430-IF($K430="",0,$K430),2)))</f>
        <v/>
      </c>
      <c r="M430" s="23">
        <f>IF($A430="","",IF(OR($B430="",$C430="",$D430="",$G430="",$J430=""),"Missing Required Data",IF($F430="","Unassigned to Deposit",IF(COUNTIF('Deposit Batches'!$A$6:$A$505,$F430)=0,"Unknown Deposit Batch",IF($I430="","Not Posted",IF(OR($I430&lt;$G430,AND($H430&lt;&gt;"",$H430&lt;$G430)),"Review Dates",IF(ABS($L430)&gt;Dashboard!$B$5,"Posting Variance",IF(ABS(IFERROR(INDEX('Deposit Batches'!$H$6:$H$505,MATCH($F430,'Deposit Batches'!$A$6:$A$505,0)),0))&gt;Dashboard!$B$6,"Deposit Variance","Reconciled"))))))))</f>
        <v/>
      </c>
      <c r="N430" s="24">
        <f>IF($A430="","",IF($G430="","",MAX(0,IF($M430="Reconciled",$I430,Dashboard!$B$4)-$G430)))</f>
        <v/>
      </c>
      <c r="O430" s="25" t="n"/>
    </row>
    <row r="431">
      <c r="A431" s="18" t="n"/>
      <c r="B431" s="18" t="n"/>
      <c r="C431" s="18" t="n"/>
      <c r="D431" s="18" t="n"/>
      <c r="E431" s="18" t="n"/>
      <c r="F431" s="18" t="n"/>
      <c r="G431" s="38" t="n"/>
      <c r="H431" s="39">
        <f>IF($A431="","",IF($F431="","",IFERROR(INDEX('Deposit Batches'!$C$6:$C$505,MATCH($F431,'Deposit Batches'!$A$6:$A$505,0)),"")))</f>
        <v/>
      </c>
      <c r="I431" s="38" t="n"/>
      <c r="J431" s="40" t="n"/>
      <c r="K431" s="40" t="n"/>
      <c r="L431" s="41">
        <f>IF($A431="","",IF($J431="","",ROUND($J431-IF($K431="",0,$K431),2)))</f>
        <v/>
      </c>
      <c r="M431" s="23">
        <f>IF($A431="","",IF(OR($B431="",$C431="",$D431="",$G431="",$J431=""),"Missing Required Data",IF($F431="","Unassigned to Deposit",IF(COUNTIF('Deposit Batches'!$A$6:$A$505,$F431)=0,"Unknown Deposit Batch",IF($I431="","Not Posted",IF(OR($I431&lt;$G431,AND($H431&lt;&gt;"",$H431&lt;$G431)),"Review Dates",IF(ABS($L431)&gt;Dashboard!$B$5,"Posting Variance",IF(ABS(IFERROR(INDEX('Deposit Batches'!$H$6:$H$505,MATCH($F431,'Deposit Batches'!$A$6:$A$505,0)),0))&gt;Dashboard!$B$6,"Deposit Variance","Reconciled"))))))))</f>
        <v/>
      </c>
      <c r="N431" s="24">
        <f>IF($A431="","",IF($G431="","",MAX(0,IF($M431="Reconciled",$I431,Dashboard!$B$4)-$G431)))</f>
        <v/>
      </c>
      <c r="O431" s="25" t="n"/>
    </row>
    <row r="432">
      <c r="A432" s="18" t="n"/>
      <c r="B432" s="18" t="n"/>
      <c r="C432" s="18" t="n"/>
      <c r="D432" s="18" t="n"/>
      <c r="E432" s="18" t="n"/>
      <c r="F432" s="18" t="n"/>
      <c r="G432" s="38" t="n"/>
      <c r="H432" s="39">
        <f>IF($A432="","",IF($F432="","",IFERROR(INDEX('Deposit Batches'!$C$6:$C$505,MATCH($F432,'Deposit Batches'!$A$6:$A$505,0)),"")))</f>
        <v/>
      </c>
      <c r="I432" s="38" t="n"/>
      <c r="J432" s="40" t="n"/>
      <c r="K432" s="40" t="n"/>
      <c r="L432" s="41">
        <f>IF($A432="","",IF($J432="","",ROUND($J432-IF($K432="",0,$K432),2)))</f>
        <v/>
      </c>
      <c r="M432" s="23">
        <f>IF($A432="","",IF(OR($B432="",$C432="",$D432="",$G432="",$J432=""),"Missing Required Data",IF($F432="","Unassigned to Deposit",IF(COUNTIF('Deposit Batches'!$A$6:$A$505,$F432)=0,"Unknown Deposit Batch",IF($I432="","Not Posted",IF(OR($I432&lt;$G432,AND($H432&lt;&gt;"",$H432&lt;$G432)),"Review Dates",IF(ABS($L432)&gt;Dashboard!$B$5,"Posting Variance",IF(ABS(IFERROR(INDEX('Deposit Batches'!$H$6:$H$505,MATCH($F432,'Deposit Batches'!$A$6:$A$505,0)),0))&gt;Dashboard!$B$6,"Deposit Variance","Reconciled"))))))))</f>
        <v/>
      </c>
      <c r="N432" s="24">
        <f>IF($A432="","",IF($G432="","",MAX(0,IF($M432="Reconciled",$I432,Dashboard!$B$4)-$G432)))</f>
        <v/>
      </c>
      <c r="O432" s="25" t="n"/>
    </row>
    <row r="433">
      <c r="A433" s="18" t="n"/>
      <c r="B433" s="18" t="n"/>
      <c r="C433" s="18" t="n"/>
      <c r="D433" s="18" t="n"/>
      <c r="E433" s="18" t="n"/>
      <c r="F433" s="18" t="n"/>
      <c r="G433" s="38" t="n"/>
      <c r="H433" s="39">
        <f>IF($A433="","",IF($F433="","",IFERROR(INDEX('Deposit Batches'!$C$6:$C$505,MATCH($F433,'Deposit Batches'!$A$6:$A$505,0)),"")))</f>
        <v/>
      </c>
      <c r="I433" s="38" t="n"/>
      <c r="J433" s="40" t="n"/>
      <c r="K433" s="40" t="n"/>
      <c r="L433" s="41">
        <f>IF($A433="","",IF($J433="","",ROUND($J433-IF($K433="",0,$K433),2)))</f>
        <v/>
      </c>
      <c r="M433" s="23">
        <f>IF($A433="","",IF(OR($B433="",$C433="",$D433="",$G433="",$J433=""),"Missing Required Data",IF($F433="","Unassigned to Deposit",IF(COUNTIF('Deposit Batches'!$A$6:$A$505,$F433)=0,"Unknown Deposit Batch",IF($I433="","Not Posted",IF(OR($I433&lt;$G433,AND($H433&lt;&gt;"",$H433&lt;$G433)),"Review Dates",IF(ABS($L433)&gt;Dashboard!$B$5,"Posting Variance",IF(ABS(IFERROR(INDEX('Deposit Batches'!$H$6:$H$505,MATCH($F433,'Deposit Batches'!$A$6:$A$505,0)),0))&gt;Dashboard!$B$6,"Deposit Variance","Reconciled"))))))))</f>
        <v/>
      </c>
      <c r="N433" s="24">
        <f>IF($A433="","",IF($G433="","",MAX(0,IF($M433="Reconciled",$I433,Dashboard!$B$4)-$G433)))</f>
        <v/>
      </c>
      <c r="O433" s="25" t="n"/>
    </row>
    <row r="434">
      <c r="A434" s="18" t="n"/>
      <c r="B434" s="18" t="n"/>
      <c r="C434" s="18" t="n"/>
      <c r="D434" s="18" t="n"/>
      <c r="E434" s="18" t="n"/>
      <c r="F434" s="18" t="n"/>
      <c r="G434" s="38" t="n"/>
      <c r="H434" s="39">
        <f>IF($A434="","",IF($F434="","",IFERROR(INDEX('Deposit Batches'!$C$6:$C$505,MATCH($F434,'Deposit Batches'!$A$6:$A$505,0)),"")))</f>
        <v/>
      </c>
      <c r="I434" s="38" t="n"/>
      <c r="J434" s="40" t="n"/>
      <c r="K434" s="40" t="n"/>
      <c r="L434" s="41">
        <f>IF($A434="","",IF($J434="","",ROUND($J434-IF($K434="",0,$K434),2)))</f>
        <v/>
      </c>
      <c r="M434" s="23">
        <f>IF($A434="","",IF(OR($B434="",$C434="",$D434="",$G434="",$J434=""),"Missing Required Data",IF($F434="","Unassigned to Deposit",IF(COUNTIF('Deposit Batches'!$A$6:$A$505,$F434)=0,"Unknown Deposit Batch",IF($I434="","Not Posted",IF(OR($I434&lt;$G434,AND($H434&lt;&gt;"",$H434&lt;$G434)),"Review Dates",IF(ABS($L434)&gt;Dashboard!$B$5,"Posting Variance",IF(ABS(IFERROR(INDEX('Deposit Batches'!$H$6:$H$505,MATCH($F434,'Deposit Batches'!$A$6:$A$505,0)),0))&gt;Dashboard!$B$6,"Deposit Variance","Reconciled"))))))))</f>
        <v/>
      </c>
      <c r="N434" s="24">
        <f>IF($A434="","",IF($G434="","",MAX(0,IF($M434="Reconciled",$I434,Dashboard!$B$4)-$G434)))</f>
        <v/>
      </c>
      <c r="O434" s="25" t="n"/>
    </row>
    <row r="435">
      <c r="A435" s="18" t="n"/>
      <c r="B435" s="18" t="n"/>
      <c r="C435" s="18" t="n"/>
      <c r="D435" s="18" t="n"/>
      <c r="E435" s="18" t="n"/>
      <c r="F435" s="18" t="n"/>
      <c r="G435" s="38" t="n"/>
      <c r="H435" s="39">
        <f>IF($A435="","",IF($F435="","",IFERROR(INDEX('Deposit Batches'!$C$6:$C$505,MATCH($F435,'Deposit Batches'!$A$6:$A$505,0)),"")))</f>
        <v/>
      </c>
      <c r="I435" s="38" t="n"/>
      <c r="J435" s="40" t="n"/>
      <c r="K435" s="40" t="n"/>
      <c r="L435" s="41">
        <f>IF($A435="","",IF($J435="","",ROUND($J435-IF($K435="",0,$K435),2)))</f>
        <v/>
      </c>
      <c r="M435" s="23">
        <f>IF($A435="","",IF(OR($B435="",$C435="",$D435="",$G435="",$J435=""),"Missing Required Data",IF($F435="","Unassigned to Deposit",IF(COUNTIF('Deposit Batches'!$A$6:$A$505,$F435)=0,"Unknown Deposit Batch",IF($I435="","Not Posted",IF(OR($I435&lt;$G435,AND($H435&lt;&gt;"",$H435&lt;$G435)),"Review Dates",IF(ABS($L435)&gt;Dashboard!$B$5,"Posting Variance",IF(ABS(IFERROR(INDEX('Deposit Batches'!$H$6:$H$505,MATCH($F435,'Deposit Batches'!$A$6:$A$505,0)),0))&gt;Dashboard!$B$6,"Deposit Variance","Reconciled"))))))))</f>
        <v/>
      </c>
      <c r="N435" s="24">
        <f>IF($A435="","",IF($G435="","",MAX(0,IF($M435="Reconciled",$I435,Dashboard!$B$4)-$G435)))</f>
        <v/>
      </c>
      <c r="O435" s="25" t="n"/>
    </row>
    <row r="436">
      <c r="A436" s="18" t="n"/>
      <c r="B436" s="18" t="n"/>
      <c r="C436" s="18" t="n"/>
      <c r="D436" s="18" t="n"/>
      <c r="E436" s="18" t="n"/>
      <c r="F436" s="18" t="n"/>
      <c r="G436" s="38" t="n"/>
      <c r="H436" s="39">
        <f>IF($A436="","",IF($F436="","",IFERROR(INDEX('Deposit Batches'!$C$6:$C$505,MATCH($F436,'Deposit Batches'!$A$6:$A$505,0)),"")))</f>
        <v/>
      </c>
      <c r="I436" s="38" t="n"/>
      <c r="J436" s="40" t="n"/>
      <c r="K436" s="40" t="n"/>
      <c r="L436" s="41">
        <f>IF($A436="","",IF($J436="","",ROUND($J436-IF($K436="",0,$K436),2)))</f>
        <v/>
      </c>
      <c r="M436" s="23">
        <f>IF($A436="","",IF(OR($B436="",$C436="",$D436="",$G436="",$J436=""),"Missing Required Data",IF($F436="","Unassigned to Deposit",IF(COUNTIF('Deposit Batches'!$A$6:$A$505,$F436)=0,"Unknown Deposit Batch",IF($I436="","Not Posted",IF(OR($I436&lt;$G436,AND($H436&lt;&gt;"",$H436&lt;$G436)),"Review Dates",IF(ABS($L436)&gt;Dashboard!$B$5,"Posting Variance",IF(ABS(IFERROR(INDEX('Deposit Batches'!$H$6:$H$505,MATCH($F436,'Deposit Batches'!$A$6:$A$505,0)),0))&gt;Dashboard!$B$6,"Deposit Variance","Reconciled"))))))))</f>
        <v/>
      </c>
      <c r="N436" s="24">
        <f>IF($A436="","",IF($G436="","",MAX(0,IF($M436="Reconciled",$I436,Dashboard!$B$4)-$G436)))</f>
        <v/>
      </c>
      <c r="O436" s="25" t="n"/>
    </row>
    <row r="437">
      <c r="A437" s="18" t="n"/>
      <c r="B437" s="18" t="n"/>
      <c r="C437" s="18" t="n"/>
      <c r="D437" s="18" t="n"/>
      <c r="E437" s="18" t="n"/>
      <c r="F437" s="18" t="n"/>
      <c r="G437" s="38" t="n"/>
      <c r="H437" s="39">
        <f>IF($A437="","",IF($F437="","",IFERROR(INDEX('Deposit Batches'!$C$6:$C$505,MATCH($F437,'Deposit Batches'!$A$6:$A$505,0)),"")))</f>
        <v/>
      </c>
      <c r="I437" s="38" t="n"/>
      <c r="J437" s="40" t="n"/>
      <c r="K437" s="40" t="n"/>
      <c r="L437" s="41">
        <f>IF($A437="","",IF($J437="","",ROUND($J437-IF($K437="",0,$K437),2)))</f>
        <v/>
      </c>
      <c r="M437" s="23">
        <f>IF($A437="","",IF(OR($B437="",$C437="",$D437="",$G437="",$J437=""),"Missing Required Data",IF($F437="","Unassigned to Deposit",IF(COUNTIF('Deposit Batches'!$A$6:$A$505,$F437)=0,"Unknown Deposit Batch",IF($I437="","Not Posted",IF(OR($I437&lt;$G437,AND($H437&lt;&gt;"",$H437&lt;$G437)),"Review Dates",IF(ABS($L437)&gt;Dashboard!$B$5,"Posting Variance",IF(ABS(IFERROR(INDEX('Deposit Batches'!$H$6:$H$505,MATCH($F437,'Deposit Batches'!$A$6:$A$505,0)),0))&gt;Dashboard!$B$6,"Deposit Variance","Reconciled"))))))))</f>
        <v/>
      </c>
      <c r="N437" s="24">
        <f>IF($A437="","",IF($G437="","",MAX(0,IF($M437="Reconciled",$I437,Dashboard!$B$4)-$G437)))</f>
        <v/>
      </c>
      <c r="O437" s="25" t="n"/>
    </row>
    <row r="438">
      <c r="A438" s="18" t="n"/>
      <c r="B438" s="18" t="n"/>
      <c r="C438" s="18" t="n"/>
      <c r="D438" s="18" t="n"/>
      <c r="E438" s="18" t="n"/>
      <c r="F438" s="18" t="n"/>
      <c r="G438" s="38" t="n"/>
      <c r="H438" s="39">
        <f>IF($A438="","",IF($F438="","",IFERROR(INDEX('Deposit Batches'!$C$6:$C$505,MATCH($F438,'Deposit Batches'!$A$6:$A$505,0)),"")))</f>
        <v/>
      </c>
      <c r="I438" s="38" t="n"/>
      <c r="J438" s="40" t="n"/>
      <c r="K438" s="40" t="n"/>
      <c r="L438" s="41">
        <f>IF($A438="","",IF($J438="","",ROUND($J438-IF($K438="",0,$K438),2)))</f>
        <v/>
      </c>
      <c r="M438" s="23">
        <f>IF($A438="","",IF(OR($B438="",$C438="",$D438="",$G438="",$J438=""),"Missing Required Data",IF($F438="","Unassigned to Deposit",IF(COUNTIF('Deposit Batches'!$A$6:$A$505,$F438)=0,"Unknown Deposit Batch",IF($I438="","Not Posted",IF(OR($I438&lt;$G438,AND($H438&lt;&gt;"",$H438&lt;$G438)),"Review Dates",IF(ABS($L438)&gt;Dashboard!$B$5,"Posting Variance",IF(ABS(IFERROR(INDEX('Deposit Batches'!$H$6:$H$505,MATCH($F438,'Deposit Batches'!$A$6:$A$505,0)),0))&gt;Dashboard!$B$6,"Deposit Variance","Reconciled"))))))))</f>
        <v/>
      </c>
      <c r="N438" s="24">
        <f>IF($A438="","",IF($G438="","",MAX(0,IF($M438="Reconciled",$I438,Dashboard!$B$4)-$G438)))</f>
        <v/>
      </c>
      <c r="O438" s="25" t="n"/>
    </row>
    <row r="439">
      <c r="A439" s="18" t="n"/>
      <c r="B439" s="18" t="n"/>
      <c r="C439" s="18" t="n"/>
      <c r="D439" s="18" t="n"/>
      <c r="E439" s="18" t="n"/>
      <c r="F439" s="18" t="n"/>
      <c r="G439" s="38" t="n"/>
      <c r="H439" s="39">
        <f>IF($A439="","",IF($F439="","",IFERROR(INDEX('Deposit Batches'!$C$6:$C$505,MATCH($F439,'Deposit Batches'!$A$6:$A$505,0)),"")))</f>
        <v/>
      </c>
      <c r="I439" s="38" t="n"/>
      <c r="J439" s="40" t="n"/>
      <c r="K439" s="40" t="n"/>
      <c r="L439" s="41">
        <f>IF($A439="","",IF($J439="","",ROUND($J439-IF($K439="",0,$K439),2)))</f>
        <v/>
      </c>
      <c r="M439" s="23">
        <f>IF($A439="","",IF(OR($B439="",$C439="",$D439="",$G439="",$J439=""),"Missing Required Data",IF($F439="","Unassigned to Deposit",IF(COUNTIF('Deposit Batches'!$A$6:$A$505,$F439)=0,"Unknown Deposit Batch",IF($I439="","Not Posted",IF(OR($I439&lt;$G439,AND($H439&lt;&gt;"",$H439&lt;$G439)),"Review Dates",IF(ABS($L439)&gt;Dashboard!$B$5,"Posting Variance",IF(ABS(IFERROR(INDEX('Deposit Batches'!$H$6:$H$505,MATCH($F439,'Deposit Batches'!$A$6:$A$505,0)),0))&gt;Dashboard!$B$6,"Deposit Variance","Reconciled"))))))))</f>
        <v/>
      </c>
      <c r="N439" s="24">
        <f>IF($A439="","",IF($G439="","",MAX(0,IF($M439="Reconciled",$I439,Dashboard!$B$4)-$G439)))</f>
        <v/>
      </c>
      <c r="O439" s="25" t="n"/>
    </row>
    <row r="440">
      <c r="A440" s="18" t="n"/>
      <c r="B440" s="18" t="n"/>
      <c r="C440" s="18" t="n"/>
      <c r="D440" s="18" t="n"/>
      <c r="E440" s="18" t="n"/>
      <c r="F440" s="18" t="n"/>
      <c r="G440" s="38" t="n"/>
      <c r="H440" s="39">
        <f>IF($A440="","",IF($F440="","",IFERROR(INDEX('Deposit Batches'!$C$6:$C$505,MATCH($F440,'Deposit Batches'!$A$6:$A$505,0)),"")))</f>
        <v/>
      </c>
      <c r="I440" s="38" t="n"/>
      <c r="J440" s="40" t="n"/>
      <c r="K440" s="40" t="n"/>
      <c r="L440" s="41">
        <f>IF($A440="","",IF($J440="","",ROUND($J440-IF($K440="",0,$K440),2)))</f>
        <v/>
      </c>
      <c r="M440" s="23">
        <f>IF($A440="","",IF(OR($B440="",$C440="",$D440="",$G440="",$J440=""),"Missing Required Data",IF($F440="","Unassigned to Deposit",IF(COUNTIF('Deposit Batches'!$A$6:$A$505,$F440)=0,"Unknown Deposit Batch",IF($I440="","Not Posted",IF(OR($I440&lt;$G440,AND($H440&lt;&gt;"",$H440&lt;$G440)),"Review Dates",IF(ABS($L440)&gt;Dashboard!$B$5,"Posting Variance",IF(ABS(IFERROR(INDEX('Deposit Batches'!$H$6:$H$505,MATCH($F440,'Deposit Batches'!$A$6:$A$505,0)),0))&gt;Dashboard!$B$6,"Deposit Variance","Reconciled"))))))))</f>
        <v/>
      </c>
      <c r="N440" s="24">
        <f>IF($A440="","",IF($G440="","",MAX(0,IF($M440="Reconciled",$I440,Dashboard!$B$4)-$G440)))</f>
        <v/>
      </c>
      <c r="O440" s="25" t="n"/>
    </row>
    <row r="441">
      <c r="A441" s="18" t="n"/>
      <c r="B441" s="18" t="n"/>
      <c r="C441" s="18" t="n"/>
      <c r="D441" s="18" t="n"/>
      <c r="E441" s="18" t="n"/>
      <c r="F441" s="18" t="n"/>
      <c r="G441" s="38" t="n"/>
      <c r="H441" s="39">
        <f>IF($A441="","",IF($F441="","",IFERROR(INDEX('Deposit Batches'!$C$6:$C$505,MATCH($F441,'Deposit Batches'!$A$6:$A$505,0)),"")))</f>
        <v/>
      </c>
      <c r="I441" s="38" t="n"/>
      <c r="J441" s="40" t="n"/>
      <c r="K441" s="40" t="n"/>
      <c r="L441" s="41">
        <f>IF($A441="","",IF($J441="","",ROUND($J441-IF($K441="",0,$K441),2)))</f>
        <v/>
      </c>
      <c r="M441" s="23">
        <f>IF($A441="","",IF(OR($B441="",$C441="",$D441="",$G441="",$J441=""),"Missing Required Data",IF($F441="","Unassigned to Deposit",IF(COUNTIF('Deposit Batches'!$A$6:$A$505,$F441)=0,"Unknown Deposit Batch",IF($I441="","Not Posted",IF(OR($I441&lt;$G441,AND($H441&lt;&gt;"",$H441&lt;$G441)),"Review Dates",IF(ABS($L441)&gt;Dashboard!$B$5,"Posting Variance",IF(ABS(IFERROR(INDEX('Deposit Batches'!$H$6:$H$505,MATCH($F441,'Deposit Batches'!$A$6:$A$505,0)),0))&gt;Dashboard!$B$6,"Deposit Variance","Reconciled"))))))))</f>
        <v/>
      </c>
      <c r="N441" s="24">
        <f>IF($A441="","",IF($G441="","",MAX(0,IF($M441="Reconciled",$I441,Dashboard!$B$4)-$G441)))</f>
        <v/>
      </c>
      <c r="O441" s="25" t="n"/>
    </row>
    <row r="442">
      <c r="A442" s="18" t="n"/>
      <c r="B442" s="18" t="n"/>
      <c r="C442" s="18" t="n"/>
      <c r="D442" s="18" t="n"/>
      <c r="E442" s="18" t="n"/>
      <c r="F442" s="18" t="n"/>
      <c r="G442" s="38" t="n"/>
      <c r="H442" s="39">
        <f>IF($A442="","",IF($F442="","",IFERROR(INDEX('Deposit Batches'!$C$6:$C$505,MATCH($F442,'Deposit Batches'!$A$6:$A$505,0)),"")))</f>
        <v/>
      </c>
      <c r="I442" s="38" t="n"/>
      <c r="J442" s="40" t="n"/>
      <c r="K442" s="40" t="n"/>
      <c r="L442" s="41">
        <f>IF($A442="","",IF($J442="","",ROUND($J442-IF($K442="",0,$K442),2)))</f>
        <v/>
      </c>
      <c r="M442" s="23">
        <f>IF($A442="","",IF(OR($B442="",$C442="",$D442="",$G442="",$J442=""),"Missing Required Data",IF($F442="","Unassigned to Deposit",IF(COUNTIF('Deposit Batches'!$A$6:$A$505,$F442)=0,"Unknown Deposit Batch",IF($I442="","Not Posted",IF(OR($I442&lt;$G442,AND($H442&lt;&gt;"",$H442&lt;$G442)),"Review Dates",IF(ABS($L442)&gt;Dashboard!$B$5,"Posting Variance",IF(ABS(IFERROR(INDEX('Deposit Batches'!$H$6:$H$505,MATCH($F442,'Deposit Batches'!$A$6:$A$505,0)),0))&gt;Dashboard!$B$6,"Deposit Variance","Reconciled"))))))))</f>
        <v/>
      </c>
      <c r="N442" s="24">
        <f>IF($A442="","",IF($G442="","",MAX(0,IF($M442="Reconciled",$I442,Dashboard!$B$4)-$G442)))</f>
        <v/>
      </c>
      <c r="O442" s="25" t="n"/>
    </row>
    <row r="443">
      <c r="A443" s="18" t="n"/>
      <c r="B443" s="18" t="n"/>
      <c r="C443" s="18" t="n"/>
      <c r="D443" s="18" t="n"/>
      <c r="E443" s="18" t="n"/>
      <c r="F443" s="18" t="n"/>
      <c r="G443" s="38" t="n"/>
      <c r="H443" s="39">
        <f>IF($A443="","",IF($F443="","",IFERROR(INDEX('Deposit Batches'!$C$6:$C$505,MATCH($F443,'Deposit Batches'!$A$6:$A$505,0)),"")))</f>
        <v/>
      </c>
      <c r="I443" s="38" t="n"/>
      <c r="J443" s="40" t="n"/>
      <c r="K443" s="40" t="n"/>
      <c r="L443" s="41">
        <f>IF($A443="","",IF($J443="","",ROUND($J443-IF($K443="",0,$K443),2)))</f>
        <v/>
      </c>
      <c r="M443" s="23">
        <f>IF($A443="","",IF(OR($B443="",$C443="",$D443="",$G443="",$J443=""),"Missing Required Data",IF($F443="","Unassigned to Deposit",IF(COUNTIF('Deposit Batches'!$A$6:$A$505,$F443)=0,"Unknown Deposit Batch",IF($I443="","Not Posted",IF(OR($I443&lt;$G443,AND($H443&lt;&gt;"",$H443&lt;$G443)),"Review Dates",IF(ABS($L443)&gt;Dashboard!$B$5,"Posting Variance",IF(ABS(IFERROR(INDEX('Deposit Batches'!$H$6:$H$505,MATCH($F443,'Deposit Batches'!$A$6:$A$505,0)),0))&gt;Dashboard!$B$6,"Deposit Variance","Reconciled"))))))))</f>
        <v/>
      </c>
      <c r="N443" s="24">
        <f>IF($A443="","",IF($G443="","",MAX(0,IF($M443="Reconciled",$I443,Dashboard!$B$4)-$G443)))</f>
        <v/>
      </c>
      <c r="O443" s="25" t="n"/>
    </row>
    <row r="444">
      <c r="A444" s="18" t="n"/>
      <c r="B444" s="18" t="n"/>
      <c r="C444" s="18" t="n"/>
      <c r="D444" s="18" t="n"/>
      <c r="E444" s="18" t="n"/>
      <c r="F444" s="18" t="n"/>
      <c r="G444" s="38" t="n"/>
      <c r="H444" s="39">
        <f>IF($A444="","",IF($F444="","",IFERROR(INDEX('Deposit Batches'!$C$6:$C$505,MATCH($F444,'Deposit Batches'!$A$6:$A$505,0)),"")))</f>
        <v/>
      </c>
      <c r="I444" s="38" t="n"/>
      <c r="J444" s="40" t="n"/>
      <c r="K444" s="40" t="n"/>
      <c r="L444" s="41">
        <f>IF($A444="","",IF($J444="","",ROUND($J444-IF($K444="",0,$K444),2)))</f>
        <v/>
      </c>
      <c r="M444" s="23">
        <f>IF($A444="","",IF(OR($B444="",$C444="",$D444="",$G444="",$J444=""),"Missing Required Data",IF($F444="","Unassigned to Deposit",IF(COUNTIF('Deposit Batches'!$A$6:$A$505,$F444)=0,"Unknown Deposit Batch",IF($I444="","Not Posted",IF(OR($I444&lt;$G444,AND($H444&lt;&gt;"",$H444&lt;$G444)),"Review Dates",IF(ABS($L444)&gt;Dashboard!$B$5,"Posting Variance",IF(ABS(IFERROR(INDEX('Deposit Batches'!$H$6:$H$505,MATCH($F444,'Deposit Batches'!$A$6:$A$505,0)),0))&gt;Dashboard!$B$6,"Deposit Variance","Reconciled"))))))))</f>
        <v/>
      </c>
      <c r="N444" s="24">
        <f>IF($A444="","",IF($G444="","",MAX(0,IF($M444="Reconciled",$I444,Dashboard!$B$4)-$G444)))</f>
        <v/>
      </c>
      <c r="O444" s="25" t="n"/>
    </row>
    <row r="445">
      <c r="A445" s="18" t="n"/>
      <c r="B445" s="18" t="n"/>
      <c r="C445" s="18" t="n"/>
      <c r="D445" s="18" t="n"/>
      <c r="E445" s="18" t="n"/>
      <c r="F445" s="18" t="n"/>
      <c r="G445" s="38" t="n"/>
      <c r="H445" s="39">
        <f>IF($A445="","",IF($F445="","",IFERROR(INDEX('Deposit Batches'!$C$6:$C$505,MATCH($F445,'Deposit Batches'!$A$6:$A$505,0)),"")))</f>
        <v/>
      </c>
      <c r="I445" s="38" t="n"/>
      <c r="J445" s="40" t="n"/>
      <c r="K445" s="40" t="n"/>
      <c r="L445" s="41">
        <f>IF($A445="","",IF($J445="","",ROUND($J445-IF($K445="",0,$K445),2)))</f>
        <v/>
      </c>
      <c r="M445" s="23">
        <f>IF($A445="","",IF(OR($B445="",$C445="",$D445="",$G445="",$J445=""),"Missing Required Data",IF($F445="","Unassigned to Deposit",IF(COUNTIF('Deposit Batches'!$A$6:$A$505,$F445)=0,"Unknown Deposit Batch",IF($I445="","Not Posted",IF(OR($I445&lt;$G445,AND($H445&lt;&gt;"",$H445&lt;$G445)),"Review Dates",IF(ABS($L445)&gt;Dashboard!$B$5,"Posting Variance",IF(ABS(IFERROR(INDEX('Deposit Batches'!$H$6:$H$505,MATCH($F445,'Deposit Batches'!$A$6:$A$505,0)),0))&gt;Dashboard!$B$6,"Deposit Variance","Reconciled"))))))))</f>
        <v/>
      </c>
      <c r="N445" s="24">
        <f>IF($A445="","",IF($G445="","",MAX(0,IF($M445="Reconciled",$I445,Dashboard!$B$4)-$G445)))</f>
        <v/>
      </c>
      <c r="O445" s="25" t="n"/>
    </row>
    <row r="446">
      <c r="A446" s="18" t="n"/>
      <c r="B446" s="18" t="n"/>
      <c r="C446" s="18" t="n"/>
      <c r="D446" s="18" t="n"/>
      <c r="E446" s="18" t="n"/>
      <c r="F446" s="18" t="n"/>
      <c r="G446" s="38" t="n"/>
      <c r="H446" s="39">
        <f>IF($A446="","",IF($F446="","",IFERROR(INDEX('Deposit Batches'!$C$6:$C$505,MATCH($F446,'Deposit Batches'!$A$6:$A$505,0)),"")))</f>
        <v/>
      </c>
      <c r="I446" s="38" t="n"/>
      <c r="J446" s="40" t="n"/>
      <c r="K446" s="40" t="n"/>
      <c r="L446" s="41">
        <f>IF($A446="","",IF($J446="","",ROUND($J446-IF($K446="",0,$K446),2)))</f>
        <v/>
      </c>
      <c r="M446" s="23">
        <f>IF($A446="","",IF(OR($B446="",$C446="",$D446="",$G446="",$J446=""),"Missing Required Data",IF($F446="","Unassigned to Deposit",IF(COUNTIF('Deposit Batches'!$A$6:$A$505,$F446)=0,"Unknown Deposit Batch",IF($I446="","Not Posted",IF(OR($I446&lt;$G446,AND($H446&lt;&gt;"",$H446&lt;$G446)),"Review Dates",IF(ABS($L446)&gt;Dashboard!$B$5,"Posting Variance",IF(ABS(IFERROR(INDEX('Deposit Batches'!$H$6:$H$505,MATCH($F446,'Deposit Batches'!$A$6:$A$505,0)),0))&gt;Dashboard!$B$6,"Deposit Variance","Reconciled"))))))))</f>
        <v/>
      </c>
      <c r="N446" s="24">
        <f>IF($A446="","",IF($G446="","",MAX(0,IF($M446="Reconciled",$I446,Dashboard!$B$4)-$G446)))</f>
        <v/>
      </c>
      <c r="O446" s="25" t="n"/>
    </row>
    <row r="447">
      <c r="A447" s="18" t="n"/>
      <c r="B447" s="18" t="n"/>
      <c r="C447" s="18" t="n"/>
      <c r="D447" s="18" t="n"/>
      <c r="E447" s="18" t="n"/>
      <c r="F447" s="18" t="n"/>
      <c r="G447" s="38" t="n"/>
      <c r="H447" s="39">
        <f>IF($A447="","",IF($F447="","",IFERROR(INDEX('Deposit Batches'!$C$6:$C$505,MATCH($F447,'Deposit Batches'!$A$6:$A$505,0)),"")))</f>
        <v/>
      </c>
      <c r="I447" s="38" t="n"/>
      <c r="J447" s="40" t="n"/>
      <c r="K447" s="40" t="n"/>
      <c r="L447" s="41">
        <f>IF($A447="","",IF($J447="","",ROUND($J447-IF($K447="",0,$K447),2)))</f>
        <v/>
      </c>
      <c r="M447" s="23">
        <f>IF($A447="","",IF(OR($B447="",$C447="",$D447="",$G447="",$J447=""),"Missing Required Data",IF($F447="","Unassigned to Deposit",IF(COUNTIF('Deposit Batches'!$A$6:$A$505,$F447)=0,"Unknown Deposit Batch",IF($I447="","Not Posted",IF(OR($I447&lt;$G447,AND($H447&lt;&gt;"",$H447&lt;$G447)),"Review Dates",IF(ABS($L447)&gt;Dashboard!$B$5,"Posting Variance",IF(ABS(IFERROR(INDEX('Deposit Batches'!$H$6:$H$505,MATCH($F447,'Deposit Batches'!$A$6:$A$505,0)),0))&gt;Dashboard!$B$6,"Deposit Variance","Reconciled"))))))))</f>
        <v/>
      </c>
      <c r="N447" s="24">
        <f>IF($A447="","",IF($G447="","",MAX(0,IF($M447="Reconciled",$I447,Dashboard!$B$4)-$G447)))</f>
        <v/>
      </c>
      <c r="O447" s="25" t="n"/>
    </row>
    <row r="448">
      <c r="A448" s="18" t="n"/>
      <c r="B448" s="18" t="n"/>
      <c r="C448" s="18" t="n"/>
      <c r="D448" s="18" t="n"/>
      <c r="E448" s="18" t="n"/>
      <c r="F448" s="18" t="n"/>
      <c r="G448" s="38" t="n"/>
      <c r="H448" s="39">
        <f>IF($A448="","",IF($F448="","",IFERROR(INDEX('Deposit Batches'!$C$6:$C$505,MATCH($F448,'Deposit Batches'!$A$6:$A$505,0)),"")))</f>
        <v/>
      </c>
      <c r="I448" s="38" t="n"/>
      <c r="J448" s="40" t="n"/>
      <c r="K448" s="40" t="n"/>
      <c r="L448" s="41">
        <f>IF($A448="","",IF($J448="","",ROUND($J448-IF($K448="",0,$K448),2)))</f>
        <v/>
      </c>
      <c r="M448" s="23">
        <f>IF($A448="","",IF(OR($B448="",$C448="",$D448="",$G448="",$J448=""),"Missing Required Data",IF($F448="","Unassigned to Deposit",IF(COUNTIF('Deposit Batches'!$A$6:$A$505,$F448)=0,"Unknown Deposit Batch",IF($I448="","Not Posted",IF(OR($I448&lt;$G448,AND($H448&lt;&gt;"",$H448&lt;$G448)),"Review Dates",IF(ABS($L448)&gt;Dashboard!$B$5,"Posting Variance",IF(ABS(IFERROR(INDEX('Deposit Batches'!$H$6:$H$505,MATCH($F448,'Deposit Batches'!$A$6:$A$505,0)),0))&gt;Dashboard!$B$6,"Deposit Variance","Reconciled"))))))))</f>
        <v/>
      </c>
      <c r="N448" s="24">
        <f>IF($A448="","",IF($G448="","",MAX(0,IF($M448="Reconciled",$I448,Dashboard!$B$4)-$G448)))</f>
        <v/>
      </c>
      <c r="O448" s="25" t="n"/>
    </row>
    <row r="449">
      <c r="A449" s="18" t="n"/>
      <c r="B449" s="18" t="n"/>
      <c r="C449" s="18" t="n"/>
      <c r="D449" s="18" t="n"/>
      <c r="E449" s="18" t="n"/>
      <c r="F449" s="18" t="n"/>
      <c r="G449" s="38" t="n"/>
      <c r="H449" s="39">
        <f>IF($A449="","",IF($F449="","",IFERROR(INDEX('Deposit Batches'!$C$6:$C$505,MATCH($F449,'Deposit Batches'!$A$6:$A$505,0)),"")))</f>
        <v/>
      </c>
      <c r="I449" s="38" t="n"/>
      <c r="J449" s="40" t="n"/>
      <c r="K449" s="40" t="n"/>
      <c r="L449" s="41">
        <f>IF($A449="","",IF($J449="","",ROUND($J449-IF($K449="",0,$K449),2)))</f>
        <v/>
      </c>
      <c r="M449" s="23">
        <f>IF($A449="","",IF(OR($B449="",$C449="",$D449="",$G449="",$J449=""),"Missing Required Data",IF($F449="","Unassigned to Deposit",IF(COUNTIF('Deposit Batches'!$A$6:$A$505,$F449)=0,"Unknown Deposit Batch",IF($I449="","Not Posted",IF(OR($I449&lt;$G449,AND($H449&lt;&gt;"",$H449&lt;$G449)),"Review Dates",IF(ABS($L449)&gt;Dashboard!$B$5,"Posting Variance",IF(ABS(IFERROR(INDEX('Deposit Batches'!$H$6:$H$505,MATCH($F449,'Deposit Batches'!$A$6:$A$505,0)),0))&gt;Dashboard!$B$6,"Deposit Variance","Reconciled"))))))))</f>
        <v/>
      </c>
      <c r="N449" s="24">
        <f>IF($A449="","",IF($G449="","",MAX(0,IF($M449="Reconciled",$I449,Dashboard!$B$4)-$G449)))</f>
        <v/>
      </c>
      <c r="O449" s="25" t="n"/>
    </row>
    <row r="450">
      <c r="A450" s="18" t="n"/>
      <c r="B450" s="18" t="n"/>
      <c r="C450" s="18" t="n"/>
      <c r="D450" s="18" t="n"/>
      <c r="E450" s="18" t="n"/>
      <c r="F450" s="18" t="n"/>
      <c r="G450" s="38" t="n"/>
      <c r="H450" s="39">
        <f>IF($A450="","",IF($F450="","",IFERROR(INDEX('Deposit Batches'!$C$6:$C$505,MATCH($F450,'Deposit Batches'!$A$6:$A$505,0)),"")))</f>
        <v/>
      </c>
      <c r="I450" s="38" t="n"/>
      <c r="J450" s="40" t="n"/>
      <c r="K450" s="40" t="n"/>
      <c r="L450" s="41">
        <f>IF($A450="","",IF($J450="","",ROUND($J450-IF($K450="",0,$K450),2)))</f>
        <v/>
      </c>
      <c r="M450" s="23">
        <f>IF($A450="","",IF(OR($B450="",$C450="",$D450="",$G450="",$J450=""),"Missing Required Data",IF($F450="","Unassigned to Deposit",IF(COUNTIF('Deposit Batches'!$A$6:$A$505,$F450)=0,"Unknown Deposit Batch",IF($I450="","Not Posted",IF(OR($I450&lt;$G450,AND($H450&lt;&gt;"",$H450&lt;$G450)),"Review Dates",IF(ABS($L450)&gt;Dashboard!$B$5,"Posting Variance",IF(ABS(IFERROR(INDEX('Deposit Batches'!$H$6:$H$505,MATCH($F450,'Deposit Batches'!$A$6:$A$505,0)),0))&gt;Dashboard!$B$6,"Deposit Variance","Reconciled"))))))))</f>
        <v/>
      </c>
      <c r="N450" s="24">
        <f>IF($A450="","",IF($G450="","",MAX(0,IF($M450="Reconciled",$I450,Dashboard!$B$4)-$G450)))</f>
        <v/>
      </c>
      <c r="O450" s="25" t="n"/>
    </row>
    <row r="451">
      <c r="A451" s="18" t="n"/>
      <c r="B451" s="18" t="n"/>
      <c r="C451" s="18" t="n"/>
      <c r="D451" s="18" t="n"/>
      <c r="E451" s="18" t="n"/>
      <c r="F451" s="18" t="n"/>
      <c r="G451" s="38" t="n"/>
      <c r="H451" s="39">
        <f>IF($A451="","",IF($F451="","",IFERROR(INDEX('Deposit Batches'!$C$6:$C$505,MATCH($F451,'Deposit Batches'!$A$6:$A$505,0)),"")))</f>
        <v/>
      </c>
      <c r="I451" s="38" t="n"/>
      <c r="J451" s="40" t="n"/>
      <c r="K451" s="40" t="n"/>
      <c r="L451" s="41">
        <f>IF($A451="","",IF($J451="","",ROUND($J451-IF($K451="",0,$K451),2)))</f>
        <v/>
      </c>
      <c r="M451" s="23">
        <f>IF($A451="","",IF(OR($B451="",$C451="",$D451="",$G451="",$J451=""),"Missing Required Data",IF($F451="","Unassigned to Deposit",IF(COUNTIF('Deposit Batches'!$A$6:$A$505,$F451)=0,"Unknown Deposit Batch",IF($I451="","Not Posted",IF(OR($I451&lt;$G451,AND($H451&lt;&gt;"",$H451&lt;$G451)),"Review Dates",IF(ABS($L451)&gt;Dashboard!$B$5,"Posting Variance",IF(ABS(IFERROR(INDEX('Deposit Batches'!$H$6:$H$505,MATCH($F451,'Deposit Batches'!$A$6:$A$505,0)),0))&gt;Dashboard!$B$6,"Deposit Variance","Reconciled"))))))))</f>
        <v/>
      </c>
      <c r="N451" s="24">
        <f>IF($A451="","",IF($G451="","",MAX(0,IF($M451="Reconciled",$I451,Dashboard!$B$4)-$G451)))</f>
        <v/>
      </c>
      <c r="O451" s="25" t="n"/>
    </row>
    <row r="452">
      <c r="A452" s="18" t="n"/>
      <c r="B452" s="18" t="n"/>
      <c r="C452" s="18" t="n"/>
      <c r="D452" s="18" t="n"/>
      <c r="E452" s="18" t="n"/>
      <c r="F452" s="18" t="n"/>
      <c r="G452" s="38" t="n"/>
      <c r="H452" s="39">
        <f>IF($A452="","",IF($F452="","",IFERROR(INDEX('Deposit Batches'!$C$6:$C$505,MATCH($F452,'Deposit Batches'!$A$6:$A$505,0)),"")))</f>
        <v/>
      </c>
      <c r="I452" s="38" t="n"/>
      <c r="J452" s="40" t="n"/>
      <c r="K452" s="40" t="n"/>
      <c r="L452" s="41">
        <f>IF($A452="","",IF($J452="","",ROUND($J452-IF($K452="",0,$K452),2)))</f>
        <v/>
      </c>
      <c r="M452" s="23">
        <f>IF($A452="","",IF(OR($B452="",$C452="",$D452="",$G452="",$J452=""),"Missing Required Data",IF($F452="","Unassigned to Deposit",IF(COUNTIF('Deposit Batches'!$A$6:$A$505,$F452)=0,"Unknown Deposit Batch",IF($I452="","Not Posted",IF(OR($I452&lt;$G452,AND($H452&lt;&gt;"",$H452&lt;$G452)),"Review Dates",IF(ABS($L452)&gt;Dashboard!$B$5,"Posting Variance",IF(ABS(IFERROR(INDEX('Deposit Batches'!$H$6:$H$505,MATCH($F452,'Deposit Batches'!$A$6:$A$505,0)),0))&gt;Dashboard!$B$6,"Deposit Variance","Reconciled"))))))))</f>
        <v/>
      </c>
      <c r="N452" s="24">
        <f>IF($A452="","",IF($G452="","",MAX(0,IF($M452="Reconciled",$I452,Dashboard!$B$4)-$G452)))</f>
        <v/>
      </c>
      <c r="O452" s="25" t="n"/>
    </row>
    <row r="453">
      <c r="A453" s="18" t="n"/>
      <c r="B453" s="18" t="n"/>
      <c r="C453" s="18" t="n"/>
      <c r="D453" s="18" t="n"/>
      <c r="E453" s="18" t="n"/>
      <c r="F453" s="18" t="n"/>
      <c r="G453" s="38" t="n"/>
      <c r="H453" s="39">
        <f>IF($A453="","",IF($F453="","",IFERROR(INDEX('Deposit Batches'!$C$6:$C$505,MATCH($F453,'Deposit Batches'!$A$6:$A$505,0)),"")))</f>
        <v/>
      </c>
      <c r="I453" s="38" t="n"/>
      <c r="J453" s="40" t="n"/>
      <c r="K453" s="40" t="n"/>
      <c r="L453" s="41">
        <f>IF($A453="","",IF($J453="","",ROUND($J453-IF($K453="",0,$K453),2)))</f>
        <v/>
      </c>
      <c r="M453" s="23">
        <f>IF($A453="","",IF(OR($B453="",$C453="",$D453="",$G453="",$J453=""),"Missing Required Data",IF($F453="","Unassigned to Deposit",IF(COUNTIF('Deposit Batches'!$A$6:$A$505,$F453)=0,"Unknown Deposit Batch",IF($I453="","Not Posted",IF(OR($I453&lt;$G453,AND($H453&lt;&gt;"",$H453&lt;$G453)),"Review Dates",IF(ABS($L453)&gt;Dashboard!$B$5,"Posting Variance",IF(ABS(IFERROR(INDEX('Deposit Batches'!$H$6:$H$505,MATCH($F453,'Deposit Batches'!$A$6:$A$505,0)),0))&gt;Dashboard!$B$6,"Deposit Variance","Reconciled"))))))))</f>
        <v/>
      </c>
      <c r="N453" s="24">
        <f>IF($A453="","",IF($G453="","",MAX(0,IF($M453="Reconciled",$I453,Dashboard!$B$4)-$G453)))</f>
        <v/>
      </c>
      <c r="O453" s="25" t="n"/>
    </row>
    <row r="454">
      <c r="A454" s="18" t="n"/>
      <c r="B454" s="18" t="n"/>
      <c r="C454" s="18" t="n"/>
      <c r="D454" s="18" t="n"/>
      <c r="E454" s="18" t="n"/>
      <c r="F454" s="18" t="n"/>
      <c r="G454" s="38" t="n"/>
      <c r="H454" s="39">
        <f>IF($A454="","",IF($F454="","",IFERROR(INDEX('Deposit Batches'!$C$6:$C$505,MATCH($F454,'Deposit Batches'!$A$6:$A$505,0)),"")))</f>
        <v/>
      </c>
      <c r="I454" s="38" t="n"/>
      <c r="J454" s="40" t="n"/>
      <c r="K454" s="40" t="n"/>
      <c r="L454" s="41">
        <f>IF($A454="","",IF($J454="","",ROUND($J454-IF($K454="",0,$K454),2)))</f>
        <v/>
      </c>
      <c r="M454" s="23">
        <f>IF($A454="","",IF(OR($B454="",$C454="",$D454="",$G454="",$J454=""),"Missing Required Data",IF($F454="","Unassigned to Deposit",IF(COUNTIF('Deposit Batches'!$A$6:$A$505,$F454)=0,"Unknown Deposit Batch",IF($I454="","Not Posted",IF(OR($I454&lt;$G454,AND($H454&lt;&gt;"",$H454&lt;$G454)),"Review Dates",IF(ABS($L454)&gt;Dashboard!$B$5,"Posting Variance",IF(ABS(IFERROR(INDEX('Deposit Batches'!$H$6:$H$505,MATCH($F454,'Deposit Batches'!$A$6:$A$505,0)),0))&gt;Dashboard!$B$6,"Deposit Variance","Reconciled"))))))))</f>
        <v/>
      </c>
      <c r="N454" s="24">
        <f>IF($A454="","",IF($G454="","",MAX(0,IF($M454="Reconciled",$I454,Dashboard!$B$4)-$G454)))</f>
        <v/>
      </c>
      <c r="O454" s="25" t="n"/>
    </row>
    <row r="455">
      <c r="A455" s="18" t="n"/>
      <c r="B455" s="18" t="n"/>
      <c r="C455" s="18" t="n"/>
      <c r="D455" s="18" t="n"/>
      <c r="E455" s="18" t="n"/>
      <c r="F455" s="18" t="n"/>
      <c r="G455" s="38" t="n"/>
      <c r="H455" s="39">
        <f>IF($A455="","",IF($F455="","",IFERROR(INDEX('Deposit Batches'!$C$6:$C$505,MATCH($F455,'Deposit Batches'!$A$6:$A$505,0)),"")))</f>
        <v/>
      </c>
      <c r="I455" s="38" t="n"/>
      <c r="J455" s="40" t="n"/>
      <c r="K455" s="40" t="n"/>
      <c r="L455" s="41">
        <f>IF($A455="","",IF($J455="","",ROUND($J455-IF($K455="",0,$K455),2)))</f>
        <v/>
      </c>
      <c r="M455" s="23">
        <f>IF($A455="","",IF(OR($B455="",$C455="",$D455="",$G455="",$J455=""),"Missing Required Data",IF($F455="","Unassigned to Deposit",IF(COUNTIF('Deposit Batches'!$A$6:$A$505,$F455)=0,"Unknown Deposit Batch",IF($I455="","Not Posted",IF(OR($I455&lt;$G455,AND($H455&lt;&gt;"",$H455&lt;$G455)),"Review Dates",IF(ABS($L455)&gt;Dashboard!$B$5,"Posting Variance",IF(ABS(IFERROR(INDEX('Deposit Batches'!$H$6:$H$505,MATCH($F455,'Deposit Batches'!$A$6:$A$505,0)),0))&gt;Dashboard!$B$6,"Deposit Variance","Reconciled"))))))))</f>
        <v/>
      </c>
      <c r="N455" s="24">
        <f>IF($A455="","",IF($G455="","",MAX(0,IF($M455="Reconciled",$I455,Dashboard!$B$4)-$G455)))</f>
        <v/>
      </c>
      <c r="O455" s="25" t="n"/>
    </row>
    <row r="456">
      <c r="A456" s="18" t="n"/>
      <c r="B456" s="18" t="n"/>
      <c r="C456" s="18" t="n"/>
      <c r="D456" s="18" t="n"/>
      <c r="E456" s="18" t="n"/>
      <c r="F456" s="18" t="n"/>
      <c r="G456" s="38" t="n"/>
      <c r="H456" s="39">
        <f>IF($A456="","",IF($F456="","",IFERROR(INDEX('Deposit Batches'!$C$6:$C$505,MATCH($F456,'Deposit Batches'!$A$6:$A$505,0)),"")))</f>
        <v/>
      </c>
      <c r="I456" s="38" t="n"/>
      <c r="J456" s="40" t="n"/>
      <c r="K456" s="40" t="n"/>
      <c r="L456" s="41">
        <f>IF($A456="","",IF($J456="","",ROUND($J456-IF($K456="",0,$K456),2)))</f>
        <v/>
      </c>
      <c r="M456" s="23">
        <f>IF($A456="","",IF(OR($B456="",$C456="",$D456="",$G456="",$J456=""),"Missing Required Data",IF($F456="","Unassigned to Deposit",IF(COUNTIF('Deposit Batches'!$A$6:$A$505,$F456)=0,"Unknown Deposit Batch",IF($I456="","Not Posted",IF(OR($I456&lt;$G456,AND($H456&lt;&gt;"",$H456&lt;$G456)),"Review Dates",IF(ABS($L456)&gt;Dashboard!$B$5,"Posting Variance",IF(ABS(IFERROR(INDEX('Deposit Batches'!$H$6:$H$505,MATCH($F456,'Deposit Batches'!$A$6:$A$505,0)),0))&gt;Dashboard!$B$6,"Deposit Variance","Reconciled"))))))))</f>
        <v/>
      </c>
      <c r="N456" s="24">
        <f>IF($A456="","",IF($G456="","",MAX(0,IF($M456="Reconciled",$I456,Dashboard!$B$4)-$G456)))</f>
        <v/>
      </c>
      <c r="O456" s="25" t="n"/>
    </row>
    <row r="457">
      <c r="A457" s="18" t="n"/>
      <c r="B457" s="18" t="n"/>
      <c r="C457" s="18" t="n"/>
      <c r="D457" s="18" t="n"/>
      <c r="E457" s="18" t="n"/>
      <c r="F457" s="18" t="n"/>
      <c r="G457" s="38" t="n"/>
      <c r="H457" s="39">
        <f>IF($A457="","",IF($F457="","",IFERROR(INDEX('Deposit Batches'!$C$6:$C$505,MATCH($F457,'Deposit Batches'!$A$6:$A$505,0)),"")))</f>
        <v/>
      </c>
      <c r="I457" s="38" t="n"/>
      <c r="J457" s="40" t="n"/>
      <c r="K457" s="40" t="n"/>
      <c r="L457" s="41">
        <f>IF($A457="","",IF($J457="","",ROUND($J457-IF($K457="",0,$K457),2)))</f>
        <v/>
      </c>
      <c r="M457" s="23">
        <f>IF($A457="","",IF(OR($B457="",$C457="",$D457="",$G457="",$J457=""),"Missing Required Data",IF($F457="","Unassigned to Deposit",IF(COUNTIF('Deposit Batches'!$A$6:$A$505,$F457)=0,"Unknown Deposit Batch",IF($I457="","Not Posted",IF(OR($I457&lt;$G457,AND($H457&lt;&gt;"",$H457&lt;$G457)),"Review Dates",IF(ABS($L457)&gt;Dashboard!$B$5,"Posting Variance",IF(ABS(IFERROR(INDEX('Deposit Batches'!$H$6:$H$505,MATCH($F457,'Deposit Batches'!$A$6:$A$505,0)),0))&gt;Dashboard!$B$6,"Deposit Variance","Reconciled"))))))))</f>
        <v/>
      </c>
      <c r="N457" s="24">
        <f>IF($A457="","",IF($G457="","",MAX(0,IF($M457="Reconciled",$I457,Dashboard!$B$4)-$G457)))</f>
        <v/>
      </c>
      <c r="O457" s="25" t="n"/>
    </row>
    <row r="458">
      <c r="A458" s="18" t="n"/>
      <c r="B458" s="18" t="n"/>
      <c r="C458" s="18" t="n"/>
      <c r="D458" s="18" t="n"/>
      <c r="E458" s="18" t="n"/>
      <c r="F458" s="18" t="n"/>
      <c r="G458" s="38" t="n"/>
      <c r="H458" s="39">
        <f>IF($A458="","",IF($F458="","",IFERROR(INDEX('Deposit Batches'!$C$6:$C$505,MATCH($F458,'Deposit Batches'!$A$6:$A$505,0)),"")))</f>
        <v/>
      </c>
      <c r="I458" s="38" t="n"/>
      <c r="J458" s="40" t="n"/>
      <c r="K458" s="40" t="n"/>
      <c r="L458" s="41">
        <f>IF($A458="","",IF($J458="","",ROUND($J458-IF($K458="",0,$K458),2)))</f>
        <v/>
      </c>
      <c r="M458" s="23">
        <f>IF($A458="","",IF(OR($B458="",$C458="",$D458="",$G458="",$J458=""),"Missing Required Data",IF($F458="","Unassigned to Deposit",IF(COUNTIF('Deposit Batches'!$A$6:$A$505,$F458)=0,"Unknown Deposit Batch",IF($I458="","Not Posted",IF(OR($I458&lt;$G458,AND($H458&lt;&gt;"",$H458&lt;$G458)),"Review Dates",IF(ABS($L458)&gt;Dashboard!$B$5,"Posting Variance",IF(ABS(IFERROR(INDEX('Deposit Batches'!$H$6:$H$505,MATCH($F458,'Deposit Batches'!$A$6:$A$505,0)),0))&gt;Dashboard!$B$6,"Deposit Variance","Reconciled"))))))))</f>
        <v/>
      </c>
      <c r="N458" s="24">
        <f>IF($A458="","",IF($G458="","",MAX(0,IF($M458="Reconciled",$I458,Dashboard!$B$4)-$G458)))</f>
        <v/>
      </c>
      <c r="O458" s="25" t="n"/>
    </row>
    <row r="459">
      <c r="A459" s="18" t="n"/>
      <c r="B459" s="18" t="n"/>
      <c r="C459" s="18" t="n"/>
      <c r="D459" s="18" t="n"/>
      <c r="E459" s="18" t="n"/>
      <c r="F459" s="18" t="n"/>
      <c r="G459" s="38" t="n"/>
      <c r="H459" s="39">
        <f>IF($A459="","",IF($F459="","",IFERROR(INDEX('Deposit Batches'!$C$6:$C$505,MATCH($F459,'Deposit Batches'!$A$6:$A$505,0)),"")))</f>
        <v/>
      </c>
      <c r="I459" s="38" t="n"/>
      <c r="J459" s="40" t="n"/>
      <c r="K459" s="40" t="n"/>
      <c r="L459" s="41">
        <f>IF($A459="","",IF($J459="","",ROUND($J459-IF($K459="",0,$K459),2)))</f>
        <v/>
      </c>
      <c r="M459" s="23">
        <f>IF($A459="","",IF(OR($B459="",$C459="",$D459="",$G459="",$J459=""),"Missing Required Data",IF($F459="","Unassigned to Deposit",IF(COUNTIF('Deposit Batches'!$A$6:$A$505,$F459)=0,"Unknown Deposit Batch",IF($I459="","Not Posted",IF(OR($I459&lt;$G459,AND($H459&lt;&gt;"",$H459&lt;$G459)),"Review Dates",IF(ABS($L459)&gt;Dashboard!$B$5,"Posting Variance",IF(ABS(IFERROR(INDEX('Deposit Batches'!$H$6:$H$505,MATCH($F459,'Deposit Batches'!$A$6:$A$505,0)),0))&gt;Dashboard!$B$6,"Deposit Variance","Reconciled"))))))))</f>
        <v/>
      </c>
      <c r="N459" s="24">
        <f>IF($A459="","",IF($G459="","",MAX(0,IF($M459="Reconciled",$I459,Dashboard!$B$4)-$G459)))</f>
        <v/>
      </c>
      <c r="O459" s="25" t="n"/>
    </row>
    <row r="460">
      <c r="A460" s="18" t="n"/>
      <c r="B460" s="18" t="n"/>
      <c r="C460" s="18" t="n"/>
      <c r="D460" s="18" t="n"/>
      <c r="E460" s="18" t="n"/>
      <c r="F460" s="18" t="n"/>
      <c r="G460" s="38" t="n"/>
      <c r="H460" s="39">
        <f>IF($A460="","",IF($F460="","",IFERROR(INDEX('Deposit Batches'!$C$6:$C$505,MATCH($F460,'Deposit Batches'!$A$6:$A$505,0)),"")))</f>
        <v/>
      </c>
      <c r="I460" s="38" t="n"/>
      <c r="J460" s="40" t="n"/>
      <c r="K460" s="40" t="n"/>
      <c r="L460" s="41">
        <f>IF($A460="","",IF($J460="","",ROUND($J460-IF($K460="",0,$K460),2)))</f>
        <v/>
      </c>
      <c r="M460" s="23">
        <f>IF($A460="","",IF(OR($B460="",$C460="",$D460="",$G460="",$J460=""),"Missing Required Data",IF($F460="","Unassigned to Deposit",IF(COUNTIF('Deposit Batches'!$A$6:$A$505,$F460)=0,"Unknown Deposit Batch",IF($I460="","Not Posted",IF(OR($I460&lt;$G460,AND($H460&lt;&gt;"",$H460&lt;$G460)),"Review Dates",IF(ABS($L460)&gt;Dashboard!$B$5,"Posting Variance",IF(ABS(IFERROR(INDEX('Deposit Batches'!$H$6:$H$505,MATCH($F460,'Deposit Batches'!$A$6:$A$505,0)),0))&gt;Dashboard!$B$6,"Deposit Variance","Reconciled"))))))))</f>
        <v/>
      </c>
      <c r="N460" s="24">
        <f>IF($A460="","",IF($G460="","",MAX(0,IF($M460="Reconciled",$I460,Dashboard!$B$4)-$G460)))</f>
        <v/>
      </c>
      <c r="O460" s="25" t="n"/>
    </row>
    <row r="461">
      <c r="A461" s="18" t="n"/>
      <c r="B461" s="18" t="n"/>
      <c r="C461" s="18" t="n"/>
      <c r="D461" s="18" t="n"/>
      <c r="E461" s="18" t="n"/>
      <c r="F461" s="18" t="n"/>
      <c r="G461" s="38" t="n"/>
      <c r="H461" s="39">
        <f>IF($A461="","",IF($F461="","",IFERROR(INDEX('Deposit Batches'!$C$6:$C$505,MATCH($F461,'Deposit Batches'!$A$6:$A$505,0)),"")))</f>
        <v/>
      </c>
      <c r="I461" s="38" t="n"/>
      <c r="J461" s="40" t="n"/>
      <c r="K461" s="40" t="n"/>
      <c r="L461" s="41">
        <f>IF($A461="","",IF($J461="","",ROUND($J461-IF($K461="",0,$K461),2)))</f>
        <v/>
      </c>
      <c r="M461" s="23">
        <f>IF($A461="","",IF(OR($B461="",$C461="",$D461="",$G461="",$J461=""),"Missing Required Data",IF($F461="","Unassigned to Deposit",IF(COUNTIF('Deposit Batches'!$A$6:$A$505,$F461)=0,"Unknown Deposit Batch",IF($I461="","Not Posted",IF(OR($I461&lt;$G461,AND($H461&lt;&gt;"",$H461&lt;$G461)),"Review Dates",IF(ABS($L461)&gt;Dashboard!$B$5,"Posting Variance",IF(ABS(IFERROR(INDEX('Deposit Batches'!$H$6:$H$505,MATCH($F461,'Deposit Batches'!$A$6:$A$505,0)),0))&gt;Dashboard!$B$6,"Deposit Variance","Reconciled"))))))))</f>
        <v/>
      </c>
      <c r="N461" s="24">
        <f>IF($A461="","",IF($G461="","",MAX(0,IF($M461="Reconciled",$I461,Dashboard!$B$4)-$G461)))</f>
        <v/>
      </c>
      <c r="O461" s="25" t="n"/>
    </row>
    <row r="462">
      <c r="A462" s="18" t="n"/>
      <c r="B462" s="18" t="n"/>
      <c r="C462" s="18" t="n"/>
      <c r="D462" s="18" t="n"/>
      <c r="E462" s="18" t="n"/>
      <c r="F462" s="18" t="n"/>
      <c r="G462" s="38" t="n"/>
      <c r="H462" s="39">
        <f>IF($A462="","",IF($F462="","",IFERROR(INDEX('Deposit Batches'!$C$6:$C$505,MATCH($F462,'Deposit Batches'!$A$6:$A$505,0)),"")))</f>
        <v/>
      </c>
      <c r="I462" s="38" t="n"/>
      <c r="J462" s="40" t="n"/>
      <c r="K462" s="40" t="n"/>
      <c r="L462" s="41">
        <f>IF($A462="","",IF($J462="","",ROUND($J462-IF($K462="",0,$K462),2)))</f>
        <v/>
      </c>
      <c r="M462" s="23">
        <f>IF($A462="","",IF(OR($B462="",$C462="",$D462="",$G462="",$J462=""),"Missing Required Data",IF($F462="","Unassigned to Deposit",IF(COUNTIF('Deposit Batches'!$A$6:$A$505,$F462)=0,"Unknown Deposit Batch",IF($I462="","Not Posted",IF(OR($I462&lt;$G462,AND($H462&lt;&gt;"",$H462&lt;$G462)),"Review Dates",IF(ABS($L462)&gt;Dashboard!$B$5,"Posting Variance",IF(ABS(IFERROR(INDEX('Deposit Batches'!$H$6:$H$505,MATCH($F462,'Deposit Batches'!$A$6:$A$505,0)),0))&gt;Dashboard!$B$6,"Deposit Variance","Reconciled"))))))))</f>
        <v/>
      </c>
      <c r="N462" s="24">
        <f>IF($A462="","",IF($G462="","",MAX(0,IF($M462="Reconciled",$I462,Dashboard!$B$4)-$G462)))</f>
        <v/>
      </c>
      <c r="O462" s="25" t="n"/>
    </row>
    <row r="463">
      <c r="A463" s="18" t="n"/>
      <c r="B463" s="18" t="n"/>
      <c r="C463" s="18" t="n"/>
      <c r="D463" s="18" t="n"/>
      <c r="E463" s="18" t="n"/>
      <c r="F463" s="18" t="n"/>
      <c r="G463" s="38" t="n"/>
      <c r="H463" s="39">
        <f>IF($A463="","",IF($F463="","",IFERROR(INDEX('Deposit Batches'!$C$6:$C$505,MATCH($F463,'Deposit Batches'!$A$6:$A$505,0)),"")))</f>
        <v/>
      </c>
      <c r="I463" s="38" t="n"/>
      <c r="J463" s="40" t="n"/>
      <c r="K463" s="40" t="n"/>
      <c r="L463" s="41">
        <f>IF($A463="","",IF($J463="","",ROUND($J463-IF($K463="",0,$K463),2)))</f>
        <v/>
      </c>
      <c r="M463" s="23">
        <f>IF($A463="","",IF(OR($B463="",$C463="",$D463="",$G463="",$J463=""),"Missing Required Data",IF($F463="","Unassigned to Deposit",IF(COUNTIF('Deposit Batches'!$A$6:$A$505,$F463)=0,"Unknown Deposit Batch",IF($I463="","Not Posted",IF(OR($I463&lt;$G463,AND($H463&lt;&gt;"",$H463&lt;$G463)),"Review Dates",IF(ABS($L463)&gt;Dashboard!$B$5,"Posting Variance",IF(ABS(IFERROR(INDEX('Deposit Batches'!$H$6:$H$505,MATCH($F463,'Deposit Batches'!$A$6:$A$505,0)),0))&gt;Dashboard!$B$6,"Deposit Variance","Reconciled"))))))))</f>
        <v/>
      </c>
      <c r="N463" s="24">
        <f>IF($A463="","",IF($G463="","",MAX(0,IF($M463="Reconciled",$I463,Dashboard!$B$4)-$G463)))</f>
        <v/>
      </c>
      <c r="O463" s="25" t="n"/>
    </row>
    <row r="464">
      <c r="A464" s="18" t="n"/>
      <c r="B464" s="18" t="n"/>
      <c r="C464" s="18" t="n"/>
      <c r="D464" s="18" t="n"/>
      <c r="E464" s="18" t="n"/>
      <c r="F464" s="18" t="n"/>
      <c r="G464" s="38" t="n"/>
      <c r="H464" s="39">
        <f>IF($A464="","",IF($F464="","",IFERROR(INDEX('Deposit Batches'!$C$6:$C$505,MATCH($F464,'Deposit Batches'!$A$6:$A$505,0)),"")))</f>
        <v/>
      </c>
      <c r="I464" s="38" t="n"/>
      <c r="J464" s="40" t="n"/>
      <c r="K464" s="40" t="n"/>
      <c r="L464" s="41">
        <f>IF($A464="","",IF($J464="","",ROUND($J464-IF($K464="",0,$K464),2)))</f>
        <v/>
      </c>
      <c r="M464" s="23">
        <f>IF($A464="","",IF(OR($B464="",$C464="",$D464="",$G464="",$J464=""),"Missing Required Data",IF($F464="","Unassigned to Deposit",IF(COUNTIF('Deposit Batches'!$A$6:$A$505,$F464)=0,"Unknown Deposit Batch",IF($I464="","Not Posted",IF(OR($I464&lt;$G464,AND($H464&lt;&gt;"",$H464&lt;$G464)),"Review Dates",IF(ABS($L464)&gt;Dashboard!$B$5,"Posting Variance",IF(ABS(IFERROR(INDEX('Deposit Batches'!$H$6:$H$505,MATCH($F464,'Deposit Batches'!$A$6:$A$505,0)),0))&gt;Dashboard!$B$6,"Deposit Variance","Reconciled"))))))))</f>
        <v/>
      </c>
      <c r="N464" s="24">
        <f>IF($A464="","",IF($G464="","",MAX(0,IF($M464="Reconciled",$I464,Dashboard!$B$4)-$G464)))</f>
        <v/>
      </c>
      <c r="O464" s="25" t="n"/>
    </row>
    <row r="465">
      <c r="A465" s="18" t="n"/>
      <c r="B465" s="18" t="n"/>
      <c r="C465" s="18" t="n"/>
      <c r="D465" s="18" t="n"/>
      <c r="E465" s="18" t="n"/>
      <c r="F465" s="18" t="n"/>
      <c r="G465" s="38" t="n"/>
      <c r="H465" s="39">
        <f>IF($A465="","",IF($F465="","",IFERROR(INDEX('Deposit Batches'!$C$6:$C$505,MATCH($F465,'Deposit Batches'!$A$6:$A$505,0)),"")))</f>
        <v/>
      </c>
      <c r="I465" s="38" t="n"/>
      <c r="J465" s="40" t="n"/>
      <c r="K465" s="40" t="n"/>
      <c r="L465" s="41">
        <f>IF($A465="","",IF($J465="","",ROUND($J465-IF($K465="",0,$K465),2)))</f>
        <v/>
      </c>
      <c r="M465" s="23">
        <f>IF($A465="","",IF(OR($B465="",$C465="",$D465="",$G465="",$J465=""),"Missing Required Data",IF($F465="","Unassigned to Deposit",IF(COUNTIF('Deposit Batches'!$A$6:$A$505,$F465)=0,"Unknown Deposit Batch",IF($I465="","Not Posted",IF(OR($I465&lt;$G465,AND($H465&lt;&gt;"",$H465&lt;$G465)),"Review Dates",IF(ABS($L465)&gt;Dashboard!$B$5,"Posting Variance",IF(ABS(IFERROR(INDEX('Deposit Batches'!$H$6:$H$505,MATCH($F465,'Deposit Batches'!$A$6:$A$505,0)),0))&gt;Dashboard!$B$6,"Deposit Variance","Reconciled"))))))))</f>
        <v/>
      </c>
      <c r="N465" s="24">
        <f>IF($A465="","",IF($G465="","",MAX(0,IF($M465="Reconciled",$I465,Dashboard!$B$4)-$G465)))</f>
        <v/>
      </c>
      <c r="O465" s="25" t="n"/>
    </row>
    <row r="466">
      <c r="A466" s="18" t="n"/>
      <c r="B466" s="18" t="n"/>
      <c r="C466" s="18" t="n"/>
      <c r="D466" s="18" t="n"/>
      <c r="E466" s="18" t="n"/>
      <c r="F466" s="18" t="n"/>
      <c r="G466" s="38" t="n"/>
      <c r="H466" s="39">
        <f>IF($A466="","",IF($F466="","",IFERROR(INDEX('Deposit Batches'!$C$6:$C$505,MATCH($F466,'Deposit Batches'!$A$6:$A$505,0)),"")))</f>
        <v/>
      </c>
      <c r="I466" s="38" t="n"/>
      <c r="J466" s="40" t="n"/>
      <c r="K466" s="40" t="n"/>
      <c r="L466" s="41">
        <f>IF($A466="","",IF($J466="","",ROUND($J466-IF($K466="",0,$K466),2)))</f>
        <v/>
      </c>
      <c r="M466" s="23">
        <f>IF($A466="","",IF(OR($B466="",$C466="",$D466="",$G466="",$J466=""),"Missing Required Data",IF($F466="","Unassigned to Deposit",IF(COUNTIF('Deposit Batches'!$A$6:$A$505,$F466)=0,"Unknown Deposit Batch",IF($I466="","Not Posted",IF(OR($I466&lt;$G466,AND($H466&lt;&gt;"",$H466&lt;$G466)),"Review Dates",IF(ABS($L466)&gt;Dashboard!$B$5,"Posting Variance",IF(ABS(IFERROR(INDEX('Deposit Batches'!$H$6:$H$505,MATCH($F466,'Deposit Batches'!$A$6:$A$505,0)),0))&gt;Dashboard!$B$6,"Deposit Variance","Reconciled"))))))))</f>
        <v/>
      </c>
      <c r="N466" s="24">
        <f>IF($A466="","",IF($G466="","",MAX(0,IF($M466="Reconciled",$I466,Dashboard!$B$4)-$G466)))</f>
        <v/>
      </c>
      <c r="O466" s="25" t="n"/>
    </row>
    <row r="467">
      <c r="A467" s="18" t="n"/>
      <c r="B467" s="18" t="n"/>
      <c r="C467" s="18" t="n"/>
      <c r="D467" s="18" t="n"/>
      <c r="E467" s="18" t="n"/>
      <c r="F467" s="18" t="n"/>
      <c r="G467" s="38" t="n"/>
      <c r="H467" s="39">
        <f>IF($A467="","",IF($F467="","",IFERROR(INDEX('Deposit Batches'!$C$6:$C$505,MATCH($F467,'Deposit Batches'!$A$6:$A$505,0)),"")))</f>
        <v/>
      </c>
      <c r="I467" s="38" t="n"/>
      <c r="J467" s="40" t="n"/>
      <c r="K467" s="40" t="n"/>
      <c r="L467" s="41">
        <f>IF($A467="","",IF($J467="","",ROUND($J467-IF($K467="",0,$K467),2)))</f>
        <v/>
      </c>
      <c r="M467" s="23">
        <f>IF($A467="","",IF(OR($B467="",$C467="",$D467="",$G467="",$J467=""),"Missing Required Data",IF($F467="","Unassigned to Deposit",IF(COUNTIF('Deposit Batches'!$A$6:$A$505,$F467)=0,"Unknown Deposit Batch",IF($I467="","Not Posted",IF(OR($I467&lt;$G467,AND($H467&lt;&gt;"",$H467&lt;$G467)),"Review Dates",IF(ABS($L467)&gt;Dashboard!$B$5,"Posting Variance",IF(ABS(IFERROR(INDEX('Deposit Batches'!$H$6:$H$505,MATCH($F467,'Deposit Batches'!$A$6:$A$505,0)),0))&gt;Dashboard!$B$6,"Deposit Variance","Reconciled"))))))))</f>
        <v/>
      </c>
      <c r="N467" s="24">
        <f>IF($A467="","",IF($G467="","",MAX(0,IF($M467="Reconciled",$I467,Dashboard!$B$4)-$G467)))</f>
        <v/>
      </c>
      <c r="O467" s="25" t="n"/>
    </row>
    <row r="468">
      <c r="A468" s="18" t="n"/>
      <c r="B468" s="18" t="n"/>
      <c r="C468" s="18" t="n"/>
      <c r="D468" s="18" t="n"/>
      <c r="E468" s="18" t="n"/>
      <c r="F468" s="18" t="n"/>
      <c r="G468" s="38" t="n"/>
      <c r="H468" s="39">
        <f>IF($A468="","",IF($F468="","",IFERROR(INDEX('Deposit Batches'!$C$6:$C$505,MATCH($F468,'Deposit Batches'!$A$6:$A$505,0)),"")))</f>
        <v/>
      </c>
      <c r="I468" s="38" t="n"/>
      <c r="J468" s="40" t="n"/>
      <c r="K468" s="40" t="n"/>
      <c r="L468" s="41">
        <f>IF($A468="","",IF($J468="","",ROUND($J468-IF($K468="",0,$K468),2)))</f>
        <v/>
      </c>
      <c r="M468" s="23">
        <f>IF($A468="","",IF(OR($B468="",$C468="",$D468="",$G468="",$J468=""),"Missing Required Data",IF($F468="","Unassigned to Deposit",IF(COUNTIF('Deposit Batches'!$A$6:$A$505,$F468)=0,"Unknown Deposit Batch",IF($I468="","Not Posted",IF(OR($I468&lt;$G468,AND($H468&lt;&gt;"",$H468&lt;$G468)),"Review Dates",IF(ABS($L468)&gt;Dashboard!$B$5,"Posting Variance",IF(ABS(IFERROR(INDEX('Deposit Batches'!$H$6:$H$505,MATCH($F468,'Deposit Batches'!$A$6:$A$505,0)),0))&gt;Dashboard!$B$6,"Deposit Variance","Reconciled"))))))))</f>
        <v/>
      </c>
      <c r="N468" s="24">
        <f>IF($A468="","",IF($G468="","",MAX(0,IF($M468="Reconciled",$I468,Dashboard!$B$4)-$G468)))</f>
        <v/>
      </c>
      <c r="O468" s="25" t="n"/>
    </row>
    <row r="469">
      <c r="A469" s="18" t="n"/>
      <c r="B469" s="18" t="n"/>
      <c r="C469" s="18" t="n"/>
      <c r="D469" s="18" t="n"/>
      <c r="E469" s="18" t="n"/>
      <c r="F469" s="18" t="n"/>
      <c r="G469" s="38" t="n"/>
      <c r="H469" s="39">
        <f>IF($A469="","",IF($F469="","",IFERROR(INDEX('Deposit Batches'!$C$6:$C$505,MATCH($F469,'Deposit Batches'!$A$6:$A$505,0)),"")))</f>
        <v/>
      </c>
      <c r="I469" s="38" t="n"/>
      <c r="J469" s="40" t="n"/>
      <c r="K469" s="40" t="n"/>
      <c r="L469" s="41">
        <f>IF($A469="","",IF($J469="","",ROUND($J469-IF($K469="",0,$K469),2)))</f>
        <v/>
      </c>
      <c r="M469" s="23">
        <f>IF($A469="","",IF(OR($B469="",$C469="",$D469="",$G469="",$J469=""),"Missing Required Data",IF($F469="","Unassigned to Deposit",IF(COUNTIF('Deposit Batches'!$A$6:$A$505,$F469)=0,"Unknown Deposit Batch",IF($I469="","Not Posted",IF(OR($I469&lt;$G469,AND($H469&lt;&gt;"",$H469&lt;$G469)),"Review Dates",IF(ABS($L469)&gt;Dashboard!$B$5,"Posting Variance",IF(ABS(IFERROR(INDEX('Deposit Batches'!$H$6:$H$505,MATCH($F469,'Deposit Batches'!$A$6:$A$505,0)),0))&gt;Dashboard!$B$6,"Deposit Variance","Reconciled"))))))))</f>
        <v/>
      </c>
      <c r="N469" s="24">
        <f>IF($A469="","",IF($G469="","",MAX(0,IF($M469="Reconciled",$I469,Dashboard!$B$4)-$G469)))</f>
        <v/>
      </c>
      <c r="O469" s="25" t="n"/>
    </row>
    <row r="470">
      <c r="A470" s="18" t="n"/>
      <c r="B470" s="18" t="n"/>
      <c r="C470" s="18" t="n"/>
      <c r="D470" s="18" t="n"/>
      <c r="E470" s="18" t="n"/>
      <c r="F470" s="18" t="n"/>
      <c r="G470" s="38" t="n"/>
      <c r="H470" s="39">
        <f>IF($A470="","",IF($F470="","",IFERROR(INDEX('Deposit Batches'!$C$6:$C$505,MATCH($F470,'Deposit Batches'!$A$6:$A$505,0)),"")))</f>
        <v/>
      </c>
      <c r="I470" s="38" t="n"/>
      <c r="J470" s="40" t="n"/>
      <c r="K470" s="40" t="n"/>
      <c r="L470" s="41">
        <f>IF($A470="","",IF($J470="","",ROUND($J470-IF($K470="",0,$K470),2)))</f>
        <v/>
      </c>
      <c r="M470" s="23">
        <f>IF($A470="","",IF(OR($B470="",$C470="",$D470="",$G470="",$J470=""),"Missing Required Data",IF($F470="","Unassigned to Deposit",IF(COUNTIF('Deposit Batches'!$A$6:$A$505,$F470)=0,"Unknown Deposit Batch",IF($I470="","Not Posted",IF(OR($I470&lt;$G470,AND($H470&lt;&gt;"",$H470&lt;$G470)),"Review Dates",IF(ABS($L470)&gt;Dashboard!$B$5,"Posting Variance",IF(ABS(IFERROR(INDEX('Deposit Batches'!$H$6:$H$505,MATCH($F470,'Deposit Batches'!$A$6:$A$505,0)),0))&gt;Dashboard!$B$6,"Deposit Variance","Reconciled"))))))))</f>
        <v/>
      </c>
      <c r="N470" s="24">
        <f>IF($A470="","",IF($G470="","",MAX(0,IF($M470="Reconciled",$I470,Dashboard!$B$4)-$G470)))</f>
        <v/>
      </c>
      <c r="O470" s="25" t="n"/>
    </row>
    <row r="471">
      <c r="A471" s="18" t="n"/>
      <c r="B471" s="18" t="n"/>
      <c r="C471" s="18" t="n"/>
      <c r="D471" s="18" t="n"/>
      <c r="E471" s="18" t="n"/>
      <c r="F471" s="18" t="n"/>
      <c r="G471" s="38" t="n"/>
      <c r="H471" s="39">
        <f>IF($A471="","",IF($F471="","",IFERROR(INDEX('Deposit Batches'!$C$6:$C$505,MATCH($F471,'Deposit Batches'!$A$6:$A$505,0)),"")))</f>
        <v/>
      </c>
      <c r="I471" s="38" t="n"/>
      <c r="J471" s="40" t="n"/>
      <c r="K471" s="40" t="n"/>
      <c r="L471" s="41">
        <f>IF($A471="","",IF($J471="","",ROUND($J471-IF($K471="",0,$K471),2)))</f>
        <v/>
      </c>
      <c r="M471" s="23">
        <f>IF($A471="","",IF(OR($B471="",$C471="",$D471="",$G471="",$J471=""),"Missing Required Data",IF($F471="","Unassigned to Deposit",IF(COUNTIF('Deposit Batches'!$A$6:$A$505,$F471)=0,"Unknown Deposit Batch",IF($I471="","Not Posted",IF(OR($I471&lt;$G471,AND($H471&lt;&gt;"",$H471&lt;$G471)),"Review Dates",IF(ABS($L471)&gt;Dashboard!$B$5,"Posting Variance",IF(ABS(IFERROR(INDEX('Deposit Batches'!$H$6:$H$505,MATCH($F471,'Deposit Batches'!$A$6:$A$505,0)),0))&gt;Dashboard!$B$6,"Deposit Variance","Reconciled"))))))))</f>
        <v/>
      </c>
      <c r="N471" s="24">
        <f>IF($A471="","",IF($G471="","",MAX(0,IF($M471="Reconciled",$I471,Dashboard!$B$4)-$G471)))</f>
        <v/>
      </c>
      <c r="O471" s="25" t="n"/>
    </row>
    <row r="472">
      <c r="A472" s="18" t="n"/>
      <c r="B472" s="18" t="n"/>
      <c r="C472" s="18" t="n"/>
      <c r="D472" s="18" t="n"/>
      <c r="E472" s="18" t="n"/>
      <c r="F472" s="18" t="n"/>
      <c r="G472" s="38" t="n"/>
      <c r="H472" s="39">
        <f>IF($A472="","",IF($F472="","",IFERROR(INDEX('Deposit Batches'!$C$6:$C$505,MATCH($F472,'Deposit Batches'!$A$6:$A$505,0)),"")))</f>
        <v/>
      </c>
      <c r="I472" s="38" t="n"/>
      <c r="J472" s="40" t="n"/>
      <c r="K472" s="40" t="n"/>
      <c r="L472" s="41">
        <f>IF($A472="","",IF($J472="","",ROUND($J472-IF($K472="",0,$K472),2)))</f>
        <v/>
      </c>
      <c r="M472" s="23">
        <f>IF($A472="","",IF(OR($B472="",$C472="",$D472="",$G472="",$J472=""),"Missing Required Data",IF($F472="","Unassigned to Deposit",IF(COUNTIF('Deposit Batches'!$A$6:$A$505,$F472)=0,"Unknown Deposit Batch",IF($I472="","Not Posted",IF(OR($I472&lt;$G472,AND($H472&lt;&gt;"",$H472&lt;$G472)),"Review Dates",IF(ABS($L472)&gt;Dashboard!$B$5,"Posting Variance",IF(ABS(IFERROR(INDEX('Deposit Batches'!$H$6:$H$505,MATCH($F472,'Deposit Batches'!$A$6:$A$505,0)),0))&gt;Dashboard!$B$6,"Deposit Variance","Reconciled"))))))))</f>
        <v/>
      </c>
      <c r="N472" s="24">
        <f>IF($A472="","",IF($G472="","",MAX(0,IF($M472="Reconciled",$I472,Dashboard!$B$4)-$G472)))</f>
        <v/>
      </c>
      <c r="O472" s="25" t="n"/>
    </row>
    <row r="473">
      <c r="A473" s="18" t="n"/>
      <c r="B473" s="18" t="n"/>
      <c r="C473" s="18" t="n"/>
      <c r="D473" s="18" t="n"/>
      <c r="E473" s="18" t="n"/>
      <c r="F473" s="18" t="n"/>
      <c r="G473" s="38" t="n"/>
      <c r="H473" s="39">
        <f>IF($A473="","",IF($F473="","",IFERROR(INDEX('Deposit Batches'!$C$6:$C$505,MATCH($F473,'Deposit Batches'!$A$6:$A$505,0)),"")))</f>
        <v/>
      </c>
      <c r="I473" s="38" t="n"/>
      <c r="J473" s="40" t="n"/>
      <c r="K473" s="40" t="n"/>
      <c r="L473" s="41">
        <f>IF($A473="","",IF($J473="","",ROUND($J473-IF($K473="",0,$K473),2)))</f>
        <v/>
      </c>
      <c r="M473" s="23">
        <f>IF($A473="","",IF(OR($B473="",$C473="",$D473="",$G473="",$J473=""),"Missing Required Data",IF($F473="","Unassigned to Deposit",IF(COUNTIF('Deposit Batches'!$A$6:$A$505,$F473)=0,"Unknown Deposit Batch",IF($I473="","Not Posted",IF(OR($I473&lt;$G473,AND($H473&lt;&gt;"",$H473&lt;$G473)),"Review Dates",IF(ABS($L473)&gt;Dashboard!$B$5,"Posting Variance",IF(ABS(IFERROR(INDEX('Deposit Batches'!$H$6:$H$505,MATCH($F473,'Deposit Batches'!$A$6:$A$505,0)),0))&gt;Dashboard!$B$6,"Deposit Variance","Reconciled"))))))))</f>
        <v/>
      </c>
      <c r="N473" s="24">
        <f>IF($A473="","",IF($G473="","",MAX(0,IF($M473="Reconciled",$I473,Dashboard!$B$4)-$G473)))</f>
        <v/>
      </c>
      <c r="O473" s="25" t="n"/>
    </row>
    <row r="474">
      <c r="A474" s="18" t="n"/>
      <c r="B474" s="18" t="n"/>
      <c r="C474" s="18" t="n"/>
      <c r="D474" s="18" t="n"/>
      <c r="E474" s="18" t="n"/>
      <c r="F474" s="18" t="n"/>
      <c r="G474" s="38" t="n"/>
      <c r="H474" s="39">
        <f>IF($A474="","",IF($F474="","",IFERROR(INDEX('Deposit Batches'!$C$6:$C$505,MATCH($F474,'Deposit Batches'!$A$6:$A$505,0)),"")))</f>
        <v/>
      </c>
      <c r="I474" s="38" t="n"/>
      <c r="J474" s="40" t="n"/>
      <c r="K474" s="40" t="n"/>
      <c r="L474" s="41">
        <f>IF($A474="","",IF($J474="","",ROUND($J474-IF($K474="",0,$K474),2)))</f>
        <v/>
      </c>
      <c r="M474" s="23">
        <f>IF($A474="","",IF(OR($B474="",$C474="",$D474="",$G474="",$J474=""),"Missing Required Data",IF($F474="","Unassigned to Deposit",IF(COUNTIF('Deposit Batches'!$A$6:$A$505,$F474)=0,"Unknown Deposit Batch",IF($I474="","Not Posted",IF(OR($I474&lt;$G474,AND($H474&lt;&gt;"",$H474&lt;$G474)),"Review Dates",IF(ABS($L474)&gt;Dashboard!$B$5,"Posting Variance",IF(ABS(IFERROR(INDEX('Deposit Batches'!$H$6:$H$505,MATCH($F474,'Deposit Batches'!$A$6:$A$505,0)),0))&gt;Dashboard!$B$6,"Deposit Variance","Reconciled"))))))))</f>
        <v/>
      </c>
      <c r="N474" s="24">
        <f>IF($A474="","",IF($G474="","",MAX(0,IF($M474="Reconciled",$I474,Dashboard!$B$4)-$G474)))</f>
        <v/>
      </c>
      <c r="O474" s="25" t="n"/>
    </row>
    <row r="475">
      <c r="A475" s="18" t="n"/>
      <c r="B475" s="18" t="n"/>
      <c r="C475" s="18" t="n"/>
      <c r="D475" s="18" t="n"/>
      <c r="E475" s="18" t="n"/>
      <c r="F475" s="18" t="n"/>
      <c r="G475" s="38" t="n"/>
      <c r="H475" s="39">
        <f>IF($A475="","",IF($F475="","",IFERROR(INDEX('Deposit Batches'!$C$6:$C$505,MATCH($F475,'Deposit Batches'!$A$6:$A$505,0)),"")))</f>
        <v/>
      </c>
      <c r="I475" s="38" t="n"/>
      <c r="J475" s="40" t="n"/>
      <c r="K475" s="40" t="n"/>
      <c r="L475" s="41">
        <f>IF($A475="","",IF($J475="","",ROUND($J475-IF($K475="",0,$K475),2)))</f>
        <v/>
      </c>
      <c r="M475" s="23">
        <f>IF($A475="","",IF(OR($B475="",$C475="",$D475="",$G475="",$J475=""),"Missing Required Data",IF($F475="","Unassigned to Deposit",IF(COUNTIF('Deposit Batches'!$A$6:$A$505,$F475)=0,"Unknown Deposit Batch",IF($I475="","Not Posted",IF(OR($I475&lt;$G475,AND($H475&lt;&gt;"",$H475&lt;$G475)),"Review Dates",IF(ABS($L475)&gt;Dashboard!$B$5,"Posting Variance",IF(ABS(IFERROR(INDEX('Deposit Batches'!$H$6:$H$505,MATCH($F475,'Deposit Batches'!$A$6:$A$505,0)),0))&gt;Dashboard!$B$6,"Deposit Variance","Reconciled"))))))))</f>
        <v/>
      </c>
      <c r="N475" s="24">
        <f>IF($A475="","",IF($G475="","",MAX(0,IF($M475="Reconciled",$I475,Dashboard!$B$4)-$G475)))</f>
        <v/>
      </c>
      <c r="O475" s="25" t="n"/>
    </row>
    <row r="476">
      <c r="A476" s="18" t="n"/>
      <c r="B476" s="18" t="n"/>
      <c r="C476" s="18" t="n"/>
      <c r="D476" s="18" t="n"/>
      <c r="E476" s="18" t="n"/>
      <c r="F476" s="18" t="n"/>
      <c r="G476" s="38" t="n"/>
      <c r="H476" s="39">
        <f>IF($A476="","",IF($F476="","",IFERROR(INDEX('Deposit Batches'!$C$6:$C$505,MATCH($F476,'Deposit Batches'!$A$6:$A$505,0)),"")))</f>
        <v/>
      </c>
      <c r="I476" s="38" t="n"/>
      <c r="J476" s="40" t="n"/>
      <c r="K476" s="40" t="n"/>
      <c r="L476" s="41">
        <f>IF($A476="","",IF($J476="","",ROUND($J476-IF($K476="",0,$K476),2)))</f>
        <v/>
      </c>
      <c r="M476" s="23">
        <f>IF($A476="","",IF(OR($B476="",$C476="",$D476="",$G476="",$J476=""),"Missing Required Data",IF($F476="","Unassigned to Deposit",IF(COUNTIF('Deposit Batches'!$A$6:$A$505,$F476)=0,"Unknown Deposit Batch",IF($I476="","Not Posted",IF(OR($I476&lt;$G476,AND($H476&lt;&gt;"",$H476&lt;$G476)),"Review Dates",IF(ABS($L476)&gt;Dashboard!$B$5,"Posting Variance",IF(ABS(IFERROR(INDEX('Deposit Batches'!$H$6:$H$505,MATCH($F476,'Deposit Batches'!$A$6:$A$505,0)),0))&gt;Dashboard!$B$6,"Deposit Variance","Reconciled"))))))))</f>
        <v/>
      </c>
      <c r="N476" s="24">
        <f>IF($A476="","",IF($G476="","",MAX(0,IF($M476="Reconciled",$I476,Dashboard!$B$4)-$G476)))</f>
        <v/>
      </c>
      <c r="O476" s="25" t="n"/>
    </row>
    <row r="477">
      <c r="A477" s="18" t="n"/>
      <c r="B477" s="18" t="n"/>
      <c r="C477" s="18" t="n"/>
      <c r="D477" s="18" t="n"/>
      <c r="E477" s="18" t="n"/>
      <c r="F477" s="18" t="n"/>
      <c r="G477" s="38" t="n"/>
      <c r="H477" s="39">
        <f>IF($A477="","",IF($F477="","",IFERROR(INDEX('Deposit Batches'!$C$6:$C$505,MATCH($F477,'Deposit Batches'!$A$6:$A$505,0)),"")))</f>
        <v/>
      </c>
      <c r="I477" s="38" t="n"/>
      <c r="J477" s="40" t="n"/>
      <c r="K477" s="40" t="n"/>
      <c r="L477" s="41">
        <f>IF($A477="","",IF($J477="","",ROUND($J477-IF($K477="",0,$K477),2)))</f>
        <v/>
      </c>
      <c r="M477" s="23">
        <f>IF($A477="","",IF(OR($B477="",$C477="",$D477="",$G477="",$J477=""),"Missing Required Data",IF($F477="","Unassigned to Deposit",IF(COUNTIF('Deposit Batches'!$A$6:$A$505,$F477)=0,"Unknown Deposit Batch",IF($I477="","Not Posted",IF(OR($I477&lt;$G477,AND($H477&lt;&gt;"",$H477&lt;$G477)),"Review Dates",IF(ABS($L477)&gt;Dashboard!$B$5,"Posting Variance",IF(ABS(IFERROR(INDEX('Deposit Batches'!$H$6:$H$505,MATCH($F477,'Deposit Batches'!$A$6:$A$505,0)),0))&gt;Dashboard!$B$6,"Deposit Variance","Reconciled"))))))))</f>
        <v/>
      </c>
      <c r="N477" s="24">
        <f>IF($A477="","",IF($G477="","",MAX(0,IF($M477="Reconciled",$I477,Dashboard!$B$4)-$G477)))</f>
        <v/>
      </c>
      <c r="O477" s="25" t="n"/>
    </row>
    <row r="478">
      <c r="A478" s="18" t="n"/>
      <c r="B478" s="18" t="n"/>
      <c r="C478" s="18" t="n"/>
      <c r="D478" s="18" t="n"/>
      <c r="E478" s="18" t="n"/>
      <c r="F478" s="18" t="n"/>
      <c r="G478" s="38" t="n"/>
      <c r="H478" s="39">
        <f>IF($A478="","",IF($F478="","",IFERROR(INDEX('Deposit Batches'!$C$6:$C$505,MATCH($F478,'Deposit Batches'!$A$6:$A$505,0)),"")))</f>
        <v/>
      </c>
      <c r="I478" s="38" t="n"/>
      <c r="J478" s="40" t="n"/>
      <c r="K478" s="40" t="n"/>
      <c r="L478" s="41">
        <f>IF($A478="","",IF($J478="","",ROUND($J478-IF($K478="",0,$K478),2)))</f>
        <v/>
      </c>
      <c r="M478" s="23">
        <f>IF($A478="","",IF(OR($B478="",$C478="",$D478="",$G478="",$J478=""),"Missing Required Data",IF($F478="","Unassigned to Deposit",IF(COUNTIF('Deposit Batches'!$A$6:$A$505,$F478)=0,"Unknown Deposit Batch",IF($I478="","Not Posted",IF(OR($I478&lt;$G478,AND($H478&lt;&gt;"",$H478&lt;$G478)),"Review Dates",IF(ABS($L478)&gt;Dashboard!$B$5,"Posting Variance",IF(ABS(IFERROR(INDEX('Deposit Batches'!$H$6:$H$505,MATCH($F478,'Deposit Batches'!$A$6:$A$505,0)),0))&gt;Dashboard!$B$6,"Deposit Variance","Reconciled"))))))))</f>
        <v/>
      </c>
      <c r="N478" s="24">
        <f>IF($A478="","",IF($G478="","",MAX(0,IF($M478="Reconciled",$I478,Dashboard!$B$4)-$G478)))</f>
        <v/>
      </c>
      <c r="O478" s="25" t="n"/>
    </row>
    <row r="479">
      <c r="A479" s="18" t="n"/>
      <c r="B479" s="18" t="n"/>
      <c r="C479" s="18" t="n"/>
      <c r="D479" s="18" t="n"/>
      <c r="E479" s="18" t="n"/>
      <c r="F479" s="18" t="n"/>
      <c r="G479" s="38" t="n"/>
      <c r="H479" s="39">
        <f>IF($A479="","",IF($F479="","",IFERROR(INDEX('Deposit Batches'!$C$6:$C$505,MATCH($F479,'Deposit Batches'!$A$6:$A$505,0)),"")))</f>
        <v/>
      </c>
      <c r="I479" s="38" t="n"/>
      <c r="J479" s="40" t="n"/>
      <c r="K479" s="40" t="n"/>
      <c r="L479" s="41">
        <f>IF($A479="","",IF($J479="","",ROUND($J479-IF($K479="",0,$K479),2)))</f>
        <v/>
      </c>
      <c r="M479" s="23">
        <f>IF($A479="","",IF(OR($B479="",$C479="",$D479="",$G479="",$J479=""),"Missing Required Data",IF($F479="","Unassigned to Deposit",IF(COUNTIF('Deposit Batches'!$A$6:$A$505,$F479)=0,"Unknown Deposit Batch",IF($I479="","Not Posted",IF(OR($I479&lt;$G479,AND($H479&lt;&gt;"",$H479&lt;$G479)),"Review Dates",IF(ABS($L479)&gt;Dashboard!$B$5,"Posting Variance",IF(ABS(IFERROR(INDEX('Deposit Batches'!$H$6:$H$505,MATCH($F479,'Deposit Batches'!$A$6:$A$505,0)),0))&gt;Dashboard!$B$6,"Deposit Variance","Reconciled"))))))))</f>
        <v/>
      </c>
      <c r="N479" s="24">
        <f>IF($A479="","",IF($G479="","",MAX(0,IF($M479="Reconciled",$I479,Dashboard!$B$4)-$G479)))</f>
        <v/>
      </c>
      <c r="O479" s="25" t="n"/>
    </row>
    <row r="480">
      <c r="A480" s="18" t="n"/>
      <c r="B480" s="18" t="n"/>
      <c r="C480" s="18" t="n"/>
      <c r="D480" s="18" t="n"/>
      <c r="E480" s="18" t="n"/>
      <c r="F480" s="18" t="n"/>
      <c r="G480" s="38" t="n"/>
      <c r="H480" s="39">
        <f>IF($A480="","",IF($F480="","",IFERROR(INDEX('Deposit Batches'!$C$6:$C$505,MATCH($F480,'Deposit Batches'!$A$6:$A$505,0)),"")))</f>
        <v/>
      </c>
      <c r="I480" s="38" t="n"/>
      <c r="J480" s="40" t="n"/>
      <c r="K480" s="40" t="n"/>
      <c r="L480" s="41">
        <f>IF($A480="","",IF($J480="","",ROUND($J480-IF($K480="",0,$K480),2)))</f>
        <v/>
      </c>
      <c r="M480" s="23">
        <f>IF($A480="","",IF(OR($B480="",$C480="",$D480="",$G480="",$J480=""),"Missing Required Data",IF($F480="","Unassigned to Deposit",IF(COUNTIF('Deposit Batches'!$A$6:$A$505,$F480)=0,"Unknown Deposit Batch",IF($I480="","Not Posted",IF(OR($I480&lt;$G480,AND($H480&lt;&gt;"",$H480&lt;$G480)),"Review Dates",IF(ABS($L480)&gt;Dashboard!$B$5,"Posting Variance",IF(ABS(IFERROR(INDEX('Deposit Batches'!$H$6:$H$505,MATCH($F480,'Deposit Batches'!$A$6:$A$505,0)),0))&gt;Dashboard!$B$6,"Deposit Variance","Reconciled"))))))))</f>
        <v/>
      </c>
      <c r="N480" s="24">
        <f>IF($A480="","",IF($G480="","",MAX(0,IF($M480="Reconciled",$I480,Dashboard!$B$4)-$G480)))</f>
        <v/>
      </c>
      <c r="O480" s="25" t="n"/>
    </row>
    <row r="481">
      <c r="A481" s="18" t="n"/>
      <c r="B481" s="18" t="n"/>
      <c r="C481" s="18" t="n"/>
      <c r="D481" s="18" t="n"/>
      <c r="E481" s="18" t="n"/>
      <c r="F481" s="18" t="n"/>
      <c r="G481" s="38" t="n"/>
      <c r="H481" s="39">
        <f>IF($A481="","",IF($F481="","",IFERROR(INDEX('Deposit Batches'!$C$6:$C$505,MATCH($F481,'Deposit Batches'!$A$6:$A$505,0)),"")))</f>
        <v/>
      </c>
      <c r="I481" s="38" t="n"/>
      <c r="J481" s="40" t="n"/>
      <c r="K481" s="40" t="n"/>
      <c r="L481" s="41">
        <f>IF($A481="","",IF($J481="","",ROUND($J481-IF($K481="",0,$K481),2)))</f>
        <v/>
      </c>
      <c r="M481" s="23">
        <f>IF($A481="","",IF(OR($B481="",$C481="",$D481="",$G481="",$J481=""),"Missing Required Data",IF($F481="","Unassigned to Deposit",IF(COUNTIF('Deposit Batches'!$A$6:$A$505,$F481)=0,"Unknown Deposit Batch",IF($I481="","Not Posted",IF(OR($I481&lt;$G481,AND($H481&lt;&gt;"",$H481&lt;$G481)),"Review Dates",IF(ABS($L481)&gt;Dashboard!$B$5,"Posting Variance",IF(ABS(IFERROR(INDEX('Deposit Batches'!$H$6:$H$505,MATCH($F481,'Deposit Batches'!$A$6:$A$505,0)),0))&gt;Dashboard!$B$6,"Deposit Variance","Reconciled"))))))))</f>
        <v/>
      </c>
      <c r="N481" s="24">
        <f>IF($A481="","",IF($G481="","",MAX(0,IF($M481="Reconciled",$I481,Dashboard!$B$4)-$G481)))</f>
        <v/>
      </c>
      <c r="O481" s="25" t="n"/>
    </row>
    <row r="482">
      <c r="A482" s="18" t="n"/>
      <c r="B482" s="18" t="n"/>
      <c r="C482" s="18" t="n"/>
      <c r="D482" s="18" t="n"/>
      <c r="E482" s="18" t="n"/>
      <c r="F482" s="18" t="n"/>
      <c r="G482" s="38" t="n"/>
      <c r="H482" s="39">
        <f>IF($A482="","",IF($F482="","",IFERROR(INDEX('Deposit Batches'!$C$6:$C$505,MATCH($F482,'Deposit Batches'!$A$6:$A$505,0)),"")))</f>
        <v/>
      </c>
      <c r="I482" s="38" t="n"/>
      <c r="J482" s="40" t="n"/>
      <c r="K482" s="40" t="n"/>
      <c r="L482" s="41">
        <f>IF($A482="","",IF($J482="","",ROUND($J482-IF($K482="",0,$K482),2)))</f>
        <v/>
      </c>
      <c r="M482" s="23">
        <f>IF($A482="","",IF(OR($B482="",$C482="",$D482="",$G482="",$J482=""),"Missing Required Data",IF($F482="","Unassigned to Deposit",IF(COUNTIF('Deposit Batches'!$A$6:$A$505,$F482)=0,"Unknown Deposit Batch",IF($I482="","Not Posted",IF(OR($I482&lt;$G482,AND($H482&lt;&gt;"",$H482&lt;$G482)),"Review Dates",IF(ABS($L482)&gt;Dashboard!$B$5,"Posting Variance",IF(ABS(IFERROR(INDEX('Deposit Batches'!$H$6:$H$505,MATCH($F482,'Deposit Batches'!$A$6:$A$505,0)),0))&gt;Dashboard!$B$6,"Deposit Variance","Reconciled"))))))))</f>
        <v/>
      </c>
      <c r="N482" s="24">
        <f>IF($A482="","",IF($G482="","",MAX(0,IF($M482="Reconciled",$I482,Dashboard!$B$4)-$G482)))</f>
        <v/>
      </c>
      <c r="O482" s="25" t="n"/>
    </row>
    <row r="483">
      <c r="A483" s="18" t="n"/>
      <c r="B483" s="18" t="n"/>
      <c r="C483" s="18" t="n"/>
      <c r="D483" s="18" t="n"/>
      <c r="E483" s="18" t="n"/>
      <c r="F483" s="18" t="n"/>
      <c r="G483" s="38" t="n"/>
      <c r="H483" s="39">
        <f>IF($A483="","",IF($F483="","",IFERROR(INDEX('Deposit Batches'!$C$6:$C$505,MATCH($F483,'Deposit Batches'!$A$6:$A$505,0)),"")))</f>
        <v/>
      </c>
      <c r="I483" s="38" t="n"/>
      <c r="J483" s="40" t="n"/>
      <c r="K483" s="40" t="n"/>
      <c r="L483" s="41">
        <f>IF($A483="","",IF($J483="","",ROUND($J483-IF($K483="",0,$K483),2)))</f>
        <v/>
      </c>
      <c r="M483" s="23">
        <f>IF($A483="","",IF(OR($B483="",$C483="",$D483="",$G483="",$J483=""),"Missing Required Data",IF($F483="","Unassigned to Deposit",IF(COUNTIF('Deposit Batches'!$A$6:$A$505,$F483)=0,"Unknown Deposit Batch",IF($I483="","Not Posted",IF(OR($I483&lt;$G483,AND($H483&lt;&gt;"",$H483&lt;$G483)),"Review Dates",IF(ABS($L483)&gt;Dashboard!$B$5,"Posting Variance",IF(ABS(IFERROR(INDEX('Deposit Batches'!$H$6:$H$505,MATCH($F483,'Deposit Batches'!$A$6:$A$505,0)),0))&gt;Dashboard!$B$6,"Deposit Variance","Reconciled"))))))))</f>
        <v/>
      </c>
      <c r="N483" s="24">
        <f>IF($A483="","",IF($G483="","",MAX(0,IF($M483="Reconciled",$I483,Dashboard!$B$4)-$G483)))</f>
        <v/>
      </c>
      <c r="O483" s="25" t="n"/>
    </row>
    <row r="484">
      <c r="A484" s="18" t="n"/>
      <c r="B484" s="18" t="n"/>
      <c r="C484" s="18" t="n"/>
      <c r="D484" s="18" t="n"/>
      <c r="E484" s="18" t="n"/>
      <c r="F484" s="18" t="n"/>
      <c r="G484" s="38" t="n"/>
      <c r="H484" s="39">
        <f>IF($A484="","",IF($F484="","",IFERROR(INDEX('Deposit Batches'!$C$6:$C$505,MATCH($F484,'Deposit Batches'!$A$6:$A$505,0)),"")))</f>
        <v/>
      </c>
      <c r="I484" s="38" t="n"/>
      <c r="J484" s="40" t="n"/>
      <c r="K484" s="40" t="n"/>
      <c r="L484" s="41">
        <f>IF($A484="","",IF($J484="","",ROUND($J484-IF($K484="",0,$K484),2)))</f>
        <v/>
      </c>
      <c r="M484" s="23">
        <f>IF($A484="","",IF(OR($B484="",$C484="",$D484="",$G484="",$J484=""),"Missing Required Data",IF($F484="","Unassigned to Deposit",IF(COUNTIF('Deposit Batches'!$A$6:$A$505,$F484)=0,"Unknown Deposit Batch",IF($I484="","Not Posted",IF(OR($I484&lt;$G484,AND($H484&lt;&gt;"",$H484&lt;$G484)),"Review Dates",IF(ABS($L484)&gt;Dashboard!$B$5,"Posting Variance",IF(ABS(IFERROR(INDEX('Deposit Batches'!$H$6:$H$505,MATCH($F484,'Deposit Batches'!$A$6:$A$505,0)),0))&gt;Dashboard!$B$6,"Deposit Variance","Reconciled"))))))))</f>
        <v/>
      </c>
      <c r="N484" s="24">
        <f>IF($A484="","",IF($G484="","",MAX(0,IF($M484="Reconciled",$I484,Dashboard!$B$4)-$G484)))</f>
        <v/>
      </c>
      <c r="O484" s="25" t="n"/>
    </row>
    <row r="485">
      <c r="A485" s="18" t="n"/>
      <c r="B485" s="18" t="n"/>
      <c r="C485" s="18" t="n"/>
      <c r="D485" s="18" t="n"/>
      <c r="E485" s="18" t="n"/>
      <c r="F485" s="18" t="n"/>
      <c r="G485" s="38" t="n"/>
      <c r="H485" s="39">
        <f>IF($A485="","",IF($F485="","",IFERROR(INDEX('Deposit Batches'!$C$6:$C$505,MATCH($F485,'Deposit Batches'!$A$6:$A$505,0)),"")))</f>
        <v/>
      </c>
      <c r="I485" s="38" t="n"/>
      <c r="J485" s="40" t="n"/>
      <c r="K485" s="40" t="n"/>
      <c r="L485" s="41">
        <f>IF($A485="","",IF($J485="","",ROUND($J485-IF($K485="",0,$K485),2)))</f>
        <v/>
      </c>
      <c r="M485" s="23">
        <f>IF($A485="","",IF(OR($B485="",$C485="",$D485="",$G485="",$J485=""),"Missing Required Data",IF($F485="","Unassigned to Deposit",IF(COUNTIF('Deposit Batches'!$A$6:$A$505,$F485)=0,"Unknown Deposit Batch",IF($I485="","Not Posted",IF(OR($I485&lt;$G485,AND($H485&lt;&gt;"",$H485&lt;$G485)),"Review Dates",IF(ABS($L485)&gt;Dashboard!$B$5,"Posting Variance",IF(ABS(IFERROR(INDEX('Deposit Batches'!$H$6:$H$505,MATCH($F485,'Deposit Batches'!$A$6:$A$505,0)),0))&gt;Dashboard!$B$6,"Deposit Variance","Reconciled"))))))))</f>
        <v/>
      </c>
      <c r="N485" s="24">
        <f>IF($A485="","",IF($G485="","",MAX(0,IF($M485="Reconciled",$I485,Dashboard!$B$4)-$G485)))</f>
        <v/>
      </c>
      <c r="O485" s="25" t="n"/>
    </row>
    <row r="486">
      <c r="A486" s="18" t="n"/>
      <c r="B486" s="18" t="n"/>
      <c r="C486" s="18" t="n"/>
      <c r="D486" s="18" t="n"/>
      <c r="E486" s="18" t="n"/>
      <c r="F486" s="18" t="n"/>
      <c r="G486" s="38" t="n"/>
      <c r="H486" s="39">
        <f>IF($A486="","",IF($F486="","",IFERROR(INDEX('Deposit Batches'!$C$6:$C$505,MATCH($F486,'Deposit Batches'!$A$6:$A$505,0)),"")))</f>
        <v/>
      </c>
      <c r="I486" s="38" t="n"/>
      <c r="J486" s="40" t="n"/>
      <c r="K486" s="40" t="n"/>
      <c r="L486" s="41">
        <f>IF($A486="","",IF($J486="","",ROUND($J486-IF($K486="",0,$K486),2)))</f>
        <v/>
      </c>
      <c r="M486" s="23">
        <f>IF($A486="","",IF(OR($B486="",$C486="",$D486="",$G486="",$J486=""),"Missing Required Data",IF($F486="","Unassigned to Deposit",IF(COUNTIF('Deposit Batches'!$A$6:$A$505,$F486)=0,"Unknown Deposit Batch",IF($I486="","Not Posted",IF(OR($I486&lt;$G486,AND($H486&lt;&gt;"",$H486&lt;$G486)),"Review Dates",IF(ABS($L486)&gt;Dashboard!$B$5,"Posting Variance",IF(ABS(IFERROR(INDEX('Deposit Batches'!$H$6:$H$505,MATCH($F486,'Deposit Batches'!$A$6:$A$505,0)),0))&gt;Dashboard!$B$6,"Deposit Variance","Reconciled"))))))))</f>
        <v/>
      </c>
      <c r="N486" s="24">
        <f>IF($A486="","",IF($G486="","",MAX(0,IF($M486="Reconciled",$I486,Dashboard!$B$4)-$G486)))</f>
        <v/>
      </c>
      <c r="O486" s="25" t="n"/>
    </row>
    <row r="487">
      <c r="A487" s="18" t="n"/>
      <c r="B487" s="18" t="n"/>
      <c r="C487" s="18" t="n"/>
      <c r="D487" s="18" t="n"/>
      <c r="E487" s="18" t="n"/>
      <c r="F487" s="18" t="n"/>
      <c r="G487" s="38" t="n"/>
      <c r="H487" s="39">
        <f>IF($A487="","",IF($F487="","",IFERROR(INDEX('Deposit Batches'!$C$6:$C$505,MATCH($F487,'Deposit Batches'!$A$6:$A$505,0)),"")))</f>
        <v/>
      </c>
      <c r="I487" s="38" t="n"/>
      <c r="J487" s="40" t="n"/>
      <c r="K487" s="40" t="n"/>
      <c r="L487" s="41">
        <f>IF($A487="","",IF($J487="","",ROUND($J487-IF($K487="",0,$K487),2)))</f>
        <v/>
      </c>
      <c r="M487" s="23">
        <f>IF($A487="","",IF(OR($B487="",$C487="",$D487="",$G487="",$J487=""),"Missing Required Data",IF($F487="","Unassigned to Deposit",IF(COUNTIF('Deposit Batches'!$A$6:$A$505,$F487)=0,"Unknown Deposit Batch",IF($I487="","Not Posted",IF(OR($I487&lt;$G487,AND($H487&lt;&gt;"",$H487&lt;$G487)),"Review Dates",IF(ABS($L487)&gt;Dashboard!$B$5,"Posting Variance",IF(ABS(IFERROR(INDEX('Deposit Batches'!$H$6:$H$505,MATCH($F487,'Deposit Batches'!$A$6:$A$505,0)),0))&gt;Dashboard!$B$6,"Deposit Variance","Reconciled"))))))))</f>
        <v/>
      </c>
      <c r="N487" s="24">
        <f>IF($A487="","",IF($G487="","",MAX(0,IF($M487="Reconciled",$I487,Dashboard!$B$4)-$G487)))</f>
        <v/>
      </c>
      <c r="O487" s="25" t="n"/>
    </row>
    <row r="488">
      <c r="A488" s="18" t="n"/>
      <c r="B488" s="18" t="n"/>
      <c r="C488" s="18" t="n"/>
      <c r="D488" s="18" t="n"/>
      <c r="E488" s="18" t="n"/>
      <c r="F488" s="18" t="n"/>
      <c r="G488" s="38" t="n"/>
      <c r="H488" s="39">
        <f>IF($A488="","",IF($F488="","",IFERROR(INDEX('Deposit Batches'!$C$6:$C$505,MATCH($F488,'Deposit Batches'!$A$6:$A$505,0)),"")))</f>
        <v/>
      </c>
      <c r="I488" s="38" t="n"/>
      <c r="J488" s="40" t="n"/>
      <c r="K488" s="40" t="n"/>
      <c r="L488" s="41">
        <f>IF($A488="","",IF($J488="","",ROUND($J488-IF($K488="",0,$K488),2)))</f>
        <v/>
      </c>
      <c r="M488" s="23">
        <f>IF($A488="","",IF(OR($B488="",$C488="",$D488="",$G488="",$J488=""),"Missing Required Data",IF($F488="","Unassigned to Deposit",IF(COUNTIF('Deposit Batches'!$A$6:$A$505,$F488)=0,"Unknown Deposit Batch",IF($I488="","Not Posted",IF(OR($I488&lt;$G488,AND($H488&lt;&gt;"",$H488&lt;$G488)),"Review Dates",IF(ABS($L488)&gt;Dashboard!$B$5,"Posting Variance",IF(ABS(IFERROR(INDEX('Deposit Batches'!$H$6:$H$505,MATCH($F488,'Deposit Batches'!$A$6:$A$505,0)),0))&gt;Dashboard!$B$6,"Deposit Variance","Reconciled"))))))))</f>
        <v/>
      </c>
      <c r="N488" s="24">
        <f>IF($A488="","",IF($G488="","",MAX(0,IF($M488="Reconciled",$I488,Dashboard!$B$4)-$G488)))</f>
        <v/>
      </c>
      <c r="O488" s="25" t="n"/>
    </row>
    <row r="489">
      <c r="A489" s="18" t="n"/>
      <c r="B489" s="18" t="n"/>
      <c r="C489" s="18" t="n"/>
      <c r="D489" s="18" t="n"/>
      <c r="E489" s="18" t="n"/>
      <c r="F489" s="18" t="n"/>
      <c r="G489" s="38" t="n"/>
      <c r="H489" s="39">
        <f>IF($A489="","",IF($F489="","",IFERROR(INDEX('Deposit Batches'!$C$6:$C$505,MATCH($F489,'Deposit Batches'!$A$6:$A$505,0)),"")))</f>
        <v/>
      </c>
      <c r="I489" s="38" t="n"/>
      <c r="J489" s="40" t="n"/>
      <c r="K489" s="40" t="n"/>
      <c r="L489" s="41">
        <f>IF($A489="","",IF($J489="","",ROUND($J489-IF($K489="",0,$K489),2)))</f>
        <v/>
      </c>
      <c r="M489" s="23">
        <f>IF($A489="","",IF(OR($B489="",$C489="",$D489="",$G489="",$J489=""),"Missing Required Data",IF($F489="","Unassigned to Deposit",IF(COUNTIF('Deposit Batches'!$A$6:$A$505,$F489)=0,"Unknown Deposit Batch",IF($I489="","Not Posted",IF(OR($I489&lt;$G489,AND($H489&lt;&gt;"",$H489&lt;$G489)),"Review Dates",IF(ABS($L489)&gt;Dashboard!$B$5,"Posting Variance",IF(ABS(IFERROR(INDEX('Deposit Batches'!$H$6:$H$505,MATCH($F489,'Deposit Batches'!$A$6:$A$505,0)),0))&gt;Dashboard!$B$6,"Deposit Variance","Reconciled"))))))))</f>
        <v/>
      </c>
      <c r="N489" s="24">
        <f>IF($A489="","",IF($G489="","",MAX(0,IF($M489="Reconciled",$I489,Dashboard!$B$4)-$G489)))</f>
        <v/>
      </c>
      <c r="O489" s="25" t="n"/>
    </row>
    <row r="490">
      <c r="A490" s="18" t="n"/>
      <c r="B490" s="18" t="n"/>
      <c r="C490" s="18" t="n"/>
      <c r="D490" s="18" t="n"/>
      <c r="E490" s="18" t="n"/>
      <c r="F490" s="18" t="n"/>
      <c r="G490" s="38" t="n"/>
      <c r="H490" s="39">
        <f>IF($A490="","",IF($F490="","",IFERROR(INDEX('Deposit Batches'!$C$6:$C$505,MATCH($F490,'Deposit Batches'!$A$6:$A$505,0)),"")))</f>
        <v/>
      </c>
      <c r="I490" s="38" t="n"/>
      <c r="J490" s="40" t="n"/>
      <c r="K490" s="40" t="n"/>
      <c r="L490" s="41">
        <f>IF($A490="","",IF($J490="","",ROUND($J490-IF($K490="",0,$K490),2)))</f>
        <v/>
      </c>
      <c r="M490" s="23">
        <f>IF($A490="","",IF(OR($B490="",$C490="",$D490="",$G490="",$J490=""),"Missing Required Data",IF($F490="","Unassigned to Deposit",IF(COUNTIF('Deposit Batches'!$A$6:$A$505,$F490)=0,"Unknown Deposit Batch",IF($I490="","Not Posted",IF(OR($I490&lt;$G490,AND($H490&lt;&gt;"",$H490&lt;$G490)),"Review Dates",IF(ABS($L490)&gt;Dashboard!$B$5,"Posting Variance",IF(ABS(IFERROR(INDEX('Deposit Batches'!$H$6:$H$505,MATCH($F490,'Deposit Batches'!$A$6:$A$505,0)),0))&gt;Dashboard!$B$6,"Deposit Variance","Reconciled"))))))))</f>
        <v/>
      </c>
      <c r="N490" s="24">
        <f>IF($A490="","",IF($G490="","",MAX(0,IF($M490="Reconciled",$I490,Dashboard!$B$4)-$G490)))</f>
        <v/>
      </c>
      <c r="O490" s="25" t="n"/>
    </row>
    <row r="491">
      <c r="A491" s="18" t="n"/>
      <c r="B491" s="18" t="n"/>
      <c r="C491" s="18" t="n"/>
      <c r="D491" s="18" t="n"/>
      <c r="E491" s="18" t="n"/>
      <c r="F491" s="18" t="n"/>
      <c r="G491" s="38" t="n"/>
      <c r="H491" s="39">
        <f>IF($A491="","",IF($F491="","",IFERROR(INDEX('Deposit Batches'!$C$6:$C$505,MATCH($F491,'Deposit Batches'!$A$6:$A$505,0)),"")))</f>
        <v/>
      </c>
      <c r="I491" s="38" t="n"/>
      <c r="J491" s="40" t="n"/>
      <c r="K491" s="40" t="n"/>
      <c r="L491" s="41">
        <f>IF($A491="","",IF($J491="","",ROUND($J491-IF($K491="",0,$K491),2)))</f>
        <v/>
      </c>
      <c r="M491" s="23">
        <f>IF($A491="","",IF(OR($B491="",$C491="",$D491="",$G491="",$J491=""),"Missing Required Data",IF($F491="","Unassigned to Deposit",IF(COUNTIF('Deposit Batches'!$A$6:$A$505,$F491)=0,"Unknown Deposit Batch",IF($I491="","Not Posted",IF(OR($I491&lt;$G491,AND($H491&lt;&gt;"",$H491&lt;$G491)),"Review Dates",IF(ABS($L491)&gt;Dashboard!$B$5,"Posting Variance",IF(ABS(IFERROR(INDEX('Deposit Batches'!$H$6:$H$505,MATCH($F491,'Deposit Batches'!$A$6:$A$505,0)),0))&gt;Dashboard!$B$6,"Deposit Variance","Reconciled"))))))))</f>
        <v/>
      </c>
      <c r="N491" s="24">
        <f>IF($A491="","",IF($G491="","",MAX(0,IF($M491="Reconciled",$I491,Dashboard!$B$4)-$G491)))</f>
        <v/>
      </c>
      <c r="O491" s="25" t="n"/>
    </row>
    <row r="492">
      <c r="A492" s="18" t="n"/>
      <c r="B492" s="18" t="n"/>
      <c r="C492" s="18" t="n"/>
      <c r="D492" s="18" t="n"/>
      <c r="E492" s="18" t="n"/>
      <c r="F492" s="18" t="n"/>
      <c r="G492" s="38" t="n"/>
      <c r="H492" s="39">
        <f>IF($A492="","",IF($F492="","",IFERROR(INDEX('Deposit Batches'!$C$6:$C$505,MATCH($F492,'Deposit Batches'!$A$6:$A$505,0)),"")))</f>
        <v/>
      </c>
      <c r="I492" s="38" t="n"/>
      <c r="J492" s="40" t="n"/>
      <c r="K492" s="40" t="n"/>
      <c r="L492" s="41">
        <f>IF($A492="","",IF($J492="","",ROUND($J492-IF($K492="",0,$K492),2)))</f>
        <v/>
      </c>
      <c r="M492" s="23">
        <f>IF($A492="","",IF(OR($B492="",$C492="",$D492="",$G492="",$J492=""),"Missing Required Data",IF($F492="","Unassigned to Deposit",IF(COUNTIF('Deposit Batches'!$A$6:$A$505,$F492)=0,"Unknown Deposit Batch",IF($I492="","Not Posted",IF(OR($I492&lt;$G492,AND($H492&lt;&gt;"",$H492&lt;$G492)),"Review Dates",IF(ABS($L492)&gt;Dashboard!$B$5,"Posting Variance",IF(ABS(IFERROR(INDEX('Deposit Batches'!$H$6:$H$505,MATCH($F492,'Deposit Batches'!$A$6:$A$505,0)),0))&gt;Dashboard!$B$6,"Deposit Variance","Reconciled"))))))))</f>
        <v/>
      </c>
      <c r="N492" s="24">
        <f>IF($A492="","",IF($G492="","",MAX(0,IF($M492="Reconciled",$I492,Dashboard!$B$4)-$G492)))</f>
        <v/>
      </c>
      <c r="O492" s="25" t="n"/>
    </row>
    <row r="493">
      <c r="A493" s="18" t="n"/>
      <c r="B493" s="18" t="n"/>
      <c r="C493" s="18" t="n"/>
      <c r="D493" s="18" t="n"/>
      <c r="E493" s="18" t="n"/>
      <c r="F493" s="18" t="n"/>
      <c r="G493" s="38" t="n"/>
      <c r="H493" s="39">
        <f>IF($A493="","",IF($F493="","",IFERROR(INDEX('Deposit Batches'!$C$6:$C$505,MATCH($F493,'Deposit Batches'!$A$6:$A$505,0)),"")))</f>
        <v/>
      </c>
      <c r="I493" s="38" t="n"/>
      <c r="J493" s="40" t="n"/>
      <c r="K493" s="40" t="n"/>
      <c r="L493" s="41">
        <f>IF($A493="","",IF($J493="","",ROUND($J493-IF($K493="",0,$K493),2)))</f>
        <v/>
      </c>
      <c r="M493" s="23">
        <f>IF($A493="","",IF(OR($B493="",$C493="",$D493="",$G493="",$J493=""),"Missing Required Data",IF($F493="","Unassigned to Deposit",IF(COUNTIF('Deposit Batches'!$A$6:$A$505,$F493)=0,"Unknown Deposit Batch",IF($I493="","Not Posted",IF(OR($I493&lt;$G493,AND($H493&lt;&gt;"",$H493&lt;$G493)),"Review Dates",IF(ABS($L493)&gt;Dashboard!$B$5,"Posting Variance",IF(ABS(IFERROR(INDEX('Deposit Batches'!$H$6:$H$505,MATCH($F493,'Deposit Batches'!$A$6:$A$505,0)),0))&gt;Dashboard!$B$6,"Deposit Variance","Reconciled"))))))))</f>
        <v/>
      </c>
      <c r="N493" s="24">
        <f>IF($A493="","",IF($G493="","",MAX(0,IF($M493="Reconciled",$I493,Dashboard!$B$4)-$G493)))</f>
        <v/>
      </c>
      <c r="O493" s="25" t="n"/>
    </row>
    <row r="494">
      <c r="A494" s="18" t="n"/>
      <c r="B494" s="18" t="n"/>
      <c r="C494" s="18" t="n"/>
      <c r="D494" s="18" t="n"/>
      <c r="E494" s="18" t="n"/>
      <c r="F494" s="18" t="n"/>
      <c r="G494" s="38" t="n"/>
      <c r="H494" s="39">
        <f>IF($A494="","",IF($F494="","",IFERROR(INDEX('Deposit Batches'!$C$6:$C$505,MATCH($F494,'Deposit Batches'!$A$6:$A$505,0)),"")))</f>
        <v/>
      </c>
      <c r="I494" s="38" t="n"/>
      <c r="J494" s="40" t="n"/>
      <c r="K494" s="40" t="n"/>
      <c r="L494" s="41">
        <f>IF($A494="","",IF($J494="","",ROUND($J494-IF($K494="",0,$K494),2)))</f>
        <v/>
      </c>
      <c r="M494" s="23">
        <f>IF($A494="","",IF(OR($B494="",$C494="",$D494="",$G494="",$J494=""),"Missing Required Data",IF($F494="","Unassigned to Deposit",IF(COUNTIF('Deposit Batches'!$A$6:$A$505,$F494)=0,"Unknown Deposit Batch",IF($I494="","Not Posted",IF(OR($I494&lt;$G494,AND($H494&lt;&gt;"",$H494&lt;$G494)),"Review Dates",IF(ABS($L494)&gt;Dashboard!$B$5,"Posting Variance",IF(ABS(IFERROR(INDEX('Deposit Batches'!$H$6:$H$505,MATCH($F494,'Deposit Batches'!$A$6:$A$505,0)),0))&gt;Dashboard!$B$6,"Deposit Variance","Reconciled"))))))))</f>
        <v/>
      </c>
      <c r="N494" s="24">
        <f>IF($A494="","",IF($G494="","",MAX(0,IF($M494="Reconciled",$I494,Dashboard!$B$4)-$G494)))</f>
        <v/>
      </c>
      <c r="O494" s="25" t="n"/>
    </row>
    <row r="495">
      <c r="A495" s="18" t="n"/>
      <c r="B495" s="18" t="n"/>
      <c r="C495" s="18" t="n"/>
      <c r="D495" s="18" t="n"/>
      <c r="E495" s="18" t="n"/>
      <c r="F495" s="18" t="n"/>
      <c r="G495" s="38" t="n"/>
      <c r="H495" s="39">
        <f>IF($A495="","",IF($F495="","",IFERROR(INDEX('Deposit Batches'!$C$6:$C$505,MATCH($F495,'Deposit Batches'!$A$6:$A$505,0)),"")))</f>
        <v/>
      </c>
      <c r="I495" s="38" t="n"/>
      <c r="J495" s="40" t="n"/>
      <c r="K495" s="40" t="n"/>
      <c r="L495" s="41">
        <f>IF($A495="","",IF($J495="","",ROUND($J495-IF($K495="",0,$K495),2)))</f>
        <v/>
      </c>
      <c r="M495" s="23">
        <f>IF($A495="","",IF(OR($B495="",$C495="",$D495="",$G495="",$J495=""),"Missing Required Data",IF($F495="","Unassigned to Deposit",IF(COUNTIF('Deposit Batches'!$A$6:$A$505,$F495)=0,"Unknown Deposit Batch",IF($I495="","Not Posted",IF(OR($I495&lt;$G495,AND($H495&lt;&gt;"",$H495&lt;$G495)),"Review Dates",IF(ABS($L495)&gt;Dashboard!$B$5,"Posting Variance",IF(ABS(IFERROR(INDEX('Deposit Batches'!$H$6:$H$505,MATCH($F495,'Deposit Batches'!$A$6:$A$505,0)),0))&gt;Dashboard!$B$6,"Deposit Variance","Reconciled"))))))))</f>
        <v/>
      </c>
      <c r="N495" s="24">
        <f>IF($A495="","",IF($G495="","",MAX(0,IF($M495="Reconciled",$I495,Dashboard!$B$4)-$G495)))</f>
        <v/>
      </c>
      <c r="O495" s="25" t="n"/>
    </row>
    <row r="496">
      <c r="A496" s="18" t="n"/>
      <c r="B496" s="18" t="n"/>
      <c r="C496" s="18" t="n"/>
      <c r="D496" s="18" t="n"/>
      <c r="E496" s="18" t="n"/>
      <c r="F496" s="18" t="n"/>
      <c r="G496" s="38" t="n"/>
      <c r="H496" s="39">
        <f>IF($A496="","",IF($F496="","",IFERROR(INDEX('Deposit Batches'!$C$6:$C$505,MATCH($F496,'Deposit Batches'!$A$6:$A$505,0)),"")))</f>
        <v/>
      </c>
      <c r="I496" s="38" t="n"/>
      <c r="J496" s="40" t="n"/>
      <c r="K496" s="40" t="n"/>
      <c r="L496" s="41">
        <f>IF($A496="","",IF($J496="","",ROUND($J496-IF($K496="",0,$K496),2)))</f>
        <v/>
      </c>
      <c r="M496" s="23">
        <f>IF($A496="","",IF(OR($B496="",$C496="",$D496="",$G496="",$J496=""),"Missing Required Data",IF($F496="","Unassigned to Deposit",IF(COUNTIF('Deposit Batches'!$A$6:$A$505,$F496)=0,"Unknown Deposit Batch",IF($I496="","Not Posted",IF(OR($I496&lt;$G496,AND($H496&lt;&gt;"",$H496&lt;$G496)),"Review Dates",IF(ABS($L496)&gt;Dashboard!$B$5,"Posting Variance",IF(ABS(IFERROR(INDEX('Deposit Batches'!$H$6:$H$505,MATCH($F496,'Deposit Batches'!$A$6:$A$505,0)),0))&gt;Dashboard!$B$6,"Deposit Variance","Reconciled"))))))))</f>
        <v/>
      </c>
      <c r="N496" s="24">
        <f>IF($A496="","",IF($G496="","",MAX(0,IF($M496="Reconciled",$I496,Dashboard!$B$4)-$G496)))</f>
        <v/>
      </c>
      <c r="O496" s="25" t="n"/>
    </row>
    <row r="497">
      <c r="A497" s="18" t="n"/>
      <c r="B497" s="18" t="n"/>
      <c r="C497" s="18" t="n"/>
      <c r="D497" s="18" t="n"/>
      <c r="E497" s="18" t="n"/>
      <c r="F497" s="18" t="n"/>
      <c r="G497" s="38" t="n"/>
      <c r="H497" s="39">
        <f>IF($A497="","",IF($F497="","",IFERROR(INDEX('Deposit Batches'!$C$6:$C$505,MATCH($F497,'Deposit Batches'!$A$6:$A$505,0)),"")))</f>
        <v/>
      </c>
      <c r="I497" s="38" t="n"/>
      <c r="J497" s="40" t="n"/>
      <c r="K497" s="40" t="n"/>
      <c r="L497" s="41">
        <f>IF($A497="","",IF($J497="","",ROUND($J497-IF($K497="",0,$K497),2)))</f>
        <v/>
      </c>
      <c r="M497" s="23">
        <f>IF($A497="","",IF(OR($B497="",$C497="",$D497="",$G497="",$J497=""),"Missing Required Data",IF($F497="","Unassigned to Deposit",IF(COUNTIF('Deposit Batches'!$A$6:$A$505,$F497)=0,"Unknown Deposit Batch",IF($I497="","Not Posted",IF(OR($I497&lt;$G497,AND($H497&lt;&gt;"",$H497&lt;$G497)),"Review Dates",IF(ABS($L497)&gt;Dashboard!$B$5,"Posting Variance",IF(ABS(IFERROR(INDEX('Deposit Batches'!$H$6:$H$505,MATCH($F497,'Deposit Batches'!$A$6:$A$505,0)),0))&gt;Dashboard!$B$6,"Deposit Variance","Reconciled"))))))))</f>
        <v/>
      </c>
      <c r="N497" s="24">
        <f>IF($A497="","",IF($G497="","",MAX(0,IF($M497="Reconciled",$I497,Dashboard!$B$4)-$G497)))</f>
        <v/>
      </c>
      <c r="O497" s="25" t="n"/>
    </row>
    <row r="498">
      <c r="A498" s="18" t="n"/>
      <c r="B498" s="18" t="n"/>
      <c r="C498" s="18" t="n"/>
      <c r="D498" s="18" t="n"/>
      <c r="E498" s="18" t="n"/>
      <c r="F498" s="18" t="n"/>
      <c r="G498" s="38" t="n"/>
      <c r="H498" s="39">
        <f>IF($A498="","",IF($F498="","",IFERROR(INDEX('Deposit Batches'!$C$6:$C$505,MATCH($F498,'Deposit Batches'!$A$6:$A$505,0)),"")))</f>
        <v/>
      </c>
      <c r="I498" s="38" t="n"/>
      <c r="J498" s="40" t="n"/>
      <c r="K498" s="40" t="n"/>
      <c r="L498" s="41">
        <f>IF($A498="","",IF($J498="","",ROUND($J498-IF($K498="",0,$K498),2)))</f>
        <v/>
      </c>
      <c r="M498" s="23">
        <f>IF($A498="","",IF(OR($B498="",$C498="",$D498="",$G498="",$J498=""),"Missing Required Data",IF($F498="","Unassigned to Deposit",IF(COUNTIF('Deposit Batches'!$A$6:$A$505,$F498)=0,"Unknown Deposit Batch",IF($I498="","Not Posted",IF(OR($I498&lt;$G498,AND($H498&lt;&gt;"",$H498&lt;$G498)),"Review Dates",IF(ABS($L498)&gt;Dashboard!$B$5,"Posting Variance",IF(ABS(IFERROR(INDEX('Deposit Batches'!$H$6:$H$505,MATCH($F498,'Deposit Batches'!$A$6:$A$505,0)),0))&gt;Dashboard!$B$6,"Deposit Variance","Reconciled"))))))))</f>
        <v/>
      </c>
      <c r="N498" s="24">
        <f>IF($A498="","",IF($G498="","",MAX(0,IF($M498="Reconciled",$I498,Dashboard!$B$4)-$G498)))</f>
        <v/>
      </c>
      <c r="O498" s="25" t="n"/>
    </row>
    <row r="499">
      <c r="A499" s="18" t="n"/>
      <c r="B499" s="18" t="n"/>
      <c r="C499" s="18" t="n"/>
      <c r="D499" s="18" t="n"/>
      <c r="E499" s="18" t="n"/>
      <c r="F499" s="18" t="n"/>
      <c r="G499" s="38" t="n"/>
      <c r="H499" s="39">
        <f>IF($A499="","",IF($F499="","",IFERROR(INDEX('Deposit Batches'!$C$6:$C$505,MATCH($F499,'Deposit Batches'!$A$6:$A$505,0)),"")))</f>
        <v/>
      </c>
      <c r="I499" s="38" t="n"/>
      <c r="J499" s="40" t="n"/>
      <c r="K499" s="40" t="n"/>
      <c r="L499" s="41">
        <f>IF($A499="","",IF($J499="","",ROUND($J499-IF($K499="",0,$K499),2)))</f>
        <v/>
      </c>
      <c r="M499" s="23">
        <f>IF($A499="","",IF(OR($B499="",$C499="",$D499="",$G499="",$J499=""),"Missing Required Data",IF($F499="","Unassigned to Deposit",IF(COUNTIF('Deposit Batches'!$A$6:$A$505,$F499)=0,"Unknown Deposit Batch",IF($I499="","Not Posted",IF(OR($I499&lt;$G499,AND($H499&lt;&gt;"",$H499&lt;$G499)),"Review Dates",IF(ABS($L499)&gt;Dashboard!$B$5,"Posting Variance",IF(ABS(IFERROR(INDEX('Deposit Batches'!$H$6:$H$505,MATCH($F499,'Deposit Batches'!$A$6:$A$505,0)),0))&gt;Dashboard!$B$6,"Deposit Variance","Reconciled"))))))))</f>
        <v/>
      </c>
      <c r="N499" s="24">
        <f>IF($A499="","",IF($G499="","",MAX(0,IF($M499="Reconciled",$I499,Dashboard!$B$4)-$G499)))</f>
        <v/>
      </c>
      <c r="O499" s="25" t="n"/>
    </row>
    <row r="500">
      <c r="A500" s="18" t="n"/>
      <c r="B500" s="18" t="n"/>
      <c r="C500" s="18" t="n"/>
      <c r="D500" s="18" t="n"/>
      <c r="E500" s="18" t="n"/>
      <c r="F500" s="18" t="n"/>
      <c r="G500" s="38" t="n"/>
      <c r="H500" s="39">
        <f>IF($A500="","",IF($F500="","",IFERROR(INDEX('Deposit Batches'!$C$6:$C$505,MATCH($F500,'Deposit Batches'!$A$6:$A$505,0)),"")))</f>
        <v/>
      </c>
      <c r="I500" s="38" t="n"/>
      <c r="J500" s="40" t="n"/>
      <c r="K500" s="40" t="n"/>
      <c r="L500" s="41">
        <f>IF($A500="","",IF($J500="","",ROUND($J500-IF($K500="",0,$K500),2)))</f>
        <v/>
      </c>
      <c r="M500" s="23">
        <f>IF($A500="","",IF(OR($B500="",$C500="",$D500="",$G500="",$J500=""),"Missing Required Data",IF($F500="","Unassigned to Deposit",IF(COUNTIF('Deposit Batches'!$A$6:$A$505,$F500)=0,"Unknown Deposit Batch",IF($I500="","Not Posted",IF(OR($I500&lt;$G500,AND($H500&lt;&gt;"",$H500&lt;$G500)),"Review Dates",IF(ABS($L500)&gt;Dashboard!$B$5,"Posting Variance",IF(ABS(IFERROR(INDEX('Deposit Batches'!$H$6:$H$505,MATCH($F500,'Deposit Batches'!$A$6:$A$505,0)),0))&gt;Dashboard!$B$6,"Deposit Variance","Reconciled"))))))))</f>
        <v/>
      </c>
      <c r="N500" s="24">
        <f>IF($A500="","",IF($G500="","",MAX(0,IF($M500="Reconciled",$I500,Dashboard!$B$4)-$G500)))</f>
        <v/>
      </c>
      <c r="O500" s="25" t="n"/>
    </row>
    <row r="501">
      <c r="A501" s="18" t="n"/>
      <c r="B501" s="18" t="n"/>
      <c r="C501" s="18" t="n"/>
      <c r="D501" s="18" t="n"/>
      <c r="E501" s="18" t="n"/>
      <c r="F501" s="18" t="n"/>
      <c r="G501" s="38" t="n"/>
      <c r="H501" s="39">
        <f>IF($A501="","",IF($F501="","",IFERROR(INDEX('Deposit Batches'!$C$6:$C$505,MATCH($F501,'Deposit Batches'!$A$6:$A$505,0)),"")))</f>
        <v/>
      </c>
      <c r="I501" s="38" t="n"/>
      <c r="J501" s="40" t="n"/>
      <c r="K501" s="40" t="n"/>
      <c r="L501" s="41">
        <f>IF($A501="","",IF($J501="","",ROUND($J501-IF($K501="",0,$K501),2)))</f>
        <v/>
      </c>
      <c r="M501" s="23">
        <f>IF($A501="","",IF(OR($B501="",$C501="",$D501="",$G501="",$J501=""),"Missing Required Data",IF($F501="","Unassigned to Deposit",IF(COUNTIF('Deposit Batches'!$A$6:$A$505,$F501)=0,"Unknown Deposit Batch",IF($I501="","Not Posted",IF(OR($I501&lt;$G501,AND($H501&lt;&gt;"",$H501&lt;$G501)),"Review Dates",IF(ABS($L501)&gt;Dashboard!$B$5,"Posting Variance",IF(ABS(IFERROR(INDEX('Deposit Batches'!$H$6:$H$505,MATCH($F501,'Deposit Batches'!$A$6:$A$505,0)),0))&gt;Dashboard!$B$6,"Deposit Variance","Reconciled"))))))))</f>
        <v/>
      </c>
      <c r="N501" s="24">
        <f>IF($A501="","",IF($G501="","",MAX(0,IF($M501="Reconciled",$I501,Dashboard!$B$4)-$G501)))</f>
        <v/>
      </c>
      <c r="O501" s="25" t="n"/>
    </row>
    <row r="502">
      <c r="A502" s="18" t="n"/>
      <c r="B502" s="18" t="n"/>
      <c r="C502" s="18" t="n"/>
      <c r="D502" s="18" t="n"/>
      <c r="E502" s="18" t="n"/>
      <c r="F502" s="18" t="n"/>
      <c r="G502" s="38" t="n"/>
      <c r="H502" s="39">
        <f>IF($A502="","",IF($F502="","",IFERROR(INDEX('Deposit Batches'!$C$6:$C$505,MATCH($F502,'Deposit Batches'!$A$6:$A$505,0)),"")))</f>
        <v/>
      </c>
      <c r="I502" s="38" t="n"/>
      <c r="J502" s="40" t="n"/>
      <c r="K502" s="40" t="n"/>
      <c r="L502" s="41">
        <f>IF($A502="","",IF($J502="","",ROUND($J502-IF($K502="",0,$K502),2)))</f>
        <v/>
      </c>
      <c r="M502" s="23">
        <f>IF($A502="","",IF(OR($B502="",$C502="",$D502="",$G502="",$J502=""),"Missing Required Data",IF($F502="","Unassigned to Deposit",IF(COUNTIF('Deposit Batches'!$A$6:$A$505,$F502)=0,"Unknown Deposit Batch",IF($I502="","Not Posted",IF(OR($I502&lt;$G502,AND($H502&lt;&gt;"",$H502&lt;$G502)),"Review Dates",IF(ABS($L502)&gt;Dashboard!$B$5,"Posting Variance",IF(ABS(IFERROR(INDEX('Deposit Batches'!$H$6:$H$505,MATCH($F502,'Deposit Batches'!$A$6:$A$505,0)),0))&gt;Dashboard!$B$6,"Deposit Variance","Reconciled"))))))))</f>
        <v/>
      </c>
      <c r="N502" s="24">
        <f>IF($A502="","",IF($G502="","",MAX(0,IF($M502="Reconciled",$I502,Dashboard!$B$4)-$G502)))</f>
        <v/>
      </c>
      <c r="O502" s="25" t="n"/>
    </row>
    <row r="503">
      <c r="A503" s="18" t="n"/>
      <c r="B503" s="18" t="n"/>
      <c r="C503" s="18" t="n"/>
      <c r="D503" s="18" t="n"/>
      <c r="E503" s="18" t="n"/>
      <c r="F503" s="18" t="n"/>
      <c r="G503" s="38" t="n"/>
      <c r="H503" s="39">
        <f>IF($A503="","",IF($F503="","",IFERROR(INDEX('Deposit Batches'!$C$6:$C$505,MATCH($F503,'Deposit Batches'!$A$6:$A$505,0)),"")))</f>
        <v/>
      </c>
      <c r="I503" s="38" t="n"/>
      <c r="J503" s="40" t="n"/>
      <c r="K503" s="40" t="n"/>
      <c r="L503" s="41">
        <f>IF($A503="","",IF($J503="","",ROUND($J503-IF($K503="",0,$K503),2)))</f>
        <v/>
      </c>
      <c r="M503" s="23">
        <f>IF($A503="","",IF(OR($B503="",$C503="",$D503="",$G503="",$J503=""),"Missing Required Data",IF($F503="","Unassigned to Deposit",IF(COUNTIF('Deposit Batches'!$A$6:$A$505,$F503)=0,"Unknown Deposit Batch",IF($I503="","Not Posted",IF(OR($I503&lt;$G503,AND($H503&lt;&gt;"",$H503&lt;$G503)),"Review Dates",IF(ABS($L503)&gt;Dashboard!$B$5,"Posting Variance",IF(ABS(IFERROR(INDEX('Deposit Batches'!$H$6:$H$505,MATCH($F503,'Deposit Batches'!$A$6:$A$505,0)),0))&gt;Dashboard!$B$6,"Deposit Variance","Reconciled"))))))))</f>
        <v/>
      </c>
      <c r="N503" s="24">
        <f>IF($A503="","",IF($G503="","",MAX(0,IF($M503="Reconciled",$I503,Dashboard!$B$4)-$G503)))</f>
        <v/>
      </c>
      <c r="O503" s="25" t="n"/>
    </row>
    <row r="504">
      <c r="A504" s="18" t="n"/>
      <c r="B504" s="18" t="n"/>
      <c r="C504" s="18" t="n"/>
      <c r="D504" s="18" t="n"/>
      <c r="E504" s="18" t="n"/>
      <c r="F504" s="18" t="n"/>
      <c r="G504" s="38" t="n"/>
      <c r="H504" s="39">
        <f>IF($A504="","",IF($F504="","",IFERROR(INDEX('Deposit Batches'!$C$6:$C$505,MATCH($F504,'Deposit Batches'!$A$6:$A$505,0)),"")))</f>
        <v/>
      </c>
      <c r="I504" s="38" t="n"/>
      <c r="J504" s="40" t="n"/>
      <c r="K504" s="40" t="n"/>
      <c r="L504" s="41">
        <f>IF($A504="","",IF($J504="","",ROUND($J504-IF($K504="",0,$K504),2)))</f>
        <v/>
      </c>
      <c r="M504" s="23">
        <f>IF($A504="","",IF(OR($B504="",$C504="",$D504="",$G504="",$J504=""),"Missing Required Data",IF($F504="","Unassigned to Deposit",IF(COUNTIF('Deposit Batches'!$A$6:$A$505,$F504)=0,"Unknown Deposit Batch",IF($I504="","Not Posted",IF(OR($I504&lt;$G504,AND($H504&lt;&gt;"",$H504&lt;$G504)),"Review Dates",IF(ABS($L504)&gt;Dashboard!$B$5,"Posting Variance",IF(ABS(IFERROR(INDEX('Deposit Batches'!$H$6:$H$505,MATCH($F504,'Deposit Batches'!$A$6:$A$505,0)),0))&gt;Dashboard!$B$6,"Deposit Variance","Reconciled"))))))))</f>
        <v/>
      </c>
      <c r="N504" s="24">
        <f>IF($A504="","",IF($G504="","",MAX(0,IF($M504="Reconciled",$I504,Dashboard!$B$4)-$G504)))</f>
        <v/>
      </c>
      <c r="O504" s="25" t="n"/>
    </row>
    <row r="505">
      <c r="A505" s="18" t="n"/>
      <c r="B505" s="18" t="n"/>
      <c r="C505" s="18" t="n"/>
      <c r="D505" s="18" t="n"/>
      <c r="E505" s="18" t="n"/>
      <c r="F505" s="18" t="n"/>
      <c r="G505" s="38" t="n"/>
      <c r="H505" s="39">
        <f>IF($A505="","",IF($F505="","",IFERROR(INDEX('Deposit Batches'!$C$6:$C$505,MATCH($F505,'Deposit Batches'!$A$6:$A$505,0)),"")))</f>
        <v/>
      </c>
      <c r="I505" s="38" t="n"/>
      <c r="J505" s="40" t="n"/>
      <c r="K505" s="40" t="n"/>
      <c r="L505" s="41">
        <f>IF($A505="","",IF($J505="","",ROUND($J505-IF($K505="",0,$K505),2)))</f>
        <v/>
      </c>
      <c r="M505" s="23">
        <f>IF($A505="","",IF(OR($B505="",$C505="",$D505="",$G505="",$J505=""),"Missing Required Data",IF($F505="","Unassigned to Deposit",IF(COUNTIF('Deposit Batches'!$A$6:$A$505,$F505)=0,"Unknown Deposit Batch",IF($I505="","Not Posted",IF(OR($I505&lt;$G505,AND($H505&lt;&gt;"",$H505&lt;$G505)),"Review Dates",IF(ABS($L505)&gt;Dashboard!$B$5,"Posting Variance",IF(ABS(IFERROR(INDEX('Deposit Batches'!$H$6:$H$505,MATCH($F505,'Deposit Batches'!$A$6:$A$505,0)),0))&gt;Dashboard!$B$6,"Deposit Variance","Reconciled"))))))))</f>
        <v/>
      </c>
      <c r="N505" s="24">
        <f>IF($A505="","",IF($G505="","",MAX(0,IF($M505="Reconciled",$I505,Dashboard!$B$4)-$G505)))</f>
        <v/>
      </c>
      <c r="O505" s="25" t="n"/>
    </row>
    <row r="506">
      <c r="A506" s="18" t="n"/>
      <c r="B506" s="18" t="n"/>
      <c r="C506" s="18" t="n"/>
      <c r="D506" s="18" t="n"/>
      <c r="E506" s="18" t="n"/>
      <c r="F506" s="18" t="n"/>
      <c r="G506" s="38" t="n"/>
      <c r="H506" s="39">
        <f>IF($A506="","",IF($F506="","",IFERROR(INDEX('Deposit Batches'!$C$6:$C$505,MATCH($F506,'Deposit Batches'!$A$6:$A$505,0)),"")))</f>
        <v/>
      </c>
      <c r="I506" s="38" t="n"/>
      <c r="J506" s="40" t="n"/>
      <c r="K506" s="40" t="n"/>
      <c r="L506" s="41">
        <f>IF($A506="","",IF($J506="","",ROUND($J506-IF($K506="",0,$K506),2)))</f>
        <v/>
      </c>
      <c r="M506" s="23">
        <f>IF($A506="","",IF(OR($B506="",$C506="",$D506="",$G506="",$J506=""),"Missing Required Data",IF($F506="","Unassigned to Deposit",IF(COUNTIF('Deposit Batches'!$A$6:$A$505,$F506)=0,"Unknown Deposit Batch",IF($I506="","Not Posted",IF(OR($I506&lt;$G506,AND($H506&lt;&gt;"",$H506&lt;$G506)),"Review Dates",IF(ABS($L506)&gt;Dashboard!$B$5,"Posting Variance",IF(ABS(IFERROR(INDEX('Deposit Batches'!$H$6:$H$505,MATCH($F506,'Deposit Batches'!$A$6:$A$505,0)),0))&gt;Dashboard!$B$6,"Deposit Variance","Reconciled"))))))))</f>
        <v/>
      </c>
      <c r="N506" s="24">
        <f>IF($A506="","",IF($G506="","",MAX(0,IF($M506="Reconciled",$I506,Dashboard!$B$4)-$G506)))</f>
        <v/>
      </c>
      <c r="O506" s="25" t="n"/>
    </row>
    <row r="507">
      <c r="A507" s="18" t="n"/>
      <c r="B507" s="18" t="n"/>
      <c r="C507" s="18" t="n"/>
      <c r="D507" s="18" t="n"/>
      <c r="E507" s="18" t="n"/>
      <c r="F507" s="18" t="n"/>
      <c r="G507" s="38" t="n"/>
      <c r="H507" s="39">
        <f>IF($A507="","",IF($F507="","",IFERROR(INDEX('Deposit Batches'!$C$6:$C$505,MATCH($F507,'Deposit Batches'!$A$6:$A$505,0)),"")))</f>
        <v/>
      </c>
      <c r="I507" s="38" t="n"/>
      <c r="J507" s="40" t="n"/>
      <c r="K507" s="40" t="n"/>
      <c r="L507" s="41">
        <f>IF($A507="","",IF($J507="","",ROUND($J507-IF($K507="",0,$K507),2)))</f>
        <v/>
      </c>
      <c r="M507" s="23">
        <f>IF($A507="","",IF(OR($B507="",$C507="",$D507="",$G507="",$J507=""),"Missing Required Data",IF($F507="","Unassigned to Deposit",IF(COUNTIF('Deposit Batches'!$A$6:$A$505,$F507)=0,"Unknown Deposit Batch",IF($I507="","Not Posted",IF(OR($I507&lt;$G507,AND($H507&lt;&gt;"",$H507&lt;$G507)),"Review Dates",IF(ABS($L507)&gt;Dashboard!$B$5,"Posting Variance",IF(ABS(IFERROR(INDEX('Deposit Batches'!$H$6:$H$505,MATCH($F507,'Deposit Batches'!$A$6:$A$505,0)),0))&gt;Dashboard!$B$6,"Deposit Variance","Reconciled"))))))))</f>
        <v/>
      </c>
      <c r="N507" s="24">
        <f>IF($A507="","",IF($G507="","",MAX(0,IF($M507="Reconciled",$I507,Dashboard!$B$4)-$G507)))</f>
        <v/>
      </c>
      <c r="O507" s="25" t="n"/>
    </row>
    <row r="508">
      <c r="A508" s="18" t="n"/>
      <c r="B508" s="18" t="n"/>
      <c r="C508" s="18" t="n"/>
      <c r="D508" s="18" t="n"/>
      <c r="E508" s="18" t="n"/>
      <c r="F508" s="18" t="n"/>
      <c r="G508" s="38" t="n"/>
      <c r="H508" s="39">
        <f>IF($A508="","",IF($F508="","",IFERROR(INDEX('Deposit Batches'!$C$6:$C$505,MATCH($F508,'Deposit Batches'!$A$6:$A$505,0)),"")))</f>
        <v/>
      </c>
      <c r="I508" s="38" t="n"/>
      <c r="J508" s="40" t="n"/>
      <c r="K508" s="40" t="n"/>
      <c r="L508" s="41">
        <f>IF($A508="","",IF($J508="","",ROUND($J508-IF($K508="",0,$K508),2)))</f>
        <v/>
      </c>
      <c r="M508" s="23">
        <f>IF($A508="","",IF(OR($B508="",$C508="",$D508="",$G508="",$J508=""),"Missing Required Data",IF($F508="","Unassigned to Deposit",IF(COUNTIF('Deposit Batches'!$A$6:$A$505,$F508)=0,"Unknown Deposit Batch",IF($I508="","Not Posted",IF(OR($I508&lt;$G508,AND($H508&lt;&gt;"",$H508&lt;$G508)),"Review Dates",IF(ABS($L508)&gt;Dashboard!$B$5,"Posting Variance",IF(ABS(IFERROR(INDEX('Deposit Batches'!$H$6:$H$505,MATCH($F508,'Deposit Batches'!$A$6:$A$505,0)),0))&gt;Dashboard!$B$6,"Deposit Variance","Reconciled"))))))))</f>
        <v/>
      </c>
      <c r="N508" s="24">
        <f>IF($A508="","",IF($G508="","",MAX(0,IF($M508="Reconciled",$I508,Dashboard!$B$4)-$G508)))</f>
        <v/>
      </c>
      <c r="O508" s="25" t="n"/>
    </row>
    <row r="509">
      <c r="A509" s="18" t="n"/>
      <c r="B509" s="18" t="n"/>
      <c r="C509" s="18" t="n"/>
      <c r="D509" s="18" t="n"/>
      <c r="E509" s="18" t="n"/>
      <c r="F509" s="18" t="n"/>
      <c r="G509" s="38" t="n"/>
      <c r="H509" s="39">
        <f>IF($A509="","",IF($F509="","",IFERROR(INDEX('Deposit Batches'!$C$6:$C$505,MATCH($F509,'Deposit Batches'!$A$6:$A$505,0)),"")))</f>
        <v/>
      </c>
      <c r="I509" s="38" t="n"/>
      <c r="J509" s="40" t="n"/>
      <c r="K509" s="40" t="n"/>
      <c r="L509" s="41">
        <f>IF($A509="","",IF($J509="","",ROUND($J509-IF($K509="",0,$K509),2)))</f>
        <v/>
      </c>
      <c r="M509" s="23">
        <f>IF($A509="","",IF(OR($B509="",$C509="",$D509="",$G509="",$J509=""),"Missing Required Data",IF($F509="","Unassigned to Deposit",IF(COUNTIF('Deposit Batches'!$A$6:$A$505,$F509)=0,"Unknown Deposit Batch",IF($I509="","Not Posted",IF(OR($I509&lt;$G509,AND($H509&lt;&gt;"",$H509&lt;$G509)),"Review Dates",IF(ABS($L509)&gt;Dashboard!$B$5,"Posting Variance",IF(ABS(IFERROR(INDEX('Deposit Batches'!$H$6:$H$505,MATCH($F509,'Deposit Batches'!$A$6:$A$505,0)),0))&gt;Dashboard!$B$6,"Deposit Variance","Reconciled"))))))))</f>
        <v/>
      </c>
      <c r="N509" s="24">
        <f>IF($A509="","",IF($G509="","",MAX(0,IF($M509="Reconciled",$I509,Dashboard!$B$4)-$G509)))</f>
        <v/>
      </c>
      <c r="O509" s="25" t="n"/>
    </row>
    <row r="510">
      <c r="A510" s="18" t="n"/>
      <c r="B510" s="18" t="n"/>
      <c r="C510" s="18" t="n"/>
      <c r="D510" s="18" t="n"/>
      <c r="E510" s="18" t="n"/>
      <c r="F510" s="18" t="n"/>
      <c r="G510" s="38" t="n"/>
      <c r="H510" s="39">
        <f>IF($A510="","",IF($F510="","",IFERROR(INDEX('Deposit Batches'!$C$6:$C$505,MATCH($F510,'Deposit Batches'!$A$6:$A$505,0)),"")))</f>
        <v/>
      </c>
      <c r="I510" s="38" t="n"/>
      <c r="J510" s="40" t="n"/>
      <c r="K510" s="40" t="n"/>
      <c r="L510" s="41">
        <f>IF($A510="","",IF($J510="","",ROUND($J510-IF($K510="",0,$K510),2)))</f>
        <v/>
      </c>
      <c r="M510" s="23">
        <f>IF($A510="","",IF(OR($B510="",$C510="",$D510="",$G510="",$J510=""),"Missing Required Data",IF($F510="","Unassigned to Deposit",IF(COUNTIF('Deposit Batches'!$A$6:$A$505,$F510)=0,"Unknown Deposit Batch",IF($I510="","Not Posted",IF(OR($I510&lt;$G510,AND($H510&lt;&gt;"",$H510&lt;$G510)),"Review Dates",IF(ABS($L510)&gt;Dashboard!$B$5,"Posting Variance",IF(ABS(IFERROR(INDEX('Deposit Batches'!$H$6:$H$505,MATCH($F510,'Deposit Batches'!$A$6:$A$505,0)),0))&gt;Dashboard!$B$6,"Deposit Variance","Reconciled"))))))))</f>
        <v/>
      </c>
      <c r="N510" s="24">
        <f>IF($A510="","",IF($G510="","",MAX(0,IF($M510="Reconciled",$I510,Dashboard!$B$4)-$G510)))</f>
        <v/>
      </c>
      <c r="O510" s="25" t="n"/>
    </row>
    <row r="511">
      <c r="A511" s="18" t="n"/>
      <c r="B511" s="18" t="n"/>
      <c r="C511" s="18" t="n"/>
      <c r="D511" s="18" t="n"/>
      <c r="E511" s="18" t="n"/>
      <c r="F511" s="18" t="n"/>
      <c r="G511" s="38" t="n"/>
      <c r="H511" s="39">
        <f>IF($A511="","",IF($F511="","",IFERROR(INDEX('Deposit Batches'!$C$6:$C$505,MATCH($F511,'Deposit Batches'!$A$6:$A$505,0)),"")))</f>
        <v/>
      </c>
      <c r="I511" s="38" t="n"/>
      <c r="J511" s="40" t="n"/>
      <c r="K511" s="40" t="n"/>
      <c r="L511" s="41">
        <f>IF($A511="","",IF($J511="","",ROUND($J511-IF($K511="",0,$K511),2)))</f>
        <v/>
      </c>
      <c r="M511" s="23">
        <f>IF($A511="","",IF(OR($B511="",$C511="",$D511="",$G511="",$J511=""),"Missing Required Data",IF($F511="","Unassigned to Deposit",IF(COUNTIF('Deposit Batches'!$A$6:$A$505,$F511)=0,"Unknown Deposit Batch",IF($I511="","Not Posted",IF(OR($I511&lt;$G511,AND($H511&lt;&gt;"",$H511&lt;$G511)),"Review Dates",IF(ABS($L511)&gt;Dashboard!$B$5,"Posting Variance",IF(ABS(IFERROR(INDEX('Deposit Batches'!$H$6:$H$505,MATCH($F511,'Deposit Batches'!$A$6:$A$505,0)),0))&gt;Dashboard!$B$6,"Deposit Variance","Reconciled"))))))))</f>
        <v/>
      </c>
      <c r="N511" s="24">
        <f>IF($A511="","",IF($G511="","",MAX(0,IF($M511="Reconciled",$I511,Dashboard!$B$4)-$G511)))</f>
        <v/>
      </c>
      <c r="O511" s="25" t="n"/>
    </row>
    <row r="512">
      <c r="A512" s="18" t="n"/>
      <c r="B512" s="18" t="n"/>
      <c r="C512" s="18" t="n"/>
      <c r="D512" s="18" t="n"/>
      <c r="E512" s="18" t="n"/>
      <c r="F512" s="18" t="n"/>
      <c r="G512" s="38" t="n"/>
      <c r="H512" s="39">
        <f>IF($A512="","",IF($F512="","",IFERROR(INDEX('Deposit Batches'!$C$6:$C$505,MATCH($F512,'Deposit Batches'!$A$6:$A$505,0)),"")))</f>
        <v/>
      </c>
      <c r="I512" s="38" t="n"/>
      <c r="J512" s="40" t="n"/>
      <c r="K512" s="40" t="n"/>
      <c r="L512" s="41">
        <f>IF($A512="","",IF($J512="","",ROUND($J512-IF($K512="",0,$K512),2)))</f>
        <v/>
      </c>
      <c r="M512" s="23">
        <f>IF($A512="","",IF(OR($B512="",$C512="",$D512="",$G512="",$J512=""),"Missing Required Data",IF($F512="","Unassigned to Deposit",IF(COUNTIF('Deposit Batches'!$A$6:$A$505,$F512)=0,"Unknown Deposit Batch",IF($I512="","Not Posted",IF(OR($I512&lt;$G512,AND($H512&lt;&gt;"",$H512&lt;$G512)),"Review Dates",IF(ABS($L512)&gt;Dashboard!$B$5,"Posting Variance",IF(ABS(IFERROR(INDEX('Deposit Batches'!$H$6:$H$505,MATCH($F512,'Deposit Batches'!$A$6:$A$505,0)),0))&gt;Dashboard!$B$6,"Deposit Variance","Reconciled"))))))))</f>
        <v/>
      </c>
      <c r="N512" s="24">
        <f>IF($A512="","",IF($G512="","",MAX(0,IF($M512="Reconciled",$I512,Dashboard!$B$4)-$G512)))</f>
        <v/>
      </c>
      <c r="O512" s="25" t="n"/>
    </row>
    <row r="513">
      <c r="A513" s="18" t="n"/>
      <c r="B513" s="18" t="n"/>
      <c r="C513" s="18" t="n"/>
      <c r="D513" s="18" t="n"/>
      <c r="E513" s="18" t="n"/>
      <c r="F513" s="18" t="n"/>
      <c r="G513" s="38" t="n"/>
      <c r="H513" s="39">
        <f>IF($A513="","",IF($F513="","",IFERROR(INDEX('Deposit Batches'!$C$6:$C$505,MATCH($F513,'Deposit Batches'!$A$6:$A$505,0)),"")))</f>
        <v/>
      </c>
      <c r="I513" s="38" t="n"/>
      <c r="J513" s="40" t="n"/>
      <c r="K513" s="40" t="n"/>
      <c r="L513" s="41">
        <f>IF($A513="","",IF($J513="","",ROUND($J513-IF($K513="",0,$K513),2)))</f>
        <v/>
      </c>
      <c r="M513" s="23">
        <f>IF($A513="","",IF(OR($B513="",$C513="",$D513="",$G513="",$J513=""),"Missing Required Data",IF($F513="","Unassigned to Deposit",IF(COUNTIF('Deposit Batches'!$A$6:$A$505,$F513)=0,"Unknown Deposit Batch",IF($I513="","Not Posted",IF(OR($I513&lt;$G513,AND($H513&lt;&gt;"",$H513&lt;$G513)),"Review Dates",IF(ABS($L513)&gt;Dashboard!$B$5,"Posting Variance",IF(ABS(IFERROR(INDEX('Deposit Batches'!$H$6:$H$505,MATCH($F513,'Deposit Batches'!$A$6:$A$505,0)),0))&gt;Dashboard!$B$6,"Deposit Variance","Reconciled"))))))))</f>
        <v/>
      </c>
      <c r="N513" s="24">
        <f>IF($A513="","",IF($G513="","",MAX(0,IF($M513="Reconciled",$I513,Dashboard!$B$4)-$G513)))</f>
        <v/>
      </c>
      <c r="O513" s="25" t="n"/>
    </row>
    <row r="514">
      <c r="A514" s="18" t="n"/>
      <c r="B514" s="18" t="n"/>
      <c r="C514" s="18" t="n"/>
      <c r="D514" s="18" t="n"/>
      <c r="E514" s="18" t="n"/>
      <c r="F514" s="18" t="n"/>
      <c r="G514" s="38" t="n"/>
      <c r="H514" s="39">
        <f>IF($A514="","",IF($F514="","",IFERROR(INDEX('Deposit Batches'!$C$6:$C$505,MATCH($F514,'Deposit Batches'!$A$6:$A$505,0)),"")))</f>
        <v/>
      </c>
      <c r="I514" s="38" t="n"/>
      <c r="J514" s="40" t="n"/>
      <c r="K514" s="40" t="n"/>
      <c r="L514" s="41">
        <f>IF($A514="","",IF($J514="","",ROUND($J514-IF($K514="",0,$K514),2)))</f>
        <v/>
      </c>
      <c r="M514" s="23">
        <f>IF($A514="","",IF(OR($B514="",$C514="",$D514="",$G514="",$J514=""),"Missing Required Data",IF($F514="","Unassigned to Deposit",IF(COUNTIF('Deposit Batches'!$A$6:$A$505,$F514)=0,"Unknown Deposit Batch",IF($I514="","Not Posted",IF(OR($I514&lt;$G514,AND($H514&lt;&gt;"",$H514&lt;$G514)),"Review Dates",IF(ABS($L514)&gt;Dashboard!$B$5,"Posting Variance",IF(ABS(IFERROR(INDEX('Deposit Batches'!$H$6:$H$505,MATCH($F514,'Deposit Batches'!$A$6:$A$505,0)),0))&gt;Dashboard!$B$6,"Deposit Variance","Reconciled"))))))))</f>
        <v/>
      </c>
      <c r="N514" s="24">
        <f>IF($A514="","",IF($G514="","",MAX(0,IF($M514="Reconciled",$I514,Dashboard!$B$4)-$G514)))</f>
        <v/>
      </c>
      <c r="O514" s="25" t="n"/>
    </row>
    <row r="515">
      <c r="A515" s="18" t="n"/>
      <c r="B515" s="18" t="n"/>
      <c r="C515" s="18" t="n"/>
      <c r="D515" s="18" t="n"/>
      <c r="E515" s="18" t="n"/>
      <c r="F515" s="18" t="n"/>
      <c r="G515" s="38" t="n"/>
      <c r="H515" s="39">
        <f>IF($A515="","",IF($F515="","",IFERROR(INDEX('Deposit Batches'!$C$6:$C$505,MATCH($F515,'Deposit Batches'!$A$6:$A$505,0)),"")))</f>
        <v/>
      </c>
      <c r="I515" s="38" t="n"/>
      <c r="J515" s="40" t="n"/>
      <c r="K515" s="40" t="n"/>
      <c r="L515" s="41">
        <f>IF($A515="","",IF($J515="","",ROUND($J515-IF($K515="",0,$K515),2)))</f>
        <v/>
      </c>
      <c r="M515" s="23">
        <f>IF($A515="","",IF(OR($B515="",$C515="",$D515="",$G515="",$J515=""),"Missing Required Data",IF($F515="","Unassigned to Deposit",IF(COUNTIF('Deposit Batches'!$A$6:$A$505,$F515)=0,"Unknown Deposit Batch",IF($I515="","Not Posted",IF(OR($I515&lt;$G515,AND($H515&lt;&gt;"",$H515&lt;$G515)),"Review Dates",IF(ABS($L515)&gt;Dashboard!$B$5,"Posting Variance",IF(ABS(IFERROR(INDEX('Deposit Batches'!$H$6:$H$505,MATCH($F515,'Deposit Batches'!$A$6:$A$505,0)),0))&gt;Dashboard!$B$6,"Deposit Variance","Reconciled"))))))))</f>
        <v/>
      </c>
      <c r="N515" s="24">
        <f>IF($A515="","",IF($G515="","",MAX(0,IF($M515="Reconciled",$I515,Dashboard!$B$4)-$G515)))</f>
        <v/>
      </c>
      <c r="O515" s="25" t="n"/>
    </row>
    <row r="516">
      <c r="A516" s="18" t="n"/>
      <c r="B516" s="18" t="n"/>
      <c r="C516" s="18" t="n"/>
      <c r="D516" s="18" t="n"/>
      <c r="E516" s="18" t="n"/>
      <c r="F516" s="18" t="n"/>
      <c r="G516" s="38" t="n"/>
      <c r="H516" s="39">
        <f>IF($A516="","",IF($F516="","",IFERROR(INDEX('Deposit Batches'!$C$6:$C$505,MATCH($F516,'Deposit Batches'!$A$6:$A$505,0)),"")))</f>
        <v/>
      </c>
      <c r="I516" s="38" t="n"/>
      <c r="J516" s="40" t="n"/>
      <c r="K516" s="40" t="n"/>
      <c r="L516" s="41">
        <f>IF($A516="","",IF($J516="","",ROUND($J516-IF($K516="",0,$K516),2)))</f>
        <v/>
      </c>
      <c r="M516" s="23">
        <f>IF($A516="","",IF(OR($B516="",$C516="",$D516="",$G516="",$J516=""),"Missing Required Data",IF($F516="","Unassigned to Deposit",IF(COUNTIF('Deposit Batches'!$A$6:$A$505,$F516)=0,"Unknown Deposit Batch",IF($I516="","Not Posted",IF(OR($I516&lt;$G516,AND($H516&lt;&gt;"",$H516&lt;$G516)),"Review Dates",IF(ABS($L516)&gt;Dashboard!$B$5,"Posting Variance",IF(ABS(IFERROR(INDEX('Deposit Batches'!$H$6:$H$505,MATCH($F516,'Deposit Batches'!$A$6:$A$505,0)),0))&gt;Dashboard!$B$6,"Deposit Variance","Reconciled"))))))))</f>
        <v/>
      </c>
      <c r="N516" s="24">
        <f>IF($A516="","",IF($G516="","",MAX(0,IF($M516="Reconciled",$I516,Dashboard!$B$4)-$G516)))</f>
        <v/>
      </c>
      <c r="O516" s="25" t="n"/>
    </row>
    <row r="517">
      <c r="A517" s="18" t="n"/>
      <c r="B517" s="18" t="n"/>
      <c r="C517" s="18" t="n"/>
      <c r="D517" s="18" t="n"/>
      <c r="E517" s="18" t="n"/>
      <c r="F517" s="18" t="n"/>
      <c r="G517" s="38" t="n"/>
      <c r="H517" s="39">
        <f>IF($A517="","",IF($F517="","",IFERROR(INDEX('Deposit Batches'!$C$6:$C$505,MATCH($F517,'Deposit Batches'!$A$6:$A$505,0)),"")))</f>
        <v/>
      </c>
      <c r="I517" s="38" t="n"/>
      <c r="J517" s="40" t="n"/>
      <c r="K517" s="40" t="n"/>
      <c r="L517" s="41">
        <f>IF($A517="","",IF($J517="","",ROUND($J517-IF($K517="",0,$K517),2)))</f>
        <v/>
      </c>
      <c r="M517" s="23">
        <f>IF($A517="","",IF(OR($B517="",$C517="",$D517="",$G517="",$J517=""),"Missing Required Data",IF($F517="","Unassigned to Deposit",IF(COUNTIF('Deposit Batches'!$A$6:$A$505,$F517)=0,"Unknown Deposit Batch",IF($I517="","Not Posted",IF(OR($I517&lt;$G517,AND($H517&lt;&gt;"",$H517&lt;$G517)),"Review Dates",IF(ABS($L517)&gt;Dashboard!$B$5,"Posting Variance",IF(ABS(IFERROR(INDEX('Deposit Batches'!$H$6:$H$505,MATCH($F517,'Deposit Batches'!$A$6:$A$505,0)),0))&gt;Dashboard!$B$6,"Deposit Variance","Reconciled"))))))))</f>
        <v/>
      </c>
      <c r="N517" s="24">
        <f>IF($A517="","",IF($G517="","",MAX(0,IF($M517="Reconciled",$I517,Dashboard!$B$4)-$G517)))</f>
        <v/>
      </c>
      <c r="O517" s="25" t="n"/>
    </row>
    <row r="518">
      <c r="A518" s="18" t="n"/>
      <c r="B518" s="18" t="n"/>
      <c r="C518" s="18" t="n"/>
      <c r="D518" s="18" t="n"/>
      <c r="E518" s="18" t="n"/>
      <c r="F518" s="18" t="n"/>
      <c r="G518" s="38" t="n"/>
      <c r="H518" s="39">
        <f>IF($A518="","",IF($F518="","",IFERROR(INDEX('Deposit Batches'!$C$6:$C$505,MATCH($F518,'Deposit Batches'!$A$6:$A$505,0)),"")))</f>
        <v/>
      </c>
      <c r="I518" s="38" t="n"/>
      <c r="J518" s="40" t="n"/>
      <c r="K518" s="40" t="n"/>
      <c r="L518" s="41">
        <f>IF($A518="","",IF($J518="","",ROUND($J518-IF($K518="",0,$K518),2)))</f>
        <v/>
      </c>
      <c r="M518" s="23">
        <f>IF($A518="","",IF(OR($B518="",$C518="",$D518="",$G518="",$J518=""),"Missing Required Data",IF($F518="","Unassigned to Deposit",IF(COUNTIF('Deposit Batches'!$A$6:$A$505,$F518)=0,"Unknown Deposit Batch",IF($I518="","Not Posted",IF(OR($I518&lt;$G518,AND($H518&lt;&gt;"",$H518&lt;$G518)),"Review Dates",IF(ABS($L518)&gt;Dashboard!$B$5,"Posting Variance",IF(ABS(IFERROR(INDEX('Deposit Batches'!$H$6:$H$505,MATCH($F518,'Deposit Batches'!$A$6:$A$505,0)),0))&gt;Dashboard!$B$6,"Deposit Variance","Reconciled"))))))))</f>
        <v/>
      </c>
      <c r="N518" s="24">
        <f>IF($A518="","",IF($G518="","",MAX(0,IF($M518="Reconciled",$I518,Dashboard!$B$4)-$G518)))</f>
        <v/>
      </c>
      <c r="O518" s="25" t="n"/>
    </row>
    <row r="519">
      <c r="A519" s="18" t="n"/>
      <c r="B519" s="18" t="n"/>
      <c r="C519" s="18" t="n"/>
      <c r="D519" s="18" t="n"/>
      <c r="E519" s="18" t="n"/>
      <c r="F519" s="18" t="n"/>
      <c r="G519" s="38" t="n"/>
      <c r="H519" s="39">
        <f>IF($A519="","",IF($F519="","",IFERROR(INDEX('Deposit Batches'!$C$6:$C$505,MATCH($F519,'Deposit Batches'!$A$6:$A$505,0)),"")))</f>
        <v/>
      </c>
      <c r="I519" s="38" t="n"/>
      <c r="J519" s="40" t="n"/>
      <c r="K519" s="40" t="n"/>
      <c r="L519" s="41">
        <f>IF($A519="","",IF($J519="","",ROUND($J519-IF($K519="",0,$K519),2)))</f>
        <v/>
      </c>
      <c r="M519" s="23">
        <f>IF($A519="","",IF(OR($B519="",$C519="",$D519="",$G519="",$J519=""),"Missing Required Data",IF($F519="","Unassigned to Deposit",IF(COUNTIF('Deposit Batches'!$A$6:$A$505,$F519)=0,"Unknown Deposit Batch",IF($I519="","Not Posted",IF(OR($I519&lt;$G519,AND($H519&lt;&gt;"",$H519&lt;$G519)),"Review Dates",IF(ABS($L519)&gt;Dashboard!$B$5,"Posting Variance",IF(ABS(IFERROR(INDEX('Deposit Batches'!$H$6:$H$505,MATCH($F519,'Deposit Batches'!$A$6:$A$505,0)),0))&gt;Dashboard!$B$6,"Deposit Variance","Reconciled"))))))))</f>
        <v/>
      </c>
      <c r="N519" s="24">
        <f>IF($A519="","",IF($G519="","",MAX(0,IF($M519="Reconciled",$I519,Dashboard!$B$4)-$G519)))</f>
        <v/>
      </c>
      <c r="O519" s="25" t="n"/>
    </row>
    <row r="520">
      <c r="A520" s="18" t="n"/>
      <c r="B520" s="18" t="n"/>
      <c r="C520" s="18" t="n"/>
      <c r="D520" s="18" t="n"/>
      <c r="E520" s="18" t="n"/>
      <c r="F520" s="18" t="n"/>
      <c r="G520" s="38" t="n"/>
      <c r="H520" s="39">
        <f>IF($A520="","",IF($F520="","",IFERROR(INDEX('Deposit Batches'!$C$6:$C$505,MATCH($F520,'Deposit Batches'!$A$6:$A$505,0)),"")))</f>
        <v/>
      </c>
      <c r="I520" s="38" t="n"/>
      <c r="J520" s="40" t="n"/>
      <c r="K520" s="40" t="n"/>
      <c r="L520" s="41">
        <f>IF($A520="","",IF($J520="","",ROUND($J520-IF($K520="",0,$K520),2)))</f>
        <v/>
      </c>
      <c r="M520" s="23">
        <f>IF($A520="","",IF(OR($B520="",$C520="",$D520="",$G520="",$J520=""),"Missing Required Data",IF($F520="","Unassigned to Deposit",IF(COUNTIF('Deposit Batches'!$A$6:$A$505,$F520)=0,"Unknown Deposit Batch",IF($I520="","Not Posted",IF(OR($I520&lt;$G520,AND($H520&lt;&gt;"",$H520&lt;$G520)),"Review Dates",IF(ABS($L520)&gt;Dashboard!$B$5,"Posting Variance",IF(ABS(IFERROR(INDEX('Deposit Batches'!$H$6:$H$505,MATCH($F520,'Deposit Batches'!$A$6:$A$505,0)),0))&gt;Dashboard!$B$6,"Deposit Variance","Reconciled"))))))))</f>
        <v/>
      </c>
      <c r="N520" s="24">
        <f>IF($A520="","",IF($G520="","",MAX(0,IF($M520="Reconciled",$I520,Dashboard!$B$4)-$G520)))</f>
        <v/>
      </c>
      <c r="O520" s="25" t="n"/>
    </row>
    <row r="521">
      <c r="A521" s="18" t="n"/>
      <c r="B521" s="18" t="n"/>
      <c r="C521" s="18" t="n"/>
      <c r="D521" s="18" t="n"/>
      <c r="E521" s="18" t="n"/>
      <c r="F521" s="18" t="n"/>
      <c r="G521" s="38" t="n"/>
      <c r="H521" s="39">
        <f>IF($A521="","",IF($F521="","",IFERROR(INDEX('Deposit Batches'!$C$6:$C$505,MATCH($F521,'Deposit Batches'!$A$6:$A$505,0)),"")))</f>
        <v/>
      </c>
      <c r="I521" s="38" t="n"/>
      <c r="J521" s="40" t="n"/>
      <c r="K521" s="40" t="n"/>
      <c r="L521" s="41">
        <f>IF($A521="","",IF($J521="","",ROUND($J521-IF($K521="",0,$K521),2)))</f>
        <v/>
      </c>
      <c r="M521" s="23">
        <f>IF($A521="","",IF(OR($B521="",$C521="",$D521="",$G521="",$J521=""),"Missing Required Data",IF($F521="","Unassigned to Deposit",IF(COUNTIF('Deposit Batches'!$A$6:$A$505,$F521)=0,"Unknown Deposit Batch",IF($I521="","Not Posted",IF(OR($I521&lt;$G521,AND($H521&lt;&gt;"",$H521&lt;$G521)),"Review Dates",IF(ABS($L521)&gt;Dashboard!$B$5,"Posting Variance",IF(ABS(IFERROR(INDEX('Deposit Batches'!$H$6:$H$505,MATCH($F521,'Deposit Batches'!$A$6:$A$505,0)),0))&gt;Dashboard!$B$6,"Deposit Variance","Reconciled"))))))))</f>
        <v/>
      </c>
      <c r="N521" s="24">
        <f>IF($A521="","",IF($G521="","",MAX(0,IF($M521="Reconciled",$I521,Dashboard!$B$4)-$G521)))</f>
        <v/>
      </c>
      <c r="O521" s="25" t="n"/>
    </row>
    <row r="522">
      <c r="A522" s="18" t="n"/>
      <c r="B522" s="18" t="n"/>
      <c r="C522" s="18" t="n"/>
      <c r="D522" s="18" t="n"/>
      <c r="E522" s="18" t="n"/>
      <c r="F522" s="18" t="n"/>
      <c r="G522" s="38" t="n"/>
      <c r="H522" s="39">
        <f>IF($A522="","",IF($F522="","",IFERROR(INDEX('Deposit Batches'!$C$6:$C$505,MATCH($F522,'Deposit Batches'!$A$6:$A$505,0)),"")))</f>
        <v/>
      </c>
      <c r="I522" s="38" t="n"/>
      <c r="J522" s="40" t="n"/>
      <c r="K522" s="40" t="n"/>
      <c r="L522" s="41">
        <f>IF($A522="","",IF($J522="","",ROUND($J522-IF($K522="",0,$K522),2)))</f>
        <v/>
      </c>
      <c r="M522" s="23">
        <f>IF($A522="","",IF(OR($B522="",$C522="",$D522="",$G522="",$J522=""),"Missing Required Data",IF($F522="","Unassigned to Deposit",IF(COUNTIF('Deposit Batches'!$A$6:$A$505,$F522)=0,"Unknown Deposit Batch",IF($I522="","Not Posted",IF(OR($I522&lt;$G522,AND($H522&lt;&gt;"",$H522&lt;$G522)),"Review Dates",IF(ABS($L522)&gt;Dashboard!$B$5,"Posting Variance",IF(ABS(IFERROR(INDEX('Deposit Batches'!$H$6:$H$505,MATCH($F522,'Deposit Batches'!$A$6:$A$505,0)),0))&gt;Dashboard!$B$6,"Deposit Variance","Reconciled"))))))))</f>
        <v/>
      </c>
      <c r="N522" s="24">
        <f>IF($A522="","",IF($G522="","",MAX(0,IF($M522="Reconciled",$I522,Dashboard!$B$4)-$G522)))</f>
        <v/>
      </c>
      <c r="O522" s="25" t="n"/>
    </row>
    <row r="523">
      <c r="A523" s="18" t="n"/>
      <c r="B523" s="18" t="n"/>
      <c r="C523" s="18" t="n"/>
      <c r="D523" s="18" t="n"/>
      <c r="E523" s="18" t="n"/>
      <c r="F523" s="18" t="n"/>
      <c r="G523" s="38" t="n"/>
      <c r="H523" s="39">
        <f>IF($A523="","",IF($F523="","",IFERROR(INDEX('Deposit Batches'!$C$6:$C$505,MATCH($F523,'Deposit Batches'!$A$6:$A$505,0)),"")))</f>
        <v/>
      </c>
      <c r="I523" s="38" t="n"/>
      <c r="J523" s="40" t="n"/>
      <c r="K523" s="40" t="n"/>
      <c r="L523" s="41">
        <f>IF($A523="","",IF($J523="","",ROUND($J523-IF($K523="",0,$K523),2)))</f>
        <v/>
      </c>
      <c r="M523" s="23">
        <f>IF($A523="","",IF(OR($B523="",$C523="",$D523="",$G523="",$J523=""),"Missing Required Data",IF($F523="","Unassigned to Deposit",IF(COUNTIF('Deposit Batches'!$A$6:$A$505,$F523)=0,"Unknown Deposit Batch",IF($I523="","Not Posted",IF(OR($I523&lt;$G523,AND($H523&lt;&gt;"",$H523&lt;$G523)),"Review Dates",IF(ABS($L523)&gt;Dashboard!$B$5,"Posting Variance",IF(ABS(IFERROR(INDEX('Deposit Batches'!$H$6:$H$505,MATCH($F523,'Deposit Batches'!$A$6:$A$505,0)),0))&gt;Dashboard!$B$6,"Deposit Variance","Reconciled"))))))))</f>
        <v/>
      </c>
      <c r="N523" s="24">
        <f>IF($A523="","",IF($G523="","",MAX(0,IF($M523="Reconciled",$I523,Dashboard!$B$4)-$G523)))</f>
        <v/>
      </c>
      <c r="O523" s="25" t="n"/>
    </row>
    <row r="524">
      <c r="A524" s="18" t="n"/>
      <c r="B524" s="18" t="n"/>
      <c r="C524" s="18" t="n"/>
      <c r="D524" s="18" t="n"/>
      <c r="E524" s="18" t="n"/>
      <c r="F524" s="18" t="n"/>
      <c r="G524" s="38" t="n"/>
      <c r="H524" s="39">
        <f>IF($A524="","",IF($F524="","",IFERROR(INDEX('Deposit Batches'!$C$6:$C$505,MATCH($F524,'Deposit Batches'!$A$6:$A$505,0)),"")))</f>
        <v/>
      </c>
      <c r="I524" s="38" t="n"/>
      <c r="J524" s="40" t="n"/>
      <c r="K524" s="40" t="n"/>
      <c r="L524" s="41">
        <f>IF($A524="","",IF($J524="","",ROUND($J524-IF($K524="",0,$K524),2)))</f>
        <v/>
      </c>
      <c r="M524" s="23">
        <f>IF($A524="","",IF(OR($B524="",$C524="",$D524="",$G524="",$J524=""),"Missing Required Data",IF($F524="","Unassigned to Deposit",IF(COUNTIF('Deposit Batches'!$A$6:$A$505,$F524)=0,"Unknown Deposit Batch",IF($I524="","Not Posted",IF(OR($I524&lt;$G524,AND($H524&lt;&gt;"",$H524&lt;$G524)),"Review Dates",IF(ABS($L524)&gt;Dashboard!$B$5,"Posting Variance",IF(ABS(IFERROR(INDEX('Deposit Batches'!$H$6:$H$505,MATCH($F524,'Deposit Batches'!$A$6:$A$505,0)),0))&gt;Dashboard!$B$6,"Deposit Variance","Reconciled"))))))))</f>
        <v/>
      </c>
      <c r="N524" s="24">
        <f>IF($A524="","",IF($G524="","",MAX(0,IF($M524="Reconciled",$I524,Dashboard!$B$4)-$G524)))</f>
        <v/>
      </c>
      <c r="O524" s="25" t="n"/>
    </row>
    <row r="525">
      <c r="A525" s="18" t="n"/>
      <c r="B525" s="18" t="n"/>
      <c r="C525" s="18" t="n"/>
      <c r="D525" s="18" t="n"/>
      <c r="E525" s="18" t="n"/>
      <c r="F525" s="18" t="n"/>
      <c r="G525" s="38" t="n"/>
      <c r="H525" s="39">
        <f>IF($A525="","",IF($F525="","",IFERROR(INDEX('Deposit Batches'!$C$6:$C$505,MATCH($F525,'Deposit Batches'!$A$6:$A$505,0)),"")))</f>
        <v/>
      </c>
      <c r="I525" s="38" t="n"/>
      <c r="J525" s="40" t="n"/>
      <c r="K525" s="40" t="n"/>
      <c r="L525" s="41">
        <f>IF($A525="","",IF($J525="","",ROUND($J525-IF($K525="",0,$K525),2)))</f>
        <v/>
      </c>
      <c r="M525" s="23">
        <f>IF($A525="","",IF(OR($B525="",$C525="",$D525="",$G525="",$J525=""),"Missing Required Data",IF($F525="","Unassigned to Deposit",IF(COUNTIF('Deposit Batches'!$A$6:$A$505,$F525)=0,"Unknown Deposit Batch",IF($I525="","Not Posted",IF(OR($I525&lt;$G525,AND($H525&lt;&gt;"",$H525&lt;$G525)),"Review Dates",IF(ABS($L525)&gt;Dashboard!$B$5,"Posting Variance",IF(ABS(IFERROR(INDEX('Deposit Batches'!$H$6:$H$505,MATCH($F525,'Deposit Batches'!$A$6:$A$505,0)),0))&gt;Dashboard!$B$6,"Deposit Variance","Reconciled"))))))))</f>
        <v/>
      </c>
      <c r="N525" s="24">
        <f>IF($A525="","",IF($G525="","",MAX(0,IF($M525="Reconciled",$I525,Dashboard!$B$4)-$G525)))</f>
        <v/>
      </c>
      <c r="O525" s="25" t="n"/>
    </row>
    <row r="526">
      <c r="A526" s="18" t="n"/>
      <c r="B526" s="18" t="n"/>
      <c r="C526" s="18" t="n"/>
      <c r="D526" s="18" t="n"/>
      <c r="E526" s="18" t="n"/>
      <c r="F526" s="18" t="n"/>
      <c r="G526" s="38" t="n"/>
      <c r="H526" s="39">
        <f>IF($A526="","",IF($F526="","",IFERROR(INDEX('Deposit Batches'!$C$6:$C$505,MATCH($F526,'Deposit Batches'!$A$6:$A$505,0)),"")))</f>
        <v/>
      </c>
      <c r="I526" s="38" t="n"/>
      <c r="J526" s="40" t="n"/>
      <c r="K526" s="40" t="n"/>
      <c r="L526" s="41">
        <f>IF($A526="","",IF($J526="","",ROUND($J526-IF($K526="",0,$K526),2)))</f>
        <v/>
      </c>
      <c r="M526" s="23">
        <f>IF($A526="","",IF(OR($B526="",$C526="",$D526="",$G526="",$J526=""),"Missing Required Data",IF($F526="","Unassigned to Deposit",IF(COUNTIF('Deposit Batches'!$A$6:$A$505,$F526)=0,"Unknown Deposit Batch",IF($I526="","Not Posted",IF(OR($I526&lt;$G526,AND($H526&lt;&gt;"",$H526&lt;$G526)),"Review Dates",IF(ABS($L526)&gt;Dashboard!$B$5,"Posting Variance",IF(ABS(IFERROR(INDEX('Deposit Batches'!$H$6:$H$505,MATCH($F526,'Deposit Batches'!$A$6:$A$505,0)),0))&gt;Dashboard!$B$6,"Deposit Variance","Reconciled"))))))))</f>
        <v/>
      </c>
      <c r="N526" s="24">
        <f>IF($A526="","",IF($G526="","",MAX(0,IF($M526="Reconciled",$I526,Dashboard!$B$4)-$G526)))</f>
        <v/>
      </c>
      <c r="O526" s="25" t="n"/>
    </row>
    <row r="527">
      <c r="A527" s="18" t="n"/>
      <c r="B527" s="18" t="n"/>
      <c r="C527" s="18" t="n"/>
      <c r="D527" s="18" t="n"/>
      <c r="E527" s="18" t="n"/>
      <c r="F527" s="18" t="n"/>
      <c r="G527" s="38" t="n"/>
      <c r="H527" s="39">
        <f>IF($A527="","",IF($F527="","",IFERROR(INDEX('Deposit Batches'!$C$6:$C$505,MATCH($F527,'Deposit Batches'!$A$6:$A$505,0)),"")))</f>
        <v/>
      </c>
      <c r="I527" s="38" t="n"/>
      <c r="J527" s="40" t="n"/>
      <c r="K527" s="40" t="n"/>
      <c r="L527" s="41">
        <f>IF($A527="","",IF($J527="","",ROUND($J527-IF($K527="",0,$K527),2)))</f>
        <v/>
      </c>
      <c r="M527" s="23">
        <f>IF($A527="","",IF(OR($B527="",$C527="",$D527="",$G527="",$J527=""),"Missing Required Data",IF($F527="","Unassigned to Deposit",IF(COUNTIF('Deposit Batches'!$A$6:$A$505,$F527)=0,"Unknown Deposit Batch",IF($I527="","Not Posted",IF(OR($I527&lt;$G527,AND($H527&lt;&gt;"",$H527&lt;$G527)),"Review Dates",IF(ABS($L527)&gt;Dashboard!$B$5,"Posting Variance",IF(ABS(IFERROR(INDEX('Deposit Batches'!$H$6:$H$505,MATCH($F527,'Deposit Batches'!$A$6:$A$505,0)),0))&gt;Dashboard!$B$6,"Deposit Variance","Reconciled"))))))))</f>
        <v/>
      </c>
      <c r="N527" s="24">
        <f>IF($A527="","",IF($G527="","",MAX(0,IF($M527="Reconciled",$I527,Dashboard!$B$4)-$G527)))</f>
        <v/>
      </c>
      <c r="O527" s="25" t="n"/>
    </row>
    <row r="528">
      <c r="A528" s="18" t="n"/>
      <c r="B528" s="18" t="n"/>
      <c r="C528" s="18" t="n"/>
      <c r="D528" s="18" t="n"/>
      <c r="E528" s="18" t="n"/>
      <c r="F528" s="18" t="n"/>
      <c r="G528" s="38" t="n"/>
      <c r="H528" s="39">
        <f>IF($A528="","",IF($F528="","",IFERROR(INDEX('Deposit Batches'!$C$6:$C$505,MATCH($F528,'Deposit Batches'!$A$6:$A$505,0)),"")))</f>
        <v/>
      </c>
      <c r="I528" s="38" t="n"/>
      <c r="J528" s="40" t="n"/>
      <c r="K528" s="40" t="n"/>
      <c r="L528" s="41">
        <f>IF($A528="","",IF($J528="","",ROUND($J528-IF($K528="",0,$K528),2)))</f>
        <v/>
      </c>
      <c r="M528" s="23">
        <f>IF($A528="","",IF(OR($B528="",$C528="",$D528="",$G528="",$J528=""),"Missing Required Data",IF($F528="","Unassigned to Deposit",IF(COUNTIF('Deposit Batches'!$A$6:$A$505,$F528)=0,"Unknown Deposit Batch",IF($I528="","Not Posted",IF(OR($I528&lt;$G528,AND($H528&lt;&gt;"",$H528&lt;$G528)),"Review Dates",IF(ABS($L528)&gt;Dashboard!$B$5,"Posting Variance",IF(ABS(IFERROR(INDEX('Deposit Batches'!$H$6:$H$505,MATCH($F528,'Deposit Batches'!$A$6:$A$505,0)),0))&gt;Dashboard!$B$6,"Deposit Variance","Reconciled"))))))))</f>
        <v/>
      </c>
      <c r="N528" s="24">
        <f>IF($A528="","",IF($G528="","",MAX(0,IF($M528="Reconciled",$I528,Dashboard!$B$4)-$G528)))</f>
        <v/>
      </c>
      <c r="O528" s="25" t="n"/>
    </row>
    <row r="529">
      <c r="A529" s="18" t="n"/>
      <c r="B529" s="18" t="n"/>
      <c r="C529" s="18" t="n"/>
      <c r="D529" s="18" t="n"/>
      <c r="E529" s="18" t="n"/>
      <c r="F529" s="18" t="n"/>
      <c r="G529" s="38" t="n"/>
      <c r="H529" s="39">
        <f>IF($A529="","",IF($F529="","",IFERROR(INDEX('Deposit Batches'!$C$6:$C$505,MATCH($F529,'Deposit Batches'!$A$6:$A$505,0)),"")))</f>
        <v/>
      </c>
      <c r="I529" s="38" t="n"/>
      <c r="J529" s="40" t="n"/>
      <c r="K529" s="40" t="n"/>
      <c r="L529" s="41">
        <f>IF($A529="","",IF($J529="","",ROUND($J529-IF($K529="",0,$K529),2)))</f>
        <v/>
      </c>
      <c r="M529" s="23">
        <f>IF($A529="","",IF(OR($B529="",$C529="",$D529="",$G529="",$J529=""),"Missing Required Data",IF($F529="","Unassigned to Deposit",IF(COUNTIF('Deposit Batches'!$A$6:$A$505,$F529)=0,"Unknown Deposit Batch",IF($I529="","Not Posted",IF(OR($I529&lt;$G529,AND($H529&lt;&gt;"",$H529&lt;$G529)),"Review Dates",IF(ABS($L529)&gt;Dashboard!$B$5,"Posting Variance",IF(ABS(IFERROR(INDEX('Deposit Batches'!$H$6:$H$505,MATCH($F529,'Deposit Batches'!$A$6:$A$505,0)),0))&gt;Dashboard!$B$6,"Deposit Variance","Reconciled"))))))))</f>
        <v/>
      </c>
      <c r="N529" s="24">
        <f>IF($A529="","",IF($G529="","",MAX(0,IF($M529="Reconciled",$I529,Dashboard!$B$4)-$G529)))</f>
        <v/>
      </c>
      <c r="O529" s="25" t="n"/>
    </row>
    <row r="530">
      <c r="A530" s="18" t="n"/>
      <c r="B530" s="18" t="n"/>
      <c r="C530" s="18" t="n"/>
      <c r="D530" s="18" t="n"/>
      <c r="E530" s="18" t="n"/>
      <c r="F530" s="18" t="n"/>
      <c r="G530" s="38" t="n"/>
      <c r="H530" s="39">
        <f>IF($A530="","",IF($F530="","",IFERROR(INDEX('Deposit Batches'!$C$6:$C$505,MATCH($F530,'Deposit Batches'!$A$6:$A$505,0)),"")))</f>
        <v/>
      </c>
      <c r="I530" s="38" t="n"/>
      <c r="J530" s="40" t="n"/>
      <c r="K530" s="40" t="n"/>
      <c r="L530" s="41">
        <f>IF($A530="","",IF($J530="","",ROUND($J530-IF($K530="",0,$K530),2)))</f>
        <v/>
      </c>
      <c r="M530" s="23">
        <f>IF($A530="","",IF(OR($B530="",$C530="",$D530="",$G530="",$J530=""),"Missing Required Data",IF($F530="","Unassigned to Deposit",IF(COUNTIF('Deposit Batches'!$A$6:$A$505,$F530)=0,"Unknown Deposit Batch",IF($I530="","Not Posted",IF(OR($I530&lt;$G530,AND($H530&lt;&gt;"",$H530&lt;$G530)),"Review Dates",IF(ABS($L530)&gt;Dashboard!$B$5,"Posting Variance",IF(ABS(IFERROR(INDEX('Deposit Batches'!$H$6:$H$505,MATCH($F530,'Deposit Batches'!$A$6:$A$505,0)),0))&gt;Dashboard!$B$6,"Deposit Variance","Reconciled"))))))))</f>
        <v/>
      </c>
      <c r="N530" s="24">
        <f>IF($A530="","",IF($G530="","",MAX(0,IF($M530="Reconciled",$I530,Dashboard!$B$4)-$G530)))</f>
        <v/>
      </c>
      <c r="O530" s="25" t="n"/>
    </row>
    <row r="531">
      <c r="A531" s="18" t="n"/>
      <c r="B531" s="18" t="n"/>
      <c r="C531" s="18" t="n"/>
      <c r="D531" s="18" t="n"/>
      <c r="E531" s="18" t="n"/>
      <c r="F531" s="18" t="n"/>
      <c r="G531" s="38" t="n"/>
      <c r="H531" s="39">
        <f>IF($A531="","",IF($F531="","",IFERROR(INDEX('Deposit Batches'!$C$6:$C$505,MATCH($F531,'Deposit Batches'!$A$6:$A$505,0)),"")))</f>
        <v/>
      </c>
      <c r="I531" s="38" t="n"/>
      <c r="J531" s="40" t="n"/>
      <c r="K531" s="40" t="n"/>
      <c r="L531" s="41">
        <f>IF($A531="","",IF($J531="","",ROUND($J531-IF($K531="",0,$K531),2)))</f>
        <v/>
      </c>
      <c r="M531" s="23">
        <f>IF($A531="","",IF(OR($B531="",$C531="",$D531="",$G531="",$J531=""),"Missing Required Data",IF($F531="","Unassigned to Deposit",IF(COUNTIF('Deposit Batches'!$A$6:$A$505,$F531)=0,"Unknown Deposit Batch",IF($I531="","Not Posted",IF(OR($I531&lt;$G531,AND($H531&lt;&gt;"",$H531&lt;$G531)),"Review Dates",IF(ABS($L531)&gt;Dashboard!$B$5,"Posting Variance",IF(ABS(IFERROR(INDEX('Deposit Batches'!$H$6:$H$505,MATCH($F531,'Deposit Batches'!$A$6:$A$505,0)),0))&gt;Dashboard!$B$6,"Deposit Variance","Reconciled"))))))))</f>
        <v/>
      </c>
      <c r="N531" s="24">
        <f>IF($A531="","",IF($G531="","",MAX(0,IF($M531="Reconciled",$I531,Dashboard!$B$4)-$G531)))</f>
        <v/>
      </c>
      <c r="O531" s="25" t="n"/>
    </row>
    <row r="532">
      <c r="A532" s="18" t="n"/>
      <c r="B532" s="18" t="n"/>
      <c r="C532" s="18" t="n"/>
      <c r="D532" s="18" t="n"/>
      <c r="E532" s="18" t="n"/>
      <c r="F532" s="18" t="n"/>
      <c r="G532" s="38" t="n"/>
      <c r="H532" s="39">
        <f>IF($A532="","",IF($F532="","",IFERROR(INDEX('Deposit Batches'!$C$6:$C$505,MATCH($F532,'Deposit Batches'!$A$6:$A$505,0)),"")))</f>
        <v/>
      </c>
      <c r="I532" s="38" t="n"/>
      <c r="J532" s="40" t="n"/>
      <c r="K532" s="40" t="n"/>
      <c r="L532" s="41">
        <f>IF($A532="","",IF($J532="","",ROUND($J532-IF($K532="",0,$K532),2)))</f>
        <v/>
      </c>
      <c r="M532" s="23">
        <f>IF($A532="","",IF(OR($B532="",$C532="",$D532="",$G532="",$J532=""),"Missing Required Data",IF($F532="","Unassigned to Deposit",IF(COUNTIF('Deposit Batches'!$A$6:$A$505,$F532)=0,"Unknown Deposit Batch",IF($I532="","Not Posted",IF(OR($I532&lt;$G532,AND($H532&lt;&gt;"",$H532&lt;$G532)),"Review Dates",IF(ABS($L532)&gt;Dashboard!$B$5,"Posting Variance",IF(ABS(IFERROR(INDEX('Deposit Batches'!$H$6:$H$505,MATCH($F532,'Deposit Batches'!$A$6:$A$505,0)),0))&gt;Dashboard!$B$6,"Deposit Variance","Reconciled"))))))))</f>
        <v/>
      </c>
      <c r="N532" s="24">
        <f>IF($A532="","",IF($G532="","",MAX(0,IF($M532="Reconciled",$I532,Dashboard!$B$4)-$G532)))</f>
        <v/>
      </c>
      <c r="O532" s="25" t="n"/>
    </row>
    <row r="533">
      <c r="A533" s="18" t="n"/>
      <c r="B533" s="18" t="n"/>
      <c r="C533" s="18" t="n"/>
      <c r="D533" s="18" t="n"/>
      <c r="E533" s="18" t="n"/>
      <c r="F533" s="18" t="n"/>
      <c r="G533" s="38" t="n"/>
      <c r="H533" s="39">
        <f>IF($A533="","",IF($F533="","",IFERROR(INDEX('Deposit Batches'!$C$6:$C$505,MATCH($F533,'Deposit Batches'!$A$6:$A$505,0)),"")))</f>
        <v/>
      </c>
      <c r="I533" s="38" t="n"/>
      <c r="J533" s="40" t="n"/>
      <c r="K533" s="40" t="n"/>
      <c r="L533" s="41">
        <f>IF($A533="","",IF($J533="","",ROUND($J533-IF($K533="",0,$K533),2)))</f>
        <v/>
      </c>
      <c r="M533" s="23">
        <f>IF($A533="","",IF(OR($B533="",$C533="",$D533="",$G533="",$J533=""),"Missing Required Data",IF($F533="","Unassigned to Deposit",IF(COUNTIF('Deposit Batches'!$A$6:$A$505,$F533)=0,"Unknown Deposit Batch",IF($I533="","Not Posted",IF(OR($I533&lt;$G533,AND($H533&lt;&gt;"",$H533&lt;$G533)),"Review Dates",IF(ABS($L533)&gt;Dashboard!$B$5,"Posting Variance",IF(ABS(IFERROR(INDEX('Deposit Batches'!$H$6:$H$505,MATCH($F533,'Deposit Batches'!$A$6:$A$505,0)),0))&gt;Dashboard!$B$6,"Deposit Variance","Reconciled"))))))))</f>
        <v/>
      </c>
      <c r="N533" s="24">
        <f>IF($A533="","",IF($G533="","",MAX(0,IF($M533="Reconciled",$I533,Dashboard!$B$4)-$G533)))</f>
        <v/>
      </c>
      <c r="O533" s="25" t="n"/>
    </row>
    <row r="534">
      <c r="A534" s="18" t="n"/>
      <c r="B534" s="18" t="n"/>
      <c r="C534" s="18" t="n"/>
      <c r="D534" s="18" t="n"/>
      <c r="E534" s="18" t="n"/>
      <c r="F534" s="18" t="n"/>
      <c r="G534" s="38" t="n"/>
      <c r="H534" s="39">
        <f>IF($A534="","",IF($F534="","",IFERROR(INDEX('Deposit Batches'!$C$6:$C$505,MATCH($F534,'Deposit Batches'!$A$6:$A$505,0)),"")))</f>
        <v/>
      </c>
      <c r="I534" s="38" t="n"/>
      <c r="J534" s="40" t="n"/>
      <c r="K534" s="40" t="n"/>
      <c r="L534" s="41">
        <f>IF($A534="","",IF($J534="","",ROUND($J534-IF($K534="",0,$K534),2)))</f>
        <v/>
      </c>
      <c r="M534" s="23">
        <f>IF($A534="","",IF(OR($B534="",$C534="",$D534="",$G534="",$J534=""),"Missing Required Data",IF($F534="","Unassigned to Deposit",IF(COUNTIF('Deposit Batches'!$A$6:$A$505,$F534)=0,"Unknown Deposit Batch",IF($I534="","Not Posted",IF(OR($I534&lt;$G534,AND($H534&lt;&gt;"",$H534&lt;$G534)),"Review Dates",IF(ABS($L534)&gt;Dashboard!$B$5,"Posting Variance",IF(ABS(IFERROR(INDEX('Deposit Batches'!$H$6:$H$505,MATCH($F534,'Deposit Batches'!$A$6:$A$505,0)),0))&gt;Dashboard!$B$6,"Deposit Variance","Reconciled"))))))))</f>
        <v/>
      </c>
      <c r="N534" s="24">
        <f>IF($A534="","",IF($G534="","",MAX(0,IF($M534="Reconciled",$I534,Dashboard!$B$4)-$G534)))</f>
        <v/>
      </c>
      <c r="O534" s="25" t="n"/>
    </row>
    <row r="535">
      <c r="A535" s="18" t="n"/>
      <c r="B535" s="18" t="n"/>
      <c r="C535" s="18" t="n"/>
      <c r="D535" s="18" t="n"/>
      <c r="E535" s="18" t="n"/>
      <c r="F535" s="18" t="n"/>
      <c r="G535" s="38" t="n"/>
      <c r="H535" s="39">
        <f>IF($A535="","",IF($F535="","",IFERROR(INDEX('Deposit Batches'!$C$6:$C$505,MATCH($F535,'Deposit Batches'!$A$6:$A$505,0)),"")))</f>
        <v/>
      </c>
      <c r="I535" s="38" t="n"/>
      <c r="J535" s="40" t="n"/>
      <c r="K535" s="40" t="n"/>
      <c r="L535" s="41">
        <f>IF($A535="","",IF($J535="","",ROUND($J535-IF($K535="",0,$K535),2)))</f>
        <v/>
      </c>
      <c r="M535" s="23">
        <f>IF($A535="","",IF(OR($B535="",$C535="",$D535="",$G535="",$J535=""),"Missing Required Data",IF($F535="","Unassigned to Deposit",IF(COUNTIF('Deposit Batches'!$A$6:$A$505,$F535)=0,"Unknown Deposit Batch",IF($I535="","Not Posted",IF(OR($I535&lt;$G535,AND($H535&lt;&gt;"",$H535&lt;$G535)),"Review Dates",IF(ABS($L535)&gt;Dashboard!$B$5,"Posting Variance",IF(ABS(IFERROR(INDEX('Deposit Batches'!$H$6:$H$505,MATCH($F535,'Deposit Batches'!$A$6:$A$505,0)),0))&gt;Dashboard!$B$6,"Deposit Variance","Reconciled"))))))))</f>
        <v/>
      </c>
      <c r="N535" s="24">
        <f>IF($A535="","",IF($G535="","",MAX(0,IF($M535="Reconciled",$I535,Dashboard!$B$4)-$G535)))</f>
        <v/>
      </c>
      <c r="O535" s="25" t="n"/>
    </row>
    <row r="536">
      <c r="A536" s="18" t="n"/>
      <c r="B536" s="18" t="n"/>
      <c r="C536" s="18" t="n"/>
      <c r="D536" s="18" t="n"/>
      <c r="E536" s="18" t="n"/>
      <c r="F536" s="18" t="n"/>
      <c r="G536" s="38" t="n"/>
      <c r="H536" s="39">
        <f>IF($A536="","",IF($F536="","",IFERROR(INDEX('Deposit Batches'!$C$6:$C$505,MATCH($F536,'Deposit Batches'!$A$6:$A$505,0)),"")))</f>
        <v/>
      </c>
      <c r="I536" s="38" t="n"/>
      <c r="J536" s="40" t="n"/>
      <c r="K536" s="40" t="n"/>
      <c r="L536" s="41">
        <f>IF($A536="","",IF($J536="","",ROUND($J536-IF($K536="",0,$K536),2)))</f>
        <v/>
      </c>
      <c r="M536" s="23">
        <f>IF($A536="","",IF(OR($B536="",$C536="",$D536="",$G536="",$J536=""),"Missing Required Data",IF($F536="","Unassigned to Deposit",IF(COUNTIF('Deposit Batches'!$A$6:$A$505,$F536)=0,"Unknown Deposit Batch",IF($I536="","Not Posted",IF(OR($I536&lt;$G536,AND($H536&lt;&gt;"",$H536&lt;$G536)),"Review Dates",IF(ABS($L536)&gt;Dashboard!$B$5,"Posting Variance",IF(ABS(IFERROR(INDEX('Deposit Batches'!$H$6:$H$505,MATCH($F536,'Deposit Batches'!$A$6:$A$505,0)),0))&gt;Dashboard!$B$6,"Deposit Variance","Reconciled"))))))))</f>
        <v/>
      </c>
      <c r="N536" s="24">
        <f>IF($A536="","",IF($G536="","",MAX(0,IF($M536="Reconciled",$I536,Dashboard!$B$4)-$G536)))</f>
        <v/>
      </c>
      <c r="O536" s="25" t="n"/>
    </row>
    <row r="537">
      <c r="A537" s="18" t="n"/>
      <c r="B537" s="18" t="n"/>
      <c r="C537" s="18" t="n"/>
      <c r="D537" s="18" t="n"/>
      <c r="E537" s="18" t="n"/>
      <c r="F537" s="18" t="n"/>
      <c r="G537" s="38" t="n"/>
      <c r="H537" s="39">
        <f>IF($A537="","",IF($F537="","",IFERROR(INDEX('Deposit Batches'!$C$6:$C$505,MATCH($F537,'Deposit Batches'!$A$6:$A$505,0)),"")))</f>
        <v/>
      </c>
      <c r="I537" s="38" t="n"/>
      <c r="J537" s="40" t="n"/>
      <c r="K537" s="40" t="n"/>
      <c r="L537" s="41">
        <f>IF($A537="","",IF($J537="","",ROUND($J537-IF($K537="",0,$K537),2)))</f>
        <v/>
      </c>
      <c r="M537" s="23">
        <f>IF($A537="","",IF(OR($B537="",$C537="",$D537="",$G537="",$J537=""),"Missing Required Data",IF($F537="","Unassigned to Deposit",IF(COUNTIF('Deposit Batches'!$A$6:$A$505,$F537)=0,"Unknown Deposit Batch",IF($I537="","Not Posted",IF(OR($I537&lt;$G537,AND($H537&lt;&gt;"",$H537&lt;$G537)),"Review Dates",IF(ABS($L537)&gt;Dashboard!$B$5,"Posting Variance",IF(ABS(IFERROR(INDEX('Deposit Batches'!$H$6:$H$505,MATCH($F537,'Deposit Batches'!$A$6:$A$505,0)),0))&gt;Dashboard!$B$6,"Deposit Variance","Reconciled"))))))))</f>
        <v/>
      </c>
      <c r="N537" s="24">
        <f>IF($A537="","",IF($G537="","",MAX(0,IF($M537="Reconciled",$I537,Dashboard!$B$4)-$G537)))</f>
        <v/>
      </c>
      <c r="O537" s="25" t="n"/>
    </row>
    <row r="538">
      <c r="A538" s="18" t="n"/>
      <c r="B538" s="18" t="n"/>
      <c r="C538" s="18" t="n"/>
      <c r="D538" s="18" t="n"/>
      <c r="E538" s="18" t="n"/>
      <c r="F538" s="18" t="n"/>
      <c r="G538" s="38" t="n"/>
      <c r="H538" s="39">
        <f>IF($A538="","",IF($F538="","",IFERROR(INDEX('Deposit Batches'!$C$6:$C$505,MATCH($F538,'Deposit Batches'!$A$6:$A$505,0)),"")))</f>
        <v/>
      </c>
      <c r="I538" s="38" t="n"/>
      <c r="J538" s="40" t="n"/>
      <c r="K538" s="40" t="n"/>
      <c r="L538" s="41">
        <f>IF($A538="","",IF($J538="","",ROUND($J538-IF($K538="",0,$K538),2)))</f>
        <v/>
      </c>
      <c r="M538" s="23">
        <f>IF($A538="","",IF(OR($B538="",$C538="",$D538="",$G538="",$J538=""),"Missing Required Data",IF($F538="","Unassigned to Deposit",IF(COUNTIF('Deposit Batches'!$A$6:$A$505,$F538)=0,"Unknown Deposit Batch",IF($I538="","Not Posted",IF(OR($I538&lt;$G538,AND($H538&lt;&gt;"",$H538&lt;$G538)),"Review Dates",IF(ABS($L538)&gt;Dashboard!$B$5,"Posting Variance",IF(ABS(IFERROR(INDEX('Deposit Batches'!$H$6:$H$505,MATCH($F538,'Deposit Batches'!$A$6:$A$505,0)),0))&gt;Dashboard!$B$6,"Deposit Variance","Reconciled"))))))))</f>
        <v/>
      </c>
      <c r="N538" s="24">
        <f>IF($A538="","",IF($G538="","",MAX(0,IF($M538="Reconciled",$I538,Dashboard!$B$4)-$G538)))</f>
        <v/>
      </c>
      <c r="O538" s="25" t="n"/>
    </row>
    <row r="539">
      <c r="A539" s="18" t="n"/>
      <c r="B539" s="18" t="n"/>
      <c r="C539" s="18" t="n"/>
      <c r="D539" s="18" t="n"/>
      <c r="E539" s="18" t="n"/>
      <c r="F539" s="18" t="n"/>
      <c r="G539" s="38" t="n"/>
      <c r="H539" s="39">
        <f>IF($A539="","",IF($F539="","",IFERROR(INDEX('Deposit Batches'!$C$6:$C$505,MATCH($F539,'Deposit Batches'!$A$6:$A$505,0)),"")))</f>
        <v/>
      </c>
      <c r="I539" s="38" t="n"/>
      <c r="J539" s="40" t="n"/>
      <c r="K539" s="40" t="n"/>
      <c r="L539" s="41">
        <f>IF($A539="","",IF($J539="","",ROUND($J539-IF($K539="",0,$K539),2)))</f>
        <v/>
      </c>
      <c r="M539" s="23">
        <f>IF($A539="","",IF(OR($B539="",$C539="",$D539="",$G539="",$J539=""),"Missing Required Data",IF($F539="","Unassigned to Deposit",IF(COUNTIF('Deposit Batches'!$A$6:$A$505,$F539)=0,"Unknown Deposit Batch",IF($I539="","Not Posted",IF(OR($I539&lt;$G539,AND($H539&lt;&gt;"",$H539&lt;$G539)),"Review Dates",IF(ABS($L539)&gt;Dashboard!$B$5,"Posting Variance",IF(ABS(IFERROR(INDEX('Deposit Batches'!$H$6:$H$505,MATCH($F539,'Deposit Batches'!$A$6:$A$505,0)),0))&gt;Dashboard!$B$6,"Deposit Variance","Reconciled"))))))))</f>
        <v/>
      </c>
      <c r="N539" s="24">
        <f>IF($A539="","",IF($G539="","",MAX(0,IF($M539="Reconciled",$I539,Dashboard!$B$4)-$G539)))</f>
        <v/>
      </c>
      <c r="O539" s="25" t="n"/>
    </row>
    <row r="540">
      <c r="A540" s="18" t="n"/>
      <c r="B540" s="18" t="n"/>
      <c r="C540" s="18" t="n"/>
      <c r="D540" s="18" t="n"/>
      <c r="E540" s="18" t="n"/>
      <c r="F540" s="18" t="n"/>
      <c r="G540" s="38" t="n"/>
      <c r="H540" s="39">
        <f>IF($A540="","",IF($F540="","",IFERROR(INDEX('Deposit Batches'!$C$6:$C$505,MATCH($F540,'Deposit Batches'!$A$6:$A$505,0)),"")))</f>
        <v/>
      </c>
      <c r="I540" s="38" t="n"/>
      <c r="J540" s="40" t="n"/>
      <c r="K540" s="40" t="n"/>
      <c r="L540" s="41">
        <f>IF($A540="","",IF($J540="","",ROUND($J540-IF($K540="",0,$K540),2)))</f>
        <v/>
      </c>
      <c r="M540" s="23">
        <f>IF($A540="","",IF(OR($B540="",$C540="",$D540="",$G540="",$J540=""),"Missing Required Data",IF($F540="","Unassigned to Deposit",IF(COUNTIF('Deposit Batches'!$A$6:$A$505,$F540)=0,"Unknown Deposit Batch",IF($I540="","Not Posted",IF(OR($I540&lt;$G540,AND($H540&lt;&gt;"",$H540&lt;$G540)),"Review Dates",IF(ABS($L540)&gt;Dashboard!$B$5,"Posting Variance",IF(ABS(IFERROR(INDEX('Deposit Batches'!$H$6:$H$505,MATCH($F540,'Deposit Batches'!$A$6:$A$505,0)),0))&gt;Dashboard!$B$6,"Deposit Variance","Reconciled"))))))))</f>
        <v/>
      </c>
      <c r="N540" s="24">
        <f>IF($A540="","",IF($G540="","",MAX(0,IF($M540="Reconciled",$I540,Dashboard!$B$4)-$G540)))</f>
        <v/>
      </c>
      <c r="O540" s="25" t="n"/>
    </row>
    <row r="541">
      <c r="A541" s="18" t="n"/>
      <c r="B541" s="18" t="n"/>
      <c r="C541" s="18" t="n"/>
      <c r="D541" s="18" t="n"/>
      <c r="E541" s="18" t="n"/>
      <c r="F541" s="18" t="n"/>
      <c r="G541" s="38" t="n"/>
      <c r="H541" s="39">
        <f>IF($A541="","",IF($F541="","",IFERROR(INDEX('Deposit Batches'!$C$6:$C$505,MATCH($F541,'Deposit Batches'!$A$6:$A$505,0)),"")))</f>
        <v/>
      </c>
      <c r="I541" s="38" t="n"/>
      <c r="J541" s="40" t="n"/>
      <c r="K541" s="40" t="n"/>
      <c r="L541" s="41">
        <f>IF($A541="","",IF($J541="","",ROUND($J541-IF($K541="",0,$K541),2)))</f>
        <v/>
      </c>
      <c r="M541" s="23">
        <f>IF($A541="","",IF(OR($B541="",$C541="",$D541="",$G541="",$J541=""),"Missing Required Data",IF($F541="","Unassigned to Deposit",IF(COUNTIF('Deposit Batches'!$A$6:$A$505,$F541)=0,"Unknown Deposit Batch",IF($I541="","Not Posted",IF(OR($I541&lt;$G541,AND($H541&lt;&gt;"",$H541&lt;$G541)),"Review Dates",IF(ABS($L541)&gt;Dashboard!$B$5,"Posting Variance",IF(ABS(IFERROR(INDEX('Deposit Batches'!$H$6:$H$505,MATCH($F541,'Deposit Batches'!$A$6:$A$505,0)),0))&gt;Dashboard!$B$6,"Deposit Variance","Reconciled"))))))))</f>
        <v/>
      </c>
      <c r="N541" s="24">
        <f>IF($A541="","",IF($G541="","",MAX(0,IF($M541="Reconciled",$I541,Dashboard!$B$4)-$G541)))</f>
        <v/>
      </c>
      <c r="O541" s="25" t="n"/>
    </row>
    <row r="542">
      <c r="A542" s="18" t="n"/>
      <c r="B542" s="18" t="n"/>
      <c r="C542" s="18" t="n"/>
      <c r="D542" s="18" t="n"/>
      <c r="E542" s="18" t="n"/>
      <c r="F542" s="18" t="n"/>
      <c r="G542" s="38" t="n"/>
      <c r="H542" s="39">
        <f>IF($A542="","",IF($F542="","",IFERROR(INDEX('Deposit Batches'!$C$6:$C$505,MATCH($F542,'Deposit Batches'!$A$6:$A$505,0)),"")))</f>
        <v/>
      </c>
      <c r="I542" s="38" t="n"/>
      <c r="J542" s="40" t="n"/>
      <c r="K542" s="40" t="n"/>
      <c r="L542" s="41">
        <f>IF($A542="","",IF($J542="","",ROUND($J542-IF($K542="",0,$K542),2)))</f>
        <v/>
      </c>
      <c r="M542" s="23">
        <f>IF($A542="","",IF(OR($B542="",$C542="",$D542="",$G542="",$J542=""),"Missing Required Data",IF($F542="","Unassigned to Deposit",IF(COUNTIF('Deposit Batches'!$A$6:$A$505,$F542)=0,"Unknown Deposit Batch",IF($I542="","Not Posted",IF(OR($I542&lt;$G542,AND($H542&lt;&gt;"",$H542&lt;$G542)),"Review Dates",IF(ABS($L542)&gt;Dashboard!$B$5,"Posting Variance",IF(ABS(IFERROR(INDEX('Deposit Batches'!$H$6:$H$505,MATCH($F542,'Deposit Batches'!$A$6:$A$505,0)),0))&gt;Dashboard!$B$6,"Deposit Variance","Reconciled"))))))))</f>
        <v/>
      </c>
      <c r="N542" s="24">
        <f>IF($A542="","",IF($G542="","",MAX(0,IF($M542="Reconciled",$I542,Dashboard!$B$4)-$G542)))</f>
        <v/>
      </c>
      <c r="O542" s="25" t="n"/>
    </row>
    <row r="543">
      <c r="A543" s="18" t="n"/>
      <c r="B543" s="18" t="n"/>
      <c r="C543" s="18" t="n"/>
      <c r="D543" s="18" t="n"/>
      <c r="E543" s="18" t="n"/>
      <c r="F543" s="18" t="n"/>
      <c r="G543" s="38" t="n"/>
      <c r="H543" s="39">
        <f>IF($A543="","",IF($F543="","",IFERROR(INDEX('Deposit Batches'!$C$6:$C$505,MATCH($F543,'Deposit Batches'!$A$6:$A$505,0)),"")))</f>
        <v/>
      </c>
      <c r="I543" s="38" t="n"/>
      <c r="J543" s="40" t="n"/>
      <c r="K543" s="40" t="n"/>
      <c r="L543" s="41">
        <f>IF($A543="","",IF($J543="","",ROUND($J543-IF($K543="",0,$K543),2)))</f>
        <v/>
      </c>
      <c r="M543" s="23">
        <f>IF($A543="","",IF(OR($B543="",$C543="",$D543="",$G543="",$J543=""),"Missing Required Data",IF($F543="","Unassigned to Deposit",IF(COUNTIF('Deposit Batches'!$A$6:$A$505,$F543)=0,"Unknown Deposit Batch",IF($I543="","Not Posted",IF(OR($I543&lt;$G543,AND($H543&lt;&gt;"",$H543&lt;$G543)),"Review Dates",IF(ABS($L543)&gt;Dashboard!$B$5,"Posting Variance",IF(ABS(IFERROR(INDEX('Deposit Batches'!$H$6:$H$505,MATCH($F543,'Deposit Batches'!$A$6:$A$505,0)),0))&gt;Dashboard!$B$6,"Deposit Variance","Reconciled"))))))))</f>
        <v/>
      </c>
      <c r="N543" s="24">
        <f>IF($A543="","",IF($G543="","",MAX(0,IF($M543="Reconciled",$I543,Dashboard!$B$4)-$G543)))</f>
        <v/>
      </c>
      <c r="O543" s="25" t="n"/>
    </row>
    <row r="544">
      <c r="A544" s="18" t="n"/>
      <c r="B544" s="18" t="n"/>
      <c r="C544" s="18" t="n"/>
      <c r="D544" s="18" t="n"/>
      <c r="E544" s="18" t="n"/>
      <c r="F544" s="18" t="n"/>
      <c r="G544" s="38" t="n"/>
      <c r="H544" s="39">
        <f>IF($A544="","",IF($F544="","",IFERROR(INDEX('Deposit Batches'!$C$6:$C$505,MATCH($F544,'Deposit Batches'!$A$6:$A$505,0)),"")))</f>
        <v/>
      </c>
      <c r="I544" s="38" t="n"/>
      <c r="J544" s="40" t="n"/>
      <c r="K544" s="40" t="n"/>
      <c r="L544" s="41">
        <f>IF($A544="","",IF($J544="","",ROUND($J544-IF($K544="",0,$K544),2)))</f>
        <v/>
      </c>
      <c r="M544" s="23">
        <f>IF($A544="","",IF(OR($B544="",$C544="",$D544="",$G544="",$J544=""),"Missing Required Data",IF($F544="","Unassigned to Deposit",IF(COUNTIF('Deposit Batches'!$A$6:$A$505,$F544)=0,"Unknown Deposit Batch",IF($I544="","Not Posted",IF(OR($I544&lt;$G544,AND($H544&lt;&gt;"",$H544&lt;$G544)),"Review Dates",IF(ABS($L544)&gt;Dashboard!$B$5,"Posting Variance",IF(ABS(IFERROR(INDEX('Deposit Batches'!$H$6:$H$505,MATCH($F544,'Deposit Batches'!$A$6:$A$505,0)),0))&gt;Dashboard!$B$6,"Deposit Variance","Reconciled"))))))))</f>
        <v/>
      </c>
      <c r="N544" s="24">
        <f>IF($A544="","",IF($G544="","",MAX(0,IF($M544="Reconciled",$I544,Dashboard!$B$4)-$G544)))</f>
        <v/>
      </c>
      <c r="O544" s="25" t="n"/>
    </row>
    <row r="545">
      <c r="A545" s="18" t="n"/>
      <c r="B545" s="18" t="n"/>
      <c r="C545" s="18" t="n"/>
      <c r="D545" s="18" t="n"/>
      <c r="E545" s="18" t="n"/>
      <c r="F545" s="18" t="n"/>
      <c r="G545" s="38" t="n"/>
      <c r="H545" s="39">
        <f>IF($A545="","",IF($F545="","",IFERROR(INDEX('Deposit Batches'!$C$6:$C$505,MATCH($F545,'Deposit Batches'!$A$6:$A$505,0)),"")))</f>
        <v/>
      </c>
      <c r="I545" s="38" t="n"/>
      <c r="J545" s="40" t="n"/>
      <c r="K545" s="40" t="n"/>
      <c r="L545" s="41">
        <f>IF($A545="","",IF($J545="","",ROUND($J545-IF($K545="",0,$K545),2)))</f>
        <v/>
      </c>
      <c r="M545" s="23">
        <f>IF($A545="","",IF(OR($B545="",$C545="",$D545="",$G545="",$J545=""),"Missing Required Data",IF($F545="","Unassigned to Deposit",IF(COUNTIF('Deposit Batches'!$A$6:$A$505,$F545)=0,"Unknown Deposit Batch",IF($I545="","Not Posted",IF(OR($I545&lt;$G545,AND($H545&lt;&gt;"",$H545&lt;$G545)),"Review Dates",IF(ABS($L545)&gt;Dashboard!$B$5,"Posting Variance",IF(ABS(IFERROR(INDEX('Deposit Batches'!$H$6:$H$505,MATCH($F545,'Deposit Batches'!$A$6:$A$505,0)),0))&gt;Dashboard!$B$6,"Deposit Variance","Reconciled"))))))))</f>
        <v/>
      </c>
      <c r="N545" s="24">
        <f>IF($A545="","",IF($G545="","",MAX(0,IF($M545="Reconciled",$I545,Dashboard!$B$4)-$G545)))</f>
        <v/>
      </c>
      <c r="O545" s="25" t="n"/>
    </row>
    <row r="546">
      <c r="A546" s="18" t="n"/>
      <c r="B546" s="18" t="n"/>
      <c r="C546" s="18" t="n"/>
      <c r="D546" s="18" t="n"/>
      <c r="E546" s="18" t="n"/>
      <c r="F546" s="18" t="n"/>
      <c r="G546" s="38" t="n"/>
      <c r="H546" s="39">
        <f>IF($A546="","",IF($F546="","",IFERROR(INDEX('Deposit Batches'!$C$6:$C$505,MATCH($F546,'Deposit Batches'!$A$6:$A$505,0)),"")))</f>
        <v/>
      </c>
      <c r="I546" s="38" t="n"/>
      <c r="J546" s="40" t="n"/>
      <c r="K546" s="40" t="n"/>
      <c r="L546" s="41">
        <f>IF($A546="","",IF($J546="","",ROUND($J546-IF($K546="",0,$K546),2)))</f>
        <v/>
      </c>
      <c r="M546" s="23">
        <f>IF($A546="","",IF(OR($B546="",$C546="",$D546="",$G546="",$J546=""),"Missing Required Data",IF($F546="","Unassigned to Deposit",IF(COUNTIF('Deposit Batches'!$A$6:$A$505,$F546)=0,"Unknown Deposit Batch",IF($I546="","Not Posted",IF(OR($I546&lt;$G546,AND($H546&lt;&gt;"",$H546&lt;$G546)),"Review Dates",IF(ABS($L546)&gt;Dashboard!$B$5,"Posting Variance",IF(ABS(IFERROR(INDEX('Deposit Batches'!$H$6:$H$505,MATCH($F546,'Deposit Batches'!$A$6:$A$505,0)),0))&gt;Dashboard!$B$6,"Deposit Variance","Reconciled"))))))))</f>
        <v/>
      </c>
      <c r="N546" s="24">
        <f>IF($A546="","",IF($G546="","",MAX(0,IF($M546="Reconciled",$I546,Dashboard!$B$4)-$G546)))</f>
        <v/>
      </c>
      <c r="O546" s="25" t="n"/>
    </row>
    <row r="547">
      <c r="A547" s="18" t="n"/>
      <c r="B547" s="18" t="n"/>
      <c r="C547" s="18" t="n"/>
      <c r="D547" s="18" t="n"/>
      <c r="E547" s="18" t="n"/>
      <c r="F547" s="18" t="n"/>
      <c r="G547" s="38" t="n"/>
      <c r="H547" s="39">
        <f>IF($A547="","",IF($F547="","",IFERROR(INDEX('Deposit Batches'!$C$6:$C$505,MATCH($F547,'Deposit Batches'!$A$6:$A$505,0)),"")))</f>
        <v/>
      </c>
      <c r="I547" s="38" t="n"/>
      <c r="J547" s="40" t="n"/>
      <c r="K547" s="40" t="n"/>
      <c r="L547" s="41">
        <f>IF($A547="","",IF($J547="","",ROUND($J547-IF($K547="",0,$K547),2)))</f>
        <v/>
      </c>
      <c r="M547" s="23">
        <f>IF($A547="","",IF(OR($B547="",$C547="",$D547="",$G547="",$J547=""),"Missing Required Data",IF($F547="","Unassigned to Deposit",IF(COUNTIF('Deposit Batches'!$A$6:$A$505,$F547)=0,"Unknown Deposit Batch",IF($I547="","Not Posted",IF(OR($I547&lt;$G547,AND($H547&lt;&gt;"",$H547&lt;$G547)),"Review Dates",IF(ABS($L547)&gt;Dashboard!$B$5,"Posting Variance",IF(ABS(IFERROR(INDEX('Deposit Batches'!$H$6:$H$505,MATCH($F547,'Deposit Batches'!$A$6:$A$505,0)),0))&gt;Dashboard!$B$6,"Deposit Variance","Reconciled"))))))))</f>
        <v/>
      </c>
      <c r="N547" s="24">
        <f>IF($A547="","",IF($G547="","",MAX(0,IF($M547="Reconciled",$I547,Dashboard!$B$4)-$G547)))</f>
        <v/>
      </c>
      <c r="O547" s="25" t="n"/>
    </row>
    <row r="548">
      <c r="A548" s="18" t="n"/>
      <c r="B548" s="18" t="n"/>
      <c r="C548" s="18" t="n"/>
      <c r="D548" s="18" t="n"/>
      <c r="E548" s="18" t="n"/>
      <c r="F548" s="18" t="n"/>
      <c r="G548" s="38" t="n"/>
      <c r="H548" s="39">
        <f>IF($A548="","",IF($F548="","",IFERROR(INDEX('Deposit Batches'!$C$6:$C$505,MATCH($F548,'Deposit Batches'!$A$6:$A$505,0)),"")))</f>
        <v/>
      </c>
      <c r="I548" s="38" t="n"/>
      <c r="J548" s="40" t="n"/>
      <c r="K548" s="40" t="n"/>
      <c r="L548" s="41">
        <f>IF($A548="","",IF($J548="","",ROUND($J548-IF($K548="",0,$K548),2)))</f>
        <v/>
      </c>
      <c r="M548" s="23">
        <f>IF($A548="","",IF(OR($B548="",$C548="",$D548="",$G548="",$J548=""),"Missing Required Data",IF($F548="","Unassigned to Deposit",IF(COUNTIF('Deposit Batches'!$A$6:$A$505,$F548)=0,"Unknown Deposit Batch",IF($I548="","Not Posted",IF(OR($I548&lt;$G548,AND($H548&lt;&gt;"",$H548&lt;$G548)),"Review Dates",IF(ABS($L548)&gt;Dashboard!$B$5,"Posting Variance",IF(ABS(IFERROR(INDEX('Deposit Batches'!$H$6:$H$505,MATCH($F548,'Deposit Batches'!$A$6:$A$505,0)),0))&gt;Dashboard!$B$6,"Deposit Variance","Reconciled"))))))))</f>
        <v/>
      </c>
      <c r="N548" s="24">
        <f>IF($A548="","",IF($G548="","",MAX(0,IF($M548="Reconciled",$I548,Dashboard!$B$4)-$G548)))</f>
        <v/>
      </c>
      <c r="O548" s="25" t="n"/>
    </row>
    <row r="549">
      <c r="A549" s="18" t="n"/>
      <c r="B549" s="18" t="n"/>
      <c r="C549" s="18" t="n"/>
      <c r="D549" s="18" t="n"/>
      <c r="E549" s="18" t="n"/>
      <c r="F549" s="18" t="n"/>
      <c r="G549" s="38" t="n"/>
      <c r="H549" s="39">
        <f>IF($A549="","",IF($F549="","",IFERROR(INDEX('Deposit Batches'!$C$6:$C$505,MATCH($F549,'Deposit Batches'!$A$6:$A$505,0)),"")))</f>
        <v/>
      </c>
      <c r="I549" s="38" t="n"/>
      <c r="J549" s="40" t="n"/>
      <c r="K549" s="40" t="n"/>
      <c r="L549" s="41">
        <f>IF($A549="","",IF($J549="","",ROUND($J549-IF($K549="",0,$K549),2)))</f>
        <v/>
      </c>
      <c r="M549" s="23">
        <f>IF($A549="","",IF(OR($B549="",$C549="",$D549="",$G549="",$J549=""),"Missing Required Data",IF($F549="","Unassigned to Deposit",IF(COUNTIF('Deposit Batches'!$A$6:$A$505,$F549)=0,"Unknown Deposit Batch",IF($I549="","Not Posted",IF(OR($I549&lt;$G549,AND($H549&lt;&gt;"",$H549&lt;$G549)),"Review Dates",IF(ABS($L549)&gt;Dashboard!$B$5,"Posting Variance",IF(ABS(IFERROR(INDEX('Deposit Batches'!$H$6:$H$505,MATCH($F549,'Deposit Batches'!$A$6:$A$505,0)),0))&gt;Dashboard!$B$6,"Deposit Variance","Reconciled"))))))))</f>
        <v/>
      </c>
      <c r="N549" s="24">
        <f>IF($A549="","",IF($G549="","",MAX(0,IF($M549="Reconciled",$I549,Dashboard!$B$4)-$G549)))</f>
        <v/>
      </c>
      <c r="O549" s="25" t="n"/>
    </row>
    <row r="550">
      <c r="A550" s="18" t="n"/>
      <c r="B550" s="18" t="n"/>
      <c r="C550" s="18" t="n"/>
      <c r="D550" s="18" t="n"/>
      <c r="E550" s="18" t="n"/>
      <c r="F550" s="18" t="n"/>
      <c r="G550" s="38" t="n"/>
      <c r="H550" s="39">
        <f>IF($A550="","",IF($F550="","",IFERROR(INDEX('Deposit Batches'!$C$6:$C$505,MATCH($F550,'Deposit Batches'!$A$6:$A$505,0)),"")))</f>
        <v/>
      </c>
      <c r="I550" s="38" t="n"/>
      <c r="J550" s="40" t="n"/>
      <c r="K550" s="40" t="n"/>
      <c r="L550" s="41">
        <f>IF($A550="","",IF($J550="","",ROUND($J550-IF($K550="",0,$K550),2)))</f>
        <v/>
      </c>
      <c r="M550" s="23">
        <f>IF($A550="","",IF(OR($B550="",$C550="",$D550="",$G550="",$J550=""),"Missing Required Data",IF($F550="","Unassigned to Deposit",IF(COUNTIF('Deposit Batches'!$A$6:$A$505,$F550)=0,"Unknown Deposit Batch",IF($I550="","Not Posted",IF(OR($I550&lt;$G550,AND($H550&lt;&gt;"",$H550&lt;$G550)),"Review Dates",IF(ABS($L550)&gt;Dashboard!$B$5,"Posting Variance",IF(ABS(IFERROR(INDEX('Deposit Batches'!$H$6:$H$505,MATCH($F550,'Deposit Batches'!$A$6:$A$505,0)),0))&gt;Dashboard!$B$6,"Deposit Variance","Reconciled"))))))))</f>
        <v/>
      </c>
      <c r="N550" s="24">
        <f>IF($A550="","",IF($G550="","",MAX(0,IF($M550="Reconciled",$I550,Dashboard!$B$4)-$G550)))</f>
        <v/>
      </c>
      <c r="O550" s="25" t="n"/>
    </row>
    <row r="551">
      <c r="A551" s="18" t="n"/>
      <c r="B551" s="18" t="n"/>
      <c r="C551" s="18" t="n"/>
      <c r="D551" s="18" t="n"/>
      <c r="E551" s="18" t="n"/>
      <c r="F551" s="18" t="n"/>
      <c r="G551" s="38" t="n"/>
      <c r="H551" s="39">
        <f>IF($A551="","",IF($F551="","",IFERROR(INDEX('Deposit Batches'!$C$6:$C$505,MATCH($F551,'Deposit Batches'!$A$6:$A$505,0)),"")))</f>
        <v/>
      </c>
      <c r="I551" s="38" t="n"/>
      <c r="J551" s="40" t="n"/>
      <c r="K551" s="40" t="n"/>
      <c r="L551" s="41">
        <f>IF($A551="","",IF($J551="","",ROUND($J551-IF($K551="",0,$K551),2)))</f>
        <v/>
      </c>
      <c r="M551" s="23">
        <f>IF($A551="","",IF(OR($B551="",$C551="",$D551="",$G551="",$J551=""),"Missing Required Data",IF($F551="","Unassigned to Deposit",IF(COUNTIF('Deposit Batches'!$A$6:$A$505,$F551)=0,"Unknown Deposit Batch",IF($I551="","Not Posted",IF(OR($I551&lt;$G551,AND($H551&lt;&gt;"",$H551&lt;$G551)),"Review Dates",IF(ABS($L551)&gt;Dashboard!$B$5,"Posting Variance",IF(ABS(IFERROR(INDEX('Deposit Batches'!$H$6:$H$505,MATCH($F551,'Deposit Batches'!$A$6:$A$505,0)),0))&gt;Dashboard!$B$6,"Deposit Variance","Reconciled"))))))))</f>
        <v/>
      </c>
      <c r="N551" s="24">
        <f>IF($A551="","",IF($G551="","",MAX(0,IF($M551="Reconciled",$I551,Dashboard!$B$4)-$G551)))</f>
        <v/>
      </c>
      <c r="O551" s="25" t="n"/>
    </row>
    <row r="552">
      <c r="A552" s="18" t="n"/>
      <c r="B552" s="18" t="n"/>
      <c r="C552" s="18" t="n"/>
      <c r="D552" s="18" t="n"/>
      <c r="E552" s="18" t="n"/>
      <c r="F552" s="18" t="n"/>
      <c r="G552" s="38" t="n"/>
      <c r="H552" s="39">
        <f>IF($A552="","",IF($F552="","",IFERROR(INDEX('Deposit Batches'!$C$6:$C$505,MATCH($F552,'Deposit Batches'!$A$6:$A$505,0)),"")))</f>
        <v/>
      </c>
      <c r="I552" s="38" t="n"/>
      <c r="J552" s="40" t="n"/>
      <c r="K552" s="40" t="n"/>
      <c r="L552" s="41">
        <f>IF($A552="","",IF($J552="","",ROUND($J552-IF($K552="",0,$K552),2)))</f>
        <v/>
      </c>
      <c r="M552" s="23">
        <f>IF($A552="","",IF(OR($B552="",$C552="",$D552="",$G552="",$J552=""),"Missing Required Data",IF($F552="","Unassigned to Deposit",IF(COUNTIF('Deposit Batches'!$A$6:$A$505,$F552)=0,"Unknown Deposit Batch",IF($I552="","Not Posted",IF(OR($I552&lt;$G552,AND($H552&lt;&gt;"",$H552&lt;$G552)),"Review Dates",IF(ABS($L552)&gt;Dashboard!$B$5,"Posting Variance",IF(ABS(IFERROR(INDEX('Deposit Batches'!$H$6:$H$505,MATCH($F552,'Deposit Batches'!$A$6:$A$505,0)),0))&gt;Dashboard!$B$6,"Deposit Variance","Reconciled"))))))))</f>
        <v/>
      </c>
      <c r="N552" s="24">
        <f>IF($A552="","",IF($G552="","",MAX(0,IF($M552="Reconciled",$I552,Dashboard!$B$4)-$G552)))</f>
        <v/>
      </c>
      <c r="O552" s="25" t="n"/>
    </row>
    <row r="553">
      <c r="A553" s="18" t="n"/>
      <c r="B553" s="18" t="n"/>
      <c r="C553" s="18" t="n"/>
      <c r="D553" s="18" t="n"/>
      <c r="E553" s="18" t="n"/>
      <c r="F553" s="18" t="n"/>
      <c r="G553" s="38" t="n"/>
      <c r="H553" s="39">
        <f>IF($A553="","",IF($F553="","",IFERROR(INDEX('Deposit Batches'!$C$6:$C$505,MATCH($F553,'Deposit Batches'!$A$6:$A$505,0)),"")))</f>
        <v/>
      </c>
      <c r="I553" s="38" t="n"/>
      <c r="J553" s="40" t="n"/>
      <c r="K553" s="40" t="n"/>
      <c r="L553" s="41">
        <f>IF($A553="","",IF($J553="","",ROUND($J553-IF($K553="",0,$K553),2)))</f>
        <v/>
      </c>
      <c r="M553" s="23">
        <f>IF($A553="","",IF(OR($B553="",$C553="",$D553="",$G553="",$J553=""),"Missing Required Data",IF($F553="","Unassigned to Deposit",IF(COUNTIF('Deposit Batches'!$A$6:$A$505,$F553)=0,"Unknown Deposit Batch",IF($I553="","Not Posted",IF(OR($I553&lt;$G553,AND($H553&lt;&gt;"",$H553&lt;$G553)),"Review Dates",IF(ABS($L553)&gt;Dashboard!$B$5,"Posting Variance",IF(ABS(IFERROR(INDEX('Deposit Batches'!$H$6:$H$505,MATCH($F553,'Deposit Batches'!$A$6:$A$505,0)),0))&gt;Dashboard!$B$6,"Deposit Variance","Reconciled"))))))))</f>
        <v/>
      </c>
      <c r="N553" s="24">
        <f>IF($A553="","",IF($G553="","",MAX(0,IF($M553="Reconciled",$I553,Dashboard!$B$4)-$G553)))</f>
        <v/>
      </c>
      <c r="O553" s="25" t="n"/>
    </row>
    <row r="554">
      <c r="A554" s="18" t="n"/>
      <c r="B554" s="18" t="n"/>
      <c r="C554" s="18" t="n"/>
      <c r="D554" s="18" t="n"/>
      <c r="E554" s="18" t="n"/>
      <c r="F554" s="18" t="n"/>
      <c r="G554" s="38" t="n"/>
      <c r="H554" s="39">
        <f>IF($A554="","",IF($F554="","",IFERROR(INDEX('Deposit Batches'!$C$6:$C$505,MATCH($F554,'Deposit Batches'!$A$6:$A$505,0)),"")))</f>
        <v/>
      </c>
      <c r="I554" s="38" t="n"/>
      <c r="J554" s="40" t="n"/>
      <c r="K554" s="40" t="n"/>
      <c r="L554" s="41">
        <f>IF($A554="","",IF($J554="","",ROUND($J554-IF($K554="",0,$K554),2)))</f>
        <v/>
      </c>
      <c r="M554" s="23">
        <f>IF($A554="","",IF(OR($B554="",$C554="",$D554="",$G554="",$J554=""),"Missing Required Data",IF($F554="","Unassigned to Deposit",IF(COUNTIF('Deposit Batches'!$A$6:$A$505,$F554)=0,"Unknown Deposit Batch",IF($I554="","Not Posted",IF(OR($I554&lt;$G554,AND($H554&lt;&gt;"",$H554&lt;$G554)),"Review Dates",IF(ABS($L554)&gt;Dashboard!$B$5,"Posting Variance",IF(ABS(IFERROR(INDEX('Deposit Batches'!$H$6:$H$505,MATCH($F554,'Deposit Batches'!$A$6:$A$505,0)),0))&gt;Dashboard!$B$6,"Deposit Variance","Reconciled"))))))))</f>
        <v/>
      </c>
      <c r="N554" s="24">
        <f>IF($A554="","",IF($G554="","",MAX(0,IF($M554="Reconciled",$I554,Dashboard!$B$4)-$G554)))</f>
        <v/>
      </c>
      <c r="O554" s="25" t="n"/>
    </row>
    <row r="555">
      <c r="A555" s="18" t="n"/>
      <c r="B555" s="18" t="n"/>
      <c r="C555" s="18" t="n"/>
      <c r="D555" s="18" t="n"/>
      <c r="E555" s="18" t="n"/>
      <c r="F555" s="18" t="n"/>
      <c r="G555" s="38" t="n"/>
      <c r="H555" s="39">
        <f>IF($A555="","",IF($F555="","",IFERROR(INDEX('Deposit Batches'!$C$6:$C$505,MATCH($F555,'Deposit Batches'!$A$6:$A$505,0)),"")))</f>
        <v/>
      </c>
      <c r="I555" s="38" t="n"/>
      <c r="J555" s="40" t="n"/>
      <c r="K555" s="40" t="n"/>
      <c r="L555" s="41">
        <f>IF($A555="","",IF($J555="","",ROUND($J555-IF($K555="",0,$K555),2)))</f>
        <v/>
      </c>
      <c r="M555" s="23">
        <f>IF($A555="","",IF(OR($B555="",$C555="",$D555="",$G555="",$J555=""),"Missing Required Data",IF($F555="","Unassigned to Deposit",IF(COUNTIF('Deposit Batches'!$A$6:$A$505,$F555)=0,"Unknown Deposit Batch",IF($I555="","Not Posted",IF(OR($I555&lt;$G555,AND($H555&lt;&gt;"",$H555&lt;$G555)),"Review Dates",IF(ABS($L555)&gt;Dashboard!$B$5,"Posting Variance",IF(ABS(IFERROR(INDEX('Deposit Batches'!$H$6:$H$505,MATCH($F555,'Deposit Batches'!$A$6:$A$505,0)),0))&gt;Dashboard!$B$6,"Deposit Variance","Reconciled"))))))))</f>
        <v/>
      </c>
      <c r="N555" s="24">
        <f>IF($A555="","",IF($G555="","",MAX(0,IF($M555="Reconciled",$I555,Dashboard!$B$4)-$G555)))</f>
        <v/>
      </c>
      <c r="O555" s="25" t="n"/>
    </row>
    <row r="556">
      <c r="A556" s="18" t="n"/>
      <c r="B556" s="18" t="n"/>
      <c r="C556" s="18" t="n"/>
      <c r="D556" s="18" t="n"/>
      <c r="E556" s="18" t="n"/>
      <c r="F556" s="18" t="n"/>
      <c r="G556" s="38" t="n"/>
      <c r="H556" s="39">
        <f>IF($A556="","",IF($F556="","",IFERROR(INDEX('Deposit Batches'!$C$6:$C$505,MATCH($F556,'Deposit Batches'!$A$6:$A$505,0)),"")))</f>
        <v/>
      </c>
      <c r="I556" s="38" t="n"/>
      <c r="J556" s="40" t="n"/>
      <c r="K556" s="40" t="n"/>
      <c r="L556" s="41">
        <f>IF($A556="","",IF($J556="","",ROUND($J556-IF($K556="",0,$K556),2)))</f>
        <v/>
      </c>
      <c r="M556" s="23">
        <f>IF($A556="","",IF(OR($B556="",$C556="",$D556="",$G556="",$J556=""),"Missing Required Data",IF($F556="","Unassigned to Deposit",IF(COUNTIF('Deposit Batches'!$A$6:$A$505,$F556)=0,"Unknown Deposit Batch",IF($I556="","Not Posted",IF(OR($I556&lt;$G556,AND($H556&lt;&gt;"",$H556&lt;$G556)),"Review Dates",IF(ABS($L556)&gt;Dashboard!$B$5,"Posting Variance",IF(ABS(IFERROR(INDEX('Deposit Batches'!$H$6:$H$505,MATCH($F556,'Deposit Batches'!$A$6:$A$505,0)),0))&gt;Dashboard!$B$6,"Deposit Variance","Reconciled"))))))))</f>
        <v/>
      </c>
      <c r="N556" s="24">
        <f>IF($A556="","",IF($G556="","",MAX(0,IF($M556="Reconciled",$I556,Dashboard!$B$4)-$G556)))</f>
        <v/>
      </c>
      <c r="O556" s="25" t="n"/>
    </row>
    <row r="557">
      <c r="A557" s="18" t="n"/>
      <c r="B557" s="18" t="n"/>
      <c r="C557" s="18" t="n"/>
      <c r="D557" s="18" t="n"/>
      <c r="E557" s="18" t="n"/>
      <c r="F557" s="18" t="n"/>
      <c r="G557" s="38" t="n"/>
      <c r="H557" s="39">
        <f>IF($A557="","",IF($F557="","",IFERROR(INDEX('Deposit Batches'!$C$6:$C$505,MATCH($F557,'Deposit Batches'!$A$6:$A$505,0)),"")))</f>
        <v/>
      </c>
      <c r="I557" s="38" t="n"/>
      <c r="J557" s="40" t="n"/>
      <c r="K557" s="40" t="n"/>
      <c r="L557" s="41">
        <f>IF($A557="","",IF($J557="","",ROUND($J557-IF($K557="",0,$K557),2)))</f>
        <v/>
      </c>
      <c r="M557" s="23">
        <f>IF($A557="","",IF(OR($B557="",$C557="",$D557="",$G557="",$J557=""),"Missing Required Data",IF($F557="","Unassigned to Deposit",IF(COUNTIF('Deposit Batches'!$A$6:$A$505,$F557)=0,"Unknown Deposit Batch",IF($I557="","Not Posted",IF(OR($I557&lt;$G557,AND($H557&lt;&gt;"",$H557&lt;$G557)),"Review Dates",IF(ABS($L557)&gt;Dashboard!$B$5,"Posting Variance",IF(ABS(IFERROR(INDEX('Deposit Batches'!$H$6:$H$505,MATCH($F557,'Deposit Batches'!$A$6:$A$505,0)),0))&gt;Dashboard!$B$6,"Deposit Variance","Reconciled"))))))))</f>
        <v/>
      </c>
      <c r="N557" s="24">
        <f>IF($A557="","",IF($G557="","",MAX(0,IF($M557="Reconciled",$I557,Dashboard!$B$4)-$G557)))</f>
        <v/>
      </c>
      <c r="O557" s="25" t="n"/>
    </row>
    <row r="558">
      <c r="A558" s="18" t="n"/>
      <c r="B558" s="18" t="n"/>
      <c r="C558" s="18" t="n"/>
      <c r="D558" s="18" t="n"/>
      <c r="E558" s="18" t="n"/>
      <c r="F558" s="18" t="n"/>
      <c r="G558" s="38" t="n"/>
      <c r="H558" s="39">
        <f>IF($A558="","",IF($F558="","",IFERROR(INDEX('Deposit Batches'!$C$6:$C$505,MATCH($F558,'Deposit Batches'!$A$6:$A$505,0)),"")))</f>
        <v/>
      </c>
      <c r="I558" s="38" t="n"/>
      <c r="J558" s="40" t="n"/>
      <c r="K558" s="40" t="n"/>
      <c r="L558" s="41">
        <f>IF($A558="","",IF($J558="","",ROUND($J558-IF($K558="",0,$K558),2)))</f>
        <v/>
      </c>
      <c r="M558" s="23">
        <f>IF($A558="","",IF(OR($B558="",$C558="",$D558="",$G558="",$J558=""),"Missing Required Data",IF($F558="","Unassigned to Deposit",IF(COUNTIF('Deposit Batches'!$A$6:$A$505,$F558)=0,"Unknown Deposit Batch",IF($I558="","Not Posted",IF(OR($I558&lt;$G558,AND($H558&lt;&gt;"",$H558&lt;$G558)),"Review Dates",IF(ABS($L558)&gt;Dashboard!$B$5,"Posting Variance",IF(ABS(IFERROR(INDEX('Deposit Batches'!$H$6:$H$505,MATCH($F558,'Deposit Batches'!$A$6:$A$505,0)),0))&gt;Dashboard!$B$6,"Deposit Variance","Reconciled"))))))))</f>
        <v/>
      </c>
      <c r="N558" s="24">
        <f>IF($A558="","",IF($G558="","",MAX(0,IF($M558="Reconciled",$I558,Dashboard!$B$4)-$G558)))</f>
        <v/>
      </c>
      <c r="O558" s="25" t="n"/>
    </row>
    <row r="559">
      <c r="A559" s="18" t="n"/>
      <c r="B559" s="18" t="n"/>
      <c r="C559" s="18" t="n"/>
      <c r="D559" s="18" t="n"/>
      <c r="E559" s="18" t="n"/>
      <c r="F559" s="18" t="n"/>
      <c r="G559" s="38" t="n"/>
      <c r="H559" s="39">
        <f>IF($A559="","",IF($F559="","",IFERROR(INDEX('Deposit Batches'!$C$6:$C$505,MATCH($F559,'Deposit Batches'!$A$6:$A$505,0)),"")))</f>
        <v/>
      </c>
      <c r="I559" s="38" t="n"/>
      <c r="J559" s="40" t="n"/>
      <c r="K559" s="40" t="n"/>
      <c r="L559" s="41">
        <f>IF($A559="","",IF($J559="","",ROUND($J559-IF($K559="",0,$K559),2)))</f>
        <v/>
      </c>
      <c r="M559" s="23">
        <f>IF($A559="","",IF(OR($B559="",$C559="",$D559="",$G559="",$J559=""),"Missing Required Data",IF($F559="","Unassigned to Deposit",IF(COUNTIF('Deposit Batches'!$A$6:$A$505,$F559)=0,"Unknown Deposit Batch",IF($I559="","Not Posted",IF(OR($I559&lt;$G559,AND($H559&lt;&gt;"",$H559&lt;$G559)),"Review Dates",IF(ABS($L559)&gt;Dashboard!$B$5,"Posting Variance",IF(ABS(IFERROR(INDEX('Deposit Batches'!$H$6:$H$505,MATCH($F559,'Deposit Batches'!$A$6:$A$505,0)),0))&gt;Dashboard!$B$6,"Deposit Variance","Reconciled"))))))))</f>
        <v/>
      </c>
      <c r="N559" s="24">
        <f>IF($A559="","",IF($G559="","",MAX(0,IF($M559="Reconciled",$I559,Dashboard!$B$4)-$G559)))</f>
        <v/>
      </c>
      <c r="O559" s="25" t="n"/>
    </row>
    <row r="560">
      <c r="A560" s="18" t="n"/>
      <c r="B560" s="18" t="n"/>
      <c r="C560" s="18" t="n"/>
      <c r="D560" s="18" t="n"/>
      <c r="E560" s="18" t="n"/>
      <c r="F560" s="18" t="n"/>
      <c r="G560" s="38" t="n"/>
      <c r="H560" s="39">
        <f>IF($A560="","",IF($F560="","",IFERROR(INDEX('Deposit Batches'!$C$6:$C$505,MATCH($F560,'Deposit Batches'!$A$6:$A$505,0)),"")))</f>
        <v/>
      </c>
      <c r="I560" s="38" t="n"/>
      <c r="J560" s="40" t="n"/>
      <c r="K560" s="40" t="n"/>
      <c r="L560" s="41">
        <f>IF($A560="","",IF($J560="","",ROUND($J560-IF($K560="",0,$K560),2)))</f>
        <v/>
      </c>
      <c r="M560" s="23">
        <f>IF($A560="","",IF(OR($B560="",$C560="",$D560="",$G560="",$J560=""),"Missing Required Data",IF($F560="","Unassigned to Deposit",IF(COUNTIF('Deposit Batches'!$A$6:$A$505,$F560)=0,"Unknown Deposit Batch",IF($I560="","Not Posted",IF(OR($I560&lt;$G560,AND($H560&lt;&gt;"",$H560&lt;$G560)),"Review Dates",IF(ABS($L560)&gt;Dashboard!$B$5,"Posting Variance",IF(ABS(IFERROR(INDEX('Deposit Batches'!$H$6:$H$505,MATCH($F560,'Deposit Batches'!$A$6:$A$505,0)),0))&gt;Dashboard!$B$6,"Deposit Variance","Reconciled"))))))))</f>
        <v/>
      </c>
      <c r="N560" s="24">
        <f>IF($A560="","",IF($G560="","",MAX(0,IF($M560="Reconciled",$I560,Dashboard!$B$4)-$G560)))</f>
        <v/>
      </c>
      <c r="O560" s="25" t="n"/>
    </row>
    <row r="561">
      <c r="A561" s="18" t="n"/>
      <c r="B561" s="18" t="n"/>
      <c r="C561" s="18" t="n"/>
      <c r="D561" s="18" t="n"/>
      <c r="E561" s="18" t="n"/>
      <c r="F561" s="18" t="n"/>
      <c r="G561" s="38" t="n"/>
      <c r="H561" s="39">
        <f>IF($A561="","",IF($F561="","",IFERROR(INDEX('Deposit Batches'!$C$6:$C$505,MATCH($F561,'Deposit Batches'!$A$6:$A$505,0)),"")))</f>
        <v/>
      </c>
      <c r="I561" s="38" t="n"/>
      <c r="J561" s="40" t="n"/>
      <c r="K561" s="40" t="n"/>
      <c r="L561" s="41">
        <f>IF($A561="","",IF($J561="","",ROUND($J561-IF($K561="",0,$K561),2)))</f>
        <v/>
      </c>
      <c r="M561" s="23">
        <f>IF($A561="","",IF(OR($B561="",$C561="",$D561="",$G561="",$J561=""),"Missing Required Data",IF($F561="","Unassigned to Deposit",IF(COUNTIF('Deposit Batches'!$A$6:$A$505,$F561)=0,"Unknown Deposit Batch",IF($I561="","Not Posted",IF(OR($I561&lt;$G561,AND($H561&lt;&gt;"",$H561&lt;$G561)),"Review Dates",IF(ABS($L561)&gt;Dashboard!$B$5,"Posting Variance",IF(ABS(IFERROR(INDEX('Deposit Batches'!$H$6:$H$505,MATCH($F561,'Deposit Batches'!$A$6:$A$505,0)),0))&gt;Dashboard!$B$6,"Deposit Variance","Reconciled"))))))))</f>
        <v/>
      </c>
      <c r="N561" s="24">
        <f>IF($A561="","",IF($G561="","",MAX(0,IF($M561="Reconciled",$I561,Dashboard!$B$4)-$G561)))</f>
        <v/>
      </c>
      <c r="O561" s="25" t="n"/>
    </row>
    <row r="562">
      <c r="A562" s="18" t="n"/>
      <c r="B562" s="18" t="n"/>
      <c r="C562" s="18" t="n"/>
      <c r="D562" s="18" t="n"/>
      <c r="E562" s="18" t="n"/>
      <c r="F562" s="18" t="n"/>
      <c r="G562" s="38" t="n"/>
      <c r="H562" s="39">
        <f>IF($A562="","",IF($F562="","",IFERROR(INDEX('Deposit Batches'!$C$6:$C$505,MATCH($F562,'Deposit Batches'!$A$6:$A$505,0)),"")))</f>
        <v/>
      </c>
      <c r="I562" s="38" t="n"/>
      <c r="J562" s="40" t="n"/>
      <c r="K562" s="40" t="n"/>
      <c r="L562" s="41">
        <f>IF($A562="","",IF($J562="","",ROUND($J562-IF($K562="",0,$K562),2)))</f>
        <v/>
      </c>
      <c r="M562" s="23">
        <f>IF($A562="","",IF(OR($B562="",$C562="",$D562="",$G562="",$J562=""),"Missing Required Data",IF($F562="","Unassigned to Deposit",IF(COUNTIF('Deposit Batches'!$A$6:$A$505,$F562)=0,"Unknown Deposit Batch",IF($I562="","Not Posted",IF(OR($I562&lt;$G562,AND($H562&lt;&gt;"",$H562&lt;$G562)),"Review Dates",IF(ABS($L562)&gt;Dashboard!$B$5,"Posting Variance",IF(ABS(IFERROR(INDEX('Deposit Batches'!$H$6:$H$505,MATCH($F562,'Deposit Batches'!$A$6:$A$505,0)),0))&gt;Dashboard!$B$6,"Deposit Variance","Reconciled"))))))))</f>
        <v/>
      </c>
      <c r="N562" s="24">
        <f>IF($A562="","",IF($G562="","",MAX(0,IF($M562="Reconciled",$I562,Dashboard!$B$4)-$G562)))</f>
        <v/>
      </c>
      <c r="O562" s="25" t="n"/>
    </row>
    <row r="563">
      <c r="A563" s="18" t="n"/>
      <c r="B563" s="18" t="n"/>
      <c r="C563" s="18" t="n"/>
      <c r="D563" s="18" t="n"/>
      <c r="E563" s="18" t="n"/>
      <c r="F563" s="18" t="n"/>
      <c r="G563" s="38" t="n"/>
      <c r="H563" s="39">
        <f>IF($A563="","",IF($F563="","",IFERROR(INDEX('Deposit Batches'!$C$6:$C$505,MATCH($F563,'Deposit Batches'!$A$6:$A$505,0)),"")))</f>
        <v/>
      </c>
      <c r="I563" s="38" t="n"/>
      <c r="J563" s="40" t="n"/>
      <c r="K563" s="40" t="n"/>
      <c r="L563" s="41">
        <f>IF($A563="","",IF($J563="","",ROUND($J563-IF($K563="",0,$K563),2)))</f>
        <v/>
      </c>
      <c r="M563" s="23">
        <f>IF($A563="","",IF(OR($B563="",$C563="",$D563="",$G563="",$J563=""),"Missing Required Data",IF($F563="","Unassigned to Deposit",IF(COUNTIF('Deposit Batches'!$A$6:$A$505,$F563)=0,"Unknown Deposit Batch",IF($I563="","Not Posted",IF(OR($I563&lt;$G563,AND($H563&lt;&gt;"",$H563&lt;$G563)),"Review Dates",IF(ABS($L563)&gt;Dashboard!$B$5,"Posting Variance",IF(ABS(IFERROR(INDEX('Deposit Batches'!$H$6:$H$505,MATCH($F563,'Deposit Batches'!$A$6:$A$505,0)),0))&gt;Dashboard!$B$6,"Deposit Variance","Reconciled"))))))))</f>
        <v/>
      </c>
      <c r="N563" s="24">
        <f>IF($A563="","",IF($G563="","",MAX(0,IF($M563="Reconciled",$I563,Dashboard!$B$4)-$G563)))</f>
        <v/>
      </c>
      <c r="O563" s="25" t="n"/>
    </row>
    <row r="564">
      <c r="A564" s="18" t="n"/>
      <c r="B564" s="18" t="n"/>
      <c r="C564" s="18" t="n"/>
      <c r="D564" s="18" t="n"/>
      <c r="E564" s="18" t="n"/>
      <c r="F564" s="18" t="n"/>
      <c r="G564" s="38" t="n"/>
      <c r="H564" s="39">
        <f>IF($A564="","",IF($F564="","",IFERROR(INDEX('Deposit Batches'!$C$6:$C$505,MATCH($F564,'Deposit Batches'!$A$6:$A$505,0)),"")))</f>
        <v/>
      </c>
      <c r="I564" s="38" t="n"/>
      <c r="J564" s="40" t="n"/>
      <c r="K564" s="40" t="n"/>
      <c r="L564" s="41">
        <f>IF($A564="","",IF($J564="","",ROUND($J564-IF($K564="",0,$K564),2)))</f>
        <v/>
      </c>
      <c r="M564" s="23">
        <f>IF($A564="","",IF(OR($B564="",$C564="",$D564="",$G564="",$J564=""),"Missing Required Data",IF($F564="","Unassigned to Deposit",IF(COUNTIF('Deposit Batches'!$A$6:$A$505,$F564)=0,"Unknown Deposit Batch",IF($I564="","Not Posted",IF(OR($I564&lt;$G564,AND($H564&lt;&gt;"",$H564&lt;$G564)),"Review Dates",IF(ABS($L564)&gt;Dashboard!$B$5,"Posting Variance",IF(ABS(IFERROR(INDEX('Deposit Batches'!$H$6:$H$505,MATCH($F564,'Deposit Batches'!$A$6:$A$505,0)),0))&gt;Dashboard!$B$6,"Deposit Variance","Reconciled"))))))))</f>
        <v/>
      </c>
      <c r="N564" s="24">
        <f>IF($A564="","",IF($G564="","",MAX(0,IF($M564="Reconciled",$I564,Dashboard!$B$4)-$G564)))</f>
        <v/>
      </c>
      <c r="O564" s="25" t="n"/>
    </row>
    <row r="565">
      <c r="A565" s="18" t="n"/>
      <c r="B565" s="18" t="n"/>
      <c r="C565" s="18" t="n"/>
      <c r="D565" s="18" t="n"/>
      <c r="E565" s="18" t="n"/>
      <c r="F565" s="18" t="n"/>
      <c r="G565" s="38" t="n"/>
      <c r="H565" s="39">
        <f>IF($A565="","",IF($F565="","",IFERROR(INDEX('Deposit Batches'!$C$6:$C$505,MATCH($F565,'Deposit Batches'!$A$6:$A$505,0)),"")))</f>
        <v/>
      </c>
      <c r="I565" s="38" t="n"/>
      <c r="J565" s="40" t="n"/>
      <c r="K565" s="40" t="n"/>
      <c r="L565" s="41">
        <f>IF($A565="","",IF($J565="","",ROUND($J565-IF($K565="",0,$K565),2)))</f>
        <v/>
      </c>
      <c r="M565" s="23">
        <f>IF($A565="","",IF(OR($B565="",$C565="",$D565="",$G565="",$J565=""),"Missing Required Data",IF($F565="","Unassigned to Deposit",IF(COUNTIF('Deposit Batches'!$A$6:$A$505,$F565)=0,"Unknown Deposit Batch",IF($I565="","Not Posted",IF(OR($I565&lt;$G565,AND($H565&lt;&gt;"",$H565&lt;$G565)),"Review Dates",IF(ABS($L565)&gt;Dashboard!$B$5,"Posting Variance",IF(ABS(IFERROR(INDEX('Deposit Batches'!$H$6:$H$505,MATCH($F565,'Deposit Batches'!$A$6:$A$505,0)),0))&gt;Dashboard!$B$6,"Deposit Variance","Reconciled"))))))))</f>
        <v/>
      </c>
      <c r="N565" s="24">
        <f>IF($A565="","",IF($G565="","",MAX(0,IF($M565="Reconciled",$I565,Dashboard!$B$4)-$G565)))</f>
        <v/>
      </c>
      <c r="O565" s="25" t="n"/>
    </row>
    <row r="566">
      <c r="A566" s="18" t="n"/>
      <c r="B566" s="18" t="n"/>
      <c r="C566" s="18" t="n"/>
      <c r="D566" s="18" t="n"/>
      <c r="E566" s="18" t="n"/>
      <c r="F566" s="18" t="n"/>
      <c r="G566" s="38" t="n"/>
      <c r="H566" s="39">
        <f>IF($A566="","",IF($F566="","",IFERROR(INDEX('Deposit Batches'!$C$6:$C$505,MATCH($F566,'Deposit Batches'!$A$6:$A$505,0)),"")))</f>
        <v/>
      </c>
      <c r="I566" s="38" t="n"/>
      <c r="J566" s="40" t="n"/>
      <c r="K566" s="40" t="n"/>
      <c r="L566" s="41">
        <f>IF($A566="","",IF($J566="","",ROUND($J566-IF($K566="",0,$K566),2)))</f>
        <v/>
      </c>
      <c r="M566" s="23">
        <f>IF($A566="","",IF(OR($B566="",$C566="",$D566="",$G566="",$J566=""),"Missing Required Data",IF($F566="","Unassigned to Deposit",IF(COUNTIF('Deposit Batches'!$A$6:$A$505,$F566)=0,"Unknown Deposit Batch",IF($I566="","Not Posted",IF(OR($I566&lt;$G566,AND($H566&lt;&gt;"",$H566&lt;$G566)),"Review Dates",IF(ABS($L566)&gt;Dashboard!$B$5,"Posting Variance",IF(ABS(IFERROR(INDEX('Deposit Batches'!$H$6:$H$505,MATCH($F566,'Deposit Batches'!$A$6:$A$505,0)),0))&gt;Dashboard!$B$6,"Deposit Variance","Reconciled"))))))))</f>
        <v/>
      </c>
      <c r="N566" s="24">
        <f>IF($A566="","",IF($G566="","",MAX(0,IF($M566="Reconciled",$I566,Dashboard!$B$4)-$G566)))</f>
        <v/>
      </c>
      <c r="O566" s="25" t="n"/>
    </row>
    <row r="567">
      <c r="A567" s="18" t="n"/>
      <c r="B567" s="18" t="n"/>
      <c r="C567" s="18" t="n"/>
      <c r="D567" s="18" t="n"/>
      <c r="E567" s="18" t="n"/>
      <c r="F567" s="18" t="n"/>
      <c r="G567" s="38" t="n"/>
      <c r="H567" s="39">
        <f>IF($A567="","",IF($F567="","",IFERROR(INDEX('Deposit Batches'!$C$6:$C$505,MATCH($F567,'Deposit Batches'!$A$6:$A$505,0)),"")))</f>
        <v/>
      </c>
      <c r="I567" s="38" t="n"/>
      <c r="J567" s="40" t="n"/>
      <c r="K567" s="40" t="n"/>
      <c r="L567" s="41">
        <f>IF($A567="","",IF($J567="","",ROUND($J567-IF($K567="",0,$K567),2)))</f>
        <v/>
      </c>
      <c r="M567" s="23">
        <f>IF($A567="","",IF(OR($B567="",$C567="",$D567="",$G567="",$J567=""),"Missing Required Data",IF($F567="","Unassigned to Deposit",IF(COUNTIF('Deposit Batches'!$A$6:$A$505,$F567)=0,"Unknown Deposit Batch",IF($I567="","Not Posted",IF(OR($I567&lt;$G567,AND($H567&lt;&gt;"",$H567&lt;$G567)),"Review Dates",IF(ABS($L567)&gt;Dashboard!$B$5,"Posting Variance",IF(ABS(IFERROR(INDEX('Deposit Batches'!$H$6:$H$505,MATCH($F567,'Deposit Batches'!$A$6:$A$505,0)),0))&gt;Dashboard!$B$6,"Deposit Variance","Reconciled"))))))))</f>
        <v/>
      </c>
      <c r="N567" s="24">
        <f>IF($A567="","",IF($G567="","",MAX(0,IF($M567="Reconciled",$I567,Dashboard!$B$4)-$G567)))</f>
        <v/>
      </c>
      <c r="O567" s="25" t="n"/>
    </row>
    <row r="568">
      <c r="A568" s="18" t="n"/>
      <c r="B568" s="18" t="n"/>
      <c r="C568" s="18" t="n"/>
      <c r="D568" s="18" t="n"/>
      <c r="E568" s="18" t="n"/>
      <c r="F568" s="18" t="n"/>
      <c r="G568" s="38" t="n"/>
      <c r="H568" s="39">
        <f>IF($A568="","",IF($F568="","",IFERROR(INDEX('Deposit Batches'!$C$6:$C$505,MATCH($F568,'Deposit Batches'!$A$6:$A$505,0)),"")))</f>
        <v/>
      </c>
      <c r="I568" s="38" t="n"/>
      <c r="J568" s="40" t="n"/>
      <c r="K568" s="40" t="n"/>
      <c r="L568" s="41">
        <f>IF($A568="","",IF($J568="","",ROUND($J568-IF($K568="",0,$K568),2)))</f>
        <v/>
      </c>
      <c r="M568" s="23">
        <f>IF($A568="","",IF(OR($B568="",$C568="",$D568="",$G568="",$J568=""),"Missing Required Data",IF($F568="","Unassigned to Deposit",IF(COUNTIF('Deposit Batches'!$A$6:$A$505,$F568)=0,"Unknown Deposit Batch",IF($I568="","Not Posted",IF(OR($I568&lt;$G568,AND($H568&lt;&gt;"",$H568&lt;$G568)),"Review Dates",IF(ABS($L568)&gt;Dashboard!$B$5,"Posting Variance",IF(ABS(IFERROR(INDEX('Deposit Batches'!$H$6:$H$505,MATCH($F568,'Deposit Batches'!$A$6:$A$505,0)),0))&gt;Dashboard!$B$6,"Deposit Variance","Reconciled"))))))))</f>
        <v/>
      </c>
      <c r="N568" s="24">
        <f>IF($A568="","",IF($G568="","",MAX(0,IF($M568="Reconciled",$I568,Dashboard!$B$4)-$G568)))</f>
        <v/>
      </c>
      <c r="O568" s="25" t="n"/>
    </row>
    <row r="569">
      <c r="A569" s="18" t="n"/>
      <c r="B569" s="18" t="n"/>
      <c r="C569" s="18" t="n"/>
      <c r="D569" s="18" t="n"/>
      <c r="E569" s="18" t="n"/>
      <c r="F569" s="18" t="n"/>
      <c r="G569" s="38" t="n"/>
      <c r="H569" s="39">
        <f>IF($A569="","",IF($F569="","",IFERROR(INDEX('Deposit Batches'!$C$6:$C$505,MATCH($F569,'Deposit Batches'!$A$6:$A$505,0)),"")))</f>
        <v/>
      </c>
      <c r="I569" s="38" t="n"/>
      <c r="J569" s="40" t="n"/>
      <c r="K569" s="40" t="n"/>
      <c r="L569" s="41">
        <f>IF($A569="","",IF($J569="","",ROUND($J569-IF($K569="",0,$K569),2)))</f>
        <v/>
      </c>
      <c r="M569" s="23">
        <f>IF($A569="","",IF(OR($B569="",$C569="",$D569="",$G569="",$J569=""),"Missing Required Data",IF($F569="","Unassigned to Deposit",IF(COUNTIF('Deposit Batches'!$A$6:$A$505,$F569)=0,"Unknown Deposit Batch",IF($I569="","Not Posted",IF(OR($I569&lt;$G569,AND($H569&lt;&gt;"",$H569&lt;$G569)),"Review Dates",IF(ABS($L569)&gt;Dashboard!$B$5,"Posting Variance",IF(ABS(IFERROR(INDEX('Deposit Batches'!$H$6:$H$505,MATCH($F569,'Deposit Batches'!$A$6:$A$505,0)),0))&gt;Dashboard!$B$6,"Deposit Variance","Reconciled"))))))))</f>
        <v/>
      </c>
      <c r="N569" s="24">
        <f>IF($A569="","",IF($G569="","",MAX(0,IF($M569="Reconciled",$I569,Dashboard!$B$4)-$G569)))</f>
        <v/>
      </c>
      <c r="O569" s="25" t="n"/>
    </row>
    <row r="570">
      <c r="A570" s="18" t="n"/>
      <c r="B570" s="18" t="n"/>
      <c r="C570" s="18" t="n"/>
      <c r="D570" s="18" t="n"/>
      <c r="E570" s="18" t="n"/>
      <c r="F570" s="18" t="n"/>
      <c r="G570" s="38" t="n"/>
      <c r="H570" s="39">
        <f>IF($A570="","",IF($F570="","",IFERROR(INDEX('Deposit Batches'!$C$6:$C$505,MATCH($F570,'Deposit Batches'!$A$6:$A$505,0)),"")))</f>
        <v/>
      </c>
      <c r="I570" s="38" t="n"/>
      <c r="J570" s="40" t="n"/>
      <c r="K570" s="40" t="n"/>
      <c r="L570" s="41">
        <f>IF($A570="","",IF($J570="","",ROUND($J570-IF($K570="",0,$K570),2)))</f>
        <v/>
      </c>
      <c r="M570" s="23">
        <f>IF($A570="","",IF(OR($B570="",$C570="",$D570="",$G570="",$J570=""),"Missing Required Data",IF($F570="","Unassigned to Deposit",IF(COUNTIF('Deposit Batches'!$A$6:$A$505,$F570)=0,"Unknown Deposit Batch",IF($I570="","Not Posted",IF(OR($I570&lt;$G570,AND($H570&lt;&gt;"",$H570&lt;$G570)),"Review Dates",IF(ABS($L570)&gt;Dashboard!$B$5,"Posting Variance",IF(ABS(IFERROR(INDEX('Deposit Batches'!$H$6:$H$505,MATCH($F570,'Deposit Batches'!$A$6:$A$505,0)),0))&gt;Dashboard!$B$6,"Deposit Variance","Reconciled"))))))))</f>
        <v/>
      </c>
      <c r="N570" s="24">
        <f>IF($A570="","",IF($G570="","",MAX(0,IF($M570="Reconciled",$I570,Dashboard!$B$4)-$G570)))</f>
        <v/>
      </c>
      <c r="O570" s="25" t="n"/>
    </row>
    <row r="571">
      <c r="A571" s="18" t="n"/>
      <c r="B571" s="18" t="n"/>
      <c r="C571" s="18" t="n"/>
      <c r="D571" s="18" t="n"/>
      <c r="E571" s="18" t="n"/>
      <c r="F571" s="18" t="n"/>
      <c r="G571" s="38" t="n"/>
      <c r="H571" s="39">
        <f>IF($A571="","",IF($F571="","",IFERROR(INDEX('Deposit Batches'!$C$6:$C$505,MATCH($F571,'Deposit Batches'!$A$6:$A$505,0)),"")))</f>
        <v/>
      </c>
      <c r="I571" s="38" t="n"/>
      <c r="J571" s="40" t="n"/>
      <c r="K571" s="40" t="n"/>
      <c r="L571" s="41">
        <f>IF($A571="","",IF($J571="","",ROUND($J571-IF($K571="",0,$K571),2)))</f>
        <v/>
      </c>
      <c r="M571" s="23">
        <f>IF($A571="","",IF(OR($B571="",$C571="",$D571="",$G571="",$J571=""),"Missing Required Data",IF($F571="","Unassigned to Deposit",IF(COUNTIF('Deposit Batches'!$A$6:$A$505,$F571)=0,"Unknown Deposit Batch",IF($I571="","Not Posted",IF(OR($I571&lt;$G571,AND($H571&lt;&gt;"",$H571&lt;$G571)),"Review Dates",IF(ABS($L571)&gt;Dashboard!$B$5,"Posting Variance",IF(ABS(IFERROR(INDEX('Deposit Batches'!$H$6:$H$505,MATCH($F571,'Deposit Batches'!$A$6:$A$505,0)),0))&gt;Dashboard!$B$6,"Deposit Variance","Reconciled"))))))))</f>
        <v/>
      </c>
      <c r="N571" s="24">
        <f>IF($A571="","",IF($G571="","",MAX(0,IF($M571="Reconciled",$I571,Dashboard!$B$4)-$G571)))</f>
        <v/>
      </c>
      <c r="O571" s="25" t="n"/>
    </row>
    <row r="572">
      <c r="A572" s="18" t="n"/>
      <c r="B572" s="18" t="n"/>
      <c r="C572" s="18" t="n"/>
      <c r="D572" s="18" t="n"/>
      <c r="E572" s="18" t="n"/>
      <c r="F572" s="18" t="n"/>
      <c r="G572" s="38" t="n"/>
      <c r="H572" s="39">
        <f>IF($A572="","",IF($F572="","",IFERROR(INDEX('Deposit Batches'!$C$6:$C$505,MATCH($F572,'Deposit Batches'!$A$6:$A$505,0)),"")))</f>
        <v/>
      </c>
      <c r="I572" s="38" t="n"/>
      <c r="J572" s="40" t="n"/>
      <c r="K572" s="40" t="n"/>
      <c r="L572" s="41">
        <f>IF($A572="","",IF($J572="","",ROUND($J572-IF($K572="",0,$K572),2)))</f>
        <v/>
      </c>
      <c r="M572" s="23">
        <f>IF($A572="","",IF(OR($B572="",$C572="",$D572="",$G572="",$J572=""),"Missing Required Data",IF($F572="","Unassigned to Deposit",IF(COUNTIF('Deposit Batches'!$A$6:$A$505,$F572)=0,"Unknown Deposit Batch",IF($I572="","Not Posted",IF(OR($I572&lt;$G572,AND($H572&lt;&gt;"",$H572&lt;$G572)),"Review Dates",IF(ABS($L572)&gt;Dashboard!$B$5,"Posting Variance",IF(ABS(IFERROR(INDEX('Deposit Batches'!$H$6:$H$505,MATCH($F572,'Deposit Batches'!$A$6:$A$505,0)),0))&gt;Dashboard!$B$6,"Deposit Variance","Reconciled"))))))))</f>
        <v/>
      </c>
      <c r="N572" s="24">
        <f>IF($A572="","",IF($G572="","",MAX(0,IF($M572="Reconciled",$I572,Dashboard!$B$4)-$G572)))</f>
        <v/>
      </c>
      <c r="O572" s="25" t="n"/>
    </row>
    <row r="573">
      <c r="A573" s="18" t="n"/>
      <c r="B573" s="18" t="n"/>
      <c r="C573" s="18" t="n"/>
      <c r="D573" s="18" t="n"/>
      <c r="E573" s="18" t="n"/>
      <c r="F573" s="18" t="n"/>
      <c r="G573" s="38" t="n"/>
      <c r="H573" s="39">
        <f>IF($A573="","",IF($F573="","",IFERROR(INDEX('Deposit Batches'!$C$6:$C$505,MATCH($F573,'Deposit Batches'!$A$6:$A$505,0)),"")))</f>
        <v/>
      </c>
      <c r="I573" s="38" t="n"/>
      <c r="J573" s="40" t="n"/>
      <c r="K573" s="40" t="n"/>
      <c r="L573" s="41">
        <f>IF($A573="","",IF($J573="","",ROUND($J573-IF($K573="",0,$K573),2)))</f>
        <v/>
      </c>
      <c r="M573" s="23">
        <f>IF($A573="","",IF(OR($B573="",$C573="",$D573="",$G573="",$J573=""),"Missing Required Data",IF($F573="","Unassigned to Deposit",IF(COUNTIF('Deposit Batches'!$A$6:$A$505,$F573)=0,"Unknown Deposit Batch",IF($I573="","Not Posted",IF(OR($I573&lt;$G573,AND($H573&lt;&gt;"",$H573&lt;$G573)),"Review Dates",IF(ABS($L573)&gt;Dashboard!$B$5,"Posting Variance",IF(ABS(IFERROR(INDEX('Deposit Batches'!$H$6:$H$505,MATCH($F573,'Deposit Batches'!$A$6:$A$505,0)),0))&gt;Dashboard!$B$6,"Deposit Variance","Reconciled"))))))))</f>
        <v/>
      </c>
      <c r="N573" s="24">
        <f>IF($A573="","",IF($G573="","",MAX(0,IF($M573="Reconciled",$I573,Dashboard!$B$4)-$G573)))</f>
        <v/>
      </c>
      <c r="O573" s="25" t="n"/>
    </row>
    <row r="574">
      <c r="A574" s="18" t="n"/>
      <c r="B574" s="18" t="n"/>
      <c r="C574" s="18" t="n"/>
      <c r="D574" s="18" t="n"/>
      <c r="E574" s="18" t="n"/>
      <c r="F574" s="18" t="n"/>
      <c r="G574" s="38" t="n"/>
      <c r="H574" s="39">
        <f>IF($A574="","",IF($F574="","",IFERROR(INDEX('Deposit Batches'!$C$6:$C$505,MATCH($F574,'Deposit Batches'!$A$6:$A$505,0)),"")))</f>
        <v/>
      </c>
      <c r="I574" s="38" t="n"/>
      <c r="J574" s="40" t="n"/>
      <c r="K574" s="40" t="n"/>
      <c r="L574" s="41">
        <f>IF($A574="","",IF($J574="","",ROUND($J574-IF($K574="",0,$K574),2)))</f>
        <v/>
      </c>
      <c r="M574" s="23">
        <f>IF($A574="","",IF(OR($B574="",$C574="",$D574="",$G574="",$J574=""),"Missing Required Data",IF($F574="","Unassigned to Deposit",IF(COUNTIF('Deposit Batches'!$A$6:$A$505,$F574)=0,"Unknown Deposit Batch",IF($I574="","Not Posted",IF(OR($I574&lt;$G574,AND($H574&lt;&gt;"",$H574&lt;$G574)),"Review Dates",IF(ABS($L574)&gt;Dashboard!$B$5,"Posting Variance",IF(ABS(IFERROR(INDEX('Deposit Batches'!$H$6:$H$505,MATCH($F574,'Deposit Batches'!$A$6:$A$505,0)),0))&gt;Dashboard!$B$6,"Deposit Variance","Reconciled"))))))))</f>
        <v/>
      </c>
      <c r="N574" s="24">
        <f>IF($A574="","",IF($G574="","",MAX(0,IF($M574="Reconciled",$I574,Dashboard!$B$4)-$G574)))</f>
        <v/>
      </c>
      <c r="O574" s="25" t="n"/>
    </row>
    <row r="575">
      <c r="A575" s="18" t="n"/>
      <c r="B575" s="18" t="n"/>
      <c r="C575" s="18" t="n"/>
      <c r="D575" s="18" t="n"/>
      <c r="E575" s="18" t="n"/>
      <c r="F575" s="18" t="n"/>
      <c r="G575" s="38" t="n"/>
      <c r="H575" s="39">
        <f>IF($A575="","",IF($F575="","",IFERROR(INDEX('Deposit Batches'!$C$6:$C$505,MATCH($F575,'Deposit Batches'!$A$6:$A$505,0)),"")))</f>
        <v/>
      </c>
      <c r="I575" s="38" t="n"/>
      <c r="J575" s="40" t="n"/>
      <c r="K575" s="40" t="n"/>
      <c r="L575" s="41">
        <f>IF($A575="","",IF($J575="","",ROUND($J575-IF($K575="",0,$K575),2)))</f>
        <v/>
      </c>
      <c r="M575" s="23">
        <f>IF($A575="","",IF(OR($B575="",$C575="",$D575="",$G575="",$J575=""),"Missing Required Data",IF($F575="","Unassigned to Deposit",IF(COUNTIF('Deposit Batches'!$A$6:$A$505,$F575)=0,"Unknown Deposit Batch",IF($I575="","Not Posted",IF(OR($I575&lt;$G575,AND($H575&lt;&gt;"",$H575&lt;$G575)),"Review Dates",IF(ABS($L575)&gt;Dashboard!$B$5,"Posting Variance",IF(ABS(IFERROR(INDEX('Deposit Batches'!$H$6:$H$505,MATCH($F575,'Deposit Batches'!$A$6:$A$505,0)),0))&gt;Dashboard!$B$6,"Deposit Variance","Reconciled"))))))))</f>
        <v/>
      </c>
      <c r="N575" s="24">
        <f>IF($A575="","",IF($G575="","",MAX(0,IF($M575="Reconciled",$I575,Dashboard!$B$4)-$G575)))</f>
        <v/>
      </c>
      <c r="O575" s="25" t="n"/>
    </row>
    <row r="576">
      <c r="A576" s="18" t="n"/>
      <c r="B576" s="18" t="n"/>
      <c r="C576" s="18" t="n"/>
      <c r="D576" s="18" t="n"/>
      <c r="E576" s="18" t="n"/>
      <c r="F576" s="18" t="n"/>
      <c r="G576" s="38" t="n"/>
      <c r="H576" s="39">
        <f>IF($A576="","",IF($F576="","",IFERROR(INDEX('Deposit Batches'!$C$6:$C$505,MATCH($F576,'Deposit Batches'!$A$6:$A$505,0)),"")))</f>
        <v/>
      </c>
      <c r="I576" s="38" t="n"/>
      <c r="J576" s="40" t="n"/>
      <c r="K576" s="40" t="n"/>
      <c r="L576" s="41">
        <f>IF($A576="","",IF($J576="","",ROUND($J576-IF($K576="",0,$K576),2)))</f>
        <v/>
      </c>
      <c r="M576" s="23">
        <f>IF($A576="","",IF(OR($B576="",$C576="",$D576="",$G576="",$J576=""),"Missing Required Data",IF($F576="","Unassigned to Deposit",IF(COUNTIF('Deposit Batches'!$A$6:$A$505,$F576)=0,"Unknown Deposit Batch",IF($I576="","Not Posted",IF(OR($I576&lt;$G576,AND($H576&lt;&gt;"",$H576&lt;$G576)),"Review Dates",IF(ABS($L576)&gt;Dashboard!$B$5,"Posting Variance",IF(ABS(IFERROR(INDEX('Deposit Batches'!$H$6:$H$505,MATCH($F576,'Deposit Batches'!$A$6:$A$505,0)),0))&gt;Dashboard!$B$6,"Deposit Variance","Reconciled"))))))))</f>
        <v/>
      </c>
      <c r="N576" s="24">
        <f>IF($A576="","",IF($G576="","",MAX(0,IF($M576="Reconciled",$I576,Dashboard!$B$4)-$G576)))</f>
        <v/>
      </c>
      <c r="O576" s="25" t="n"/>
    </row>
    <row r="577">
      <c r="A577" s="18" t="n"/>
      <c r="B577" s="18" t="n"/>
      <c r="C577" s="18" t="n"/>
      <c r="D577" s="18" t="n"/>
      <c r="E577" s="18" t="n"/>
      <c r="F577" s="18" t="n"/>
      <c r="G577" s="38" t="n"/>
      <c r="H577" s="39">
        <f>IF($A577="","",IF($F577="","",IFERROR(INDEX('Deposit Batches'!$C$6:$C$505,MATCH($F577,'Deposit Batches'!$A$6:$A$505,0)),"")))</f>
        <v/>
      </c>
      <c r="I577" s="38" t="n"/>
      <c r="J577" s="40" t="n"/>
      <c r="K577" s="40" t="n"/>
      <c r="L577" s="41">
        <f>IF($A577="","",IF($J577="","",ROUND($J577-IF($K577="",0,$K577),2)))</f>
        <v/>
      </c>
      <c r="M577" s="23">
        <f>IF($A577="","",IF(OR($B577="",$C577="",$D577="",$G577="",$J577=""),"Missing Required Data",IF($F577="","Unassigned to Deposit",IF(COUNTIF('Deposit Batches'!$A$6:$A$505,$F577)=0,"Unknown Deposit Batch",IF($I577="","Not Posted",IF(OR($I577&lt;$G577,AND($H577&lt;&gt;"",$H577&lt;$G577)),"Review Dates",IF(ABS($L577)&gt;Dashboard!$B$5,"Posting Variance",IF(ABS(IFERROR(INDEX('Deposit Batches'!$H$6:$H$505,MATCH($F577,'Deposit Batches'!$A$6:$A$505,0)),0))&gt;Dashboard!$B$6,"Deposit Variance","Reconciled"))))))))</f>
        <v/>
      </c>
      <c r="N577" s="24">
        <f>IF($A577="","",IF($G577="","",MAX(0,IF($M577="Reconciled",$I577,Dashboard!$B$4)-$G577)))</f>
        <v/>
      </c>
      <c r="O577" s="25" t="n"/>
    </row>
    <row r="578">
      <c r="A578" s="18" t="n"/>
      <c r="B578" s="18" t="n"/>
      <c r="C578" s="18" t="n"/>
      <c r="D578" s="18" t="n"/>
      <c r="E578" s="18" t="n"/>
      <c r="F578" s="18" t="n"/>
      <c r="G578" s="38" t="n"/>
      <c r="H578" s="39">
        <f>IF($A578="","",IF($F578="","",IFERROR(INDEX('Deposit Batches'!$C$6:$C$505,MATCH($F578,'Deposit Batches'!$A$6:$A$505,0)),"")))</f>
        <v/>
      </c>
      <c r="I578" s="38" t="n"/>
      <c r="J578" s="40" t="n"/>
      <c r="K578" s="40" t="n"/>
      <c r="L578" s="41">
        <f>IF($A578="","",IF($J578="","",ROUND($J578-IF($K578="",0,$K578),2)))</f>
        <v/>
      </c>
      <c r="M578" s="23">
        <f>IF($A578="","",IF(OR($B578="",$C578="",$D578="",$G578="",$J578=""),"Missing Required Data",IF($F578="","Unassigned to Deposit",IF(COUNTIF('Deposit Batches'!$A$6:$A$505,$F578)=0,"Unknown Deposit Batch",IF($I578="","Not Posted",IF(OR($I578&lt;$G578,AND($H578&lt;&gt;"",$H578&lt;$G578)),"Review Dates",IF(ABS($L578)&gt;Dashboard!$B$5,"Posting Variance",IF(ABS(IFERROR(INDEX('Deposit Batches'!$H$6:$H$505,MATCH($F578,'Deposit Batches'!$A$6:$A$505,0)),0))&gt;Dashboard!$B$6,"Deposit Variance","Reconciled"))))))))</f>
        <v/>
      </c>
      <c r="N578" s="24">
        <f>IF($A578="","",IF($G578="","",MAX(0,IF($M578="Reconciled",$I578,Dashboard!$B$4)-$G578)))</f>
        <v/>
      </c>
      <c r="O578" s="25" t="n"/>
    </row>
    <row r="579">
      <c r="A579" s="18" t="n"/>
      <c r="B579" s="18" t="n"/>
      <c r="C579" s="18" t="n"/>
      <c r="D579" s="18" t="n"/>
      <c r="E579" s="18" t="n"/>
      <c r="F579" s="18" t="n"/>
      <c r="G579" s="38" t="n"/>
      <c r="H579" s="39">
        <f>IF($A579="","",IF($F579="","",IFERROR(INDEX('Deposit Batches'!$C$6:$C$505,MATCH($F579,'Deposit Batches'!$A$6:$A$505,0)),"")))</f>
        <v/>
      </c>
      <c r="I579" s="38" t="n"/>
      <c r="J579" s="40" t="n"/>
      <c r="K579" s="40" t="n"/>
      <c r="L579" s="41">
        <f>IF($A579="","",IF($J579="","",ROUND($J579-IF($K579="",0,$K579),2)))</f>
        <v/>
      </c>
      <c r="M579" s="23">
        <f>IF($A579="","",IF(OR($B579="",$C579="",$D579="",$G579="",$J579=""),"Missing Required Data",IF($F579="","Unassigned to Deposit",IF(COUNTIF('Deposit Batches'!$A$6:$A$505,$F579)=0,"Unknown Deposit Batch",IF($I579="","Not Posted",IF(OR($I579&lt;$G579,AND($H579&lt;&gt;"",$H579&lt;$G579)),"Review Dates",IF(ABS($L579)&gt;Dashboard!$B$5,"Posting Variance",IF(ABS(IFERROR(INDEX('Deposit Batches'!$H$6:$H$505,MATCH($F579,'Deposit Batches'!$A$6:$A$505,0)),0))&gt;Dashboard!$B$6,"Deposit Variance","Reconciled"))))))))</f>
        <v/>
      </c>
      <c r="N579" s="24">
        <f>IF($A579="","",IF($G579="","",MAX(0,IF($M579="Reconciled",$I579,Dashboard!$B$4)-$G579)))</f>
        <v/>
      </c>
      <c r="O579" s="25" t="n"/>
    </row>
    <row r="580">
      <c r="A580" s="18" t="n"/>
      <c r="B580" s="18" t="n"/>
      <c r="C580" s="18" t="n"/>
      <c r="D580" s="18" t="n"/>
      <c r="E580" s="18" t="n"/>
      <c r="F580" s="18" t="n"/>
      <c r="G580" s="38" t="n"/>
      <c r="H580" s="39">
        <f>IF($A580="","",IF($F580="","",IFERROR(INDEX('Deposit Batches'!$C$6:$C$505,MATCH($F580,'Deposit Batches'!$A$6:$A$505,0)),"")))</f>
        <v/>
      </c>
      <c r="I580" s="38" t="n"/>
      <c r="J580" s="40" t="n"/>
      <c r="K580" s="40" t="n"/>
      <c r="L580" s="41">
        <f>IF($A580="","",IF($J580="","",ROUND($J580-IF($K580="",0,$K580),2)))</f>
        <v/>
      </c>
      <c r="M580" s="23">
        <f>IF($A580="","",IF(OR($B580="",$C580="",$D580="",$G580="",$J580=""),"Missing Required Data",IF($F580="","Unassigned to Deposit",IF(COUNTIF('Deposit Batches'!$A$6:$A$505,$F580)=0,"Unknown Deposit Batch",IF($I580="","Not Posted",IF(OR($I580&lt;$G580,AND($H580&lt;&gt;"",$H580&lt;$G580)),"Review Dates",IF(ABS($L580)&gt;Dashboard!$B$5,"Posting Variance",IF(ABS(IFERROR(INDEX('Deposit Batches'!$H$6:$H$505,MATCH($F580,'Deposit Batches'!$A$6:$A$505,0)),0))&gt;Dashboard!$B$6,"Deposit Variance","Reconciled"))))))))</f>
        <v/>
      </c>
      <c r="N580" s="24">
        <f>IF($A580="","",IF($G580="","",MAX(0,IF($M580="Reconciled",$I580,Dashboard!$B$4)-$G580)))</f>
        <v/>
      </c>
      <c r="O580" s="25" t="n"/>
    </row>
    <row r="581">
      <c r="A581" s="18" t="n"/>
      <c r="B581" s="18" t="n"/>
      <c r="C581" s="18" t="n"/>
      <c r="D581" s="18" t="n"/>
      <c r="E581" s="18" t="n"/>
      <c r="F581" s="18" t="n"/>
      <c r="G581" s="38" t="n"/>
      <c r="H581" s="39">
        <f>IF($A581="","",IF($F581="","",IFERROR(INDEX('Deposit Batches'!$C$6:$C$505,MATCH($F581,'Deposit Batches'!$A$6:$A$505,0)),"")))</f>
        <v/>
      </c>
      <c r="I581" s="38" t="n"/>
      <c r="J581" s="40" t="n"/>
      <c r="K581" s="40" t="n"/>
      <c r="L581" s="41">
        <f>IF($A581="","",IF($J581="","",ROUND($J581-IF($K581="",0,$K581),2)))</f>
        <v/>
      </c>
      <c r="M581" s="23">
        <f>IF($A581="","",IF(OR($B581="",$C581="",$D581="",$G581="",$J581=""),"Missing Required Data",IF($F581="","Unassigned to Deposit",IF(COUNTIF('Deposit Batches'!$A$6:$A$505,$F581)=0,"Unknown Deposit Batch",IF($I581="","Not Posted",IF(OR($I581&lt;$G581,AND($H581&lt;&gt;"",$H581&lt;$G581)),"Review Dates",IF(ABS($L581)&gt;Dashboard!$B$5,"Posting Variance",IF(ABS(IFERROR(INDEX('Deposit Batches'!$H$6:$H$505,MATCH($F581,'Deposit Batches'!$A$6:$A$505,0)),0))&gt;Dashboard!$B$6,"Deposit Variance","Reconciled"))))))))</f>
        <v/>
      </c>
      <c r="N581" s="24">
        <f>IF($A581="","",IF($G581="","",MAX(0,IF($M581="Reconciled",$I581,Dashboard!$B$4)-$G581)))</f>
        <v/>
      </c>
      <c r="O581" s="25" t="n"/>
    </row>
    <row r="582">
      <c r="A582" s="18" t="n"/>
      <c r="B582" s="18" t="n"/>
      <c r="C582" s="18" t="n"/>
      <c r="D582" s="18" t="n"/>
      <c r="E582" s="18" t="n"/>
      <c r="F582" s="18" t="n"/>
      <c r="G582" s="38" t="n"/>
      <c r="H582" s="39">
        <f>IF($A582="","",IF($F582="","",IFERROR(INDEX('Deposit Batches'!$C$6:$C$505,MATCH($F582,'Deposit Batches'!$A$6:$A$505,0)),"")))</f>
        <v/>
      </c>
      <c r="I582" s="38" t="n"/>
      <c r="J582" s="40" t="n"/>
      <c r="K582" s="40" t="n"/>
      <c r="L582" s="41">
        <f>IF($A582="","",IF($J582="","",ROUND($J582-IF($K582="",0,$K582),2)))</f>
        <v/>
      </c>
      <c r="M582" s="23">
        <f>IF($A582="","",IF(OR($B582="",$C582="",$D582="",$G582="",$J582=""),"Missing Required Data",IF($F582="","Unassigned to Deposit",IF(COUNTIF('Deposit Batches'!$A$6:$A$505,$F582)=0,"Unknown Deposit Batch",IF($I582="","Not Posted",IF(OR($I582&lt;$G582,AND($H582&lt;&gt;"",$H582&lt;$G582)),"Review Dates",IF(ABS($L582)&gt;Dashboard!$B$5,"Posting Variance",IF(ABS(IFERROR(INDEX('Deposit Batches'!$H$6:$H$505,MATCH($F582,'Deposit Batches'!$A$6:$A$505,0)),0))&gt;Dashboard!$B$6,"Deposit Variance","Reconciled"))))))))</f>
        <v/>
      </c>
      <c r="N582" s="24">
        <f>IF($A582="","",IF($G582="","",MAX(0,IF($M582="Reconciled",$I582,Dashboard!$B$4)-$G582)))</f>
        <v/>
      </c>
      <c r="O582" s="25" t="n"/>
    </row>
    <row r="583">
      <c r="A583" s="18" t="n"/>
      <c r="B583" s="18" t="n"/>
      <c r="C583" s="18" t="n"/>
      <c r="D583" s="18" t="n"/>
      <c r="E583" s="18" t="n"/>
      <c r="F583" s="18" t="n"/>
      <c r="G583" s="38" t="n"/>
      <c r="H583" s="39">
        <f>IF($A583="","",IF($F583="","",IFERROR(INDEX('Deposit Batches'!$C$6:$C$505,MATCH($F583,'Deposit Batches'!$A$6:$A$505,0)),"")))</f>
        <v/>
      </c>
      <c r="I583" s="38" t="n"/>
      <c r="J583" s="40" t="n"/>
      <c r="K583" s="40" t="n"/>
      <c r="L583" s="41">
        <f>IF($A583="","",IF($J583="","",ROUND($J583-IF($K583="",0,$K583),2)))</f>
        <v/>
      </c>
      <c r="M583" s="23">
        <f>IF($A583="","",IF(OR($B583="",$C583="",$D583="",$G583="",$J583=""),"Missing Required Data",IF($F583="","Unassigned to Deposit",IF(COUNTIF('Deposit Batches'!$A$6:$A$505,$F583)=0,"Unknown Deposit Batch",IF($I583="","Not Posted",IF(OR($I583&lt;$G583,AND($H583&lt;&gt;"",$H583&lt;$G583)),"Review Dates",IF(ABS($L583)&gt;Dashboard!$B$5,"Posting Variance",IF(ABS(IFERROR(INDEX('Deposit Batches'!$H$6:$H$505,MATCH($F583,'Deposit Batches'!$A$6:$A$505,0)),0))&gt;Dashboard!$B$6,"Deposit Variance","Reconciled"))))))))</f>
        <v/>
      </c>
      <c r="N583" s="24">
        <f>IF($A583="","",IF($G583="","",MAX(0,IF($M583="Reconciled",$I583,Dashboard!$B$4)-$G583)))</f>
        <v/>
      </c>
      <c r="O583" s="25" t="n"/>
    </row>
    <row r="584">
      <c r="A584" s="18" t="n"/>
      <c r="B584" s="18" t="n"/>
      <c r="C584" s="18" t="n"/>
      <c r="D584" s="18" t="n"/>
      <c r="E584" s="18" t="n"/>
      <c r="F584" s="18" t="n"/>
      <c r="G584" s="38" t="n"/>
      <c r="H584" s="39">
        <f>IF($A584="","",IF($F584="","",IFERROR(INDEX('Deposit Batches'!$C$6:$C$505,MATCH($F584,'Deposit Batches'!$A$6:$A$505,0)),"")))</f>
        <v/>
      </c>
      <c r="I584" s="38" t="n"/>
      <c r="J584" s="40" t="n"/>
      <c r="K584" s="40" t="n"/>
      <c r="L584" s="41">
        <f>IF($A584="","",IF($J584="","",ROUND($J584-IF($K584="",0,$K584),2)))</f>
        <v/>
      </c>
      <c r="M584" s="23">
        <f>IF($A584="","",IF(OR($B584="",$C584="",$D584="",$G584="",$J584=""),"Missing Required Data",IF($F584="","Unassigned to Deposit",IF(COUNTIF('Deposit Batches'!$A$6:$A$505,$F584)=0,"Unknown Deposit Batch",IF($I584="","Not Posted",IF(OR($I584&lt;$G584,AND($H584&lt;&gt;"",$H584&lt;$G584)),"Review Dates",IF(ABS($L584)&gt;Dashboard!$B$5,"Posting Variance",IF(ABS(IFERROR(INDEX('Deposit Batches'!$H$6:$H$505,MATCH($F584,'Deposit Batches'!$A$6:$A$505,0)),0))&gt;Dashboard!$B$6,"Deposit Variance","Reconciled"))))))))</f>
        <v/>
      </c>
      <c r="N584" s="24">
        <f>IF($A584="","",IF($G584="","",MAX(0,IF($M584="Reconciled",$I584,Dashboard!$B$4)-$G584)))</f>
        <v/>
      </c>
      <c r="O584" s="25" t="n"/>
    </row>
    <row r="585">
      <c r="A585" s="18" t="n"/>
      <c r="B585" s="18" t="n"/>
      <c r="C585" s="18" t="n"/>
      <c r="D585" s="18" t="n"/>
      <c r="E585" s="18" t="n"/>
      <c r="F585" s="18" t="n"/>
      <c r="G585" s="38" t="n"/>
      <c r="H585" s="39">
        <f>IF($A585="","",IF($F585="","",IFERROR(INDEX('Deposit Batches'!$C$6:$C$505,MATCH($F585,'Deposit Batches'!$A$6:$A$505,0)),"")))</f>
        <v/>
      </c>
      <c r="I585" s="38" t="n"/>
      <c r="J585" s="40" t="n"/>
      <c r="K585" s="40" t="n"/>
      <c r="L585" s="41">
        <f>IF($A585="","",IF($J585="","",ROUND($J585-IF($K585="",0,$K585),2)))</f>
        <v/>
      </c>
      <c r="M585" s="23">
        <f>IF($A585="","",IF(OR($B585="",$C585="",$D585="",$G585="",$J585=""),"Missing Required Data",IF($F585="","Unassigned to Deposit",IF(COUNTIF('Deposit Batches'!$A$6:$A$505,$F585)=0,"Unknown Deposit Batch",IF($I585="","Not Posted",IF(OR($I585&lt;$G585,AND($H585&lt;&gt;"",$H585&lt;$G585)),"Review Dates",IF(ABS($L585)&gt;Dashboard!$B$5,"Posting Variance",IF(ABS(IFERROR(INDEX('Deposit Batches'!$H$6:$H$505,MATCH($F585,'Deposit Batches'!$A$6:$A$505,0)),0))&gt;Dashboard!$B$6,"Deposit Variance","Reconciled"))))))))</f>
        <v/>
      </c>
      <c r="N585" s="24">
        <f>IF($A585="","",IF($G585="","",MAX(0,IF($M585="Reconciled",$I585,Dashboard!$B$4)-$G585)))</f>
        <v/>
      </c>
      <c r="O585" s="25" t="n"/>
    </row>
    <row r="586">
      <c r="A586" s="18" t="n"/>
      <c r="B586" s="18" t="n"/>
      <c r="C586" s="18" t="n"/>
      <c r="D586" s="18" t="n"/>
      <c r="E586" s="18" t="n"/>
      <c r="F586" s="18" t="n"/>
      <c r="G586" s="38" t="n"/>
      <c r="H586" s="39">
        <f>IF($A586="","",IF($F586="","",IFERROR(INDEX('Deposit Batches'!$C$6:$C$505,MATCH($F586,'Deposit Batches'!$A$6:$A$505,0)),"")))</f>
        <v/>
      </c>
      <c r="I586" s="38" t="n"/>
      <c r="J586" s="40" t="n"/>
      <c r="K586" s="40" t="n"/>
      <c r="L586" s="41">
        <f>IF($A586="","",IF($J586="","",ROUND($J586-IF($K586="",0,$K586),2)))</f>
        <v/>
      </c>
      <c r="M586" s="23">
        <f>IF($A586="","",IF(OR($B586="",$C586="",$D586="",$G586="",$J586=""),"Missing Required Data",IF($F586="","Unassigned to Deposit",IF(COUNTIF('Deposit Batches'!$A$6:$A$505,$F586)=0,"Unknown Deposit Batch",IF($I586="","Not Posted",IF(OR($I586&lt;$G586,AND($H586&lt;&gt;"",$H586&lt;$G586)),"Review Dates",IF(ABS($L586)&gt;Dashboard!$B$5,"Posting Variance",IF(ABS(IFERROR(INDEX('Deposit Batches'!$H$6:$H$505,MATCH($F586,'Deposit Batches'!$A$6:$A$505,0)),0))&gt;Dashboard!$B$6,"Deposit Variance","Reconciled"))))))))</f>
        <v/>
      </c>
      <c r="N586" s="24">
        <f>IF($A586="","",IF($G586="","",MAX(0,IF($M586="Reconciled",$I586,Dashboard!$B$4)-$G586)))</f>
        <v/>
      </c>
      <c r="O586" s="25" t="n"/>
    </row>
    <row r="587">
      <c r="A587" s="18" t="n"/>
      <c r="B587" s="18" t="n"/>
      <c r="C587" s="18" t="n"/>
      <c r="D587" s="18" t="n"/>
      <c r="E587" s="18" t="n"/>
      <c r="F587" s="18" t="n"/>
      <c r="G587" s="38" t="n"/>
      <c r="H587" s="39">
        <f>IF($A587="","",IF($F587="","",IFERROR(INDEX('Deposit Batches'!$C$6:$C$505,MATCH($F587,'Deposit Batches'!$A$6:$A$505,0)),"")))</f>
        <v/>
      </c>
      <c r="I587" s="38" t="n"/>
      <c r="J587" s="40" t="n"/>
      <c r="K587" s="40" t="n"/>
      <c r="L587" s="41">
        <f>IF($A587="","",IF($J587="","",ROUND($J587-IF($K587="",0,$K587),2)))</f>
        <v/>
      </c>
      <c r="M587" s="23">
        <f>IF($A587="","",IF(OR($B587="",$C587="",$D587="",$G587="",$J587=""),"Missing Required Data",IF($F587="","Unassigned to Deposit",IF(COUNTIF('Deposit Batches'!$A$6:$A$505,$F587)=0,"Unknown Deposit Batch",IF($I587="","Not Posted",IF(OR($I587&lt;$G587,AND($H587&lt;&gt;"",$H587&lt;$G587)),"Review Dates",IF(ABS($L587)&gt;Dashboard!$B$5,"Posting Variance",IF(ABS(IFERROR(INDEX('Deposit Batches'!$H$6:$H$505,MATCH($F587,'Deposit Batches'!$A$6:$A$505,0)),0))&gt;Dashboard!$B$6,"Deposit Variance","Reconciled"))))))))</f>
        <v/>
      </c>
      <c r="N587" s="24">
        <f>IF($A587="","",IF($G587="","",MAX(0,IF($M587="Reconciled",$I587,Dashboard!$B$4)-$G587)))</f>
        <v/>
      </c>
      <c r="O587" s="25" t="n"/>
    </row>
    <row r="588">
      <c r="A588" s="18" t="n"/>
      <c r="B588" s="18" t="n"/>
      <c r="C588" s="18" t="n"/>
      <c r="D588" s="18" t="n"/>
      <c r="E588" s="18" t="n"/>
      <c r="F588" s="18" t="n"/>
      <c r="G588" s="38" t="n"/>
      <c r="H588" s="39">
        <f>IF($A588="","",IF($F588="","",IFERROR(INDEX('Deposit Batches'!$C$6:$C$505,MATCH($F588,'Deposit Batches'!$A$6:$A$505,0)),"")))</f>
        <v/>
      </c>
      <c r="I588" s="38" t="n"/>
      <c r="J588" s="40" t="n"/>
      <c r="K588" s="40" t="n"/>
      <c r="L588" s="41">
        <f>IF($A588="","",IF($J588="","",ROUND($J588-IF($K588="",0,$K588),2)))</f>
        <v/>
      </c>
      <c r="M588" s="23">
        <f>IF($A588="","",IF(OR($B588="",$C588="",$D588="",$G588="",$J588=""),"Missing Required Data",IF($F588="","Unassigned to Deposit",IF(COUNTIF('Deposit Batches'!$A$6:$A$505,$F588)=0,"Unknown Deposit Batch",IF($I588="","Not Posted",IF(OR($I588&lt;$G588,AND($H588&lt;&gt;"",$H588&lt;$G588)),"Review Dates",IF(ABS($L588)&gt;Dashboard!$B$5,"Posting Variance",IF(ABS(IFERROR(INDEX('Deposit Batches'!$H$6:$H$505,MATCH($F588,'Deposit Batches'!$A$6:$A$505,0)),0))&gt;Dashboard!$B$6,"Deposit Variance","Reconciled"))))))))</f>
        <v/>
      </c>
      <c r="N588" s="24">
        <f>IF($A588="","",IF($G588="","",MAX(0,IF($M588="Reconciled",$I588,Dashboard!$B$4)-$G588)))</f>
        <v/>
      </c>
      <c r="O588" s="25" t="n"/>
    </row>
    <row r="589">
      <c r="A589" s="18" t="n"/>
      <c r="B589" s="18" t="n"/>
      <c r="C589" s="18" t="n"/>
      <c r="D589" s="18" t="n"/>
      <c r="E589" s="18" t="n"/>
      <c r="F589" s="18" t="n"/>
      <c r="G589" s="38" t="n"/>
      <c r="H589" s="39">
        <f>IF($A589="","",IF($F589="","",IFERROR(INDEX('Deposit Batches'!$C$6:$C$505,MATCH($F589,'Deposit Batches'!$A$6:$A$505,0)),"")))</f>
        <v/>
      </c>
      <c r="I589" s="38" t="n"/>
      <c r="J589" s="40" t="n"/>
      <c r="K589" s="40" t="n"/>
      <c r="L589" s="41">
        <f>IF($A589="","",IF($J589="","",ROUND($J589-IF($K589="",0,$K589),2)))</f>
        <v/>
      </c>
      <c r="M589" s="23">
        <f>IF($A589="","",IF(OR($B589="",$C589="",$D589="",$G589="",$J589=""),"Missing Required Data",IF($F589="","Unassigned to Deposit",IF(COUNTIF('Deposit Batches'!$A$6:$A$505,$F589)=0,"Unknown Deposit Batch",IF($I589="","Not Posted",IF(OR($I589&lt;$G589,AND($H589&lt;&gt;"",$H589&lt;$G589)),"Review Dates",IF(ABS($L589)&gt;Dashboard!$B$5,"Posting Variance",IF(ABS(IFERROR(INDEX('Deposit Batches'!$H$6:$H$505,MATCH($F589,'Deposit Batches'!$A$6:$A$505,0)),0))&gt;Dashboard!$B$6,"Deposit Variance","Reconciled"))))))))</f>
        <v/>
      </c>
      <c r="N589" s="24">
        <f>IF($A589="","",IF($G589="","",MAX(0,IF($M589="Reconciled",$I589,Dashboard!$B$4)-$G589)))</f>
        <v/>
      </c>
      <c r="O589" s="25" t="n"/>
    </row>
    <row r="590">
      <c r="A590" s="18" t="n"/>
      <c r="B590" s="18" t="n"/>
      <c r="C590" s="18" t="n"/>
      <c r="D590" s="18" t="n"/>
      <c r="E590" s="18" t="n"/>
      <c r="F590" s="18" t="n"/>
      <c r="G590" s="38" t="n"/>
      <c r="H590" s="39">
        <f>IF($A590="","",IF($F590="","",IFERROR(INDEX('Deposit Batches'!$C$6:$C$505,MATCH($F590,'Deposit Batches'!$A$6:$A$505,0)),"")))</f>
        <v/>
      </c>
      <c r="I590" s="38" t="n"/>
      <c r="J590" s="40" t="n"/>
      <c r="K590" s="40" t="n"/>
      <c r="L590" s="41">
        <f>IF($A590="","",IF($J590="","",ROUND($J590-IF($K590="",0,$K590),2)))</f>
        <v/>
      </c>
      <c r="M590" s="23">
        <f>IF($A590="","",IF(OR($B590="",$C590="",$D590="",$G590="",$J590=""),"Missing Required Data",IF($F590="","Unassigned to Deposit",IF(COUNTIF('Deposit Batches'!$A$6:$A$505,$F590)=0,"Unknown Deposit Batch",IF($I590="","Not Posted",IF(OR($I590&lt;$G590,AND($H590&lt;&gt;"",$H590&lt;$G590)),"Review Dates",IF(ABS($L590)&gt;Dashboard!$B$5,"Posting Variance",IF(ABS(IFERROR(INDEX('Deposit Batches'!$H$6:$H$505,MATCH($F590,'Deposit Batches'!$A$6:$A$505,0)),0))&gt;Dashboard!$B$6,"Deposit Variance","Reconciled"))))))))</f>
        <v/>
      </c>
      <c r="N590" s="24">
        <f>IF($A590="","",IF($G590="","",MAX(0,IF($M590="Reconciled",$I590,Dashboard!$B$4)-$G590)))</f>
        <v/>
      </c>
      <c r="O590" s="25" t="n"/>
    </row>
    <row r="591">
      <c r="A591" s="18" t="n"/>
      <c r="B591" s="18" t="n"/>
      <c r="C591" s="18" t="n"/>
      <c r="D591" s="18" t="n"/>
      <c r="E591" s="18" t="n"/>
      <c r="F591" s="18" t="n"/>
      <c r="G591" s="38" t="n"/>
      <c r="H591" s="39">
        <f>IF($A591="","",IF($F591="","",IFERROR(INDEX('Deposit Batches'!$C$6:$C$505,MATCH($F591,'Deposit Batches'!$A$6:$A$505,0)),"")))</f>
        <v/>
      </c>
      <c r="I591" s="38" t="n"/>
      <c r="J591" s="40" t="n"/>
      <c r="K591" s="40" t="n"/>
      <c r="L591" s="41">
        <f>IF($A591="","",IF($J591="","",ROUND($J591-IF($K591="",0,$K591),2)))</f>
        <v/>
      </c>
      <c r="M591" s="23">
        <f>IF($A591="","",IF(OR($B591="",$C591="",$D591="",$G591="",$J591=""),"Missing Required Data",IF($F591="","Unassigned to Deposit",IF(COUNTIF('Deposit Batches'!$A$6:$A$505,$F591)=0,"Unknown Deposit Batch",IF($I591="","Not Posted",IF(OR($I591&lt;$G591,AND($H591&lt;&gt;"",$H591&lt;$G591)),"Review Dates",IF(ABS($L591)&gt;Dashboard!$B$5,"Posting Variance",IF(ABS(IFERROR(INDEX('Deposit Batches'!$H$6:$H$505,MATCH($F591,'Deposit Batches'!$A$6:$A$505,0)),0))&gt;Dashboard!$B$6,"Deposit Variance","Reconciled"))))))))</f>
        <v/>
      </c>
      <c r="N591" s="24">
        <f>IF($A591="","",IF($G591="","",MAX(0,IF($M591="Reconciled",$I591,Dashboard!$B$4)-$G591)))</f>
        <v/>
      </c>
      <c r="O591" s="25" t="n"/>
    </row>
    <row r="592">
      <c r="A592" s="18" t="n"/>
      <c r="B592" s="18" t="n"/>
      <c r="C592" s="18" t="n"/>
      <c r="D592" s="18" t="n"/>
      <c r="E592" s="18" t="n"/>
      <c r="F592" s="18" t="n"/>
      <c r="G592" s="38" t="n"/>
      <c r="H592" s="39">
        <f>IF($A592="","",IF($F592="","",IFERROR(INDEX('Deposit Batches'!$C$6:$C$505,MATCH($F592,'Deposit Batches'!$A$6:$A$505,0)),"")))</f>
        <v/>
      </c>
      <c r="I592" s="38" t="n"/>
      <c r="J592" s="40" t="n"/>
      <c r="K592" s="40" t="n"/>
      <c r="L592" s="41">
        <f>IF($A592="","",IF($J592="","",ROUND($J592-IF($K592="",0,$K592),2)))</f>
        <v/>
      </c>
      <c r="M592" s="23">
        <f>IF($A592="","",IF(OR($B592="",$C592="",$D592="",$G592="",$J592=""),"Missing Required Data",IF($F592="","Unassigned to Deposit",IF(COUNTIF('Deposit Batches'!$A$6:$A$505,$F592)=0,"Unknown Deposit Batch",IF($I592="","Not Posted",IF(OR($I592&lt;$G592,AND($H592&lt;&gt;"",$H592&lt;$G592)),"Review Dates",IF(ABS($L592)&gt;Dashboard!$B$5,"Posting Variance",IF(ABS(IFERROR(INDEX('Deposit Batches'!$H$6:$H$505,MATCH($F592,'Deposit Batches'!$A$6:$A$505,0)),0))&gt;Dashboard!$B$6,"Deposit Variance","Reconciled"))))))))</f>
        <v/>
      </c>
      <c r="N592" s="24">
        <f>IF($A592="","",IF($G592="","",MAX(0,IF($M592="Reconciled",$I592,Dashboard!$B$4)-$G592)))</f>
        <v/>
      </c>
      <c r="O592" s="25" t="n"/>
    </row>
    <row r="593">
      <c r="A593" s="18" t="n"/>
      <c r="B593" s="18" t="n"/>
      <c r="C593" s="18" t="n"/>
      <c r="D593" s="18" t="n"/>
      <c r="E593" s="18" t="n"/>
      <c r="F593" s="18" t="n"/>
      <c r="G593" s="38" t="n"/>
      <c r="H593" s="39">
        <f>IF($A593="","",IF($F593="","",IFERROR(INDEX('Deposit Batches'!$C$6:$C$505,MATCH($F593,'Deposit Batches'!$A$6:$A$505,0)),"")))</f>
        <v/>
      </c>
      <c r="I593" s="38" t="n"/>
      <c r="J593" s="40" t="n"/>
      <c r="K593" s="40" t="n"/>
      <c r="L593" s="41">
        <f>IF($A593="","",IF($J593="","",ROUND($J593-IF($K593="",0,$K593),2)))</f>
        <v/>
      </c>
      <c r="M593" s="23">
        <f>IF($A593="","",IF(OR($B593="",$C593="",$D593="",$G593="",$J593=""),"Missing Required Data",IF($F593="","Unassigned to Deposit",IF(COUNTIF('Deposit Batches'!$A$6:$A$505,$F593)=0,"Unknown Deposit Batch",IF($I593="","Not Posted",IF(OR($I593&lt;$G593,AND($H593&lt;&gt;"",$H593&lt;$G593)),"Review Dates",IF(ABS($L593)&gt;Dashboard!$B$5,"Posting Variance",IF(ABS(IFERROR(INDEX('Deposit Batches'!$H$6:$H$505,MATCH($F593,'Deposit Batches'!$A$6:$A$505,0)),0))&gt;Dashboard!$B$6,"Deposit Variance","Reconciled"))))))))</f>
        <v/>
      </c>
      <c r="N593" s="24">
        <f>IF($A593="","",IF($G593="","",MAX(0,IF($M593="Reconciled",$I593,Dashboard!$B$4)-$G593)))</f>
        <v/>
      </c>
      <c r="O593" s="25" t="n"/>
    </row>
    <row r="594">
      <c r="A594" s="18" t="n"/>
      <c r="B594" s="18" t="n"/>
      <c r="C594" s="18" t="n"/>
      <c r="D594" s="18" t="n"/>
      <c r="E594" s="18" t="n"/>
      <c r="F594" s="18" t="n"/>
      <c r="G594" s="38" t="n"/>
      <c r="H594" s="39">
        <f>IF($A594="","",IF($F594="","",IFERROR(INDEX('Deposit Batches'!$C$6:$C$505,MATCH($F594,'Deposit Batches'!$A$6:$A$505,0)),"")))</f>
        <v/>
      </c>
      <c r="I594" s="38" t="n"/>
      <c r="J594" s="40" t="n"/>
      <c r="K594" s="40" t="n"/>
      <c r="L594" s="41">
        <f>IF($A594="","",IF($J594="","",ROUND($J594-IF($K594="",0,$K594),2)))</f>
        <v/>
      </c>
      <c r="M594" s="23">
        <f>IF($A594="","",IF(OR($B594="",$C594="",$D594="",$G594="",$J594=""),"Missing Required Data",IF($F594="","Unassigned to Deposit",IF(COUNTIF('Deposit Batches'!$A$6:$A$505,$F594)=0,"Unknown Deposit Batch",IF($I594="","Not Posted",IF(OR($I594&lt;$G594,AND($H594&lt;&gt;"",$H594&lt;$G594)),"Review Dates",IF(ABS($L594)&gt;Dashboard!$B$5,"Posting Variance",IF(ABS(IFERROR(INDEX('Deposit Batches'!$H$6:$H$505,MATCH($F594,'Deposit Batches'!$A$6:$A$505,0)),0))&gt;Dashboard!$B$6,"Deposit Variance","Reconciled"))))))))</f>
        <v/>
      </c>
      <c r="N594" s="24">
        <f>IF($A594="","",IF($G594="","",MAX(0,IF($M594="Reconciled",$I594,Dashboard!$B$4)-$G594)))</f>
        <v/>
      </c>
      <c r="O594" s="25" t="n"/>
    </row>
    <row r="595">
      <c r="A595" s="18" t="n"/>
      <c r="B595" s="18" t="n"/>
      <c r="C595" s="18" t="n"/>
      <c r="D595" s="18" t="n"/>
      <c r="E595" s="18" t="n"/>
      <c r="F595" s="18" t="n"/>
      <c r="G595" s="38" t="n"/>
      <c r="H595" s="39">
        <f>IF($A595="","",IF($F595="","",IFERROR(INDEX('Deposit Batches'!$C$6:$C$505,MATCH($F595,'Deposit Batches'!$A$6:$A$505,0)),"")))</f>
        <v/>
      </c>
      <c r="I595" s="38" t="n"/>
      <c r="J595" s="40" t="n"/>
      <c r="K595" s="40" t="n"/>
      <c r="L595" s="41">
        <f>IF($A595="","",IF($J595="","",ROUND($J595-IF($K595="",0,$K595),2)))</f>
        <v/>
      </c>
      <c r="M595" s="23">
        <f>IF($A595="","",IF(OR($B595="",$C595="",$D595="",$G595="",$J595=""),"Missing Required Data",IF($F595="","Unassigned to Deposit",IF(COUNTIF('Deposit Batches'!$A$6:$A$505,$F595)=0,"Unknown Deposit Batch",IF($I595="","Not Posted",IF(OR($I595&lt;$G595,AND($H595&lt;&gt;"",$H595&lt;$G595)),"Review Dates",IF(ABS($L595)&gt;Dashboard!$B$5,"Posting Variance",IF(ABS(IFERROR(INDEX('Deposit Batches'!$H$6:$H$505,MATCH($F595,'Deposit Batches'!$A$6:$A$505,0)),0))&gt;Dashboard!$B$6,"Deposit Variance","Reconciled"))))))))</f>
        <v/>
      </c>
      <c r="N595" s="24">
        <f>IF($A595="","",IF($G595="","",MAX(0,IF($M595="Reconciled",$I595,Dashboard!$B$4)-$G595)))</f>
        <v/>
      </c>
      <c r="O595" s="25" t="n"/>
    </row>
    <row r="596">
      <c r="A596" s="18" t="n"/>
      <c r="B596" s="18" t="n"/>
      <c r="C596" s="18" t="n"/>
      <c r="D596" s="18" t="n"/>
      <c r="E596" s="18" t="n"/>
      <c r="F596" s="18" t="n"/>
      <c r="G596" s="38" t="n"/>
      <c r="H596" s="39">
        <f>IF($A596="","",IF($F596="","",IFERROR(INDEX('Deposit Batches'!$C$6:$C$505,MATCH($F596,'Deposit Batches'!$A$6:$A$505,0)),"")))</f>
        <v/>
      </c>
      <c r="I596" s="38" t="n"/>
      <c r="J596" s="40" t="n"/>
      <c r="K596" s="40" t="n"/>
      <c r="L596" s="41">
        <f>IF($A596="","",IF($J596="","",ROUND($J596-IF($K596="",0,$K596),2)))</f>
        <v/>
      </c>
      <c r="M596" s="23">
        <f>IF($A596="","",IF(OR($B596="",$C596="",$D596="",$G596="",$J596=""),"Missing Required Data",IF($F596="","Unassigned to Deposit",IF(COUNTIF('Deposit Batches'!$A$6:$A$505,$F596)=0,"Unknown Deposit Batch",IF($I596="","Not Posted",IF(OR($I596&lt;$G596,AND($H596&lt;&gt;"",$H596&lt;$G596)),"Review Dates",IF(ABS($L596)&gt;Dashboard!$B$5,"Posting Variance",IF(ABS(IFERROR(INDEX('Deposit Batches'!$H$6:$H$505,MATCH($F596,'Deposit Batches'!$A$6:$A$505,0)),0))&gt;Dashboard!$B$6,"Deposit Variance","Reconciled"))))))))</f>
        <v/>
      </c>
      <c r="N596" s="24">
        <f>IF($A596="","",IF($G596="","",MAX(0,IF($M596="Reconciled",$I596,Dashboard!$B$4)-$G596)))</f>
        <v/>
      </c>
      <c r="O596" s="25" t="n"/>
    </row>
    <row r="597">
      <c r="A597" s="18" t="n"/>
      <c r="B597" s="18" t="n"/>
      <c r="C597" s="18" t="n"/>
      <c r="D597" s="18" t="n"/>
      <c r="E597" s="18" t="n"/>
      <c r="F597" s="18" t="n"/>
      <c r="G597" s="38" t="n"/>
      <c r="H597" s="39">
        <f>IF($A597="","",IF($F597="","",IFERROR(INDEX('Deposit Batches'!$C$6:$C$505,MATCH($F597,'Deposit Batches'!$A$6:$A$505,0)),"")))</f>
        <v/>
      </c>
      <c r="I597" s="38" t="n"/>
      <c r="J597" s="40" t="n"/>
      <c r="K597" s="40" t="n"/>
      <c r="L597" s="41">
        <f>IF($A597="","",IF($J597="","",ROUND($J597-IF($K597="",0,$K597),2)))</f>
        <v/>
      </c>
      <c r="M597" s="23">
        <f>IF($A597="","",IF(OR($B597="",$C597="",$D597="",$G597="",$J597=""),"Missing Required Data",IF($F597="","Unassigned to Deposit",IF(COUNTIF('Deposit Batches'!$A$6:$A$505,$F597)=0,"Unknown Deposit Batch",IF($I597="","Not Posted",IF(OR($I597&lt;$G597,AND($H597&lt;&gt;"",$H597&lt;$G597)),"Review Dates",IF(ABS($L597)&gt;Dashboard!$B$5,"Posting Variance",IF(ABS(IFERROR(INDEX('Deposit Batches'!$H$6:$H$505,MATCH($F597,'Deposit Batches'!$A$6:$A$505,0)),0))&gt;Dashboard!$B$6,"Deposit Variance","Reconciled"))))))))</f>
        <v/>
      </c>
      <c r="N597" s="24">
        <f>IF($A597="","",IF($G597="","",MAX(0,IF($M597="Reconciled",$I597,Dashboard!$B$4)-$G597)))</f>
        <v/>
      </c>
      <c r="O597" s="25" t="n"/>
    </row>
    <row r="598">
      <c r="A598" s="18" t="n"/>
      <c r="B598" s="18" t="n"/>
      <c r="C598" s="18" t="n"/>
      <c r="D598" s="18" t="n"/>
      <c r="E598" s="18" t="n"/>
      <c r="F598" s="18" t="n"/>
      <c r="G598" s="38" t="n"/>
      <c r="H598" s="39">
        <f>IF($A598="","",IF($F598="","",IFERROR(INDEX('Deposit Batches'!$C$6:$C$505,MATCH($F598,'Deposit Batches'!$A$6:$A$505,0)),"")))</f>
        <v/>
      </c>
      <c r="I598" s="38" t="n"/>
      <c r="J598" s="40" t="n"/>
      <c r="K598" s="40" t="n"/>
      <c r="L598" s="41">
        <f>IF($A598="","",IF($J598="","",ROUND($J598-IF($K598="",0,$K598),2)))</f>
        <v/>
      </c>
      <c r="M598" s="23">
        <f>IF($A598="","",IF(OR($B598="",$C598="",$D598="",$G598="",$J598=""),"Missing Required Data",IF($F598="","Unassigned to Deposit",IF(COUNTIF('Deposit Batches'!$A$6:$A$505,$F598)=0,"Unknown Deposit Batch",IF($I598="","Not Posted",IF(OR($I598&lt;$G598,AND($H598&lt;&gt;"",$H598&lt;$G598)),"Review Dates",IF(ABS($L598)&gt;Dashboard!$B$5,"Posting Variance",IF(ABS(IFERROR(INDEX('Deposit Batches'!$H$6:$H$505,MATCH($F598,'Deposit Batches'!$A$6:$A$505,0)),0))&gt;Dashboard!$B$6,"Deposit Variance","Reconciled"))))))))</f>
        <v/>
      </c>
      <c r="N598" s="24">
        <f>IF($A598="","",IF($G598="","",MAX(0,IF($M598="Reconciled",$I598,Dashboard!$B$4)-$G598)))</f>
        <v/>
      </c>
      <c r="O598" s="25" t="n"/>
    </row>
    <row r="599">
      <c r="A599" s="18" t="n"/>
      <c r="B599" s="18" t="n"/>
      <c r="C599" s="18" t="n"/>
      <c r="D599" s="18" t="n"/>
      <c r="E599" s="18" t="n"/>
      <c r="F599" s="18" t="n"/>
      <c r="G599" s="38" t="n"/>
      <c r="H599" s="39">
        <f>IF($A599="","",IF($F599="","",IFERROR(INDEX('Deposit Batches'!$C$6:$C$505,MATCH($F599,'Deposit Batches'!$A$6:$A$505,0)),"")))</f>
        <v/>
      </c>
      <c r="I599" s="38" t="n"/>
      <c r="J599" s="40" t="n"/>
      <c r="K599" s="40" t="n"/>
      <c r="L599" s="41">
        <f>IF($A599="","",IF($J599="","",ROUND($J599-IF($K599="",0,$K599),2)))</f>
        <v/>
      </c>
      <c r="M599" s="23">
        <f>IF($A599="","",IF(OR($B599="",$C599="",$D599="",$G599="",$J599=""),"Missing Required Data",IF($F599="","Unassigned to Deposit",IF(COUNTIF('Deposit Batches'!$A$6:$A$505,$F599)=0,"Unknown Deposit Batch",IF($I599="","Not Posted",IF(OR($I599&lt;$G599,AND($H599&lt;&gt;"",$H599&lt;$G599)),"Review Dates",IF(ABS($L599)&gt;Dashboard!$B$5,"Posting Variance",IF(ABS(IFERROR(INDEX('Deposit Batches'!$H$6:$H$505,MATCH($F599,'Deposit Batches'!$A$6:$A$505,0)),0))&gt;Dashboard!$B$6,"Deposit Variance","Reconciled"))))))))</f>
        <v/>
      </c>
      <c r="N599" s="24">
        <f>IF($A599="","",IF($G599="","",MAX(0,IF($M599="Reconciled",$I599,Dashboard!$B$4)-$G599)))</f>
        <v/>
      </c>
      <c r="O599" s="25" t="n"/>
    </row>
    <row r="600">
      <c r="A600" s="18" t="n"/>
      <c r="B600" s="18" t="n"/>
      <c r="C600" s="18" t="n"/>
      <c r="D600" s="18" t="n"/>
      <c r="E600" s="18" t="n"/>
      <c r="F600" s="18" t="n"/>
      <c r="G600" s="38" t="n"/>
      <c r="H600" s="39">
        <f>IF($A600="","",IF($F600="","",IFERROR(INDEX('Deposit Batches'!$C$6:$C$505,MATCH($F600,'Deposit Batches'!$A$6:$A$505,0)),"")))</f>
        <v/>
      </c>
      <c r="I600" s="38" t="n"/>
      <c r="J600" s="40" t="n"/>
      <c r="K600" s="40" t="n"/>
      <c r="L600" s="41">
        <f>IF($A600="","",IF($J600="","",ROUND($J600-IF($K600="",0,$K600),2)))</f>
        <v/>
      </c>
      <c r="M600" s="23">
        <f>IF($A600="","",IF(OR($B600="",$C600="",$D600="",$G600="",$J600=""),"Missing Required Data",IF($F600="","Unassigned to Deposit",IF(COUNTIF('Deposit Batches'!$A$6:$A$505,$F600)=0,"Unknown Deposit Batch",IF($I600="","Not Posted",IF(OR($I600&lt;$G600,AND($H600&lt;&gt;"",$H600&lt;$G600)),"Review Dates",IF(ABS($L600)&gt;Dashboard!$B$5,"Posting Variance",IF(ABS(IFERROR(INDEX('Deposit Batches'!$H$6:$H$505,MATCH($F600,'Deposit Batches'!$A$6:$A$505,0)),0))&gt;Dashboard!$B$6,"Deposit Variance","Reconciled"))))))))</f>
        <v/>
      </c>
      <c r="N600" s="24">
        <f>IF($A600="","",IF($G600="","",MAX(0,IF($M600="Reconciled",$I600,Dashboard!$B$4)-$G600)))</f>
        <v/>
      </c>
      <c r="O600" s="25" t="n"/>
    </row>
    <row r="601">
      <c r="A601" s="18" t="n"/>
      <c r="B601" s="18" t="n"/>
      <c r="C601" s="18" t="n"/>
      <c r="D601" s="18" t="n"/>
      <c r="E601" s="18" t="n"/>
      <c r="F601" s="18" t="n"/>
      <c r="G601" s="38" t="n"/>
      <c r="H601" s="39">
        <f>IF($A601="","",IF($F601="","",IFERROR(INDEX('Deposit Batches'!$C$6:$C$505,MATCH($F601,'Deposit Batches'!$A$6:$A$505,0)),"")))</f>
        <v/>
      </c>
      <c r="I601" s="38" t="n"/>
      <c r="J601" s="40" t="n"/>
      <c r="K601" s="40" t="n"/>
      <c r="L601" s="41">
        <f>IF($A601="","",IF($J601="","",ROUND($J601-IF($K601="",0,$K601),2)))</f>
        <v/>
      </c>
      <c r="M601" s="23">
        <f>IF($A601="","",IF(OR($B601="",$C601="",$D601="",$G601="",$J601=""),"Missing Required Data",IF($F601="","Unassigned to Deposit",IF(COUNTIF('Deposit Batches'!$A$6:$A$505,$F601)=0,"Unknown Deposit Batch",IF($I601="","Not Posted",IF(OR($I601&lt;$G601,AND($H601&lt;&gt;"",$H601&lt;$G601)),"Review Dates",IF(ABS($L601)&gt;Dashboard!$B$5,"Posting Variance",IF(ABS(IFERROR(INDEX('Deposit Batches'!$H$6:$H$505,MATCH($F601,'Deposit Batches'!$A$6:$A$505,0)),0))&gt;Dashboard!$B$6,"Deposit Variance","Reconciled"))))))))</f>
        <v/>
      </c>
      <c r="N601" s="24">
        <f>IF($A601="","",IF($G601="","",MAX(0,IF($M601="Reconciled",$I601,Dashboard!$B$4)-$G601)))</f>
        <v/>
      </c>
      <c r="O601" s="25" t="n"/>
    </row>
    <row r="602">
      <c r="A602" s="18" t="n"/>
      <c r="B602" s="18" t="n"/>
      <c r="C602" s="18" t="n"/>
      <c r="D602" s="18" t="n"/>
      <c r="E602" s="18" t="n"/>
      <c r="F602" s="18" t="n"/>
      <c r="G602" s="38" t="n"/>
      <c r="H602" s="39">
        <f>IF($A602="","",IF($F602="","",IFERROR(INDEX('Deposit Batches'!$C$6:$C$505,MATCH($F602,'Deposit Batches'!$A$6:$A$505,0)),"")))</f>
        <v/>
      </c>
      <c r="I602" s="38" t="n"/>
      <c r="J602" s="40" t="n"/>
      <c r="K602" s="40" t="n"/>
      <c r="L602" s="41">
        <f>IF($A602="","",IF($J602="","",ROUND($J602-IF($K602="",0,$K602),2)))</f>
        <v/>
      </c>
      <c r="M602" s="23">
        <f>IF($A602="","",IF(OR($B602="",$C602="",$D602="",$G602="",$J602=""),"Missing Required Data",IF($F602="","Unassigned to Deposit",IF(COUNTIF('Deposit Batches'!$A$6:$A$505,$F602)=0,"Unknown Deposit Batch",IF($I602="","Not Posted",IF(OR($I602&lt;$G602,AND($H602&lt;&gt;"",$H602&lt;$G602)),"Review Dates",IF(ABS($L602)&gt;Dashboard!$B$5,"Posting Variance",IF(ABS(IFERROR(INDEX('Deposit Batches'!$H$6:$H$505,MATCH($F602,'Deposit Batches'!$A$6:$A$505,0)),0))&gt;Dashboard!$B$6,"Deposit Variance","Reconciled"))))))))</f>
        <v/>
      </c>
      <c r="N602" s="24">
        <f>IF($A602="","",IF($G602="","",MAX(0,IF($M602="Reconciled",$I602,Dashboard!$B$4)-$G602)))</f>
        <v/>
      </c>
      <c r="O602" s="25" t="n"/>
    </row>
    <row r="603">
      <c r="A603" s="18" t="n"/>
      <c r="B603" s="18" t="n"/>
      <c r="C603" s="18" t="n"/>
      <c r="D603" s="18" t="n"/>
      <c r="E603" s="18" t="n"/>
      <c r="F603" s="18" t="n"/>
      <c r="G603" s="38" t="n"/>
      <c r="H603" s="39">
        <f>IF($A603="","",IF($F603="","",IFERROR(INDEX('Deposit Batches'!$C$6:$C$505,MATCH($F603,'Deposit Batches'!$A$6:$A$505,0)),"")))</f>
        <v/>
      </c>
      <c r="I603" s="38" t="n"/>
      <c r="J603" s="40" t="n"/>
      <c r="K603" s="40" t="n"/>
      <c r="L603" s="41">
        <f>IF($A603="","",IF($J603="","",ROUND($J603-IF($K603="",0,$K603),2)))</f>
        <v/>
      </c>
      <c r="M603" s="23">
        <f>IF($A603="","",IF(OR($B603="",$C603="",$D603="",$G603="",$J603=""),"Missing Required Data",IF($F603="","Unassigned to Deposit",IF(COUNTIF('Deposit Batches'!$A$6:$A$505,$F603)=0,"Unknown Deposit Batch",IF($I603="","Not Posted",IF(OR($I603&lt;$G603,AND($H603&lt;&gt;"",$H603&lt;$G603)),"Review Dates",IF(ABS($L603)&gt;Dashboard!$B$5,"Posting Variance",IF(ABS(IFERROR(INDEX('Deposit Batches'!$H$6:$H$505,MATCH($F603,'Deposit Batches'!$A$6:$A$505,0)),0))&gt;Dashboard!$B$6,"Deposit Variance","Reconciled"))))))))</f>
        <v/>
      </c>
      <c r="N603" s="24">
        <f>IF($A603="","",IF($G603="","",MAX(0,IF($M603="Reconciled",$I603,Dashboard!$B$4)-$G603)))</f>
        <v/>
      </c>
      <c r="O603" s="25" t="n"/>
    </row>
    <row r="604">
      <c r="A604" s="18" t="n"/>
      <c r="B604" s="18" t="n"/>
      <c r="C604" s="18" t="n"/>
      <c r="D604" s="18" t="n"/>
      <c r="E604" s="18" t="n"/>
      <c r="F604" s="18" t="n"/>
      <c r="G604" s="38" t="n"/>
      <c r="H604" s="39">
        <f>IF($A604="","",IF($F604="","",IFERROR(INDEX('Deposit Batches'!$C$6:$C$505,MATCH($F604,'Deposit Batches'!$A$6:$A$505,0)),"")))</f>
        <v/>
      </c>
      <c r="I604" s="38" t="n"/>
      <c r="J604" s="40" t="n"/>
      <c r="K604" s="40" t="n"/>
      <c r="L604" s="41">
        <f>IF($A604="","",IF($J604="","",ROUND($J604-IF($K604="",0,$K604),2)))</f>
        <v/>
      </c>
      <c r="M604" s="23">
        <f>IF($A604="","",IF(OR($B604="",$C604="",$D604="",$G604="",$J604=""),"Missing Required Data",IF($F604="","Unassigned to Deposit",IF(COUNTIF('Deposit Batches'!$A$6:$A$505,$F604)=0,"Unknown Deposit Batch",IF($I604="","Not Posted",IF(OR($I604&lt;$G604,AND($H604&lt;&gt;"",$H604&lt;$G604)),"Review Dates",IF(ABS($L604)&gt;Dashboard!$B$5,"Posting Variance",IF(ABS(IFERROR(INDEX('Deposit Batches'!$H$6:$H$505,MATCH($F604,'Deposit Batches'!$A$6:$A$505,0)),0))&gt;Dashboard!$B$6,"Deposit Variance","Reconciled"))))))))</f>
        <v/>
      </c>
      <c r="N604" s="24">
        <f>IF($A604="","",IF($G604="","",MAX(0,IF($M604="Reconciled",$I604,Dashboard!$B$4)-$G604)))</f>
        <v/>
      </c>
      <c r="O604" s="25" t="n"/>
    </row>
    <row r="605">
      <c r="A605" s="18" t="n"/>
      <c r="B605" s="18" t="n"/>
      <c r="C605" s="18" t="n"/>
      <c r="D605" s="18" t="n"/>
      <c r="E605" s="18" t="n"/>
      <c r="F605" s="18" t="n"/>
      <c r="G605" s="38" t="n"/>
      <c r="H605" s="39">
        <f>IF($A605="","",IF($F605="","",IFERROR(INDEX('Deposit Batches'!$C$6:$C$505,MATCH($F605,'Deposit Batches'!$A$6:$A$505,0)),"")))</f>
        <v/>
      </c>
      <c r="I605" s="38" t="n"/>
      <c r="J605" s="40" t="n"/>
      <c r="K605" s="40" t="n"/>
      <c r="L605" s="41">
        <f>IF($A605="","",IF($J605="","",ROUND($J605-IF($K605="",0,$K605),2)))</f>
        <v/>
      </c>
      <c r="M605" s="23">
        <f>IF($A605="","",IF(OR($B605="",$C605="",$D605="",$G605="",$J605=""),"Missing Required Data",IF($F605="","Unassigned to Deposit",IF(COUNTIF('Deposit Batches'!$A$6:$A$505,$F605)=0,"Unknown Deposit Batch",IF($I605="","Not Posted",IF(OR($I605&lt;$G605,AND($H605&lt;&gt;"",$H605&lt;$G605)),"Review Dates",IF(ABS($L605)&gt;Dashboard!$B$5,"Posting Variance",IF(ABS(IFERROR(INDEX('Deposit Batches'!$H$6:$H$505,MATCH($F605,'Deposit Batches'!$A$6:$A$505,0)),0))&gt;Dashboard!$B$6,"Deposit Variance","Reconciled"))))))))</f>
        <v/>
      </c>
      <c r="N605" s="24">
        <f>IF($A605="","",IF($G605="","",MAX(0,IF($M605="Reconciled",$I605,Dashboard!$B$4)-$G605)))</f>
        <v/>
      </c>
      <c r="O605" s="25" t="n"/>
    </row>
    <row r="606">
      <c r="A606" s="18" t="n"/>
      <c r="B606" s="18" t="n"/>
      <c r="C606" s="18" t="n"/>
      <c r="D606" s="18" t="n"/>
      <c r="E606" s="18" t="n"/>
      <c r="F606" s="18" t="n"/>
      <c r="G606" s="38" t="n"/>
      <c r="H606" s="39">
        <f>IF($A606="","",IF($F606="","",IFERROR(INDEX('Deposit Batches'!$C$6:$C$505,MATCH($F606,'Deposit Batches'!$A$6:$A$505,0)),"")))</f>
        <v/>
      </c>
      <c r="I606" s="38" t="n"/>
      <c r="J606" s="40" t="n"/>
      <c r="K606" s="40" t="n"/>
      <c r="L606" s="41">
        <f>IF($A606="","",IF($J606="","",ROUND($J606-IF($K606="",0,$K606),2)))</f>
        <v/>
      </c>
      <c r="M606" s="23">
        <f>IF($A606="","",IF(OR($B606="",$C606="",$D606="",$G606="",$J606=""),"Missing Required Data",IF($F606="","Unassigned to Deposit",IF(COUNTIF('Deposit Batches'!$A$6:$A$505,$F606)=0,"Unknown Deposit Batch",IF($I606="","Not Posted",IF(OR($I606&lt;$G606,AND($H606&lt;&gt;"",$H606&lt;$G606)),"Review Dates",IF(ABS($L606)&gt;Dashboard!$B$5,"Posting Variance",IF(ABS(IFERROR(INDEX('Deposit Batches'!$H$6:$H$505,MATCH($F606,'Deposit Batches'!$A$6:$A$505,0)),0))&gt;Dashboard!$B$6,"Deposit Variance","Reconciled"))))))))</f>
        <v/>
      </c>
      <c r="N606" s="24">
        <f>IF($A606="","",IF($G606="","",MAX(0,IF($M606="Reconciled",$I606,Dashboard!$B$4)-$G606)))</f>
        <v/>
      </c>
      <c r="O606" s="25" t="n"/>
    </row>
    <row r="607">
      <c r="A607" s="18" t="n"/>
      <c r="B607" s="18" t="n"/>
      <c r="C607" s="18" t="n"/>
      <c r="D607" s="18" t="n"/>
      <c r="E607" s="18" t="n"/>
      <c r="F607" s="18" t="n"/>
      <c r="G607" s="38" t="n"/>
      <c r="H607" s="39">
        <f>IF($A607="","",IF($F607="","",IFERROR(INDEX('Deposit Batches'!$C$6:$C$505,MATCH($F607,'Deposit Batches'!$A$6:$A$505,0)),"")))</f>
        <v/>
      </c>
      <c r="I607" s="38" t="n"/>
      <c r="J607" s="40" t="n"/>
      <c r="K607" s="40" t="n"/>
      <c r="L607" s="41">
        <f>IF($A607="","",IF($J607="","",ROUND($J607-IF($K607="",0,$K607),2)))</f>
        <v/>
      </c>
      <c r="M607" s="23">
        <f>IF($A607="","",IF(OR($B607="",$C607="",$D607="",$G607="",$J607=""),"Missing Required Data",IF($F607="","Unassigned to Deposit",IF(COUNTIF('Deposit Batches'!$A$6:$A$505,$F607)=0,"Unknown Deposit Batch",IF($I607="","Not Posted",IF(OR($I607&lt;$G607,AND($H607&lt;&gt;"",$H607&lt;$G607)),"Review Dates",IF(ABS($L607)&gt;Dashboard!$B$5,"Posting Variance",IF(ABS(IFERROR(INDEX('Deposit Batches'!$H$6:$H$505,MATCH($F607,'Deposit Batches'!$A$6:$A$505,0)),0))&gt;Dashboard!$B$6,"Deposit Variance","Reconciled"))))))))</f>
        <v/>
      </c>
      <c r="N607" s="24">
        <f>IF($A607="","",IF($G607="","",MAX(0,IF($M607="Reconciled",$I607,Dashboard!$B$4)-$G607)))</f>
        <v/>
      </c>
      <c r="O607" s="25" t="n"/>
    </row>
    <row r="608">
      <c r="A608" s="18" t="n"/>
      <c r="B608" s="18" t="n"/>
      <c r="C608" s="18" t="n"/>
      <c r="D608" s="18" t="n"/>
      <c r="E608" s="18" t="n"/>
      <c r="F608" s="18" t="n"/>
      <c r="G608" s="38" t="n"/>
      <c r="H608" s="39">
        <f>IF($A608="","",IF($F608="","",IFERROR(INDEX('Deposit Batches'!$C$6:$C$505,MATCH($F608,'Deposit Batches'!$A$6:$A$505,0)),"")))</f>
        <v/>
      </c>
      <c r="I608" s="38" t="n"/>
      <c r="J608" s="40" t="n"/>
      <c r="K608" s="40" t="n"/>
      <c r="L608" s="41">
        <f>IF($A608="","",IF($J608="","",ROUND($J608-IF($K608="",0,$K608),2)))</f>
        <v/>
      </c>
      <c r="M608" s="23">
        <f>IF($A608="","",IF(OR($B608="",$C608="",$D608="",$G608="",$J608=""),"Missing Required Data",IF($F608="","Unassigned to Deposit",IF(COUNTIF('Deposit Batches'!$A$6:$A$505,$F608)=0,"Unknown Deposit Batch",IF($I608="","Not Posted",IF(OR($I608&lt;$G608,AND($H608&lt;&gt;"",$H608&lt;$G608)),"Review Dates",IF(ABS($L608)&gt;Dashboard!$B$5,"Posting Variance",IF(ABS(IFERROR(INDEX('Deposit Batches'!$H$6:$H$505,MATCH($F608,'Deposit Batches'!$A$6:$A$505,0)),0))&gt;Dashboard!$B$6,"Deposit Variance","Reconciled"))))))))</f>
        <v/>
      </c>
      <c r="N608" s="24">
        <f>IF($A608="","",IF($G608="","",MAX(0,IF($M608="Reconciled",$I608,Dashboard!$B$4)-$G608)))</f>
        <v/>
      </c>
      <c r="O608" s="25" t="n"/>
    </row>
    <row r="609">
      <c r="A609" s="18" t="n"/>
      <c r="B609" s="18" t="n"/>
      <c r="C609" s="18" t="n"/>
      <c r="D609" s="18" t="n"/>
      <c r="E609" s="18" t="n"/>
      <c r="F609" s="18" t="n"/>
      <c r="G609" s="38" t="n"/>
      <c r="H609" s="39">
        <f>IF($A609="","",IF($F609="","",IFERROR(INDEX('Deposit Batches'!$C$6:$C$505,MATCH($F609,'Deposit Batches'!$A$6:$A$505,0)),"")))</f>
        <v/>
      </c>
      <c r="I609" s="38" t="n"/>
      <c r="J609" s="40" t="n"/>
      <c r="K609" s="40" t="n"/>
      <c r="L609" s="41">
        <f>IF($A609="","",IF($J609="","",ROUND($J609-IF($K609="",0,$K609),2)))</f>
        <v/>
      </c>
      <c r="M609" s="23">
        <f>IF($A609="","",IF(OR($B609="",$C609="",$D609="",$G609="",$J609=""),"Missing Required Data",IF($F609="","Unassigned to Deposit",IF(COUNTIF('Deposit Batches'!$A$6:$A$505,$F609)=0,"Unknown Deposit Batch",IF($I609="","Not Posted",IF(OR($I609&lt;$G609,AND($H609&lt;&gt;"",$H609&lt;$G609)),"Review Dates",IF(ABS($L609)&gt;Dashboard!$B$5,"Posting Variance",IF(ABS(IFERROR(INDEX('Deposit Batches'!$H$6:$H$505,MATCH($F609,'Deposit Batches'!$A$6:$A$505,0)),0))&gt;Dashboard!$B$6,"Deposit Variance","Reconciled"))))))))</f>
        <v/>
      </c>
      <c r="N609" s="24">
        <f>IF($A609="","",IF($G609="","",MAX(0,IF($M609="Reconciled",$I609,Dashboard!$B$4)-$G609)))</f>
        <v/>
      </c>
      <c r="O609" s="25" t="n"/>
    </row>
    <row r="610">
      <c r="A610" s="18" t="n"/>
      <c r="B610" s="18" t="n"/>
      <c r="C610" s="18" t="n"/>
      <c r="D610" s="18" t="n"/>
      <c r="E610" s="18" t="n"/>
      <c r="F610" s="18" t="n"/>
      <c r="G610" s="38" t="n"/>
      <c r="H610" s="39">
        <f>IF($A610="","",IF($F610="","",IFERROR(INDEX('Deposit Batches'!$C$6:$C$505,MATCH($F610,'Deposit Batches'!$A$6:$A$505,0)),"")))</f>
        <v/>
      </c>
      <c r="I610" s="38" t="n"/>
      <c r="J610" s="40" t="n"/>
      <c r="K610" s="40" t="n"/>
      <c r="L610" s="41">
        <f>IF($A610="","",IF($J610="","",ROUND($J610-IF($K610="",0,$K610),2)))</f>
        <v/>
      </c>
      <c r="M610" s="23">
        <f>IF($A610="","",IF(OR($B610="",$C610="",$D610="",$G610="",$J610=""),"Missing Required Data",IF($F610="","Unassigned to Deposit",IF(COUNTIF('Deposit Batches'!$A$6:$A$505,$F610)=0,"Unknown Deposit Batch",IF($I610="","Not Posted",IF(OR($I610&lt;$G610,AND($H610&lt;&gt;"",$H610&lt;$G610)),"Review Dates",IF(ABS($L610)&gt;Dashboard!$B$5,"Posting Variance",IF(ABS(IFERROR(INDEX('Deposit Batches'!$H$6:$H$505,MATCH($F610,'Deposit Batches'!$A$6:$A$505,0)),0))&gt;Dashboard!$B$6,"Deposit Variance","Reconciled"))))))))</f>
        <v/>
      </c>
      <c r="N610" s="24">
        <f>IF($A610="","",IF($G610="","",MAX(0,IF($M610="Reconciled",$I610,Dashboard!$B$4)-$G610)))</f>
        <v/>
      </c>
      <c r="O610" s="25" t="n"/>
    </row>
    <row r="611">
      <c r="A611" s="18" t="n"/>
      <c r="B611" s="18" t="n"/>
      <c r="C611" s="18" t="n"/>
      <c r="D611" s="18" t="n"/>
      <c r="E611" s="18" t="n"/>
      <c r="F611" s="18" t="n"/>
      <c r="G611" s="38" t="n"/>
      <c r="H611" s="39">
        <f>IF($A611="","",IF($F611="","",IFERROR(INDEX('Deposit Batches'!$C$6:$C$505,MATCH($F611,'Deposit Batches'!$A$6:$A$505,0)),"")))</f>
        <v/>
      </c>
      <c r="I611" s="38" t="n"/>
      <c r="J611" s="40" t="n"/>
      <c r="K611" s="40" t="n"/>
      <c r="L611" s="41">
        <f>IF($A611="","",IF($J611="","",ROUND($J611-IF($K611="",0,$K611),2)))</f>
        <v/>
      </c>
      <c r="M611" s="23">
        <f>IF($A611="","",IF(OR($B611="",$C611="",$D611="",$G611="",$J611=""),"Missing Required Data",IF($F611="","Unassigned to Deposit",IF(COUNTIF('Deposit Batches'!$A$6:$A$505,$F611)=0,"Unknown Deposit Batch",IF($I611="","Not Posted",IF(OR($I611&lt;$G611,AND($H611&lt;&gt;"",$H611&lt;$G611)),"Review Dates",IF(ABS($L611)&gt;Dashboard!$B$5,"Posting Variance",IF(ABS(IFERROR(INDEX('Deposit Batches'!$H$6:$H$505,MATCH($F611,'Deposit Batches'!$A$6:$A$505,0)),0))&gt;Dashboard!$B$6,"Deposit Variance","Reconciled"))))))))</f>
        <v/>
      </c>
      <c r="N611" s="24">
        <f>IF($A611="","",IF($G611="","",MAX(0,IF($M611="Reconciled",$I611,Dashboard!$B$4)-$G611)))</f>
        <v/>
      </c>
      <c r="O611" s="25" t="n"/>
    </row>
    <row r="612">
      <c r="A612" s="18" t="n"/>
      <c r="B612" s="18" t="n"/>
      <c r="C612" s="18" t="n"/>
      <c r="D612" s="18" t="n"/>
      <c r="E612" s="18" t="n"/>
      <c r="F612" s="18" t="n"/>
      <c r="G612" s="38" t="n"/>
      <c r="H612" s="39">
        <f>IF($A612="","",IF($F612="","",IFERROR(INDEX('Deposit Batches'!$C$6:$C$505,MATCH($F612,'Deposit Batches'!$A$6:$A$505,0)),"")))</f>
        <v/>
      </c>
      <c r="I612" s="38" t="n"/>
      <c r="J612" s="40" t="n"/>
      <c r="K612" s="40" t="n"/>
      <c r="L612" s="41">
        <f>IF($A612="","",IF($J612="","",ROUND($J612-IF($K612="",0,$K612),2)))</f>
        <v/>
      </c>
      <c r="M612" s="23">
        <f>IF($A612="","",IF(OR($B612="",$C612="",$D612="",$G612="",$J612=""),"Missing Required Data",IF($F612="","Unassigned to Deposit",IF(COUNTIF('Deposit Batches'!$A$6:$A$505,$F612)=0,"Unknown Deposit Batch",IF($I612="","Not Posted",IF(OR($I612&lt;$G612,AND($H612&lt;&gt;"",$H612&lt;$G612)),"Review Dates",IF(ABS($L612)&gt;Dashboard!$B$5,"Posting Variance",IF(ABS(IFERROR(INDEX('Deposit Batches'!$H$6:$H$505,MATCH($F612,'Deposit Batches'!$A$6:$A$505,0)),0))&gt;Dashboard!$B$6,"Deposit Variance","Reconciled"))))))))</f>
        <v/>
      </c>
      <c r="N612" s="24">
        <f>IF($A612="","",IF($G612="","",MAX(0,IF($M612="Reconciled",$I612,Dashboard!$B$4)-$G612)))</f>
        <v/>
      </c>
      <c r="O612" s="25" t="n"/>
    </row>
    <row r="613">
      <c r="A613" s="18" t="n"/>
      <c r="B613" s="18" t="n"/>
      <c r="C613" s="18" t="n"/>
      <c r="D613" s="18" t="n"/>
      <c r="E613" s="18" t="n"/>
      <c r="F613" s="18" t="n"/>
      <c r="G613" s="38" t="n"/>
      <c r="H613" s="39">
        <f>IF($A613="","",IF($F613="","",IFERROR(INDEX('Deposit Batches'!$C$6:$C$505,MATCH($F613,'Deposit Batches'!$A$6:$A$505,0)),"")))</f>
        <v/>
      </c>
      <c r="I613" s="38" t="n"/>
      <c r="J613" s="40" t="n"/>
      <c r="K613" s="40" t="n"/>
      <c r="L613" s="41">
        <f>IF($A613="","",IF($J613="","",ROUND($J613-IF($K613="",0,$K613),2)))</f>
        <v/>
      </c>
      <c r="M613" s="23">
        <f>IF($A613="","",IF(OR($B613="",$C613="",$D613="",$G613="",$J613=""),"Missing Required Data",IF($F613="","Unassigned to Deposit",IF(COUNTIF('Deposit Batches'!$A$6:$A$505,$F613)=0,"Unknown Deposit Batch",IF($I613="","Not Posted",IF(OR($I613&lt;$G613,AND($H613&lt;&gt;"",$H613&lt;$G613)),"Review Dates",IF(ABS($L613)&gt;Dashboard!$B$5,"Posting Variance",IF(ABS(IFERROR(INDEX('Deposit Batches'!$H$6:$H$505,MATCH($F613,'Deposit Batches'!$A$6:$A$505,0)),0))&gt;Dashboard!$B$6,"Deposit Variance","Reconciled"))))))))</f>
        <v/>
      </c>
      <c r="N613" s="24">
        <f>IF($A613="","",IF($G613="","",MAX(0,IF($M613="Reconciled",$I613,Dashboard!$B$4)-$G613)))</f>
        <v/>
      </c>
      <c r="O613" s="25" t="n"/>
    </row>
    <row r="614">
      <c r="A614" s="18" t="n"/>
      <c r="B614" s="18" t="n"/>
      <c r="C614" s="18" t="n"/>
      <c r="D614" s="18" t="n"/>
      <c r="E614" s="18" t="n"/>
      <c r="F614" s="18" t="n"/>
      <c r="G614" s="38" t="n"/>
      <c r="H614" s="39">
        <f>IF($A614="","",IF($F614="","",IFERROR(INDEX('Deposit Batches'!$C$6:$C$505,MATCH($F614,'Deposit Batches'!$A$6:$A$505,0)),"")))</f>
        <v/>
      </c>
      <c r="I614" s="38" t="n"/>
      <c r="J614" s="40" t="n"/>
      <c r="K614" s="40" t="n"/>
      <c r="L614" s="41">
        <f>IF($A614="","",IF($J614="","",ROUND($J614-IF($K614="",0,$K614),2)))</f>
        <v/>
      </c>
      <c r="M614" s="23">
        <f>IF($A614="","",IF(OR($B614="",$C614="",$D614="",$G614="",$J614=""),"Missing Required Data",IF($F614="","Unassigned to Deposit",IF(COUNTIF('Deposit Batches'!$A$6:$A$505,$F614)=0,"Unknown Deposit Batch",IF($I614="","Not Posted",IF(OR($I614&lt;$G614,AND($H614&lt;&gt;"",$H614&lt;$G614)),"Review Dates",IF(ABS($L614)&gt;Dashboard!$B$5,"Posting Variance",IF(ABS(IFERROR(INDEX('Deposit Batches'!$H$6:$H$505,MATCH($F614,'Deposit Batches'!$A$6:$A$505,0)),0))&gt;Dashboard!$B$6,"Deposit Variance","Reconciled"))))))))</f>
        <v/>
      </c>
      <c r="N614" s="24">
        <f>IF($A614="","",IF($G614="","",MAX(0,IF($M614="Reconciled",$I614,Dashboard!$B$4)-$G614)))</f>
        <v/>
      </c>
      <c r="O614" s="25" t="n"/>
    </row>
    <row r="615">
      <c r="A615" s="18" t="n"/>
      <c r="B615" s="18" t="n"/>
      <c r="C615" s="18" t="n"/>
      <c r="D615" s="18" t="n"/>
      <c r="E615" s="18" t="n"/>
      <c r="F615" s="18" t="n"/>
      <c r="G615" s="38" t="n"/>
      <c r="H615" s="39">
        <f>IF($A615="","",IF($F615="","",IFERROR(INDEX('Deposit Batches'!$C$6:$C$505,MATCH($F615,'Deposit Batches'!$A$6:$A$505,0)),"")))</f>
        <v/>
      </c>
      <c r="I615" s="38" t="n"/>
      <c r="J615" s="40" t="n"/>
      <c r="K615" s="40" t="n"/>
      <c r="L615" s="41">
        <f>IF($A615="","",IF($J615="","",ROUND($J615-IF($K615="",0,$K615),2)))</f>
        <v/>
      </c>
      <c r="M615" s="23">
        <f>IF($A615="","",IF(OR($B615="",$C615="",$D615="",$G615="",$J615=""),"Missing Required Data",IF($F615="","Unassigned to Deposit",IF(COUNTIF('Deposit Batches'!$A$6:$A$505,$F615)=0,"Unknown Deposit Batch",IF($I615="","Not Posted",IF(OR($I615&lt;$G615,AND($H615&lt;&gt;"",$H615&lt;$G615)),"Review Dates",IF(ABS($L615)&gt;Dashboard!$B$5,"Posting Variance",IF(ABS(IFERROR(INDEX('Deposit Batches'!$H$6:$H$505,MATCH($F615,'Deposit Batches'!$A$6:$A$505,0)),0))&gt;Dashboard!$B$6,"Deposit Variance","Reconciled"))))))))</f>
        <v/>
      </c>
      <c r="N615" s="24">
        <f>IF($A615="","",IF($G615="","",MAX(0,IF($M615="Reconciled",$I615,Dashboard!$B$4)-$G615)))</f>
        <v/>
      </c>
      <c r="O615" s="25" t="n"/>
    </row>
    <row r="616">
      <c r="A616" s="18" t="n"/>
      <c r="B616" s="18" t="n"/>
      <c r="C616" s="18" t="n"/>
      <c r="D616" s="18" t="n"/>
      <c r="E616" s="18" t="n"/>
      <c r="F616" s="18" t="n"/>
      <c r="G616" s="38" t="n"/>
      <c r="H616" s="39">
        <f>IF($A616="","",IF($F616="","",IFERROR(INDEX('Deposit Batches'!$C$6:$C$505,MATCH($F616,'Deposit Batches'!$A$6:$A$505,0)),"")))</f>
        <v/>
      </c>
      <c r="I616" s="38" t="n"/>
      <c r="J616" s="40" t="n"/>
      <c r="K616" s="40" t="n"/>
      <c r="L616" s="41">
        <f>IF($A616="","",IF($J616="","",ROUND($J616-IF($K616="",0,$K616),2)))</f>
        <v/>
      </c>
      <c r="M616" s="23">
        <f>IF($A616="","",IF(OR($B616="",$C616="",$D616="",$G616="",$J616=""),"Missing Required Data",IF($F616="","Unassigned to Deposit",IF(COUNTIF('Deposit Batches'!$A$6:$A$505,$F616)=0,"Unknown Deposit Batch",IF($I616="","Not Posted",IF(OR($I616&lt;$G616,AND($H616&lt;&gt;"",$H616&lt;$G616)),"Review Dates",IF(ABS($L616)&gt;Dashboard!$B$5,"Posting Variance",IF(ABS(IFERROR(INDEX('Deposit Batches'!$H$6:$H$505,MATCH($F616,'Deposit Batches'!$A$6:$A$505,0)),0))&gt;Dashboard!$B$6,"Deposit Variance","Reconciled"))))))))</f>
        <v/>
      </c>
      <c r="N616" s="24">
        <f>IF($A616="","",IF($G616="","",MAX(0,IF($M616="Reconciled",$I616,Dashboard!$B$4)-$G616)))</f>
        <v/>
      </c>
      <c r="O616" s="25" t="n"/>
    </row>
    <row r="617">
      <c r="A617" s="18" t="n"/>
      <c r="B617" s="18" t="n"/>
      <c r="C617" s="18" t="n"/>
      <c r="D617" s="18" t="n"/>
      <c r="E617" s="18" t="n"/>
      <c r="F617" s="18" t="n"/>
      <c r="G617" s="38" t="n"/>
      <c r="H617" s="39">
        <f>IF($A617="","",IF($F617="","",IFERROR(INDEX('Deposit Batches'!$C$6:$C$505,MATCH($F617,'Deposit Batches'!$A$6:$A$505,0)),"")))</f>
        <v/>
      </c>
      <c r="I617" s="38" t="n"/>
      <c r="J617" s="40" t="n"/>
      <c r="K617" s="40" t="n"/>
      <c r="L617" s="41">
        <f>IF($A617="","",IF($J617="","",ROUND($J617-IF($K617="",0,$K617),2)))</f>
        <v/>
      </c>
      <c r="M617" s="23">
        <f>IF($A617="","",IF(OR($B617="",$C617="",$D617="",$G617="",$J617=""),"Missing Required Data",IF($F617="","Unassigned to Deposit",IF(COUNTIF('Deposit Batches'!$A$6:$A$505,$F617)=0,"Unknown Deposit Batch",IF($I617="","Not Posted",IF(OR($I617&lt;$G617,AND($H617&lt;&gt;"",$H617&lt;$G617)),"Review Dates",IF(ABS($L617)&gt;Dashboard!$B$5,"Posting Variance",IF(ABS(IFERROR(INDEX('Deposit Batches'!$H$6:$H$505,MATCH($F617,'Deposit Batches'!$A$6:$A$505,0)),0))&gt;Dashboard!$B$6,"Deposit Variance","Reconciled"))))))))</f>
        <v/>
      </c>
      <c r="N617" s="24">
        <f>IF($A617="","",IF($G617="","",MAX(0,IF($M617="Reconciled",$I617,Dashboard!$B$4)-$G617)))</f>
        <v/>
      </c>
      <c r="O617" s="25" t="n"/>
    </row>
    <row r="618">
      <c r="A618" s="18" t="n"/>
      <c r="B618" s="18" t="n"/>
      <c r="C618" s="18" t="n"/>
      <c r="D618" s="18" t="n"/>
      <c r="E618" s="18" t="n"/>
      <c r="F618" s="18" t="n"/>
      <c r="G618" s="38" t="n"/>
      <c r="H618" s="39">
        <f>IF($A618="","",IF($F618="","",IFERROR(INDEX('Deposit Batches'!$C$6:$C$505,MATCH($F618,'Deposit Batches'!$A$6:$A$505,0)),"")))</f>
        <v/>
      </c>
      <c r="I618" s="38" t="n"/>
      <c r="J618" s="40" t="n"/>
      <c r="K618" s="40" t="n"/>
      <c r="L618" s="41">
        <f>IF($A618="","",IF($J618="","",ROUND($J618-IF($K618="",0,$K618),2)))</f>
        <v/>
      </c>
      <c r="M618" s="23">
        <f>IF($A618="","",IF(OR($B618="",$C618="",$D618="",$G618="",$J618=""),"Missing Required Data",IF($F618="","Unassigned to Deposit",IF(COUNTIF('Deposit Batches'!$A$6:$A$505,$F618)=0,"Unknown Deposit Batch",IF($I618="","Not Posted",IF(OR($I618&lt;$G618,AND($H618&lt;&gt;"",$H618&lt;$G618)),"Review Dates",IF(ABS($L618)&gt;Dashboard!$B$5,"Posting Variance",IF(ABS(IFERROR(INDEX('Deposit Batches'!$H$6:$H$505,MATCH($F618,'Deposit Batches'!$A$6:$A$505,0)),0))&gt;Dashboard!$B$6,"Deposit Variance","Reconciled"))))))))</f>
        <v/>
      </c>
      <c r="N618" s="24">
        <f>IF($A618="","",IF($G618="","",MAX(0,IF($M618="Reconciled",$I618,Dashboard!$B$4)-$G618)))</f>
        <v/>
      </c>
      <c r="O618" s="25" t="n"/>
    </row>
    <row r="619">
      <c r="A619" s="18" t="n"/>
      <c r="B619" s="18" t="n"/>
      <c r="C619" s="18" t="n"/>
      <c r="D619" s="18" t="n"/>
      <c r="E619" s="18" t="n"/>
      <c r="F619" s="18" t="n"/>
      <c r="G619" s="38" t="n"/>
      <c r="H619" s="39">
        <f>IF($A619="","",IF($F619="","",IFERROR(INDEX('Deposit Batches'!$C$6:$C$505,MATCH($F619,'Deposit Batches'!$A$6:$A$505,0)),"")))</f>
        <v/>
      </c>
      <c r="I619" s="38" t="n"/>
      <c r="J619" s="40" t="n"/>
      <c r="K619" s="40" t="n"/>
      <c r="L619" s="41">
        <f>IF($A619="","",IF($J619="","",ROUND($J619-IF($K619="",0,$K619),2)))</f>
        <v/>
      </c>
      <c r="M619" s="23">
        <f>IF($A619="","",IF(OR($B619="",$C619="",$D619="",$G619="",$J619=""),"Missing Required Data",IF($F619="","Unassigned to Deposit",IF(COUNTIF('Deposit Batches'!$A$6:$A$505,$F619)=0,"Unknown Deposit Batch",IF($I619="","Not Posted",IF(OR($I619&lt;$G619,AND($H619&lt;&gt;"",$H619&lt;$G619)),"Review Dates",IF(ABS($L619)&gt;Dashboard!$B$5,"Posting Variance",IF(ABS(IFERROR(INDEX('Deposit Batches'!$H$6:$H$505,MATCH($F619,'Deposit Batches'!$A$6:$A$505,0)),0))&gt;Dashboard!$B$6,"Deposit Variance","Reconciled"))))))))</f>
        <v/>
      </c>
      <c r="N619" s="24">
        <f>IF($A619="","",IF($G619="","",MAX(0,IF($M619="Reconciled",$I619,Dashboard!$B$4)-$G619)))</f>
        <v/>
      </c>
      <c r="O619" s="25" t="n"/>
    </row>
    <row r="620">
      <c r="A620" s="18" t="n"/>
      <c r="B620" s="18" t="n"/>
      <c r="C620" s="18" t="n"/>
      <c r="D620" s="18" t="n"/>
      <c r="E620" s="18" t="n"/>
      <c r="F620" s="18" t="n"/>
      <c r="G620" s="38" t="n"/>
      <c r="H620" s="39">
        <f>IF($A620="","",IF($F620="","",IFERROR(INDEX('Deposit Batches'!$C$6:$C$505,MATCH($F620,'Deposit Batches'!$A$6:$A$505,0)),"")))</f>
        <v/>
      </c>
      <c r="I620" s="38" t="n"/>
      <c r="J620" s="40" t="n"/>
      <c r="K620" s="40" t="n"/>
      <c r="L620" s="41">
        <f>IF($A620="","",IF($J620="","",ROUND($J620-IF($K620="",0,$K620),2)))</f>
        <v/>
      </c>
      <c r="M620" s="23">
        <f>IF($A620="","",IF(OR($B620="",$C620="",$D620="",$G620="",$J620=""),"Missing Required Data",IF($F620="","Unassigned to Deposit",IF(COUNTIF('Deposit Batches'!$A$6:$A$505,$F620)=0,"Unknown Deposit Batch",IF($I620="","Not Posted",IF(OR($I620&lt;$G620,AND($H620&lt;&gt;"",$H620&lt;$G620)),"Review Dates",IF(ABS($L620)&gt;Dashboard!$B$5,"Posting Variance",IF(ABS(IFERROR(INDEX('Deposit Batches'!$H$6:$H$505,MATCH($F620,'Deposit Batches'!$A$6:$A$505,0)),0))&gt;Dashboard!$B$6,"Deposit Variance","Reconciled"))))))))</f>
        <v/>
      </c>
      <c r="N620" s="24">
        <f>IF($A620="","",IF($G620="","",MAX(0,IF($M620="Reconciled",$I620,Dashboard!$B$4)-$G620)))</f>
        <v/>
      </c>
      <c r="O620" s="25" t="n"/>
    </row>
    <row r="621">
      <c r="A621" s="18" t="n"/>
      <c r="B621" s="18" t="n"/>
      <c r="C621" s="18" t="n"/>
      <c r="D621" s="18" t="n"/>
      <c r="E621" s="18" t="n"/>
      <c r="F621" s="18" t="n"/>
      <c r="G621" s="38" t="n"/>
      <c r="H621" s="39">
        <f>IF($A621="","",IF($F621="","",IFERROR(INDEX('Deposit Batches'!$C$6:$C$505,MATCH($F621,'Deposit Batches'!$A$6:$A$505,0)),"")))</f>
        <v/>
      </c>
      <c r="I621" s="38" t="n"/>
      <c r="J621" s="40" t="n"/>
      <c r="K621" s="40" t="n"/>
      <c r="L621" s="41">
        <f>IF($A621="","",IF($J621="","",ROUND($J621-IF($K621="",0,$K621),2)))</f>
        <v/>
      </c>
      <c r="M621" s="23">
        <f>IF($A621="","",IF(OR($B621="",$C621="",$D621="",$G621="",$J621=""),"Missing Required Data",IF($F621="","Unassigned to Deposit",IF(COUNTIF('Deposit Batches'!$A$6:$A$505,$F621)=0,"Unknown Deposit Batch",IF($I621="","Not Posted",IF(OR($I621&lt;$G621,AND($H621&lt;&gt;"",$H621&lt;$G621)),"Review Dates",IF(ABS($L621)&gt;Dashboard!$B$5,"Posting Variance",IF(ABS(IFERROR(INDEX('Deposit Batches'!$H$6:$H$505,MATCH($F621,'Deposit Batches'!$A$6:$A$505,0)),0))&gt;Dashboard!$B$6,"Deposit Variance","Reconciled"))))))))</f>
        <v/>
      </c>
      <c r="N621" s="24">
        <f>IF($A621="","",IF($G621="","",MAX(0,IF($M621="Reconciled",$I621,Dashboard!$B$4)-$G621)))</f>
        <v/>
      </c>
      <c r="O621" s="25" t="n"/>
    </row>
    <row r="622">
      <c r="A622" s="18" t="n"/>
      <c r="B622" s="18" t="n"/>
      <c r="C622" s="18" t="n"/>
      <c r="D622" s="18" t="n"/>
      <c r="E622" s="18" t="n"/>
      <c r="F622" s="18" t="n"/>
      <c r="G622" s="38" t="n"/>
      <c r="H622" s="39">
        <f>IF($A622="","",IF($F622="","",IFERROR(INDEX('Deposit Batches'!$C$6:$C$505,MATCH($F622,'Deposit Batches'!$A$6:$A$505,0)),"")))</f>
        <v/>
      </c>
      <c r="I622" s="38" t="n"/>
      <c r="J622" s="40" t="n"/>
      <c r="K622" s="40" t="n"/>
      <c r="L622" s="41">
        <f>IF($A622="","",IF($J622="","",ROUND($J622-IF($K622="",0,$K622),2)))</f>
        <v/>
      </c>
      <c r="M622" s="23">
        <f>IF($A622="","",IF(OR($B622="",$C622="",$D622="",$G622="",$J622=""),"Missing Required Data",IF($F622="","Unassigned to Deposit",IF(COUNTIF('Deposit Batches'!$A$6:$A$505,$F622)=0,"Unknown Deposit Batch",IF($I622="","Not Posted",IF(OR($I622&lt;$G622,AND($H622&lt;&gt;"",$H622&lt;$G622)),"Review Dates",IF(ABS($L622)&gt;Dashboard!$B$5,"Posting Variance",IF(ABS(IFERROR(INDEX('Deposit Batches'!$H$6:$H$505,MATCH($F622,'Deposit Batches'!$A$6:$A$505,0)),0))&gt;Dashboard!$B$6,"Deposit Variance","Reconciled"))))))))</f>
        <v/>
      </c>
      <c r="N622" s="24">
        <f>IF($A622="","",IF($G622="","",MAX(0,IF($M622="Reconciled",$I622,Dashboard!$B$4)-$G622)))</f>
        <v/>
      </c>
      <c r="O622" s="25" t="n"/>
    </row>
    <row r="623">
      <c r="A623" s="18" t="n"/>
      <c r="B623" s="18" t="n"/>
      <c r="C623" s="18" t="n"/>
      <c r="D623" s="18" t="n"/>
      <c r="E623" s="18" t="n"/>
      <c r="F623" s="18" t="n"/>
      <c r="G623" s="38" t="n"/>
      <c r="H623" s="39">
        <f>IF($A623="","",IF($F623="","",IFERROR(INDEX('Deposit Batches'!$C$6:$C$505,MATCH($F623,'Deposit Batches'!$A$6:$A$505,0)),"")))</f>
        <v/>
      </c>
      <c r="I623" s="38" t="n"/>
      <c r="J623" s="40" t="n"/>
      <c r="K623" s="40" t="n"/>
      <c r="L623" s="41">
        <f>IF($A623="","",IF($J623="","",ROUND($J623-IF($K623="",0,$K623),2)))</f>
        <v/>
      </c>
      <c r="M623" s="23">
        <f>IF($A623="","",IF(OR($B623="",$C623="",$D623="",$G623="",$J623=""),"Missing Required Data",IF($F623="","Unassigned to Deposit",IF(COUNTIF('Deposit Batches'!$A$6:$A$505,$F623)=0,"Unknown Deposit Batch",IF($I623="","Not Posted",IF(OR($I623&lt;$G623,AND($H623&lt;&gt;"",$H623&lt;$G623)),"Review Dates",IF(ABS($L623)&gt;Dashboard!$B$5,"Posting Variance",IF(ABS(IFERROR(INDEX('Deposit Batches'!$H$6:$H$505,MATCH($F623,'Deposit Batches'!$A$6:$A$505,0)),0))&gt;Dashboard!$B$6,"Deposit Variance","Reconciled"))))))))</f>
        <v/>
      </c>
      <c r="N623" s="24">
        <f>IF($A623="","",IF($G623="","",MAX(0,IF($M623="Reconciled",$I623,Dashboard!$B$4)-$G623)))</f>
        <v/>
      </c>
      <c r="O623" s="25" t="n"/>
    </row>
    <row r="624">
      <c r="A624" s="18" t="n"/>
      <c r="B624" s="18" t="n"/>
      <c r="C624" s="18" t="n"/>
      <c r="D624" s="18" t="n"/>
      <c r="E624" s="18" t="n"/>
      <c r="F624" s="18" t="n"/>
      <c r="G624" s="38" t="n"/>
      <c r="H624" s="39">
        <f>IF($A624="","",IF($F624="","",IFERROR(INDEX('Deposit Batches'!$C$6:$C$505,MATCH($F624,'Deposit Batches'!$A$6:$A$505,0)),"")))</f>
        <v/>
      </c>
      <c r="I624" s="38" t="n"/>
      <c r="J624" s="40" t="n"/>
      <c r="K624" s="40" t="n"/>
      <c r="L624" s="41">
        <f>IF($A624="","",IF($J624="","",ROUND($J624-IF($K624="",0,$K624),2)))</f>
        <v/>
      </c>
      <c r="M624" s="23">
        <f>IF($A624="","",IF(OR($B624="",$C624="",$D624="",$G624="",$J624=""),"Missing Required Data",IF($F624="","Unassigned to Deposit",IF(COUNTIF('Deposit Batches'!$A$6:$A$505,$F624)=0,"Unknown Deposit Batch",IF($I624="","Not Posted",IF(OR($I624&lt;$G624,AND($H624&lt;&gt;"",$H624&lt;$G624)),"Review Dates",IF(ABS($L624)&gt;Dashboard!$B$5,"Posting Variance",IF(ABS(IFERROR(INDEX('Deposit Batches'!$H$6:$H$505,MATCH($F624,'Deposit Batches'!$A$6:$A$505,0)),0))&gt;Dashboard!$B$6,"Deposit Variance","Reconciled"))))))))</f>
        <v/>
      </c>
      <c r="N624" s="24">
        <f>IF($A624="","",IF($G624="","",MAX(0,IF($M624="Reconciled",$I624,Dashboard!$B$4)-$G624)))</f>
        <v/>
      </c>
      <c r="O624" s="25" t="n"/>
    </row>
    <row r="625">
      <c r="A625" s="18" t="n"/>
      <c r="B625" s="18" t="n"/>
      <c r="C625" s="18" t="n"/>
      <c r="D625" s="18" t="n"/>
      <c r="E625" s="18" t="n"/>
      <c r="F625" s="18" t="n"/>
      <c r="G625" s="38" t="n"/>
      <c r="H625" s="39">
        <f>IF($A625="","",IF($F625="","",IFERROR(INDEX('Deposit Batches'!$C$6:$C$505,MATCH($F625,'Deposit Batches'!$A$6:$A$505,0)),"")))</f>
        <v/>
      </c>
      <c r="I625" s="38" t="n"/>
      <c r="J625" s="40" t="n"/>
      <c r="K625" s="40" t="n"/>
      <c r="L625" s="41">
        <f>IF($A625="","",IF($J625="","",ROUND($J625-IF($K625="",0,$K625),2)))</f>
        <v/>
      </c>
      <c r="M625" s="23">
        <f>IF($A625="","",IF(OR($B625="",$C625="",$D625="",$G625="",$J625=""),"Missing Required Data",IF($F625="","Unassigned to Deposit",IF(COUNTIF('Deposit Batches'!$A$6:$A$505,$F625)=0,"Unknown Deposit Batch",IF($I625="","Not Posted",IF(OR($I625&lt;$G625,AND($H625&lt;&gt;"",$H625&lt;$G625)),"Review Dates",IF(ABS($L625)&gt;Dashboard!$B$5,"Posting Variance",IF(ABS(IFERROR(INDEX('Deposit Batches'!$H$6:$H$505,MATCH($F625,'Deposit Batches'!$A$6:$A$505,0)),0))&gt;Dashboard!$B$6,"Deposit Variance","Reconciled"))))))))</f>
        <v/>
      </c>
      <c r="N625" s="24">
        <f>IF($A625="","",IF($G625="","",MAX(0,IF($M625="Reconciled",$I625,Dashboard!$B$4)-$G625)))</f>
        <v/>
      </c>
      <c r="O625" s="25" t="n"/>
    </row>
    <row r="626">
      <c r="A626" s="18" t="n"/>
      <c r="B626" s="18" t="n"/>
      <c r="C626" s="18" t="n"/>
      <c r="D626" s="18" t="n"/>
      <c r="E626" s="18" t="n"/>
      <c r="F626" s="18" t="n"/>
      <c r="G626" s="38" t="n"/>
      <c r="H626" s="39">
        <f>IF($A626="","",IF($F626="","",IFERROR(INDEX('Deposit Batches'!$C$6:$C$505,MATCH($F626,'Deposit Batches'!$A$6:$A$505,0)),"")))</f>
        <v/>
      </c>
      <c r="I626" s="38" t="n"/>
      <c r="J626" s="40" t="n"/>
      <c r="K626" s="40" t="n"/>
      <c r="L626" s="41">
        <f>IF($A626="","",IF($J626="","",ROUND($J626-IF($K626="",0,$K626),2)))</f>
        <v/>
      </c>
      <c r="M626" s="23">
        <f>IF($A626="","",IF(OR($B626="",$C626="",$D626="",$G626="",$J626=""),"Missing Required Data",IF($F626="","Unassigned to Deposit",IF(COUNTIF('Deposit Batches'!$A$6:$A$505,$F626)=0,"Unknown Deposit Batch",IF($I626="","Not Posted",IF(OR($I626&lt;$G626,AND($H626&lt;&gt;"",$H626&lt;$G626)),"Review Dates",IF(ABS($L626)&gt;Dashboard!$B$5,"Posting Variance",IF(ABS(IFERROR(INDEX('Deposit Batches'!$H$6:$H$505,MATCH($F626,'Deposit Batches'!$A$6:$A$505,0)),0))&gt;Dashboard!$B$6,"Deposit Variance","Reconciled"))))))))</f>
        <v/>
      </c>
      <c r="N626" s="24">
        <f>IF($A626="","",IF($G626="","",MAX(0,IF($M626="Reconciled",$I626,Dashboard!$B$4)-$G626)))</f>
        <v/>
      </c>
      <c r="O626" s="25" t="n"/>
    </row>
    <row r="627">
      <c r="A627" s="18" t="n"/>
      <c r="B627" s="18" t="n"/>
      <c r="C627" s="18" t="n"/>
      <c r="D627" s="18" t="n"/>
      <c r="E627" s="18" t="n"/>
      <c r="F627" s="18" t="n"/>
      <c r="G627" s="38" t="n"/>
      <c r="H627" s="39">
        <f>IF($A627="","",IF($F627="","",IFERROR(INDEX('Deposit Batches'!$C$6:$C$505,MATCH($F627,'Deposit Batches'!$A$6:$A$505,0)),"")))</f>
        <v/>
      </c>
      <c r="I627" s="38" t="n"/>
      <c r="J627" s="40" t="n"/>
      <c r="K627" s="40" t="n"/>
      <c r="L627" s="41">
        <f>IF($A627="","",IF($J627="","",ROUND($J627-IF($K627="",0,$K627),2)))</f>
        <v/>
      </c>
      <c r="M627" s="23">
        <f>IF($A627="","",IF(OR($B627="",$C627="",$D627="",$G627="",$J627=""),"Missing Required Data",IF($F627="","Unassigned to Deposit",IF(COUNTIF('Deposit Batches'!$A$6:$A$505,$F627)=0,"Unknown Deposit Batch",IF($I627="","Not Posted",IF(OR($I627&lt;$G627,AND($H627&lt;&gt;"",$H627&lt;$G627)),"Review Dates",IF(ABS($L627)&gt;Dashboard!$B$5,"Posting Variance",IF(ABS(IFERROR(INDEX('Deposit Batches'!$H$6:$H$505,MATCH($F627,'Deposit Batches'!$A$6:$A$505,0)),0))&gt;Dashboard!$B$6,"Deposit Variance","Reconciled"))))))))</f>
        <v/>
      </c>
      <c r="N627" s="24">
        <f>IF($A627="","",IF($G627="","",MAX(0,IF($M627="Reconciled",$I627,Dashboard!$B$4)-$G627)))</f>
        <v/>
      </c>
      <c r="O627" s="25" t="n"/>
    </row>
    <row r="628">
      <c r="A628" s="18" t="n"/>
      <c r="B628" s="18" t="n"/>
      <c r="C628" s="18" t="n"/>
      <c r="D628" s="18" t="n"/>
      <c r="E628" s="18" t="n"/>
      <c r="F628" s="18" t="n"/>
      <c r="G628" s="38" t="n"/>
      <c r="H628" s="39">
        <f>IF($A628="","",IF($F628="","",IFERROR(INDEX('Deposit Batches'!$C$6:$C$505,MATCH($F628,'Deposit Batches'!$A$6:$A$505,0)),"")))</f>
        <v/>
      </c>
      <c r="I628" s="38" t="n"/>
      <c r="J628" s="40" t="n"/>
      <c r="K628" s="40" t="n"/>
      <c r="L628" s="41">
        <f>IF($A628="","",IF($J628="","",ROUND($J628-IF($K628="",0,$K628),2)))</f>
        <v/>
      </c>
      <c r="M628" s="23">
        <f>IF($A628="","",IF(OR($B628="",$C628="",$D628="",$G628="",$J628=""),"Missing Required Data",IF($F628="","Unassigned to Deposit",IF(COUNTIF('Deposit Batches'!$A$6:$A$505,$F628)=0,"Unknown Deposit Batch",IF($I628="","Not Posted",IF(OR($I628&lt;$G628,AND($H628&lt;&gt;"",$H628&lt;$G628)),"Review Dates",IF(ABS($L628)&gt;Dashboard!$B$5,"Posting Variance",IF(ABS(IFERROR(INDEX('Deposit Batches'!$H$6:$H$505,MATCH($F628,'Deposit Batches'!$A$6:$A$505,0)),0))&gt;Dashboard!$B$6,"Deposit Variance","Reconciled"))))))))</f>
        <v/>
      </c>
      <c r="N628" s="24">
        <f>IF($A628="","",IF($G628="","",MAX(0,IF($M628="Reconciled",$I628,Dashboard!$B$4)-$G628)))</f>
        <v/>
      </c>
      <c r="O628" s="25" t="n"/>
    </row>
    <row r="629">
      <c r="A629" s="18" t="n"/>
      <c r="B629" s="18" t="n"/>
      <c r="C629" s="18" t="n"/>
      <c r="D629" s="18" t="n"/>
      <c r="E629" s="18" t="n"/>
      <c r="F629" s="18" t="n"/>
      <c r="G629" s="38" t="n"/>
      <c r="H629" s="39">
        <f>IF($A629="","",IF($F629="","",IFERROR(INDEX('Deposit Batches'!$C$6:$C$505,MATCH($F629,'Deposit Batches'!$A$6:$A$505,0)),"")))</f>
        <v/>
      </c>
      <c r="I629" s="38" t="n"/>
      <c r="J629" s="40" t="n"/>
      <c r="K629" s="40" t="n"/>
      <c r="L629" s="41">
        <f>IF($A629="","",IF($J629="","",ROUND($J629-IF($K629="",0,$K629),2)))</f>
        <v/>
      </c>
      <c r="M629" s="23">
        <f>IF($A629="","",IF(OR($B629="",$C629="",$D629="",$G629="",$J629=""),"Missing Required Data",IF($F629="","Unassigned to Deposit",IF(COUNTIF('Deposit Batches'!$A$6:$A$505,$F629)=0,"Unknown Deposit Batch",IF($I629="","Not Posted",IF(OR($I629&lt;$G629,AND($H629&lt;&gt;"",$H629&lt;$G629)),"Review Dates",IF(ABS($L629)&gt;Dashboard!$B$5,"Posting Variance",IF(ABS(IFERROR(INDEX('Deposit Batches'!$H$6:$H$505,MATCH($F629,'Deposit Batches'!$A$6:$A$505,0)),0))&gt;Dashboard!$B$6,"Deposit Variance","Reconciled"))))))))</f>
        <v/>
      </c>
      <c r="N629" s="24">
        <f>IF($A629="","",IF($G629="","",MAX(0,IF($M629="Reconciled",$I629,Dashboard!$B$4)-$G629)))</f>
        <v/>
      </c>
      <c r="O629" s="25" t="n"/>
    </row>
    <row r="630">
      <c r="A630" s="18" t="n"/>
      <c r="B630" s="18" t="n"/>
      <c r="C630" s="18" t="n"/>
      <c r="D630" s="18" t="n"/>
      <c r="E630" s="18" t="n"/>
      <c r="F630" s="18" t="n"/>
      <c r="G630" s="38" t="n"/>
      <c r="H630" s="39">
        <f>IF($A630="","",IF($F630="","",IFERROR(INDEX('Deposit Batches'!$C$6:$C$505,MATCH($F630,'Deposit Batches'!$A$6:$A$505,0)),"")))</f>
        <v/>
      </c>
      <c r="I630" s="38" t="n"/>
      <c r="J630" s="40" t="n"/>
      <c r="K630" s="40" t="n"/>
      <c r="L630" s="41">
        <f>IF($A630="","",IF($J630="","",ROUND($J630-IF($K630="",0,$K630),2)))</f>
        <v/>
      </c>
      <c r="M630" s="23">
        <f>IF($A630="","",IF(OR($B630="",$C630="",$D630="",$G630="",$J630=""),"Missing Required Data",IF($F630="","Unassigned to Deposit",IF(COUNTIF('Deposit Batches'!$A$6:$A$505,$F630)=0,"Unknown Deposit Batch",IF($I630="","Not Posted",IF(OR($I630&lt;$G630,AND($H630&lt;&gt;"",$H630&lt;$G630)),"Review Dates",IF(ABS($L630)&gt;Dashboard!$B$5,"Posting Variance",IF(ABS(IFERROR(INDEX('Deposit Batches'!$H$6:$H$505,MATCH($F630,'Deposit Batches'!$A$6:$A$505,0)),0))&gt;Dashboard!$B$6,"Deposit Variance","Reconciled"))))))))</f>
        <v/>
      </c>
      <c r="N630" s="24">
        <f>IF($A630="","",IF($G630="","",MAX(0,IF($M630="Reconciled",$I630,Dashboard!$B$4)-$G630)))</f>
        <v/>
      </c>
      <c r="O630" s="25" t="n"/>
    </row>
    <row r="631">
      <c r="A631" s="18" t="n"/>
      <c r="B631" s="18" t="n"/>
      <c r="C631" s="18" t="n"/>
      <c r="D631" s="18" t="n"/>
      <c r="E631" s="18" t="n"/>
      <c r="F631" s="18" t="n"/>
      <c r="G631" s="38" t="n"/>
      <c r="H631" s="39">
        <f>IF($A631="","",IF($F631="","",IFERROR(INDEX('Deposit Batches'!$C$6:$C$505,MATCH($F631,'Deposit Batches'!$A$6:$A$505,0)),"")))</f>
        <v/>
      </c>
      <c r="I631" s="38" t="n"/>
      <c r="J631" s="40" t="n"/>
      <c r="K631" s="40" t="n"/>
      <c r="L631" s="41">
        <f>IF($A631="","",IF($J631="","",ROUND($J631-IF($K631="",0,$K631),2)))</f>
        <v/>
      </c>
      <c r="M631" s="23">
        <f>IF($A631="","",IF(OR($B631="",$C631="",$D631="",$G631="",$J631=""),"Missing Required Data",IF($F631="","Unassigned to Deposit",IF(COUNTIF('Deposit Batches'!$A$6:$A$505,$F631)=0,"Unknown Deposit Batch",IF($I631="","Not Posted",IF(OR($I631&lt;$G631,AND($H631&lt;&gt;"",$H631&lt;$G631)),"Review Dates",IF(ABS($L631)&gt;Dashboard!$B$5,"Posting Variance",IF(ABS(IFERROR(INDEX('Deposit Batches'!$H$6:$H$505,MATCH($F631,'Deposit Batches'!$A$6:$A$505,0)),0))&gt;Dashboard!$B$6,"Deposit Variance","Reconciled"))))))))</f>
        <v/>
      </c>
      <c r="N631" s="24">
        <f>IF($A631="","",IF($G631="","",MAX(0,IF($M631="Reconciled",$I631,Dashboard!$B$4)-$G631)))</f>
        <v/>
      </c>
      <c r="O631" s="25" t="n"/>
    </row>
    <row r="632">
      <c r="A632" s="18" t="n"/>
      <c r="B632" s="18" t="n"/>
      <c r="C632" s="18" t="n"/>
      <c r="D632" s="18" t="n"/>
      <c r="E632" s="18" t="n"/>
      <c r="F632" s="18" t="n"/>
      <c r="G632" s="38" t="n"/>
      <c r="H632" s="39">
        <f>IF($A632="","",IF($F632="","",IFERROR(INDEX('Deposit Batches'!$C$6:$C$505,MATCH($F632,'Deposit Batches'!$A$6:$A$505,0)),"")))</f>
        <v/>
      </c>
      <c r="I632" s="38" t="n"/>
      <c r="J632" s="40" t="n"/>
      <c r="K632" s="40" t="n"/>
      <c r="L632" s="41">
        <f>IF($A632="","",IF($J632="","",ROUND($J632-IF($K632="",0,$K632),2)))</f>
        <v/>
      </c>
      <c r="M632" s="23">
        <f>IF($A632="","",IF(OR($B632="",$C632="",$D632="",$G632="",$J632=""),"Missing Required Data",IF($F632="","Unassigned to Deposit",IF(COUNTIF('Deposit Batches'!$A$6:$A$505,$F632)=0,"Unknown Deposit Batch",IF($I632="","Not Posted",IF(OR($I632&lt;$G632,AND($H632&lt;&gt;"",$H632&lt;$G632)),"Review Dates",IF(ABS($L632)&gt;Dashboard!$B$5,"Posting Variance",IF(ABS(IFERROR(INDEX('Deposit Batches'!$H$6:$H$505,MATCH($F632,'Deposit Batches'!$A$6:$A$505,0)),0))&gt;Dashboard!$B$6,"Deposit Variance","Reconciled"))))))))</f>
        <v/>
      </c>
      <c r="N632" s="24">
        <f>IF($A632="","",IF($G632="","",MAX(0,IF($M632="Reconciled",$I632,Dashboard!$B$4)-$G632)))</f>
        <v/>
      </c>
      <c r="O632" s="25" t="n"/>
    </row>
    <row r="633">
      <c r="A633" s="18" t="n"/>
      <c r="B633" s="18" t="n"/>
      <c r="C633" s="18" t="n"/>
      <c r="D633" s="18" t="n"/>
      <c r="E633" s="18" t="n"/>
      <c r="F633" s="18" t="n"/>
      <c r="G633" s="38" t="n"/>
      <c r="H633" s="39">
        <f>IF($A633="","",IF($F633="","",IFERROR(INDEX('Deposit Batches'!$C$6:$C$505,MATCH($F633,'Deposit Batches'!$A$6:$A$505,0)),"")))</f>
        <v/>
      </c>
      <c r="I633" s="38" t="n"/>
      <c r="J633" s="40" t="n"/>
      <c r="K633" s="40" t="n"/>
      <c r="L633" s="41">
        <f>IF($A633="","",IF($J633="","",ROUND($J633-IF($K633="",0,$K633),2)))</f>
        <v/>
      </c>
      <c r="M633" s="23">
        <f>IF($A633="","",IF(OR($B633="",$C633="",$D633="",$G633="",$J633=""),"Missing Required Data",IF($F633="","Unassigned to Deposit",IF(COUNTIF('Deposit Batches'!$A$6:$A$505,$F633)=0,"Unknown Deposit Batch",IF($I633="","Not Posted",IF(OR($I633&lt;$G633,AND($H633&lt;&gt;"",$H633&lt;$G633)),"Review Dates",IF(ABS($L633)&gt;Dashboard!$B$5,"Posting Variance",IF(ABS(IFERROR(INDEX('Deposit Batches'!$H$6:$H$505,MATCH($F633,'Deposit Batches'!$A$6:$A$505,0)),0))&gt;Dashboard!$B$6,"Deposit Variance","Reconciled"))))))))</f>
        <v/>
      </c>
      <c r="N633" s="24">
        <f>IF($A633="","",IF($G633="","",MAX(0,IF($M633="Reconciled",$I633,Dashboard!$B$4)-$G633)))</f>
        <v/>
      </c>
      <c r="O633" s="25" t="n"/>
    </row>
    <row r="634">
      <c r="A634" s="18" t="n"/>
      <c r="B634" s="18" t="n"/>
      <c r="C634" s="18" t="n"/>
      <c r="D634" s="18" t="n"/>
      <c r="E634" s="18" t="n"/>
      <c r="F634" s="18" t="n"/>
      <c r="G634" s="38" t="n"/>
      <c r="H634" s="39">
        <f>IF($A634="","",IF($F634="","",IFERROR(INDEX('Deposit Batches'!$C$6:$C$505,MATCH($F634,'Deposit Batches'!$A$6:$A$505,0)),"")))</f>
        <v/>
      </c>
      <c r="I634" s="38" t="n"/>
      <c r="J634" s="40" t="n"/>
      <c r="K634" s="40" t="n"/>
      <c r="L634" s="41">
        <f>IF($A634="","",IF($J634="","",ROUND($J634-IF($K634="",0,$K634),2)))</f>
        <v/>
      </c>
      <c r="M634" s="23">
        <f>IF($A634="","",IF(OR($B634="",$C634="",$D634="",$G634="",$J634=""),"Missing Required Data",IF($F634="","Unassigned to Deposit",IF(COUNTIF('Deposit Batches'!$A$6:$A$505,$F634)=0,"Unknown Deposit Batch",IF($I634="","Not Posted",IF(OR($I634&lt;$G634,AND($H634&lt;&gt;"",$H634&lt;$G634)),"Review Dates",IF(ABS($L634)&gt;Dashboard!$B$5,"Posting Variance",IF(ABS(IFERROR(INDEX('Deposit Batches'!$H$6:$H$505,MATCH($F634,'Deposit Batches'!$A$6:$A$505,0)),0))&gt;Dashboard!$B$6,"Deposit Variance","Reconciled"))))))))</f>
        <v/>
      </c>
      <c r="N634" s="24">
        <f>IF($A634="","",IF($G634="","",MAX(0,IF($M634="Reconciled",$I634,Dashboard!$B$4)-$G634)))</f>
        <v/>
      </c>
      <c r="O634" s="25" t="n"/>
    </row>
    <row r="635">
      <c r="A635" s="18" t="n"/>
      <c r="B635" s="18" t="n"/>
      <c r="C635" s="18" t="n"/>
      <c r="D635" s="18" t="n"/>
      <c r="E635" s="18" t="n"/>
      <c r="F635" s="18" t="n"/>
      <c r="G635" s="38" t="n"/>
      <c r="H635" s="39">
        <f>IF($A635="","",IF($F635="","",IFERROR(INDEX('Deposit Batches'!$C$6:$C$505,MATCH($F635,'Deposit Batches'!$A$6:$A$505,0)),"")))</f>
        <v/>
      </c>
      <c r="I635" s="38" t="n"/>
      <c r="J635" s="40" t="n"/>
      <c r="K635" s="40" t="n"/>
      <c r="L635" s="41">
        <f>IF($A635="","",IF($J635="","",ROUND($J635-IF($K635="",0,$K635),2)))</f>
        <v/>
      </c>
      <c r="M635" s="23">
        <f>IF($A635="","",IF(OR($B635="",$C635="",$D635="",$G635="",$J635=""),"Missing Required Data",IF($F635="","Unassigned to Deposit",IF(COUNTIF('Deposit Batches'!$A$6:$A$505,$F635)=0,"Unknown Deposit Batch",IF($I635="","Not Posted",IF(OR($I635&lt;$G635,AND($H635&lt;&gt;"",$H635&lt;$G635)),"Review Dates",IF(ABS($L635)&gt;Dashboard!$B$5,"Posting Variance",IF(ABS(IFERROR(INDEX('Deposit Batches'!$H$6:$H$505,MATCH($F635,'Deposit Batches'!$A$6:$A$505,0)),0))&gt;Dashboard!$B$6,"Deposit Variance","Reconciled"))))))))</f>
        <v/>
      </c>
      <c r="N635" s="24">
        <f>IF($A635="","",IF($G635="","",MAX(0,IF($M635="Reconciled",$I635,Dashboard!$B$4)-$G635)))</f>
        <v/>
      </c>
      <c r="O635" s="25" t="n"/>
    </row>
    <row r="636">
      <c r="A636" s="18" t="n"/>
      <c r="B636" s="18" t="n"/>
      <c r="C636" s="18" t="n"/>
      <c r="D636" s="18" t="n"/>
      <c r="E636" s="18" t="n"/>
      <c r="F636" s="18" t="n"/>
      <c r="G636" s="38" t="n"/>
      <c r="H636" s="39">
        <f>IF($A636="","",IF($F636="","",IFERROR(INDEX('Deposit Batches'!$C$6:$C$505,MATCH($F636,'Deposit Batches'!$A$6:$A$505,0)),"")))</f>
        <v/>
      </c>
      <c r="I636" s="38" t="n"/>
      <c r="J636" s="40" t="n"/>
      <c r="K636" s="40" t="n"/>
      <c r="L636" s="41">
        <f>IF($A636="","",IF($J636="","",ROUND($J636-IF($K636="",0,$K636),2)))</f>
        <v/>
      </c>
      <c r="M636" s="23">
        <f>IF($A636="","",IF(OR($B636="",$C636="",$D636="",$G636="",$J636=""),"Missing Required Data",IF($F636="","Unassigned to Deposit",IF(COUNTIF('Deposit Batches'!$A$6:$A$505,$F636)=0,"Unknown Deposit Batch",IF($I636="","Not Posted",IF(OR($I636&lt;$G636,AND($H636&lt;&gt;"",$H636&lt;$G636)),"Review Dates",IF(ABS($L636)&gt;Dashboard!$B$5,"Posting Variance",IF(ABS(IFERROR(INDEX('Deposit Batches'!$H$6:$H$505,MATCH($F636,'Deposit Batches'!$A$6:$A$505,0)),0))&gt;Dashboard!$B$6,"Deposit Variance","Reconciled"))))))))</f>
        <v/>
      </c>
      <c r="N636" s="24">
        <f>IF($A636="","",IF($G636="","",MAX(0,IF($M636="Reconciled",$I636,Dashboard!$B$4)-$G636)))</f>
        <v/>
      </c>
      <c r="O636" s="25" t="n"/>
    </row>
    <row r="637">
      <c r="A637" s="18" t="n"/>
      <c r="B637" s="18" t="n"/>
      <c r="C637" s="18" t="n"/>
      <c r="D637" s="18" t="n"/>
      <c r="E637" s="18" t="n"/>
      <c r="F637" s="18" t="n"/>
      <c r="G637" s="38" t="n"/>
      <c r="H637" s="39">
        <f>IF($A637="","",IF($F637="","",IFERROR(INDEX('Deposit Batches'!$C$6:$C$505,MATCH($F637,'Deposit Batches'!$A$6:$A$505,0)),"")))</f>
        <v/>
      </c>
      <c r="I637" s="38" t="n"/>
      <c r="J637" s="40" t="n"/>
      <c r="K637" s="40" t="n"/>
      <c r="L637" s="41">
        <f>IF($A637="","",IF($J637="","",ROUND($J637-IF($K637="",0,$K637),2)))</f>
        <v/>
      </c>
      <c r="M637" s="23">
        <f>IF($A637="","",IF(OR($B637="",$C637="",$D637="",$G637="",$J637=""),"Missing Required Data",IF($F637="","Unassigned to Deposit",IF(COUNTIF('Deposit Batches'!$A$6:$A$505,$F637)=0,"Unknown Deposit Batch",IF($I637="","Not Posted",IF(OR($I637&lt;$G637,AND($H637&lt;&gt;"",$H637&lt;$G637)),"Review Dates",IF(ABS($L637)&gt;Dashboard!$B$5,"Posting Variance",IF(ABS(IFERROR(INDEX('Deposit Batches'!$H$6:$H$505,MATCH($F637,'Deposit Batches'!$A$6:$A$505,0)),0))&gt;Dashboard!$B$6,"Deposit Variance","Reconciled"))))))))</f>
        <v/>
      </c>
      <c r="N637" s="24">
        <f>IF($A637="","",IF($G637="","",MAX(0,IF($M637="Reconciled",$I637,Dashboard!$B$4)-$G637)))</f>
        <v/>
      </c>
      <c r="O637" s="25" t="n"/>
    </row>
    <row r="638">
      <c r="A638" s="18" t="n"/>
      <c r="B638" s="18" t="n"/>
      <c r="C638" s="18" t="n"/>
      <c r="D638" s="18" t="n"/>
      <c r="E638" s="18" t="n"/>
      <c r="F638" s="18" t="n"/>
      <c r="G638" s="38" t="n"/>
      <c r="H638" s="39">
        <f>IF($A638="","",IF($F638="","",IFERROR(INDEX('Deposit Batches'!$C$6:$C$505,MATCH($F638,'Deposit Batches'!$A$6:$A$505,0)),"")))</f>
        <v/>
      </c>
      <c r="I638" s="38" t="n"/>
      <c r="J638" s="40" t="n"/>
      <c r="K638" s="40" t="n"/>
      <c r="L638" s="41">
        <f>IF($A638="","",IF($J638="","",ROUND($J638-IF($K638="",0,$K638),2)))</f>
        <v/>
      </c>
      <c r="M638" s="23">
        <f>IF($A638="","",IF(OR($B638="",$C638="",$D638="",$G638="",$J638=""),"Missing Required Data",IF($F638="","Unassigned to Deposit",IF(COUNTIF('Deposit Batches'!$A$6:$A$505,$F638)=0,"Unknown Deposit Batch",IF($I638="","Not Posted",IF(OR($I638&lt;$G638,AND($H638&lt;&gt;"",$H638&lt;$G638)),"Review Dates",IF(ABS($L638)&gt;Dashboard!$B$5,"Posting Variance",IF(ABS(IFERROR(INDEX('Deposit Batches'!$H$6:$H$505,MATCH($F638,'Deposit Batches'!$A$6:$A$505,0)),0))&gt;Dashboard!$B$6,"Deposit Variance","Reconciled"))))))))</f>
        <v/>
      </c>
      <c r="N638" s="24">
        <f>IF($A638="","",IF($G638="","",MAX(0,IF($M638="Reconciled",$I638,Dashboard!$B$4)-$G638)))</f>
        <v/>
      </c>
      <c r="O638" s="25" t="n"/>
    </row>
    <row r="639">
      <c r="A639" s="18" t="n"/>
      <c r="B639" s="18" t="n"/>
      <c r="C639" s="18" t="n"/>
      <c r="D639" s="18" t="n"/>
      <c r="E639" s="18" t="n"/>
      <c r="F639" s="18" t="n"/>
      <c r="G639" s="38" t="n"/>
      <c r="H639" s="39">
        <f>IF($A639="","",IF($F639="","",IFERROR(INDEX('Deposit Batches'!$C$6:$C$505,MATCH($F639,'Deposit Batches'!$A$6:$A$505,0)),"")))</f>
        <v/>
      </c>
      <c r="I639" s="38" t="n"/>
      <c r="J639" s="40" t="n"/>
      <c r="K639" s="40" t="n"/>
      <c r="L639" s="41">
        <f>IF($A639="","",IF($J639="","",ROUND($J639-IF($K639="",0,$K639),2)))</f>
        <v/>
      </c>
      <c r="M639" s="23">
        <f>IF($A639="","",IF(OR($B639="",$C639="",$D639="",$G639="",$J639=""),"Missing Required Data",IF($F639="","Unassigned to Deposit",IF(COUNTIF('Deposit Batches'!$A$6:$A$505,$F639)=0,"Unknown Deposit Batch",IF($I639="","Not Posted",IF(OR($I639&lt;$G639,AND($H639&lt;&gt;"",$H639&lt;$G639)),"Review Dates",IF(ABS($L639)&gt;Dashboard!$B$5,"Posting Variance",IF(ABS(IFERROR(INDEX('Deposit Batches'!$H$6:$H$505,MATCH($F639,'Deposit Batches'!$A$6:$A$505,0)),0))&gt;Dashboard!$B$6,"Deposit Variance","Reconciled"))))))))</f>
        <v/>
      </c>
      <c r="N639" s="24">
        <f>IF($A639="","",IF($G639="","",MAX(0,IF($M639="Reconciled",$I639,Dashboard!$B$4)-$G639)))</f>
        <v/>
      </c>
      <c r="O639" s="25" t="n"/>
    </row>
    <row r="640">
      <c r="A640" s="18" t="n"/>
      <c r="B640" s="18" t="n"/>
      <c r="C640" s="18" t="n"/>
      <c r="D640" s="18" t="n"/>
      <c r="E640" s="18" t="n"/>
      <c r="F640" s="18" t="n"/>
      <c r="G640" s="38" t="n"/>
      <c r="H640" s="39">
        <f>IF($A640="","",IF($F640="","",IFERROR(INDEX('Deposit Batches'!$C$6:$C$505,MATCH($F640,'Deposit Batches'!$A$6:$A$505,0)),"")))</f>
        <v/>
      </c>
      <c r="I640" s="38" t="n"/>
      <c r="J640" s="40" t="n"/>
      <c r="K640" s="40" t="n"/>
      <c r="L640" s="41">
        <f>IF($A640="","",IF($J640="","",ROUND($J640-IF($K640="",0,$K640),2)))</f>
        <v/>
      </c>
      <c r="M640" s="23">
        <f>IF($A640="","",IF(OR($B640="",$C640="",$D640="",$G640="",$J640=""),"Missing Required Data",IF($F640="","Unassigned to Deposit",IF(COUNTIF('Deposit Batches'!$A$6:$A$505,$F640)=0,"Unknown Deposit Batch",IF($I640="","Not Posted",IF(OR($I640&lt;$G640,AND($H640&lt;&gt;"",$H640&lt;$G640)),"Review Dates",IF(ABS($L640)&gt;Dashboard!$B$5,"Posting Variance",IF(ABS(IFERROR(INDEX('Deposit Batches'!$H$6:$H$505,MATCH($F640,'Deposit Batches'!$A$6:$A$505,0)),0))&gt;Dashboard!$B$6,"Deposit Variance","Reconciled"))))))))</f>
        <v/>
      </c>
      <c r="N640" s="24">
        <f>IF($A640="","",IF($G640="","",MAX(0,IF($M640="Reconciled",$I640,Dashboard!$B$4)-$G640)))</f>
        <v/>
      </c>
      <c r="O640" s="25" t="n"/>
    </row>
    <row r="641">
      <c r="A641" s="18" t="n"/>
      <c r="B641" s="18" t="n"/>
      <c r="C641" s="18" t="n"/>
      <c r="D641" s="18" t="n"/>
      <c r="E641" s="18" t="n"/>
      <c r="F641" s="18" t="n"/>
      <c r="G641" s="38" t="n"/>
      <c r="H641" s="39">
        <f>IF($A641="","",IF($F641="","",IFERROR(INDEX('Deposit Batches'!$C$6:$C$505,MATCH($F641,'Deposit Batches'!$A$6:$A$505,0)),"")))</f>
        <v/>
      </c>
      <c r="I641" s="38" t="n"/>
      <c r="J641" s="40" t="n"/>
      <c r="K641" s="40" t="n"/>
      <c r="L641" s="41">
        <f>IF($A641="","",IF($J641="","",ROUND($J641-IF($K641="",0,$K641),2)))</f>
        <v/>
      </c>
      <c r="M641" s="23">
        <f>IF($A641="","",IF(OR($B641="",$C641="",$D641="",$G641="",$J641=""),"Missing Required Data",IF($F641="","Unassigned to Deposit",IF(COUNTIF('Deposit Batches'!$A$6:$A$505,$F641)=0,"Unknown Deposit Batch",IF($I641="","Not Posted",IF(OR($I641&lt;$G641,AND($H641&lt;&gt;"",$H641&lt;$G641)),"Review Dates",IF(ABS($L641)&gt;Dashboard!$B$5,"Posting Variance",IF(ABS(IFERROR(INDEX('Deposit Batches'!$H$6:$H$505,MATCH($F641,'Deposit Batches'!$A$6:$A$505,0)),0))&gt;Dashboard!$B$6,"Deposit Variance","Reconciled"))))))))</f>
        <v/>
      </c>
      <c r="N641" s="24">
        <f>IF($A641="","",IF($G641="","",MAX(0,IF($M641="Reconciled",$I641,Dashboard!$B$4)-$G641)))</f>
        <v/>
      </c>
      <c r="O641" s="25" t="n"/>
    </row>
    <row r="642">
      <c r="A642" s="18" t="n"/>
      <c r="B642" s="18" t="n"/>
      <c r="C642" s="18" t="n"/>
      <c r="D642" s="18" t="n"/>
      <c r="E642" s="18" t="n"/>
      <c r="F642" s="18" t="n"/>
      <c r="G642" s="38" t="n"/>
      <c r="H642" s="39">
        <f>IF($A642="","",IF($F642="","",IFERROR(INDEX('Deposit Batches'!$C$6:$C$505,MATCH($F642,'Deposit Batches'!$A$6:$A$505,0)),"")))</f>
        <v/>
      </c>
      <c r="I642" s="38" t="n"/>
      <c r="J642" s="40" t="n"/>
      <c r="K642" s="40" t="n"/>
      <c r="L642" s="41">
        <f>IF($A642="","",IF($J642="","",ROUND($J642-IF($K642="",0,$K642),2)))</f>
        <v/>
      </c>
      <c r="M642" s="23">
        <f>IF($A642="","",IF(OR($B642="",$C642="",$D642="",$G642="",$J642=""),"Missing Required Data",IF($F642="","Unassigned to Deposit",IF(COUNTIF('Deposit Batches'!$A$6:$A$505,$F642)=0,"Unknown Deposit Batch",IF($I642="","Not Posted",IF(OR($I642&lt;$G642,AND($H642&lt;&gt;"",$H642&lt;$G642)),"Review Dates",IF(ABS($L642)&gt;Dashboard!$B$5,"Posting Variance",IF(ABS(IFERROR(INDEX('Deposit Batches'!$H$6:$H$505,MATCH($F642,'Deposit Batches'!$A$6:$A$505,0)),0))&gt;Dashboard!$B$6,"Deposit Variance","Reconciled"))))))))</f>
        <v/>
      </c>
      <c r="N642" s="24">
        <f>IF($A642="","",IF($G642="","",MAX(0,IF($M642="Reconciled",$I642,Dashboard!$B$4)-$G642)))</f>
        <v/>
      </c>
      <c r="O642" s="25" t="n"/>
    </row>
    <row r="643">
      <c r="A643" s="18" t="n"/>
      <c r="B643" s="18" t="n"/>
      <c r="C643" s="18" t="n"/>
      <c r="D643" s="18" t="n"/>
      <c r="E643" s="18" t="n"/>
      <c r="F643" s="18" t="n"/>
      <c r="G643" s="38" t="n"/>
      <c r="H643" s="39">
        <f>IF($A643="","",IF($F643="","",IFERROR(INDEX('Deposit Batches'!$C$6:$C$505,MATCH($F643,'Deposit Batches'!$A$6:$A$505,0)),"")))</f>
        <v/>
      </c>
      <c r="I643" s="38" t="n"/>
      <c r="J643" s="40" t="n"/>
      <c r="K643" s="40" t="n"/>
      <c r="L643" s="41">
        <f>IF($A643="","",IF($J643="","",ROUND($J643-IF($K643="",0,$K643),2)))</f>
        <v/>
      </c>
      <c r="M643" s="23">
        <f>IF($A643="","",IF(OR($B643="",$C643="",$D643="",$G643="",$J643=""),"Missing Required Data",IF($F643="","Unassigned to Deposit",IF(COUNTIF('Deposit Batches'!$A$6:$A$505,$F643)=0,"Unknown Deposit Batch",IF($I643="","Not Posted",IF(OR($I643&lt;$G643,AND($H643&lt;&gt;"",$H643&lt;$G643)),"Review Dates",IF(ABS($L643)&gt;Dashboard!$B$5,"Posting Variance",IF(ABS(IFERROR(INDEX('Deposit Batches'!$H$6:$H$505,MATCH($F643,'Deposit Batches'!$A$6:$A$505,0)),0))&gt;Dashboard!$B$6,"Deposit Variance","Reconciled"))))))))</f>
        <v/>
      </c>
      <c r="N643" s="24">
        <f>IF($A643="","",IF($G643="","",MAX(0,IF($M643="Reconciled",$I643,Dashboard!$B$4)-$G643)))</f>
        <v/>
      </c>
      <c r="O643" s="25" t="n"/>
    </row>
    <row r="644">
      <c r="A644" s="18" t="n"/>
      <c r="B644" s="18" t="n"/>
      <c r="C644" s="18" t="n"/>
      <c r="D644" s="18" t="n"/>
      <c r="E644" s="18" t="n"/>
      <c r="F644" s="18" t="n"/>
      <c r="G644" s="38" t="n"/>
      <c r="H644" s="39">
        <f>IF($A644="","",IF($F644="","",IFERROR(INDEX('Deposit Batches'!$C$6:$C$505,MATCH($F644,'Deposit Batches'!$A$6:$A$505,0)),"")))</f>
        <v/>
      </c>
      <c r="I644" s="38" t="n"/>
      <c r="J644" s="40" t="n"/>
      <c r="K644" s="40" t="n"/>
      <c r="L644" s="41">
        <f>IF($A644="","",IF($J644="","",ROUND($J644-IF($K644="",0,$K644),2)))</f>
        <v/>
      </c>
      <c r="M644" s="23">
        <f>IF($A644="","",IF(OR($B644="",$C644="",$D644="",$G644="",$J644=""),"Missing Required Data",IF($F644="","Unassigned to Deposit",IF(COUNTIF('Deposit Batches'!$A$6:$A$505,$F644)=0,"Unknown Deposit Batch",IF($I644="","Not Posted",IF(OR($I644&lt;$G644,AND($H644&lt;&gt;"",$H644&lt;$G644)),"Review Dates",IF(ABS($L644)&gt;Dashboard!$B$5,"Posting Variance",IF(ABS(IFERROR(INDEX('Deposit Batches'!$H$6:$H$505,MATCH($F644,'Deposit Batches'!$A$6:$A$505,0)),0))&gt;Dashboard!$B$6,"Deposit Variance","Reconciled"))))))))</f>
        <v/>
      </c>
      <c r="N644" s="24">
        <f>IF($A644="","",IF($G644="","",MAX(0,IF($M644="Reconciled",$I644,Dashboard!$B$4)-$G644)))</f>
        <v/>
      </c>
      <c r="O644" s="25" t="n"/>
    </row>
    <row r="645">
      <c r="A645" s="18" t="n"/>
      <c r="B645" s="18" t="n"/>
      <c r="C645" s="18" t="n"/>
      <c r="D645" s="18" t="n"/>
      <c r="E645" s="18" t="n"/>
      <c r="F645" s="18" t="n"/>
      <c r="G645" s="38" t="n"/>
      <c r="H645" s="39">
        <f>IF($A645="","",IF($F645="","",IFERROR(INDEX('Deposit Batches'!$C$6:$C$505,MATCH($F645,'Deposit Batches'!$A$6:$A$505,0)),"")))</f>
        <v/>
      </c>
      <c r="I645" s="38" t="n"/>
      <c r="J645" s="40" t="n"/>
      <c r="K645" s="40" t="n"/>
      <c r="L645" s="41">
        <f>IF($A645="","",IF($J645="","",ROUND($J645-IF($K645="",0,$K645),2)))</f>
        <v/>
      </c>
      <c r="M645" s="23">
        <f>IF($A645="","",IF(OR($B645="",$C645="",$D645="",$G645="",$J645=""),"Missing Required Data",IF($F645="","Unassigned to Deposit",IF(COUNTIF('Deposit Batches'!$A$6:$A$505,$F645)=0,"Unknown Deposit Batch",IF($I645="","Not Posted",IF(OR($I645&lt;$G645,AND($H645&lt;&gt;"",$H645&lt;$G645)),"Review Dates",IF(ABS($L645)&gt;Dashboard!$B$5,"Posting Variance",IF(ABS(IFERROR(INDEX('Deposit Batches'!$H$6:$H$505,MATCH($F645,'Deposit Batches'!$A$6:$A$505,0)),0))&gt;Dashboard!$B$6,"Deposit Variance","Reconciled"))))))))</f>
        <v/>
      </c>
      <c r="N645" s="24">
        <f>IF($A645="","",IF($G645="","",MAX(0,IF($M645="Reconciled",$I645,Dashboard!$B$4)-$G645)))</f>
        <v/>
      </c>
      <c r="O645" s="25" t="n"/>
    </row>
    <row r="646">
      <c r="A646" s="18" t="n"/>
      <c r="B646" s="18" t="n"/>
      <c r="C646" s="18" t="n"/>
      <c r="D646" s="18" t="n"/>
      <c r="E646" s="18" t="n"/>
      <c r="F646" s="18" t="n"/>
      <c r="G646" s="38" t="n"/>
      <c r="H646" s="39">
        <f>IF($A646="","",IF($F646="","",IFERROR(INDEX('Deposit Batches'!$C$6:$C$505,MATCH($F646,'Deposit Batches'!$A$6:$A$505,0)),"")))</f>
        <v/>
      </c>
      <c r="I646" s="38" t="n"/>
      <c r="J646" s="40" t="n"/>
      <c r="K646" s="40" t="n"/>
      <c r="L646" s="41">
        <f>IF($A646="","",IF($J646="","",ROUND($J646-IF($K646="",0,$K646),2)))</f>
        <v/>
      </c>
      <c r="M646" s="23">
        <f>IF($A646="","",IF(OR($B646="",$C646="",$D646="",$G646="",$J646=""),"Missing Required Data",IF($F646="","Unassigned to Deposit",IF(COUNTIF('Deposit Batches'!$A$6:$A$505,$F646)=0,"Unknown Deposit Batch",IF($I646="","Not Posted",IF(OR($I646&lt;$G646,AND($H646&lt;&gt;"",$H646&lt;$G646)),"Review Dates",IF(ABS($L646)&gt;Dashboard!$B$5,"Posting Variance",IF(ABS(IFERROR(INDEX('Deposit Batches'!$H$6:$H$505,MATCH($F646,'Deposit Batches'!$A$6:$A$505,0)),0))&gt;Dashboard!$B$6,"Deposit Variance","Reconciled"))))))))</f>
        <v/>
      </c>
      <c r="N646" s="24">
        <f>IF($A646="","",IF($G646="","",MAX(0,IF($M646="Reconciled",$I646,Dashboard!$B$4)-$G646)))</f>
        <v/>
      </c>
      <c r="O646" s="25" t="n"/>
    </row>
    <row r="647">
      <c r="A647" s="18" t="n"/>
      <c r="B647" s="18" t="n"/>
      <c r="C647" s="18" t="n"/>
      <c r="D647" s="18" t="n"/>
      <c r="E647" s="18" t="n"/>
      <c r="F647" s="18" t="n"/>
      <c r="G647" s="38" t="n"/>
      <c r="H647" s="39">
        <f>IF($A647="","",IF($F647="","",IFERROR(INDEX('Deposit Batches'!$C$6:$C$505,MATCH($F647,'Deposit Batches'!$A$6:$A$505,0)),"")))</f>
        <v/>
      </c>
      <c r="I647" s="38" t="n"/>
      <c r="J647" s="40" t="n"/>
      <c r="K647" s="40" t="n"/>
      <c r="L647" s="41">
        <f>IF($A647="","",IF($J647="","",ROUND($J647-IF($K647="",0,$K647),2)))</f>
        <v/>
      </c>
      <c r="M647" s="23">
        <f>IF($A647="","",IF(OR($B647="",$C647="",$D647="",$G647="",$J647=""),"Missing Required Data",IF($F647="","Unassigned to Deposit",IF(COUNTIF('Deposit Batches'!$A$6:$A$505,$F647)=0,"Unknown Deposit Batch",IF($I647="","Not Posted",IF(OR($I647&lt;$G647,AND($H647&lt;&gt;"",$H647&lt;$G647)),"Review Dates",IF(ABS($L647)&gt;Dashboard!$B$5,"Posting Variance",IF(ABS(IFERROR(INDEX('Deposit Batches'!$H$6:$H$505,MATCH($F647,'Deposit Batches'!$A$6:$A$505,0)),0))&gt;Dashboard!$B$6,"Deposit Variance","Reconciled"))))))))</f>
        <v/>
      </c>
      <c r="N647" s="24">
        <f>IF($A647="","",IF($G647="","",MAX(0,IF($M647="Reconciled",$I647,Dashboard!$B$4)-$G647)))</f>
        <v/>
      </c>
      <c r="O647" s="25" t="n"/>
    </row>
    <row r="648">
      <c r="A648" s="18" t="n"/>
      <c r="B648" s="18" t="n"/>
      <c r="C648" s="18" t="n"/>
      <c r="D648" s="18" t="n"/>
      <c r="E648" s="18" t="n"/>
      <c r="F648" s="18" t="n"/>
      <c r="G648" s="38" t="n"/>
      <c r="H648" s="39">
        <f>IF($A648="","",IF($F648="","",IFERROR(INDEX('Deposit Batches'!$C$6:$C$505,MATCH($F648,'Deposit Batches'!$A$6:$A$505,0)),"")))</f>
        <v/>
      </c>
      <c r="I648" s="38" t="n"/>
      <c r="J648" s="40" t="n"/>
      <c r="K648" s="40" t="n"/>
      <c r="L648" s="41">
        <f>IF($A648="","",IF($J648="","",ROUND($J648-IF($K648="",0,$K648),2)))</f>
        <v/>
      </c>
      <c r="M648" s="23">
        <f>IF($A648="","",IF(OR($B648="",$C648="",$D648="",$G648="",$J648=""),"Missing Required Data",IF($F648="","Unassigned to Deposit",IF(COUNTIF('Deposit Batches'!$A$6:$A$505,$F648)=0,"Unknown Deposit Batch",IF($I648="","Not Posted",IF(OR($I648&lt;$G648,AND($H648&lt;&gt;"",$H648&lt;$G648)),"Review Dates",IF(ABS($L648)&gt;Dashboard!$B$5,"Posting Variance",IF(ABS(IFERROR(INDEX('Deposit Batches'!$H$6:$H$505,MATCH($F648,'Deposit Batches'!$A$6:$A$505,0)),0))&gt;Dashboard!$B$6,"Deposit Variance","Reconciled"))))))))</f>
        <v/>
      </c>
      <c r="N648" s="24">
        <f>IF($A648="","",IF($G648="","",MAX(0,IF($M648="Reconciled",$I648,Dashboard!$B$4)-$G648)))</f>
        <v/>
      </c>
      <c r="O648" s="25" t="n"/>
    </row>
    <row r="649">
      <c r="A649" s="18" t="n"/>
      <c r="B649" s="18" t="n"/>
      <c r="C649" s="18" t="n"/>
      <c r="D649" s="18" t="n"/>
      <c r="E649" s="18" t="n"/>
      <c r="F649" s="18" t="n"/>
      <c r="G649" s="38" t="n"/>
      <c r="H649" s="39">
        <f>IF($A649="","",IF($F649="","",IFERROR(INDEX('Deposit Batches'!$C$6:$C$505,MATCH($F649,'Deposit Batches'!$A$6:$A$505,0)),"")))</f>
        <v/>
      </c>
      <c r="I649" s="38" t="n"/>
      <c r="J649" s="40" t="n"/>
      <c r="K649" s="40" t="n"/>
      <c r="L649" s="41">
        <f>IF($A649="","",IF($J649="","",ROUND($J649-IF($K649="",0,$K649),2)))</f>
        <v/>
      </c>
      <c r="M649" s="23">
        <f>IF($A649="","",IF(OR($B649="",$C649="",$D649="",$G649="",$J649=""),"Missing Required Data",IF($F649="","Unassigned to Deposit",IF(COUNTIF('Deposit Batches'!$A$6:$A$505,$F649)=0,"Unknown Deposit Batch",IF($I649="","Not Posted",IF(OR($I649&lt;$G649,AND($H649&lt;&gt;"",$H649&lt;$G649)),"Review Dates",IF(ABS($L649)&gt;Dashboard!$B$5,"Posting Variance",IF(ABS(IFERROR(INDEX('Deposit Batches'!$H$6:$H$505,MATCH($F649,'Deposit Batches'!$A$6:$A$505,0)),0))&gt;Dashboard!$B$6,"Deposit Variance","Reconciled"))))))))</f>
        <v/>
      </c>
      <c r="N649" s="24">
        <f>IF($A649="","",IF($G649="","",MAX(0,IF($M649="Reconciled",$I649,Dashboard!$B$4)-$G649)))</f>
        <v/>
      </c>
      <c r="O649" s="25" t="n"/>
    </row>
    <row r="650">
      <c r="A650" s="18" t="n"/>
      <c r="B650" s="18" t="n"/>
      <c r="C650" s="18" t="n"/>
      <c r="D650" s="18" t="n"/>
      <c r="E650" s="18" t="n"/>
      <c r="F650" s="18" t="n"/>
      <c r="G650" s="38" t="n"/>
      <c r="H650" s="39">
        <f>IF($A650="","",IF($F650="","",IFERROR(INDEX('Deposit Batches'!$C$6:$C$505,MATCH($F650,'Deposit Batches'!$A$6:$A$505,0)),"")))</f>
        <v/>
      </c>
      <c r="I650" s="38" t="n"/>
      <c r="J650" s="40" t="n"/>
      <c r="K650" s="40" t="n"/>
      <c r="L650" s="41">
        <f>IF($A650="","",IF($J650="","",ROUND($J650-IF($K650="",0,$K650),2)))</f>
        <v/>
      </c>
      <c r="M650" s="23">
        <f>IF($A650="","",IF(OR($B650="",$C650="",$D650="",$G650="",$J650=""),"Missing Required Data",IF($F650="","Unassigned to Deposit",IF(COUNTIF('Deposit Batches'!$A$6:$A$505,$F650)=0,"Unknown Deposit Batch",IF($I650="","Not Posted",IF(OR($I650&lt;$G650,AND($H650&lt;&gt;"",$H650&lt;$G650)),"Review Dates",IF(ABS($L650)&gt;Dashboard!$B$5,"Posting Variance",IF(ABS(IFERROR(INDEX('Deposit Batches'!$H$6:$H$505,MATCH($F650,'Deposit Batches'!$A$6:$A$505,0)),0))&gt;Dashboard!$B$6,"Deposit Variance","Reconciled"))))))))</f>
        <v/>
      </c>
      <c r="N650" s="24">
        <f>IF($A650="","",IF($G650="","",MAX(0,IF($M650="Reconciled",$I650,Dashboard!$B$4)-$G650)))</f>
        <v/>
      </c>
      <c r="O650" s="25" t="n"/>
    </row>
    <row r="651">
      <c r="A651" s="18" t="n"/>
      <c r="B651" s="18" t="n"/>
      <c r="C651" s="18" t="n"/>
      <c r="D651" s="18" t="n"/>
      <c r="E651" s="18" t="n"/>
      <c r="F651" s="18" t="n"/>
      <c r="G651" s="38" t="n"/>
      <c r="H651" s="39">
        <f>IF($A651="","",IF($F651="","",IFERROR(INDEX('Deposit Batches'!$C$6:$C$505,MATCH($F651,'Deposit Batches'!$A$6:$A$505,0)),"")))</f>
        <v/>
      </c>
      <c r="I651" s="38" t="n"/>
      <c r="J651" s="40" t="n"/>
      <c r="K651" s="40" t="n"/>
      <c r="L651" s="41">
        <f>IF($A651="","",IF($J651="","",ROUND($J651-IF($K651="",0,$K651),2)))</f>
        <v/>
      </c>
      <c r="M651" s="23">
        <f>IF($A651="","",IF(OR($B651="",$C651="",$D651="",$G651="",$J651=""),"Missing Required Data",IF($F651="","Unassigned to Deposit",IF(COUNTIF('Deposit Batches'!$A$6:$A$505,$F651)=0,"Unknown Deposit Batch",IF($I651="","Not Posted",IF(OR($I651&lt;$G651,AND($H651&lt;&gt;"",$H651&lt;$G651)),"Review Dates",IF(ABS($L651)&gt;Dashboard!$B$5,"Posting Variance",IF(ABS(IFERROR(INDEX('Deposit Batches'!$H$6:$H$505,MATCH($F651,'Deposit Batches'!$A$6:$A$505,0)),0))&gt;Dashboard!$B$6,"Deposit Variance","Reconciled"))))))))</f>
        <v/>
      </c>
      <c r="N651" s="24">
        <f>IF($A651="","",IF($G651="","",MAX(0,IF($M651="Reconciled",$I651,Dashboard!$B$4)-$G651)))</f>
        <v/>
      </c>
      <c r="O651" s="25" t="n"/>
    </row>
    <row r="652">
      <c r="A652" s="18" t="n"/>
      <c r="B652" s="18" t="n"/>
      <c r="C652" s="18" t="n"/>
      <c r="D652" s="18" t="n"/>
      <c r="E652" s="18" t="n"/>
      <c r="F652" s="18" t="n"/>
      <c r="G652" s="38" t="n"/>
      <c r="H652" s="39">
        <f>IF($A652="","",IF($F652="","",IFERROR(INDEX('Deposit Batches'!$C$6:$C$505,MATCH($F652,'Deposit Batches'!$A$6:$A$505,0)),"")))</f>
        <v/>
      </c>
      <c r="I652" s="38" t="n"/>
      <c r="J652" s="40" t="n"/>
      <c r="K652" s="40" t="n"/>
      <c r="L652" s="41">
        <f>IF($A652="","",IF($J652="","",ROUND($J652-IF($K652="",0,$K652),2)))</f>
        <v/>
      </c>
      <c r="M652" s="23">
        <f>IF($A652="","",IF(OR($B652="",$C652="",$D652="",$G652="",$J652=""),"Missing Required Data",IF($F652="","Unassigned to Deposit",IF(COUNTIF('Deposit Batches'!$A$6:$A$505,$F652)=0,"Unknown Deposit Batch",IF($I652="","Not Posted",IF(OR($I652&lt;$G652,AND($H652&lt;&gt;"",$H652&lt;$G652)),"Review Dates",IF(ABS($L652)&gt;Dashboard!$B$5,"Posting Variance",IF(ABS(IFERROR(INDEX('Deposit Batches'!$H$6:$H$505,MATCH($F652,'Deposit Batches'!$A$6:$A$505,0)),0))&gt;Dashboard!$B$6,"Deposit Variance","Reconciled"))))))))</f>
        <v/>
      </c>
      <c r="N652" s="24">
        <f>IF($A652="","",IF($G652="","",MAX(0,IF($M652="Reconciled",$I652,Dashboard!$B$4)-$G652)))</f>
        <v/>
      </c>
      <c r="O652" s="25" t="n"/>
    </row>
    <row r="653">
      <c r="A653" s="18" t="n"/>
      <c r="B653" s="18" t="n"/>
      <c r="C653" s="18" t="n"/>
      <c r="D653" s="18" t="n"/>
      <c r="E653" s="18" t="n"/>
      <c r="F653" s="18" t="n"/>
      <c r="G653" s="38" t="n"/>
      <c r="H653" s="39">
        <f>IF($A653="","",IF($F653="","",IFERROR(INDEX('Deposit Batches'!$C$6:$C$505,MATCH($F653,'Deposit Batches'!$A$6:$A$505,0)),"")))</f>
        <v/>
      </c>
      <c r="I653" s="38" t="n"/>
      <c r="J653" s="40" t="n"/>
      <c r="K653" s="40" t="n"/>
      <c r="L653" s="41">
        <f>IF($A653="","",IF($J653="","",ROUND($J653-IF($K653="",0,$K653),2)))</f>
        <v/>
      </c>
      <c r="M653" s="23">
        <f>IF($A653="","",IF(OR($B653="",$C653="",$D653="",$G653="",$J653=""),"Missing Required Data",IF($F653="","Unassigned to Deposit",IF(COUNTIF('Deposit Batches'!$A$6:$A$505,$F653)=0,"Unknown Deposit Batch",IF($I653="","Not Posted",IF(OR($I653&lt;$G653,AND($H653&lt;&gt;"",$H653&lt;$G653)),"Review Dates",IF(ABS($L653)&gt;Dashboard!$B$5,"Posting Variance",IF(ABS(IFERROR(INDEX('Deposit Batches'!$H$6:$H$505,MATCH($F653,'Deposit Batches'!$A$6:$A$505,0)),0))&gt;Dashboard!$B$6,"Deposit Variance","Reconciled"))))))))</f>
        <v/>
      </c>
      <c r="N653" s="24">
        <f>IF($A653="","",IF($G653="","",MAX(0,IF($M653="Reconciled",$I653,Dashboard!$B$4)-$G653)))</f>
        <v/>
      </c>
      <c r="O653" s="25" t="n"/>
    </row>
    <row r="654">
      <c r="A654" s="18" t="n"/>
      <c r="B654" s="18" t="n"/>
      <c r="C654" s="18" t="n"/>
      <c r="D654" s="18" t="n"/>
      <c r="E654" s="18" t="n"/>
      <c r="F654" s="18" t="n"/>
      <c r="G654" s="38" t="n"/>
      <c r="H654" s="39">
        <f>IF($A654="","",IF($F654="","",IFERROR(INDEX('Deposit Batches'!$C$6:$C$505,MATCH($F654,'Deposit Batches'!$A$6:$A$505,0)),"")))</f>
        <v/>
      </c>
      <c r="I654" s="38" t="n"/>
      <c r="J654" s="40" t="n"/>
      <c r="K654" s="40" t="n"/>
      <c r="L654" s="41">
        <f>IF($A654="","",IF($J654="","",ROUND($J654-IF($K654="",0,$K654),2)))</f>
        <v/>
      </c>
      <c r="M654" s="23">
        <f>IF($A654="","",IF(OR($B654="",$C654="",$D654="",$G654="",$J654=""),"Missing Required Data",IF($F654="","Unassigned to Deposit",IF(COUNTIF('Deposit Batches'!$A$6:$A$505,$F654)=0,"Unknown Deposit Batch",IF($I654="","Not Posted",IF(OR($I654&lt;$G654,AND($H654&lt;&gt;"",$H654&lt;$G654)),"Review Dates",IF(ABS($L654)&gt;Dashboard!$B$5,"Posting Variance",IF(ABS(IFERROR(INDEX('Deposit Batches'!$H$6:$H$505,MATCH($F654,'Deposit Batches'!$A$6:$A$505,0)),0))&gt;Dashboard!$B$6,"Deposit Variance","Reconciled"))))))))</f>
        <v/>
      </c>
      <c r="N654" s="24">
        <f>IF($A654="","",IF($G654="","",MAX(0,IF($M654="Reconciled",$I654,Dashboard!$B$4)-$G654)))</f>
        <v/>
      </c>
      <c r="O654" s="25" t="n"/>
    </row>
    <row r="655">
      <c r="A655" s="18" t="n"/>
      <c r="B655" s="18" t="n"/>
      <c r="C655" s="18" t="n"/>
      <c r="D655" s="18" t="n"/>
      <c r="E655" s="18" t="n"/>
      <c r="F655" s="18" t="n"/>
      <c r="G655" s="38" t="n"/>
      <c r="H655" s="39">
        <f>IF($A655="","",IF($F655="","",IFERROR(INDEX('Deposit Batches'!$C$6:$C$505,MATCH($F655,'Deposit Batches'!$A$6:$A$505,0)),"")))</f>
        <v/>
      </c>
      <c r="I655" s="38" t="n"/>
      <c r="J655" s="40" t="n"/>
      <c r="K655" s="40" t="n"/>
      <c r="L655" s="41">
        <f>IF($A655="","",IF($J655="","",ROUND($J655-IF($K655="",0,$K655),2)))</f>
        <v/>
      </c>
      <c r="M655" s="23">
        <f>IF($A655="","",IF(OR($B655="",$C655="",$D655="",$G655="",$J655=""),"Missing Required Data",IF($F655="","Unassigned to Deposit",IF(COUNTIF('Deposit Batches'!$A$6:$A$505,$F655)=0,"Unknown Deposit Batch",IF($I655="","Not Posted",IF(OR($I655&lt;$G655,AND($H655&lt;&gt;"",$H655&lt;$G655)),"Review Dates",IF(ABS($L655)&gt;Dashboard!$B$5,"Posting Variance",IF(ABS(IFERROR(INDEX('Deposit Batches'!$H$6:$H$505,MATCH($F655,'Deposit Batches'!$A$6:$A$505,0)),0))&gt;Dashboard!$B$6,"Deposit Variance","Reconciled"))))))))</f>
        <v/>
      </c>
      <c r="N655" s="24">
        <f>IF($A655="","",IF($G655="","",MAX(0,IF($M655="Reconciled",$I655,Dashboard!$B$4)-$G655)))</f>
        <v/>
      </c>
      <c r="O655" s="25" t="n"/>
    </row>
    <row r="656">
      <c r="A656" s="18" t="n"/>
      <c r="B656" s="18" t="n"/>
      <c r="C656" s="18" t="n"/>
      <c r="D656" s="18" t="n"/>
      <c r="E656" s="18" t="n"/>
      <c r="F656" s="18" t="n"/>
      <c r="G656" s="38" t="n"/>
      <c r="H656" s="39">
        <f>IF($A656="","",IF($F656="","",IFERROR(INDEX('Deposit Batches'!$C$6:$C$505,MATCH($F656,'Deposit Batches'!$A$6:$A$505,0)),"")))</f>
        <v/>
      </c>
      <c r="I656" s="38" t="n"/>
      <c r="J656" s="40" t="n"/>
      <c r="K656" s="40" t="n"/>
      <c r="L656" s="41">
        <f>IF($A656="","",IF($J656="","",ROUND($J656-IF($K656="",0,$K656),2)))</f>
        <v/>
      </c>
      <c r="M656" s="23">
        <f>IF($A656="","",IF(OR($B656="",$C656="",$D656="",$G656="",$J656=""),"Missing Required Data",IF($F656="","Unassigned to Deposit",IF(COUNTIF('Deposit Batches'!$A$6:$A$505,$F656)=0,"Unknown Deposit Batch",IF($I656="","Not Posted",IF(OR($I656&lt;$G656,AND($H656&lt;&gt;"",$H656&lt;$G656)),"Review Dates",IF(ABS($L656)&gt;Dashboard!$B$5,"Posting Variance",IF(ABS(IFERROR(INDEX('Deposit Batches'!$H$6:$H$505,MATCH($F656,'Deposit Batches'!$A$6:$A$505,0)),0))&gt;Dashboard!$B$6,"Deposit Variance","Reconciled"))))))))</f>
        <v/>
      </c>
      <c r="N656" s="24">
        <f>IF($A656="","",IF($G656="","",MAX(0,IF($M656="Reconciled",$I656,Dashboard!$B$4)-$G656)))</f>
        <v/>
      </c>
      <c r="O656" s="25" t="n"/>
    </row>
    <row r="657">
      <c r="A657" s="18" t="n"/>
      <c r="B657" s="18" t="n"/>
      <c r="C657" s="18" t="n"/>
      <c r="D657" s="18" t="n"/>
      <c r="E657" s="18" t="n"/>
      <c r="F657" s="18" t="n"/>
      <c r="G657" s="38" t="n"/>
      <c r="H657" s="39">
        <f>IF($A657="","",IF($F657="","",IFERROR(INDEX('Deposit Batches'!$C$6:$C$505,MATCH($F657,'Deposit Batches'!$A$6:$A$505,0)),"")))</f>
        <v/>
      </c>
      <c r="I657" s="38" t="n"/>
      <c r="J657" s="40" t="n"/>
      <c r="K657" s="40" t="n"/>
      <c r="L657" s="41">
        <f>IF($A657="","",IF($J657="","",ROUND($J657-IF($K657="",0,$K657),2)))</f>
        <v/>
      </c>
      <c r="M657" s="23">
        <f>IF($A657="","",IF(OR($B657="",$C657="",$D657="",$G657="",$J657=""),"Missing Required Data",IF($F657="","Unassigned to Deposit",IF(COUNTIF('Deposit Batches'!$A$6:$A$505,$F657)=0,"Unknown Deposit Batch",IF($I657="","Not Posted",IF(OR($I657&lt;$G657,AND($H657&lt;&gt;"",$H657&lt;$G657)),"Review Dates",IF(ABS($L657)&gt;Dashboard!$B$5,"Posting Variance",IF(ABS(IFERROR(INDEX('Deposit Batches'!$H$6:$H$505,MATCH($F657,'Deposit Batches'!$A$6:$A$505,0)),0))&gt;Dashboard!$B$6,"Deposit Variance","Reconciled"))))))))</f>
        <v/>
      </c>
      <c r="N657" s="24">
        <f>IF($A657="","",IF($G657="","",MAX(0,IF($M657="Reconciled",$I657,Dashboard!$B$4)-$G657)))</f>
        <v/>
      </c>
      <c r="O657" s="25" t="n"/>
    </row>
    <row r="658">
      <c r="A658" s="18" t="n"/>
      <c r="B658" s="18" t="n"/>
      <c r="C658" s="18" t="n"/>
      <c r="D658" s="18" t="n"/>
      <c r="E658" s="18" t="n"/>
      <c r="F658" s="18" t="n"/>
      <c r="G658" s="38" t="n"/>
      <c r="H658" s="39">
        <f>IF($A658="","",IF($F658="","",IFERROR(INDEX('Deposit Batches'!$C$6:$C$505,MATCH($F658,'Deposit Batches'!$A$6:$A$505,0)),"")))</f>
        <v/>
      </c>
      <c r="I658" s="38" t="n"/>
      <c r="J658" s="40" t="n"/>
      <c r="K658" s="40" t="n"/>
      <c r="L658" s="41">
        <f>IF($A658="","",IF($J658="","",ROUND($J658-IF($K658="",0,$K658),2)))</f>
        <v/>
      </c>
      <c r="M658" s="23">
        <f>IF($A658="","",IF(OR($B658="",$C658="",$D658="",$G658="",$J658=""),"Missing Required Data",IF($F658="","Unassigned to Deposit",IF(COUNTIF('Deposit Batches'!$A$6:$A$505,$F658)=0,"Unknown Deposit Batch",IF($I658="","Not Posted",IF(OR($I658&lt;$G658,AND($H658&lt;&gt;"",$H658&lt;$G658)),"Review Dates",IF(ABS($L658)&gt;Dashboard!$B$5,"Posting Variance",IF(ABS(IFERROR(INDEX('Deposit Batches'!$H$6:$H$505,MATCH($F658,'Deposit Batches'!$A$6:$A$505,0)),0))&gt;Dashboard!$B$6,"Deposit Variance","Reconciled"))))))))</f>
        <v/>
      </c>
      <c r="N658" s="24">
        <f>IF($A658="","",IF($G658="","",MAX(0,IF($M658="Reconciled",$I658,Dashboard!$B$4)-$G658)))</f>
        <v/>
      </c>
      <c r="O658" s="25" t="n"/>
    </row>
    <row r="659">
      <c r="A659" s="18" t="n"/>
      <c r="B659" s="18" t="n"/>
      <c r="C659" s="18" t="n"/>
      <c r="D659" s="18" t="n"/>
      <c r="E659" s="18" t="n"/>
      <c r="F659" s="18" t="n"/>
      <c r="G659" s="38" t="n"/>
      <c r="H659" s="39">
        <f>IF($A659="","",IF($F659="","",IFERROR(INDEX('Deposit Batches'!$C$6:$C$505,MATCH($F659,'Deposit Batches'!$A$6:$A$505,0)),"")))</f>
        <v/>
      </c>
      <c r="I659" s="38" t="n"/>
      <c r="J659" s="40" t="n"/>
      <c r="K659" s="40" t="n"/>
      <c r="L659" s="41">
        <f>IF($A659="","",IF($J659="","",ROUND($J659-IF($K659="",0,$K659),2)))</f>
        <v/>
      </c>
      <c r="M659" s="23">
        <f>IF($A659="","",IF(OR($B659="",$C659="",$D659="",$G659="",$J659=""),"Missing Required Data",IF($F659="","Unassigned to Deposit",IF(COUNTIF('Deposit Batches'!$A$6:$A$505,$F659)=0,"Unknown Deposit Batch",IF($I659="","Not Posted",IF(OR($I659&lt;$G659,AND($H659&lt;&gt;"",$H659&lt;$G659)),"Review Dates",IF(ABS($L659)&gt;Dashboard!$B$5,"Posting Variance",IF(ABS(IFERROR(INDEX('Deposit Batches'!$H$6:$H$505,MATCH($F659,'Deposit Batches'!$A$6:$A$505,0)),0))&gt;Dashboard!$B$6,"Deposit Variance","Reconciled"))))))))</f>
        <v/>
      </c>
      <c r="N659" s="24">
        <f>IF($A659="","",IF($G659="","",MAX(0,IF($M659="Reconciled",$I659,Dashboard!$B$4)-$G659)))</f>
        <v/>
      </c>
      <c r="O659" s="25" t="n"/>
    </row>
    <row r="660">
      <c r="A660" s="18" t="n"/>
      <c r="B660" s="18" t="n"/>
      <c r="C660" s="18" t="n"/>
      <c r="D660" s="18" t="n"/>
      <c r="E660" s="18" t="n"/>
      <c r="F660" s="18" t="n"/>
      <c r="G660" s="38" t="n"/>
      <c r="H660" s="39">
        <f>IF($A660="","",IF($F660="","",IFERROR(INDEX('Deposit Batches'!$C$6:$C$505,MATCH($F660,'Deposit Batches'!$A$6:$A$505,0)),"")))</f>
        <v/>
      </c>
      <c r="I660" s="38" t="n"/>
      <c r="J660" s="40" t="n"/>
      <c r="K660" s="40" t="n"/>
      <c r="L660" s="41">
        <f>IF($A660="","",IF($J660="","",ROUND($J660-IF($K660="",0,$K660),2)))</f>
        <v/>
      </c>
      <c r="M660" s="23">
        <f>IF($A660="","",IF(OR($B660="",$C660="",$D660="",$G660="",$J660=""),"Missing Required Data",IF($F660="","Unassigned to Deposit",IF(COUNTIF('Deposit Batches'!$A$6:$A$505,$F660)=0,"Unknown Deposit Batch",IF($I660="","Not Posted",IF(OR($I660&lt;$G660,AND($H660&lt;&gt;"",$H660&lt;$G660)),"Review Dates",IF(ABS($L660)&gt;Dashboard!$B$5,"Posting Variance",IF(ABS(IFERROR(INDEX('Deposit Batches'!$H$6:$H$505,MATCH($F660,'Deposit Batches'!$A$6:$A$505,0)),0))&gt;Dashboard!$B$6,"Deposit Variance","Reconciled"))))))))</f>
        <v/>
      </c>
      <c r="N660" s="24">
        <f>IF($A660="","",IF($G660="","",MAX(0,IF($M660="Reconciled",$I660,Dashboard!$B$4)-$G660)))</f>
        <v/>
      </c>
      <c r="O660" s="25" t="n"/>
    </row>
    <row r="661">
      <c r="A661" s="18" t="n"/>
      <c r="B661" s="18" t="n"/>
      <c r="C661" s="18" t="n"/>
      <c r="D661" s="18" t="n"/>
      <c r="E661" s="18" t="n"/>
      <c r="F661" s="18" t="n"/>
      <c r="G661" s="38" t="n"/>
      <c r="H661" s="39">
        <f>IF($A661="","",IF($F661="","",IFERROR(INDEX('Deposit Batches'!$C$6:$C$505,MATCH($F661,'Deposit Batches'!$A$6:$A$505,0)),"")))</f>
        <v/>
      </c>
      <c r="I661" s="38" t="n"/>
      <c r="J661" s="40" t="n"/>
      <c r="K661" s="40" t="n"/>
      <c r="L661" s="41">
        <f>IF($A661="","",IF($J661="","",ROUND($J661-IF($K661="",0,$K661),2)))</f>
        <v/>
      </c>
      <c r="M661" s="23">
        <f>IF($A661="","",IF(OR($B661="",$C661="",$D661="",$G661="",$J661=""),"Missing Required Data",IF($F661="","Unassigned to Deposit",IF(COUNTIF('Deposit Batches'!$A$6:$A$505,$F661)=0,"Unknown Deposit Batch",IF($I661="","Not Posted",IF(OR($I661&lt;$G661,AND($H661&lt;&gt;"",$H661&lt;$G661)),"Review Dates",IF(ABS($L661)&gt;Dashboard!$B$5,"Posting Variance",IF(ABS(IFERROR(INDEX('Deposit Batches'!$H$6:$H$505,MATCH($F661,'Deposit Batches'!$A$6:$A$505,0)),0))&gt;Dashboard!$B$6,"Deposit Variance","Reconciled"))))))))</f>
        <v/>
      </c>
      <c r="N661" s="24">
        <f>IF($A661="","",IF($G661="","",MAX(0,IF($M661="Reconciled",$I661,Dashboard!$B$4)-$G661)))</f>
        <v/>
      </c>
      <c r="O661" s="25" t="n"/>
    </row>
    <row r="662">
      <c r="A662" s="18" t="n"/>
      <c r="B662" s="18" t="n"/>
      <c r="C662" s="18" t="n"/>
      <c r="D662" s="18" t="n"/>
      <c r="E662" s="18" t="n"/>
      <c r="F662" s="18" t="n"/>
      <c r="G662" s="38" t="n"/>
      <c r="H662" s="39">
        <f>IF($A662="","",IF($F662="","",IFERROR(INDEX('Deposit Batches'!$C$6:$C$505,MATCH($F662,'Deposit Batches'!$A$6:$A$505,0)),"")))</f>
        <v/>
      </c>
      <c r="I662" s="38" t="n"/>
      <c r="J662" s="40" t="n"/>
      <c r="K662" s="40" t="n"/>
      <c r="L662" s="41">
        <f>IF($A662="","",IF($J662="","",ROUND($J662-IF($K662="",0,$K662),2)))</f>
        <v/>
      </c>
      <c r="M662" s="23">
        <f>IF($A662="","",IF(OR($B662="",$C662="",$D662="",$G662="",$J662=""),"Missing Required Data",IF($F662="","Unassigned to Deposit",IF(COUNTIF('Deposit Batches'!$A$6:$A$505,$F662)=0,"Unknown Deposit Batch",IF($I662="","Not Posted",IF(OR($I662&lt;$G662,AND($H662&lt;&gt;"",$H662&lt;$G662)),"Review Dates",IF(ABS($L662)&gt;Dashboard!$B$5,"Posting Variance",IF(ABS(IFERROR(INDEX('Deposit Batches'!$H$6:$H$505,MATCH($F662,'Deposit Batches'!$A$6:$A$505,0)),0))&gt;Dashboard!$B$6,"Deposit Variance","Reconciled"))))))))</f>
        <v/>
      </c>
      <c r="N662" s="24">
        <f>IF($A662="","",IF($G662="","",MAX(0,IF($M662="Reconciled",$I662,Dashboard!$B$4)-$G662)))</f>
        <v/>
      </c>
      <c r="O662" s="25" t="n"/>
    </row>
    <row r="663">
      <c r="A663" s="18" t="n"/>
      <c r="B663" s="18" t="n"/>
      <c r="C663" s="18" t="n"/>
      <c r="D663" s="18" t="n"/>
      <c r="E663" s="18" t="n"/>
      <c r="F663" s="18" t="n"/>
      <c r="G663" s="38" t="n"/>
      <c r="H663" s="39">
        <f>IF($A663="","",IF($F663="","",IFERROR(INDEX('Deposit Batches'!$C$6:$C$505,MATCH($F663,'Deposit Batches'!$A$6:$A$505,0)),"")))</f>
        <v/>
      </c>
      <c r="I663" s="38" t="n"/>
      <c r="J663" s="40" t="n"/>
      <c r="K663" s="40" t="n"/>
      <c r="L663" s="41">
        <f>IF($A663="","",IF($J663="","",ROUND($J663-IF($K663="",0,$K663),2)))</f>
        <v/>
      </c>
      <c r="M663" s="23">
        <f>IF($A663="","",IF(OR($B663="",$C663="",$D663="",$G663="",$J663=""),"Missing Required Data",IF($F663="","Unassigned to Deposit",IF(COUNTIF('Deposit Batches'!$A$6:$A$505,$F663)=0,"Unknown Deposit Batch",IF($I663="","Not Posted",IF(OR($I663&lt;$G663,AND($H663&lt;&gt;"",$H663&lt;$G663)),"Review Dates",IF(ABS($L663)&gt;Dashboard!$B$5,"Posting Variance",IF(ABS(IFERROR(INDEX('Deposit Batches'!$H$6:$H$505,MATCH($F663,'Deposit Batches'!$A$6:$A$505,0)),0))&gt;Dashboard!$B$6,"Deposit Variance","Reconciled"))))))))</f>
        <v/>
      </c>
      <c r="N663" s="24">
        <f>IF($A663="","",IF($G663="","",MAX(0,IF($M663="Reconciled",$I663,Dashboard!$B$4)-$G663)))</f>
        <v/>
      </c>
      <c r="O663" s="25" t="n"/>
    </row>
    <row r="664">
      <c r="A664" s="18" t="n"/>
      <c r="B664" s="18" t="n"/>
      <c r="C664" s="18" t="n"/>
      <c r="D664" s="18" t="n"/>
      <c r="E664" s="18" t="n"/>
      <c r="F664" s="18" t="n"/>
      <c r="G664" s="38" t="n"/>
      <c r="H664" s="39">
        <f>IF($A664="","",IF($F664="","",IFERROR(INDEX('Deposit Batches'!$C$6:$C$505,MATCH($F664,'Deposit Batches'!$A$6:$A$505,0)),"")))</f>
        <v/>
      </c>
      <c r="I664" s="38" t="n"/>
      <c r="J664" s="40" t="n"/>
      <c r="K664" s="40" t="n"/>
      <c r="L664" s="41">
        <f>IF($A664="","",IF($J664="","",ROUND($J664-IF($K664="",0,$K664),2)))</f>
        <v/>
      </c>
      <c r="M664" s="23">
        <f>IF($A664="","",IF(OR($B664="",$C664="",$D664="",$G664="",$J664=""),"Missing Required Data",IF($F664="","Unassigned to Deposit",IF(COUNTIF('Deposit Batches'!$A$6:$A$505,$F664)=0,"Unknown Deposit Batch",IF($I664="","Not Posted",IF(OR($I664&lt;$G664,AND($H664&lt;&gt;"",$H664&lt;$G664)),"Review Dates",IF(ABS($L664)&gt;Dashboard!$B$5,"Posting Variance",IF(ABS(IFERROR(INDEX('Deposit Batches'!$H$6:$H$505,MATCH($F664,'Deposit Batches'!$A$6:$A$505,0)),0))&gt;Dashboard!$B$6,"Deposit Variance","Reconciled"))))))))</f>
        <v/>
      </c>
      <c r="N664" s="24">
        <f>IF($A664="","",IF($G664="","",MAX(0,IF($M664="Reconciled",$I664,Dashboard!$B$4)-$G664)))</f>
        <v/>
      </c>
      <c r="O664" s="25" t="n"/>
    </row>
    <row r="665">
      <c r="A665" s="18" t="n"/>
      <c r="B665" s="18" t="n"/>
      <c r="C665" s="18" t="n"/>
      <c r="D665" s="18" t="n"/>
      <c r="E665" s="18" t="n"/>
      <c r="F665" s="18" t="n"/>
      <c r="G665" s="38" t="n"/>
      <c r="H665" s="39">
        <f>IF($A665="","",IF($F665="","",IFERROR(INDEX('Deposit Batches'!$C$6:$C$505,MATCH($F665,'Deposit Batches'!$A$6:$A$505,0)),"")))</f>
        <v/>
      </c>
      <c r="I665" s="38" t="n"/>
      <c r="J665" s="40" t="n"/>
      <c r="K665" s="40" t="n"/>
      <c r="L665" s="41">
        <f>IF($A665="","",IF($J665="","",ROUND($J665-IF($K665="",0,$K665),2)))</f>
        <v/>
      </c>
      <c r="M665" s="23">
        <f>IF($A665="","",IF(OR($B665="",$C665="",$D665="",$G665="",$J665=""),"Missing Required Data",IF($F665="","Unassigned to Deposit",IF(COUNTIF('Deposit Batches'!$A$6:$A$505,$F665)=0,"Unknown Deposit Batch",IF($I665="","Not Posted",IF(OR($I665&lt;$G665,AND($H665&lt;&gt;"",$H665&lt;$G665)),"Review Dates",IF(ABS($L665)&gt;Dashboard!$B$5,"Posting Variance",IF(ABS(IFERROR(INDEX('Deposit Batches'!$H$6:$H$505,MATCH($F665,'Deposit Batches'!$A$6:$A$505,0)),0))&gt;Dashboard!$B$6,"Deposit Variance","Reconciled"))))))))</f>
        <v/>
      </c>
      <c r="N665" s="24">
        <f>IF($A665="","",IF($G665="","",MAX(0,IF($M665="Reconciled",$I665,Dashboard!$B$4)-$G665)))</f>
        <v/>
      </c>
      <c r="O665" s="25" t="n"/>
    </row>
    <row r="666">
      <c r="A666" s="18" t="n"/>
      <c r="B666" s="18" t="n"/>
      <c r="C666" s="18" t="n"/>
      <c r="D666" s="18" t="n"/>
      <c r="E666" s="18" t="n"/>
      <c r="F666" s="18" t="n"/>
      <c r="G666" s="38" t="n"/>
      <c r="H666" s="39">
        <f>IF($A666="","",IF($F666="","",IFERROR(INDEX('Deposit Batches'!$C$6:$C$505,MATCH($F666,'Deposit Batches'!$A$6:$A$505,0)),"")))</f>
        <v/>
      </c>
      <c r="I666" s="38" t="n"/>
      <c r="J666" s="40" t="n"/>
      <c r="K666" s="40" t="n"/>
      <c r="L666" s="41">
        <f>IF($A666="","",IF($J666="","",ROUND($J666-IF($K666="",0,$K666),2)))</f>
        <v/>
      </c>
      <c r="M666" s="23">
        <f>IF($A666="","",IF(OR($B666="",$C666="",$D666="",$G666="",$J666=""),"Missing Required Data",IF($F666="","Unassigned to Deposit",IF(COUNTIF('Deposit Batches'!$A$6:$A$505,$F666)=0,"Unknown Deposit Batch",IF($I666="","Not Posted",IF(OR($I666&lt;$G666,AND($H666&lt;&gt;"",$H666&lt;$G666)),"Review Dates",IF(ABS($L666)&gt;Dashboard!$B$5,"Posting Variance",IF(ABS(IFERROR(INDEX('Deposit Batches'!$H$6:$H$505,MATCH($F666,'Deposit Batches'!$A$6:$A$505,0)),0))&gt;Dashboard!$B$6,"Deposit Variance","Reconciled"))))))))</f>
        <v/>
      </c>
      <c r="N666" s="24">
        <f>IF($A666="","",IF($G666="","",MAX(0,IF($M666="Reconciled",$I666,Dashboard!$B$4)-$G666)))</f>
        <v/>
      </c>
      <c r="O666" s="25" t="n"/>
    </row>
    <row r="667">
      <c r="A667" s="18" t="n"/>
      <c r="B667" s="18" t="n"/>
      <c r="C667" s="18" t="n"/>
      <c r="D667" s="18" t="n"/>
      <c r="E667" s="18" t="n"/>
      <c r="F667" s="18" t="n"/>
      <c r="G667" s="38" t="n"/>
      <c r="H667" s="39">
        <f>IF($A667="","",IF($F667="","",IFERROR(INDEX('Deposit Batches'!$C$6:$C$505,MATCH($F667,'Deposit Batches'!$A$6:$A$505,0)),"")))</f>
        <v/>
      </c>
      <c r="I667" s="38" t="n"/>
      <c r="J667" s="40" t="n"/>
      <c r="K667" s="40" t="n"/>
      <c r="L667" s="41">
        <f>IF($A667="","",IF($J667="","",ROUND($J667-IF($K667="",0,$K667),2)))</f>
        <v/>
      </c>
      <c r="M667" s="23">
        <f>IF($A667="","",IF(OR($B667="",$C667="",$D667="",$G667="",$J667=""),"Missing Required Data",IF($F667="","Unassigned to Deposit",IF(COUNTIF('Deposit Batches'!$A$6:$A$505,$F667)=0,"Unknown Deposit Batch",IF($I667="","Not Posted",IF(OR($I667&lt;$G667,AND($H667&lt;&gt;"",$H667&lt;$G667)),"Review Dates",IF(ABS($L667)&gt;Dashboard!$B$5,"Posting Variance",IF(ABS(IFERROR(INDEX('Deposit Batches'!$H$6:$H$505,MATCH($F667,'Deposit Batches'!$A$6:$A$505,0)),0))&gt;Dashboard!$B$6,"Deposit Variance","Reconciled"))))))))</f>
        <v/>
      </c>
      <c r="N667" s="24">
        <f>IF($A667="","",IF($G667="","",MAX(0,IF($M667="Reconciled",$I667,Dashboard!$B$4)-$G667)))</f>
        <v/>
      </c>
      <c r="O667" s="25" t="n"/>
    </row>
    <row r="668">
      <c r="A668" s="18" t="n"/>
      <c r="B668" s="18" t="n"/>
      <c r="C668" s="18" t="n"/>
      <c r="D668" s="18" t="n"/>
      <c r="E668" s="18" t="n"/>
      <c r="F668" s="18" t="n"/>
      <c r="G668" s="38" t="n"/>
      <c r="H668" s="39">
        <f>IF($A668="","",IF($F668="","",IFERROR(INDEX('Deposit Batches'!$C$6:$C$505,MATCH($F668,'Deposit Batches'!$A$6:$A$505,0)),"")))</f>
        <v/>
      </c>
      <c r="I668" s="38" t="n"/>
      <c r="J668" s="40" t="n"/>
      <c r="K668" s="40" t="n"/>
      <c r="L668" s="41">
        <f>IF($A668="","",IF($J668="","",ROUND($J668-IF($K668="",0,$K668),2)))</f>
        <v/>
      </c>
      <c r="M668" s="23">
        <f>IF($A668="","",IF(OR($B668="",$C668="",$D668="",$G668="",$J668=""),"Missing Required Data",IF($F668="","Unassigned to Deposit",IF(COUNTIF('Deposit Batches'!$A$6:$A$505,$F668)=0,"Unknown Deposit Batch",IF($I668="","Not Posted",IF(OR($I668&lt;$G668,AND($H668&lt;&gt;"",$H668&lt;$G668)),"Review Dates",IF(ABS($L668)&gt;Dashboard!$B$5,"Posting Variance",IF(ABS(IFERROR(INDEX('Deposit Batches'!$H$6:$H$505,MATCH($F668,'Deposit Batches'!$A$6:$A$505,0)),0))&gt;Dashboard!$B$6,"Deposit Variance","Reconciled"))))))))</f>
        <v/>
      </c>
      <c r="N668" s="24">
        <f>IF($A668="","",IF($G668="","",MAX(0,IF($M668="Reconciled",$I668,Dashboard!$B$4)-$G668)))</f>
        <v/>
      </c>
      <c r="O668" s="25" t="n"/>
    </row>
    <row r="669">
      <c r="A669" s="18" t="n"/>
      <c r="B669" s="18" t="n"/>
      <c r="C669" s="18" t="n"/>
      <c r="D669" s="18" t="n"/>
      <c r="E669" s="18" t="n"/>
      <c r="F669" s="18" t="n"/>
      <c r="G669" s="38" t="n"/>
      <c r="H669" s="39">
        <f>IF($A669="","",IF($F669="","",IFERROR(INDEX('Deposit Batches'!$C$6:$C$505,MATCH($F669,'Deposit Batches'!$A$6:$A$505,0)),"")))</f>
        <v/>
      </c>
      <c r="I669" s="38" t="n"/>
      <c r="J669" s="40" t="n"/>
      <c r="K669" s="40" t="n"/>
      <c r="L669" s="41">
        <f>IF($A669="","",IF($J669="","",ROUND($J669-IF($K669="",0,$K669),2)))</f>
        <v/>
      </c>
      <c r="M669" s="23">
        <f>IF($A669="","",IF(OR($B669="",$C669="",$D669="",$G669="",$J669=""),"Missing Required Data",IF($F669="","Unassigned to Deposit",IF(COUNTIF('Deposit Batches'!$A$6:$A$505,$F669)=0,"Unknown Deposit Batch",IF($I669="","Not Posted",IF(OR($I669&lt;$G669,AND($H669&lt;&gt;"",$H669&lt;$G669)),"Review Dates",IF(ABS($L669)&gt;Dashboard!$B$5,"Posting Variance",IF(ABS(IFERROR(INDEX('Deposit Batches'!$H$6:$H$505,MATCH($F669,'Deposit Batches'!$A$6:$A$505,0)),0))&gt;Dashboard!$B$6,"Deposit Variance","Reconciled"))))))))</f>
        <v/>
      </c>
      <c r="N669" s="24">
        <f>IF($A669="","",IF($G669="","",MAX(0,IF($M669="Reconciled",$I669,Dashboard!$B$4)-$G669)))</f>
        <v/>
      </c>
      <c r="O669" s="25" t="n"/>
    </row>
    <row r="670">
      <c r="A670" s="18" t="n"/>
      <c r="B670" s="18" t="n"/>
      <c r="C670" s="18" t="n"/>
      <c r="D670" s="18" t="n"/>
      <c r="E670" s="18" t="n"/>
      <c r="F670" s="18" t="n"/>
      <c r="G670" s="38" t="n"/>
      <c r="H670" s="39">
        <f>IF($A670="","",IF($F670="","",IFERROR(INDEX('Deposit Batches'!$C$6:$C$505,MATCH($F670,'Deposit Batches'!$A$6:$A$505,0)),"")))</f>
        <v/>
      </c>
      <c r="I670" s="38" t="n"/>
      <c r="J670" s="40" t="n"/>
      <c r="K670" s="40" t="n"/>
      <c r="L670" s="41">
        <f>IF($A670="","",IF($J670="","",ROUND($J670-IF($K670="",0,$K670),2)))</f>
        <v/>
      </c>
      <c r="M670" s="23">
        <f>IF($A670="","",IF(OR($B670="",$C670="",$D670="",$G670="",$J670=""),"Missing Required Data",IF($F670="","Unassigned to Deposit",IF(COUNTIF('Deposit Batches'!$A$6:$A$505,$F670)=0,"Unknown Deposit Batch",IF($I670="","Not Posted",IF(OR($I670&lt;$G670,AND($H670&lt;&gt;"",$H670&lt;$G670)),"Review Dates",IF(ABS($L670)&gt;Dashboard!$B$5,"Posting Variance",IF(ABS(IFERROR(INDEX('Deposit Batches'!$H$6:$H$505,MATCH($F670,'Deposit Batches'!$A$6:$A$505,0)),0))&gt;Dashboard!$B$6,"Deposit Variance","Reconciled"))))))))</f>
        <v/>
      </c>
      <c r="N670" s="24">
        <f>IF($A670="","",IF($G670="","",MAX(0,IF($M670="Reconciled",$I670,Dashboard!$B$4)-$G670)))</f>
        <v/>
      </c>
      <c r="O670" s="25" t="n"/>
    </row>
    <row r="671">
      <c r="A671" s="18" t="n"/>
      <c r="B671" s="18" t="n"/>
      <c r="C671" s="18" t="n"/>
      <c r="D671" s="18" t="n"/>
      <c r="E671" s="18" t="n"/>
      <c r="F671" s="18" t="n"/>
      <c r="G671" s="38" t="n"/>
      <c r="H671" s="39">
        <f>IF($A671="","",IF($F671="","",IFERROR(INDEX('Deposit Batches'!$C$6:$C$505,MATCH($F671,'Deposit Batches'!$A$6:$A$505,0)),"")))</f>
        <v/>
      </c>
      <c r="I671" s="38" t="n"/>
      <c r="J671" s="40" t="n"/>
      <c r="K671" s="40" t="n"/>
      <c r="L671" s="41">
        <f>IF($A671="","",IF($J671="","",ROUND($J671-IF($K671="",0,$K671),2)))</f>
        <v/>
      </c>
      <c r="M671" s="23">
        <f>IF($A671="","",IF(OR($B671="",$C671="",$D671="",$G671="",$J671=""),"Missing Required Data",IF($F671="","Unassigned to Deposit",IF(COUNTIF('Deposit Batches'!$A$6:$A$505,$F671)=0,"Unknown Deposit Batch",IF($I671="","Not Posted",IF(OR($I671&lt;$G671,AND($H671&lt;&gt;"",$H671&lt;$G671)),"Review Dates",IF(ABS($L671)&gt;Dashboard!$B$5,"Posting Variance",IF(ABS(IFERROR(INDEX('Deposit Batches'!$H$6:$H$505,MATCH($F671,'Deposit Batches'!$A$6:$A$505,0)),0))&gt;Dashboard!$B$6,"Deposit Variance","Reconciled"))))))))</f>
        <v/>
      </c>
      <c r="N671" s="24">
        <f>IF($A671="","",IF($G671="","",MAX(0,IF($M671="Reconciled",$I671,Dashboard!$B$4)-$G671)))</f>
        <v/>
      </c>
      <c r="O671" s="25" t="n"/>
    </row>
    <row r="672">
      <c r="A672" s="18" t="n"/>
      <c r="B672" s="18" t="n"/>
      <c r="C672" s="18" t="n"/>
      <c r="D672" s="18" t="n"/>
      <c r="E672" s="18" t="n"/>
      <c r="F672" s="18" t="n"/>
      <c r="G672" s="38" t="n"/>
      <c r="H672" s="39">
        <f>IF($A672="","",IF($F672="","",IFERROR(INDEX('Deposit Batches'!$C$6:$C$505,MATCH($F672,'Deposit Batches'!$A$6:$A$505,0)),"")))</f>
        <v/>
      </c>
      <c r="I672" s="38" t="n"/>
      <c r="J672" s="40" t="n"/>
      <c r="K672" s="40" t="n"/>
      <c r="L672" s="41">
        <f>IF($A672="","",IF($J672="","",ROUND($J672-IF($K672="",0,$K672),2)))</f>
        <v/>
      </c>
      <c r="M672" s="23">
        <f>IF($A672="","",IF(OR($B672="",$C672="",$D672="",$G672="",$J672=""),"Missing Required Data",IF($F672="","Unassigned to Deposit",IF(COUNTIF('Deposit Batches'!$A$6:$A$505,$F672)=0,"Unknown Deposit Batch",IF($I672="","Not Posted",IF(OR($I672&lt;$G672,AND($H672&lt;&gt;"",$H672&lt;$G672)),"Review Dates",IF(ABS($L672)&gt;Dashboard!$B$5,"Posting Variance",IF(ABS(IFERROR(INDEX('Deposit Batches'!$H$6:$H$505,MATCH($F672,'Deposit Batches'!$A$6:$A$505,0)),0))&gt;Dashboard!$B$6,"Deposit Variance","Reconciled"))))))))</f>
        <v/>
      </c>
      <c r="N672" s="24">
        <f>IF($A672="","",IF($G672="","",MAX(0,IF($M672="Reconciled",$I672,Dashboard!$B$4)-$G672)))</f>
        <v/>
      </c>
      <c r="O672" s="25" t="n"/>
    </row>
    <row r="673">
      <c r="A673" s="18" t="n"/>
      <c r="B673" s="18" t="n"/>
      <c r="C673" s="18" t="n"/>
      <c r="D673" s="18" t="n"/>
      <c r="E673" s="18" t="n"/>
      <c r="F673" s="18" t="n"/>
      <c r="G673" s="38" t="n"/>
      <c r="H673" s="39">
        <f>IF($A673="","",IF($F673="","",IFERROR(INDEX('Deposit Batches'!$C$6:$C$505,MATCH($F673,'Deposit Batches'!$A$6:$A$505,0)),"")))</f>
        <v/>
      </c>
      <c r="I673" s="38" t="n"/>
      <c r="J673" s="40" t="n"/>
      <c r="K673" s="40" t="n"/>
      <c r="L673" s="41">
        <f>IF($A673="","",IF($J673="","",ROUND($J673-IF($K673="",0,$K673),2)))</f>
        <v/>
      </c>
      <c r="M673" s="23">
        <f>IF($A673="","",IF(OR($B673="",$C673="",$D673="",$G673="",$J673=""),"Missing Required Data",IF($F673="","Unassigned to Deposit",IF(COUNTIF('Deposit Batches'!$A$6:$A$505,$F673)=0,"Unknown Deposit Batch",IF($I673="","Not Posted",IF(OR($I673&lt;$G673,AND($H673&lt;&gt;"",$H673&lt;$G673)),"Review Dates",IF(ABS($L673)&gt;Dashboard!$B$5,"Posting Variance",IF(ABS(IFERROR(INDEX('Deposit Batches'!$H$6:$H$505,MATCH($F673,'Deposit Batches'!$A$6:$A$505,0)),0))&gt;Dashboard!$B$6,"Deposit Variance","Reconciled"))))))))</f>
        <v/>
      </c>
      <c r="N673" s="24">
        <f>IF($A673="","",IF($G673="","",MAX(0,IF($M673="Reconciled",$I673,Dashboard!$B$4)-$G673)))</f>
        <v/>
      </c>
      <c r="O673" s="25" t="n"/>
    </row>
    <row r="674">
      <c r="A674" s="18" t="n"/>
      <c r="B674" s="18" t="n"/>
      <c r="C674" s="18" t="n"/>
      <c r="D674" s="18" t="n"/>
      <c r="E674" s="18" t="n"/>
      <c r="F674" s="18" t="n"/>
      <c r="G674" s="38" t="n"/>
      <c r="H674" s="39">
        <f>IF($A674="","",IF($F674="","",IFERROR(INDEX('Deposit Batches'!$C$6:$C$505,MATCH($F674,'Deposit Batches'!$A$6:$A$505,0)),"")))</f>
        <v/>
      </c>
      <c r="I674" s="38" t="n"/>
      <c r="J674" s="40" t="n"/>
      <c r="K674" s="40" t="n"/>
      <c r="L674" s="41">
        <f>IF($A674="","",IF($J674="","",ROUND($J674-IF($K674="",0,$K674),2)))</f>
        <v/>
      </c>
      <c r="M674" s="23">
        <f>IF($A674="","",IF(OR($B674="",$C674="",$D674="",$G674="",$J674=""),"Missing Required Data",IF($F674="","Unassigned to Deposit",IF(COUNTIF('Deposit Batches'!$A$6:$A$505,$F674)=0,"Unknown Deposit Batch",IF($I674="","Not Posted",IF(OR($I674&lt;$G674,AND($H674&lt;&gt;"",$H674&lt;$G674)),"Review Dates",IF(ABS($L674)&gt;Dashboard!$B$5,"Posting Variance",IF(ABS(IFERROR(INDEX('Deposit Batches'!$H$6:$H$505,MATCH($F674,'Deposit Batches'!$A$6:$A$505,0)),0))&gt;Dashboard!$B$6,"Deposit Variance","Reconciled"))))))))</f>
        <v/>
      </c>
      <c r="N674" s="24">
        <f>IF($A674="","",IF($G674="","",MAX(0,IF($M674="Reconciled",$I674,Dashboard!$B$4)-$G674)))</f>
        <v/>
      </c>
      <c r="O674" s="25" t="n"/>
    </row>
    <row r="675">
      <c r="A675" s="18" t="n"/>
      <c r="B675" s="18" t="n"/>
      <c r="C675" s="18" t="n"/>
      <c r="D675" s="18" t="n"/>
      <c r="E675" s="18" t="n"/>
      <c r="F675" s="18" t="n"/>
      <c r="G675" s="38" t="n"/>
      <c r="H675" s="39">
        <f>IF($A675="","",IF($F675="","",IFERROR(INDEX('Deposit Batches'!$C$6:$C$505,MATCH($F675,'Deposit Batches'!$A$6:$A$505,0)),"")))</f>
        <v/>
      </c>
      <c r="I675" s="38" t="n"/>
      <c r="J675" s="40" t="n"/>
      <c r="K675" s="40" t="n"/>
      <c r="L675" s="41">
        <f>IF($A675="","",IF($J675="","",ROUND($J675-IF($K675="",0,$K675),2)))</f>
        <v/>
      </c>
      <c r="M675" s="23">
        <f>IF($A675="","",IF(OR($B675="",$C675="",$D675="",$G675="",$J675=""),"Missing Required Data",IF($F675="","Unassigned to Deposit",IF(COUNTIF('Deposit Batches'!$A$6:$A$505,$F675)=0,"Unknown Deposit Batch",IF($I675="","Not Posted",IF(OR($I675&lt;$G675,AND($H675&lt;&gt;"",$H675&lt;$G675)),"Review Dates",IF(ABS($L675)&gt;Dashboard!$B$5,"Posting Variance",IF(ABS(IFERROR(INDEX('Deposit Batches'!$H$6:$H$505,MATCH($F675,'Deposit Batches'!$A$6:$A$505,0)),0))&gt;Dashboard!$B$6,"Deposit Variance","Reconciled"))))))))</f>
        <v/>
      </c>
      <c r="N675" s="24">
        <f>IF($A675="","",IF($G675="","",MAX(0,IF($M675="Reconciled",$I675,Dashboard!$B$4)-$G675)))</f>
        <v/>
      </c>
      <c r="O675" s="25" t="n"/>
    </row>
    <row r="676">
      <c r="A676" s="18" t="n"/>
      <c r="B676" s="18" t="n"/>
      <c r="C676" s="18" t="n"/>
      <c r="D676" s="18" t="n"/>
      <c r="E676" s="18" t="n"/>
      <c r="F676" s="18" t="n"/>
      <c r="G676" s="38" t="n"/>
      <c r="H676" s="39">
        <f>IF($A676="","",IF($F676="","",IFERROR(INDEX('Deposit Batches'!$C$6:$C$505,MATCH($F676,'Deposit Batches'!$A$6:$A$505,0)),"")))</f>
        <v/>
      </c>
      <c r="I676" s="38" t="n"/>
      <c r="J676" s="40" t="n"/>
      <c r="K676" s="40" t="n"/>
      <c r="L676" s="41">
        <f>IF($A676="","",IF($J676="","",ROUND($J676-IF($K676="",0,$K676),2)))</f>
        <v/>
      </c>
      <c r="M676" s="23">
        <f>IF($A676="","",IF(OR($B676="",$C676="",$D676="",$G676="",$J676=""),"Missing Required Data",IF($F676="","Unassigned to Deposit",IF(COUNTIF('Deposit Batches'!$A$6:$A$505,$F676)=0,"Unknown Deposit Batch",IF($I676="","Not Posted",IF(OR($I676&lt;$G676,AND($H676&lt;&gt;"",$H676&lt;$G676)),"Review Dates",IF(ABS($L676)&gt;Dashboard!$B$5,"Posting Variance",IF(ABS(IFERROR(INDEX('Deposit Batches'!$H$6:$H$505,MATCH($F676,'Deposit Batches'!$A$6:$A$505,0)),0))&gt;Dashboard!$B$6,"Deposit Variance","Reconciled"))))))))</f>
        <v/>
      </c>
      <c r="N676" s="24">
        <f>IF($A676="","",IF($G676="","",MAX(0,IF($M676="Reconciled",$I676,Dashboard!$B$4)-$G676)))</f>
        <v/>
      </c>
      <c r="O676" s="25" t="n"/>
    </row>
    <row r="677">
      <c r="A677" s="18" t="n"/>
      <c r="B677" s="18" t="n"/>
      <c r="C677" s="18" t="n"/>
      <c r="D677" s="18" t="n"/>
      <c r="E677" s="18" t="n"/>
      <c r="F677" s="18" t="n"/>
      <c r="G677" s="38" t="n"/>
      <c r="H677" s="39">
        <f>IF($A677="","",IF($F677="","",IFERROR(INDEX('Deposit Batches'!$C$6:$C$505,MATCH($F677,'Deposit Batches'!$A$6:$A$505,0)),"")))</f>
        <v/>
      </c>
      <c r="I677" s="38" t="n"/>
      <c r="J677" s="40" t="n"/>
      <c r="K677" s="40" t="n"/>
      <c r="L677" s="41">
        <f>IF($A677="","",IF($J677="","",ROUND($J677-IF($K677="",0,$K677),2)))</f>
        <v/>
      </c>
      <c r="M677" s="23">
        <f>IF($A677="","",IF(OR($B677="",$C677="",$D677="",$G677="",$J677=""),"Missing Required Data",IF($F677="","Unassigned to Deposit",IF(COUNTIF('Deposit Batches'!$A$6:$A$505,$F677)=0,"Unknown Deposit Batch",IF($I677="","Not Posted",IF(OR($I677&lt;$G677,AND($H677&lt;&gt;"",$H677&lt;$G677)),"Review Dates",IF(ABS($L677)&gt;Dashboard!$B$5,"Posting Variance",IF(ABS(IFERROR(INDEX('Deposit Batches'!$H$6:$H$505,MATCH($F677,'Deposit Batches'!$A$6:$A$505,0)),0))&gt;Dashboard!$B$6,"Deposit Variance","Reconciled"))))))))</f>
        <v/>
      </c>
      <c r="N677" s="24">
        <f>IF($A677="","",IF($G677="","",MAX(0,IF($M677="Reconciled",$I677,Dashboard!$B$4)-$G677)))</f>
        <v/>
      </c>
      <c r="O677" s="25" t="n"/>
    </row>
    <row r="678">
      <c r="A678" s="18" t="n"/>
      <c r="B678" s="18" t="n"/>
      <c r="C678" s="18" t="n"/>
      <c r="D678" s="18" t="n"/>
      <c r="E678" s="18" t="n"/>
      <c r="F678" s="18" t="n"/>
      <c r="G678" s="38" t="n"/>
      <c r="H678" s="39">
        <f>IF($A678="","",IF($F678="","",IFERROR(INDEX('Deposit Batches'!$C$6:$C$505,MATCH($F678,'Deposit Batches'!$A$6:$A$505,0)),"")))</f>
        <v/>
      </c>
      <c r="I678" s="38" t="n"/>
      <c r="J678" s="40" t="n"/>
      <c r="K678" s="40" t="n"/>
      <c r="L678" s="41">
        <f>IF($A678="","",IF($J678="","",ROUND($J678-IF($K678="",0,$K678),2)))</f>
        <v/>
      </c>
      <c r="M678" s="23">
        <f>IF($A678="","",IF(OR($B678="",$C678="",$D678="",$G678="",$J678=""),"Missing Required Data",IF($F678="","Unassigned to Deposit",IF(COUNTIF('Deposit Batches'!$A$6:$A$505,$F678)=0,"Unknown Deposit Batch",IF($I678="","Not Posted",IF(OR($I678&lt;$G678,AND($H678&lt;&gt;"",$H678&lt;$G678)),"Review Dates",IF(ABS($L678)&gt;Dashboard!$B$5,"Posting Variance",IF(ABS(IFERROR(INDEX('Deposit Batches'!$H$6:$H$505,MATCH($F678,'Deposit Batches'!$A$6:$A$505,0)),0))&gt;Dashboard!$B$6,"Deposit Variance","Reconciled"))))))))</f>
        <v/>
      </c>
      <c r="N678" s="24">
        <f>IF($A678="","",IF($G678="","",MAX(0,IF($M678="Reconciled",$I678,Dashboard!$B$4)-$G678)))</f>
        <v/>
      </c>
      <c r="O678" s="25" t="n"/>
    </row>
    <row r="679">
      <c r="A679" s="18" t="n"/>
      <c r="B679" s="18" t="n"/>
      <c r="C679" s="18" t="n"/>
      <c r="D679" s="18" t="n"/>
      <c r="E679" s="18" t="n"/>
      <c r="F679" s="18" t="n"/>
      <c r="G679" s="38" t="n"/>
      <c r="H679" s="39">
        <f>IF($A679="","",IF($F679="","",IFERROR(INDEX('Deposit Batches'!$C$6:$C$505,MATCH($F679,'Deposit Batches'!$A$6:$A$505,0)),"")))</f>
        <v/>
      </c>
      <c r="I679" s="38" t="n"/>
      <c r="J679" s="40" t="n"/>
      <c r="K679" s="40" t="n"/>
      <c r="L679" s="41">
        <f>IF($A679="","",IF($J679="","",ROUND($J679-IF($K679="",0,$K679),2)))</f>
        <v/>
      </c>
      <c r="M679" s="23">
        <f>IF($A679="","",IF(OR($B679="",$C679="",$D679="",$G679="",$J679=""),"Missing Required Data",IF($F679="","Unassigned to Deposit",IF(COUNTIF('Deposit Batches'!$A$6:$A$505,$F679)=0,"Unknown Deposit Batch",IF($I679="","Not Posted",IF(OR($I679&lt;$G679,AND($H679&lt;&gt;"",$H679&lt;$G679)),"Review Dates",IF(ABS($L679)&gt;Dashboard!$B$5,"Posting Variance",IF(ABS(IFERROR(INDEX('Deposit Batches'!$H$6:$H$505,MATCH($F679,'Deposit Batches'!$A$6:$A$505,0)),0))&gt;Dashboard!$B$6,"Deposit Variance","Reconciled"))))))))</f>
        <v/>
      </c>
      <c r="N679" s="24">
        <f>IF($A679="","",IF($G679="","",MAX(0,IF($M679="Reconciled",$I679,Dashboard!$B$4)-$G679)))</f>
        <v/>
      </c>
      <c r="O679" s="25" t="n"/>
    </row>
    <row r="680">
      <c r="A680" s="18" t="n"/>
      <c r="B680" s="18" t="n"/>
      <c r="C680" s="18" t="n"/>
      <c r="D680" s="18" t="n"/>
      <c r="E680" s="18" t="n"/>
      <c r="F680" s="18" t="n"/>
      <c r="G680" s="38" t="n"/>
      <c r="H680" s="39">
        <f>IF($A680="","",IF($F680="","",IFERROR(INDEX('Deposit Batches'!$C$6:$C$505,MATCH($F680,'Deposit Batches'!$A$6:$A$505,0)),"")))</f>
        <v/>
      </c>
      <c r="I680" s="38" t="n"/>
      <c r="J680" s="40" t="n"/>
      <c r="K680" s="40" t="n"/>
      <c r="L680" s="41">
        <f>IF($A680="","",IF($J680="","",ROUND($J680-IF($K680="",0,$K680),2)))</f>
        <v/>
      </c>
      <c r="M680" s="23">
        <f>IF($A680="","",IF(OR($B680="",$C680="",$D680="",$G680="",$J680=""),"Missing Required Data",IF($F680="","Unassigned to Deposit",IF(COUNTIF('Deposit Batches'!$A$6:$A$505,$F680)=0,"Unknown Deposit Batch",IF($I680="","Not Posted",IF(OR($I680&lt;$G680,AND($H680&lt;&gt;"",$H680&lt;$G680)),"Review Dates",IF(ABS($L680)&gt;Dashboard!$B$5,"Posting Variance",IF(ABS(IFERROR(INDEX('Deposit Batches'!$H$6:$H$505,MATCH($F680,'Deposit Batches'!$A$6:$A$505,0)),0))&gt;Dashboard!$B$6,"Deposit Variance","Reconciled"))))))))</f>
        <v/>
      </c>
      <c r="N680" s="24">
        <f>IF($A680="","",IF($G680="","",MAX(0,IF($M680="Reconciled",$I680,Dashboard!$B$4)-$G680)))</f>
        <v/>
      </c>
      <c r="O680" s="25" t="n"/>
    </row>
    <row r="681">
      <c r="A681" s="18" t="n"/>
      <c r="B681" s="18" t="n"/>
      <c r="C681" s="18" t="n"/>
      <c r="D681" s="18" t="n"/>
      <c r="E681" s="18" t="n"/>
      <c r="F681" s="18" t="n"/>
      <c r="G681" s="38" t="n"/>
      <c r="H681" s="39">
        <f>IF($A681="","",IF($F681="","",IFERROR(INDEX('Deposit Batches'!$C$6:$C$505,MATCH($F681,'Deposit Batches'!$A$6:$A$505,0)),"")))</f>
        <v/>
      </c>
      <c r="I681" s="38" t="n"/>
      <c r="J681" s="40" t="n"/>
      <c r="K681" s="40" t="n"/>
      <c r="L681" s="41">
        <f>IF($A681="","",IF($J681="","",ROUND($J681-IF($K681="",0,$K681),2)))</f>
        <v/>
      </c>
      <c r="M681" s="23">
        <f>IF($A681="","",IF(OR($B681="",$C681="",$D681="",$G681="",$J681=""),"Missing Required Data",IF($F681="","Unassigned to Deposit",IF(COUNTIF('Deposit Batches'!$A$6:$A$505,$F681)=0,"Unknown Deposit Batch",IF($I681="","Not Posted",IF(OR($I681&lt;$G681,AND($H681&lt;&gt;"",$H681&lt;$G681)),"Review Dates",IF(ABS($L681)&gt;Dashboard!$B$5,"Posting Variance",IF(ABS(IFERROR(INDEX('Deposit Batches'!$H$6:$H$505,MATCH($F681,'Deposit Batches'!$A$6:$A$505,0)),0))&gt;Dashboard!$B$6,"Deposit Variance","Reconciled"))))))))</f>
        <v/>
      </c>
      <c r="N681" s="24">
        <f>IF($A681="","",IF($G681="","",MAX(0,IF($M681="Reconciled",$I681,Dashboard!$B$4)-$G681)))</f>
        <v/>
      </c>
      <c r="O681" s="25" t="n"/>
    </row>
    <row r="682">
      <c r="A682" s="18" t="n"/>
      <c r="B682" s="18" t="n"/>
      <c r="C682" s="18" t="n"/>
      <c r="D682" s="18" t="n"/>
      <c r="E682" s="18" t="n"/>
      <c r="F682" s="18" t="n"/>
      <c r="G682" s="38" t="n"/>
      <c r="H682" s="39">
        <f>IF($A682="","",IF($F682="","",IFERROR(INDEX('Deposit Batches'!$C$6:$C$505,MATCH($F682,'Deposit Batches'!$A$6:$A$505,0)),"")))</f>
        <v/>
      </c>
      <c r="I682" s="38" t="n"/>
      <c r="J682" s="40" t="n"/>
      <c r="K682" s="40" t="n"/>
      <c r="L682" s="41">
        <f>IF($A682="","",IF($J682="","",ROUND($J682-IF($K682="",0,$K682),2)))</f>
        <v/>
      </c>
      <c r="M682" s="23">
        <f>IF($A682="","",IF(OR($B682="",$C682="",$D682="",$G682="",$J682=""),"Missing Required Data",IF($F682="","Unassigned to Deposit",IF(COUNTIF('Deposit Batches'!$A$6:$A$505,$F682)=0,"Unknown Deposit Batch",IF($I682="","Not Posted",IF(OR($I682&lt;$G682,AND($H682&lt;&gt;"",$H682&lt;$G682)),"Review Dates",IF(ABS($L682)&gt;Dashboard!$B$5,"Posting Variance",IF(ABS(IFERROR(INDEX('Deposit Batches'!$H$6:$H$505,MATCH($F682,'Deposit Batches'!$A$6:$A$505,0)),0))&gt;Dashboard!$B$6,"Deposit Variance","Reconciled"))))))))</f>
        <v/>
      </c>
      <c r="N682" s="24">
        <f>IF($A682="","",IF($G682="","",MAX(0,IF($M682="Reconciled",$I682,Dashboard!$B$4)-$G682)))</f>
        <v/>
      </c>
      <c r="O682" s="25" t="n"/>
    </row>
    <row r="683">
      <c r="A683" s="18" t="n"/>
      <c r="B683" s="18" t="n"/>
      <c r="C683" s="18" t="n"/>
      <c r="D683" s="18" t="n"/>
      <c r="E683" s="18" t="n"/>
      <c r="F683" s="18" t="n"/>
      <c r="G683" s="38" t="n"/>
      <c r="H683" s="39">
        <f>IF($A683="","",IF($F683="","",IFERROR(INDEX('Deposit Batches'!$C$6:$C$505,MATCH($F683,'Deposit Batches'!$A$6:$A$505,0)),"")))</f>
        <v/>
      </c>
      <c r="I683" s="38" t="n"/>
      <c r="J683" s="40" t="n"/>
      <c r="K683" s="40" t="n"/>
      <c r="L683" s="41">
        <f>IF($A683="","",IF($J683="","",ROUND($J683-IF($K683="",0,$K683),2)))</f>
        <v/>
      </c>
      <c r="M683" s="23">
        <f>IF($A683="","",IF(OR($B683="",$C683="",$D683="",$G683="",$J683=""),"Missing Required Data",IF($F683="","Unassigned to Deposit",IF(COUNTIF('Deposit Batches'!$A$6:$A$505,$F683)=0,"Unknown Deposit Batch",IF($I683="","Not Posted",IF(OR($I683&lt;$G683,AND($H683&lt;&gt;"",$H683&lt;$G683)),"Review Dates",IF(ABS($L683)&gt;Dashboard!$B$5,"Posting Variance",IF(ABS(IFERROR(INDEX('Deposit Batches'!$H$6:$H$505,MATCH($F683,'Deposit Batches'!$A$6:$A$505,0)),0))&gt;Dashboard!$B$6,"Deposit Variance","Reconciled"))))))))</f>
        <v/>
      </c>
      <c r="N683" s="24">
        <f>IF($A683="","",IF($G683="","",MAX(0,IF($M683="Reconciled",$I683,Dashboard!$B$4)-$G683)))</f>
        <v/>
      </c>
      <c r="O683" s="25" t="n"/>
    </row>
    <row r="684">
      <c r="A684" s="18" t="n"/>
      <c r="B684" s="18" t="n"/>
      <c r="C684" s="18" t="n"/>
      <c r="D684" s="18" t="n"/>
      <c r="E684" s="18" t="n"/>
      <c r="F684" s="18" t="n"/>
      <c r="G684" s="38" t="n"/>
      <c r="H684" s="39">
        <f>IF($A684="","",IF($F684="","",IFERROR(INDEX('Deposit Batches'!$C$6:$C$505,MATCH($F684,'Deposit Batches'!$A$6:$A$505,0)),"")))</f>
        <v/>
      </c>
      <c r="I684" s="38" t="n"/>
      <c r="J684" s="40" t="n"/>
      <c r="K684" s="40" t="n"/>
      <c r="L684" s="41">
        <f>IF($A684="","",IF($J684="","",ROUND($J684-IF($K684="",0,$K684),2)))</f>
        <v/>
      </c>
      <c r="M684" s="23">
        <f>IF($A684="","",IF(OR($B684="",$C684="",$D684="",$G684="",$J684=""),"Missing Required Data",IF($F684="","Unassigned to Deposit",IF(COUNTIF('Deposit Batches'!$A$6:$A$505,$F684)=0,"Unknown Deposit Batch",IF($I684="","Not Posted",IF(OR($I684&lt;$G684,AND($H684&lt;&gt;"",$H684&lt;$G684)),"Review Dates",IF(ABS($L684)&gt;Dashboard!$B$5,"Posting Variance",IF(ABS(IFERROR(INDEX('Deposit Batches'!$H$6:$H$505,MATCH($F684,'Deposit Batches'!$A$6:$A$505,0)),0))&gt;Dashboard!$B$6,"Deposit Variance","Reconciled"))))))))</f>
        <v/>
      </c>
      <c r="N684" s="24">
        <f>IF($A684="","",IF($G684="","",MAX(0,IF($M684="Reconciled",$I684,Dashboard!$B$4)-$G684)))</f>
        <v/>
      </c>
      <c r="O684" s="25" t="n"/>
    </row>
    <row r="685">
      <c r="A685" s="18" t="n"/>
      <c r="B685" s="18" t="n"/>
      <c r="C685" s="18" t="n"/>
      <c r="D685" s="18" t="n"/>
      <c r="E685" s="18" t="n"/>
      <c r="F685" s="18" t="n"/>
      <c r="G685" s="38" t="n"/>
      <c r="H685" s="39">
        <f>IF($A685="","",IF($F685="","",IFERROR(INDEX('Deposit Batches'!$C$6:$C$505,MATCH($F685,'Deposit Batches'!$A$6:$A$505,0)),"")))</f>
        <v/>
      </c>
      <c r="I685" s="38" t="n"/>
      <c r="J685" s="40" t="n"/>
      <c r="K685" s="40" t="n"/>
      <c r="L685" s="41">
        <f>IF($A685="","",IF($J685="","",ROUND($J685-IF($K685="",0,$K685),2)))</f>
        <v/>
      </c>
      <c r="M685" s="23">
        <f>IF($A685="","",IF(OR($B685="",$C685="",$D685="",$G685="",$J685=""),"Missing Required Data",IF($F685="","Unassigned to Deposit",IF(COUNTIF('Deposit Batches'!$A$6:$A$505,$F685)=0,"Unknown Deposit Batch",IF($I685="","Not Posted",IF(OR($I685&lt;$G685,AND($H685&lt;&gt;"",$H685&lt;$G685)),"Review Dates",IF(ABS($L685)&gt;Dashboard!$B$5,"Posting Variance",IF(ABS(IFERROR(INDEX('Deposit Batches'!$H$6:$H$505,MATCH($F685,'Deposit Batches'!$A$6:$A$505,0)),0))&gt;Dashboard!$B$6,"Deposit Variance","Reconciled"))))))))</f>
        <v/>
      </c>
      <c r="N685" s="24">
        <f>IF($A685="","",IF($G685="","",MAX(0,IF($M685="Reconciled",$I685,Dashboard!$B$4)-$G685)))</f>
        <v/>
      </c>
      <c r="O685" s="25" t="n"/>
    </row>
    <row r="686">
      <c r="A686" s="18" t="n"/>
      <c r="B686" s="18" t="n"/>
      <c r="C686" s="18" t="n"/>
      <c r="D686" s="18" t="n"/>
      <c r="E686" s="18" t="n"/>
      <c r="F686" s="18" t="n"/>
      <c r="G686" s="38" t="n"/>
      <c r="H686" s="39">
        <f>IF($A686="","",IF($F686="","",IFERROR(INDEX('Deposit Batches'!$C$6:$C$505,MATCH($F686,'Deposit Batches'!$A$6:$A$505,0)),"")))</f>
        <v/>
      </c>
      <c r="I686" s="38" t="n"/>
      <c r="J686" s="40" t="n"/>
      <c r="K686" s="40" t="n"/>
      <c r="L686" s="41">
        <f>IF($A686="","",IF($J686="","",ROUND($J686-IF($K686="",0,$K686),2)))</f>
        <v/>
      </c>
      <c r="M686" s="23">
        <f>IF($A686="","",IF(OR($B686="",$C686="",$D686="",$G686="",$J686=""),"Missing Required Data",IF($F686="","Unassigned to Deposit",IF(COUNTIF('Deposit Batches'!$A$6:$A$505,$F686)=0,"Unknown Deposit Batch",IF($I686="","Not Posted",IF(OR($I686&lt;$G686,AND($H686&lt;&gt;"",$H686&lt;$G686)),"Review Dates",IF(ABS($L686)&gt;Dashboard!$B$5,"Posting Variance",IF(ABS(IFERROR(INDEX('Deposit Batches'!$H$6:$H$505,MATCH($F686,'Deposit Batches'!$A$6:$A$505,0)),0))&gt;Dashboard!$B$6,"Deposit Variance","Reconciled"))))))))</f>
        <v/>
      </c>
      <c r="N686" s="24">
        <f>IF($A686="","",IF($G686="","",MAX(0,IF($M686="Reconciled",$I686,Dashboard!$B$4)-$G686)))</f>
        <v/>
      </c>
      <c r="O686" s="25" t="n"/>
    </row>
    <row r="687">
      <c r="A687" s="18" t="n"/>
      <c r="B687" s="18" t="n"/>
      <c r="C687" s="18" t="n"/>
      <c r="D687" s="18" t="n"/>
      <c r="E687" s="18" t="n"/>
      <c r="F687" s="18" t="n"/>
      <c r="G687" s="38" t="n"/>
      <c r="H687" s="39">
        <f>IF($A687="","",IF($F687="","",IFERROR(INDEX('Deposit Batches'!$C$6:$C$505,MATCH($F687,'Deposit Batches'!$A$6:$A$505,0)),"")))</f>
        <v/>
      </c>
      <c r="I687" s="38" t="n"/>
      <c r="J687" s="40" t="n"/>
      <c r="K687" s="40" t="n"/>
      <c r="L687" s="41">
        <f>IF($A687="","",IF($J687="","",ROUND($J687-IF($K687="",0,$K687),2)))</f>
        <v/>
      </c>
      <c r="M687" s="23">
        <f>IF($A687="","",IF(OR($B687="",$C687="",$D687="",$G687="",$J687=""),"Missing Required Data",IF($F687="","Unassigned to Deposit",IF(COUNTIF('Deposit Batches'!$A$6:$A$505,$F687)=0,"Unknown Deposit Batch",IF($I687="","Not Posted",IF(OR($I687&lt;$G687,AND($H687&lt;&gt;"",$H687&lt;$G687)),"Review Dates",IF(ABS($L687)&gt;Dashboard!$B$5,"Posting Variance",IF(ABS(IFERROR(INDEX('Deposit Batches'!$H$6:$H$505,MATCH($F687,'Deposit Batches'!$A$6:$A$505,0)),0))&gt;Dashboard!$B$6,"Deposit Variance","Reconciled"))))))))</f>
        <v/>
      </c>
      <c r="N687" s="24">
        <f>IF($A687="","",IF($G687="","",MAX(0,IF($M687="Reconciled",$I687,Dashboard!$B$4)-$G687)))</f>
        <v/>
      </c>
      <c r="O687" s="25" t="n"/>
    </row>
    <row r="688">
      <c r="A688" s="18" t="n"/>
      <c r="B688" s="18" t="n"/>
      <c r="C688" s="18" t="n"/>
      <c r="D688" s="18" t="n"/>
      <c r="E688" s="18" t="n"/>
      <c r="F688" s="18" t="n"/>
      <c r="G688" s="38" t="n"/>
      <c r="H688" s="39">
        <f>IF($A688="","",IF($F688="","",IFERROR(INDEX('Deposit Batches'!$C$6:$C$505,MATCH($F688,'Deposit Batches'!$A$6:$A$505,0)),"")))</f>
        <v/>
      </c>
      <c r="I688" s="38" t="n"/>
      <c r="J688" s="40" t="n"/>
      <c r="K688" s="40" t="n"/>
      <c r="L688" s="41">
        <f>IF($A688="","",IF($J688="","",ROUND($J688-IF($K688="",0,$K688),2)))</f>
        <v/>
      </c>
      <c r="M688" s="23">
        <f>IF($A688="","",IF(OR($B688="",$C688="",$D688="",$G688="",$J688=""),"Missing Required Data",IF($F688="","Unassigned to Deposit",IF(COUNTIF('Deposit Batches'!$A$6:$A$505,$F688)=0,"Unknown Deposit Batch",IF($I688="","Not Posted",IF(OR($I688&lt;$G688,AND($H688&lt;&gt;"",$H688&lt;$G688)),"Review Dates",IF(ABS($L688)&gt;Dashboard!$B$5,"Posting Variance",IF(ABS(IFERROR(INDEX('Deposit Batches'!$H$6:$H$505,MATCH($F688,'Deposit Batches'!$A$6:$A$505,0)),0))&gt;Dashboard!$B$6,"Deposit Variance","Reconciled"))))))))</f>
        <v/>
      </c>
      <c r="N688" s="24">
        <f>IF($A688="","",IF($G688="","",MAX(0,IF($M688="Reconciled",$I688,Dashboard!$B$4)-$G688)))</f>
        <v/>
      </c>
      <c r="O688" s="25" t="n"/>
    </row>
    <row r="689">
      <c r="A689" s="18" t="n"/>
      <c r="B689" s="18" t="n"/>
      <c r="C689" s="18" t="n"/>
      <c r="D689" s="18" t="n"/>
      <c r="E689" s="18" t="n"/>
      <c r="F689" s="18" t="n"/>
      <c r="G689" s="38" t="n"/>
      <c r="H689" s="39">
        <f>IF($A689="","",IF($F689="","",IFERROR(INDEX('Deposit Batches'!$C$6:$C$505,MATCH($F689,'Deposit Batches'!$A$6:$A$505,0)),"")))</f>
        <v/>
      </c>
      <c r="I689" s="38" t="n"/>
      <c r="J689" s="40" t="n"/>
      <c r="K689" s="40" t="n"/>
      <c r="L689" s="41">
        <f>IF($A689="","",IF($J689="","",ROUND($J689-IF($K689="",0,$K689),2)))</f>
        <v/>
      </c>
      <c r="M689" s="23">
        <f>IF($A689="","",IF(OR($B689="",$C689="",$D689="",$G689="",$J689=""),"Missing Required Data",IF($F689="","Unassigned to Deposit",IF(COUNTIF('Deposit Batches'!$A$6:$A$505,$F689)=0,"Unknown Deposit Batch",IF($I689="","Not Posted",IF(OR($I689&lt;$G689,AND($H689&lt;&gt;"",$H689&lt;$G689)),"Review Dates",IF(ABS($L689)&gt;Dashboard!$B$5,"Posting Variance",IF(ABS(IFERROR(INDEX('Deposit Batches'!$H$6:$H$505,MATCH($F689,'Deposit Batches'!$A$6:$A$505,0)),0))&gt;Dashboard!$B$6,"Deposit Variance","Reconciled"))))))))</f>
        <v/>
      </c>
      <c r="N689" s="24">
        <f>IF($A689="","",IF($G689="","",MAX(0,IF($M689="Reconciled",$I689,Dashboard!$B$4)-$G689)))</f>
        <v/>
      </c>
      <c r="O689" s="25" t="n"/>
    </row>
    <row r="690">
      <c r="A690" s="18" t="n"/>
      <c r="B690" s="18" t="n"/>
      <c r="C690" s="18" t="n"/>
      <c r="D690" s="18" t="n"/>
      <c r="E690" s="18" t="n"/>
      <c r="F690" s="18" t="n"/>
      <c r="G690" s="38" t="n"/>
      <c r="H690" s="39">
        <f>IF($A690="","",IF($F690="","",IFERROR(INDEX('Deposit Batches'!$C$6:$C$505,MATCH($F690,'Deposit Batches'!$A$6:$A$505,0)),"")))</f>
        <v/>
      </c>
      <c r="I690" s="38" t="n"/>
      <c r="J690" s="40" t="n"/>
      <c r="K690" s="40" t="n"/>
      <c r="L690" s="41">
        <f>IF($A690="","",IF($J690="","",ROUND($J690-IF($K690="",0,$K690),2)))</f>
        <v/>
      </c>
      <c r="M690" s="23">
        <f>IF($A690="","",IF(OR($B690="",$C690="",$D690="",$G690="",$J690=""),"Missing Required Data",IF($F690="","Unassigned to Deposit",IF(COUNTIF('Deposit Batches'!$A$6:$A$505,$F690)=0,"Unknown Deposit Batch",IF($I690="","Not Posted",IF(OR($I690&lt;$G690,AND($H690&lt;&gt;"",$H690&lt;$G690)),"Review Dates",IF(ABS($L690)&gt;Dashboard!$B$5,"Posting Variance",IF(ABS(IFERROR(INDEX('Deposit Batches'!$H$6:$H$505,MATCH($F690,'Deposit Batches'!$A$6:$A$505,0)),0))&gt;Dashboard!$B$6,"Deposit Variance","Reconciled"))))))))</f>
        <v/>
      </c>
      <c r="N690" s="24">
        <f>IF($A690="","",IF($G690="","",MAX(0,IF($M690="Reconciled",$I690,Dashboard!$B$4)-$G690)))</f>
        <v/>
      </c>
      <c r="O690" s="25" t="n"/>
    </row>
    <row r="691">
      <c r="A691" s="18" t="n"/>
      <c r="B691" s="18" t="n"/>
      <c r="C691" s="18" t="n"/>
      <c r="D691" s="18" t="n"/>
      <c r="E691" s="18" t="n"/>
      <c r="F691" s="18" t="n"/>
      <c r="G691" s="38" t="n"/>
      <c r="H691" s="39">
        <f>IF($A691="","",IF($F691="","",IFERROR(INDEX('Deposit Batches'!$C$6:$C$505,MATCH($F691,'Deposit Batches'!$A$6:$A$505,0)),"")))</f>
        <v/>
      </c>
      <c r="I691" s="38" t="n"/>
      <c r="J691" s="40" t="n"/>
      <c r="K691" s="40" t="n"/>
      <c r="L691" s="41">
        <f>IF($A691="","",IF($J691="","",ROUND($J691-IF($K691="",0,$K691),2)))</f>
        <v/>
      </c>
      <c r="M691" s="23">
        <f>IF($A691="","",IF(OR($B691="",$C691="",$D691="",$G691="",$J691=""),"Missing Required Data",IF($F691="","Unassigned to Deposit",IF(COUNTIF('Deposit Batches'!$A$6:$A$505,$F691)=0,"Unknown Deposit Batch",IF($I691="","Not Posted",IF(OR($I691&lt;$G691,AND($H691&lt;&gt;"",$H691&lt;$G691)),"Review Dates",IF(ABS($L691)&gt;Dashboard!$B$5,"Posting Variance",IF(ABS(IFERROR(INDEX('Deposit Batches'!$H$6:$H$505,MATCH($F691,'Deposit Batches'!$A$6:$A$505,0)),0))&gt;Dashboard!$B$6,"Deposit Variance","Reconciled"))))))))</f>
        <v/>
      </c>
      <c r="N691" s="24">
        <f>IF($A691="","",IF($G691="","",MAX(0,IF($M691="Reconciled",$I691,Dashboard!$B$4)-$G691)))</f>
        <v/>
      </c>
      <c r="O691" s="25" t="n"/>
    </row>
    <row r="692">
      <c r="A692" s="18" t="n"/>
      <c r="B692" s="18" t="n"/>
      <c r="C692" s="18" t="n"/>
      <c r="D692" s="18" t="n"/>
      <c r="E692" s="18" t="n"/>
      <c r="F692" s="18" t="n"/>
      <c r="G692" s="38" t="n"/>
      <c r="H692" s="39">
        <f>IF($A692="","",IF($F692="","",IFERROR(INDEX('Deposit Batches'!$C$6:$C$505,MATCH($F692,'Deposit Batches'!$A$6:$A$505,0)),"")))</f>
        <v/>
      </c>
      <c r="I692" s="38" t="n"/>
      <c r="J692" s="40" t="n"/>
      <c r="K692" s="40" t="n"/>
      <c r="L692" s="41">
        <f>IF($A692="","",IF($J692="","",ROUND($J692-IF($K692="",0,$K692),2)))</f>
        <v/>
      </c>
      <c r="M692" s="23">
        <f>IF($A692="","",IF(OR($B692="",$C692="",$D692="",$G692="",$J692=""),"Missing Required Data",IF($F692="","Unassigned to Deposit",IF(COUNTIF('Deposit Batches'!$A$6:$A$505,$F692)=0,"Unknown Deposit Batch",IF($I692="","Not Posted",IF(OR($I692&lt;$G692,AND($H692&lt;&gt;"",$H692&lt;$G692)),"Review Dates",IF(ABS($L692)&gt;Dashboard!$B$5,"Posting Variance",IF(ABS(IFERROR(INDEX('Deposit Batches'!$H$6:$H$505,MATCH($F692,'Deposit Batches'!$A$6:$A$505,0)),0))&gt;Dashboard!$B$6,"Deposit Variance","Reconciled"))))))))</f>
        <v/>
      </c>
      <c r="N692" s="24">
        <f>IF($A692="","",IF($G692="","",MAX(0,IF($M692="Reconciled",$I692,Dashboard!$B$4)-$G692)))</f>
        <v/>
      </c>
      <c r="O692" s="25" t="n"/>
    </row>
    <row r="693">
      <c r="A693" s="18" t="n"/>
      <c r="B693" s="18" t="n"/>
      <c r="C693" s="18" t="n"/>
      <c r="D693" s="18" t="n"/>
      <c r="E693" s="18" t="n"/>
      <c r="F693" s="18" t="n"/>
      <c r="G693" s="38" t="n"/>
      <c r="H693" s="39">
        <f>IF($A693="","",IF($F693="","",IFERROR(INDEX('Deposit Batches'!$C$6:$C$505,MATCH($F693,'Deposit Batches'!$A$6:$A$505,0)),"")))</f>
        <v/>
      </c>
      <c r="I693" s="38" t="n"/>
      <c r="J693" s="40" t="n"/>
      <c r="K693" s="40" t="n"/>
      <c r="L693" s="41">
        <f>IF($A693="","",IF($J693="","",ROUND($J693-IF($K693="",0,$K693),2)))</f>
        <v/>
      </c>
      <c r="M693" s="23">
        <f>IF($A693="","",IF(OR($B693="",$C693="",$D693="",$G693="",$J693=""),"Missing Required Data",IF($F693="","Unassigned to Deposit",IF(COUNTIF('Deposit Batches'!$A$6:$A$505,$F693)=0,"Unknown Deposit Batch",IF($I693="","Not Posted",IF(OR($I693&lt;$G693,AND($H693&lt;&gt;"",$H693&lt;$G693)),"Review Dates",IF(ABS($L693)&gt;Dashboard!$B$5,"Posting Variance",IF(ABS(IFERROR(INDEX('Deposit Batches'!$H$6:$H$505,MATCH($F693,'Deposit Batches'!$A$6:$A$505,0)),0))&gt;Dashboard!$B$6,"Deposit Variance","Reconciled"))))))))</f>
        <v/>
      </c>
      <c r="N693" s="24">
        <f>IF($A693="","",IF($G693="","",MAX(0,IF($M693="Reconciled",$I693,Dashboard!$B$4)-$G693)))</f>
        <v/>
      </c>
      <c r="O693" s="25" t="n"/>
    </row>
    <row r="694">
      <c r="A694" s="18" t="n"/>
      <c r="B694" s="18" t="n"/>
      <c r="C694" s="18" t="n"/>
      <c r="D694" s="18" t="n"/>
      <c r="E694" s="18" t="n"/>
      <c r="F694" s="18" t="n"/>
      <c r="G694" s="38" t="n"/>
      <c r="H694" s="39">
        <f>IF($A694="","",IF($F694="","",IFERROR(INDEX('Deposit Batches'!$C$6:$C$505,MATCH($F694,'Deposit Batches'!$A$6:$A$505,0)),"")))</f>
        <v/>
      </c>
      <c r="I694" s="38" t="n"/>
      <c r="J694" s="40" t="n"/>
      <c r="K694" s="40" t="n"/>
      <c r="L694" s="41">
        <f>IF($A694="","",IF($J694="","",ROUND($J694-IF($K694="",0,$K694),2)))</f>
        <v/>
      </c>
      <c r="M694" s="23">
        <f>IF($A694="","",IF(OR($B694="",$C694="",$D694="",$G694="",$J694=""),"Missing Required Data",IF($F694="","Unassigned to Deposit",IF(COUNTIF('Deposit Batches'!$A$6:$A$505,$F694)=0,"Unknown Deposit Batch",IF($I694="","Not Posted",IF(OR($I694&lt;$G694,AND($H694&lt;&gt;"",$H694&lt;$G694)),"Review Dates",IF(ABS($L694)&gt;Dashboard!$B$5,"Posting Variance",IF(ABS(IFERROR(INDEX('Deposit Batches'!$H$6:$H$505,MATCH($F694,'Deposit Batches'!$A$6:$A$505,0)),0))&gt;Dashboard!$B$6,"Deposit Variance","Reconciled"))))))))</f>
        <v/>
      </c>
      <c r="N694" s="24">
        <f>IF($A694="","",IF($G694="","",MAX(0,IF($M694="Reconciled",$I694,Dashboard!$B$4)-$G694)))</f>
        <v/>
      </c>
      <c r="O694" s="25" t="n"/>
    </row>
    <row r="695">
      <c r="A695" s="18" t="n"/>
      <c r="B695" s="18" t="n"/>
      <c r="C695" s="18" t="n"/>
      <c r="D695" s="18" t="n"/>
      <c r="E695" s="18" t="n"/>
      <c r="F695" s="18" t="n"/>
      <c r="G695" s="38" t="n"/>
      <c r="H695" s="39">
        <f>IF($A695="","",IF($F695="","",IFERROR(INDEX('Deposit Batches'!$C$6:$C$505,MATCH($F695,'Deposit Batches'!$A$6:$A$505,0)),"")))</f>
        <v/>
      </c>
      <c r="I695" s="38" t="n"/>
      <c r="J695" s="40" t="n"/>
      <c r="K695" s="40" t="n"/>
      <c r="L695" s="41">
        <f>IF($A695="","",IF($J695="","",ROUND($J695-IF($K695="",0,$K695),2)))</f>
        <v/>
      </c>
      <c r="M695" s="23">
        <f>IF($A695="","",IF(OR($B695="",$C695="",$D695="",$G695="",$J695=""),"Missing Required Data",IF($F695="","Unassigned to Deposit",IF(COUNTIF('Deposit Batches'!$A$6:$A$505,$F695)=0,"Unknown Deposit Batch",IF($I695="","Not Posted",IF(OR($I695&lt;$G695,AND($H695&lt;&gt;"",$H695&lt;$G695)),"Review Dates",IF(ABS($L695)&gt;Dashboard!$B$5,"Posting Variance",IF(ABS(IFERROR(INDEX('Deposit Batches'!$H$6:$H$505,MATCH($F695,'Deposit Batches'!$A$6:$A$505,0)),0))&gt;Dashboard!$B$6,"Deposit Variance","Reconciled"))))))))</f>
        <v/>
      </c>
      <c r="N695" s="24">
        <f>IF($A695="","",IF($G695="","",MAX(0,IF($M695="Reconciled",$I695,Dashboard!$B$4)-$G695)))</f>
        <v/>
      </c>
      <c r="O695" s="25" t="n"/>
    </row>
    <row r="696">
      <c r="A696" s="18" t="n"/>
      <c r="B696" s="18" t="n"/>
      <c r="C696" s="18" t="n"/>
      <c r="D696" s="18" t="n"/>
      <c r="E696" s="18" t="n"/>
      <c r="F696" s="18" t="n"/>
      <c r="G696" s="38" t="n"/>
      <c r="H696" s="39">
        <f>IF($A696="","",IF($F696="","",IFERROR(INDEX('Deposit Batches'!$C$6:$C$505,MATCH($F696,'Deposit Batches'!$A$6:$A$505,0)),"")))</f>
        <v/>
      </c>
      <c r="I696" s="38" t="n"/>
      <c r="J696" s="40" t="n"/>
      <c r="K696" s="40" t="n"/>
      <c r="L696" s="41">
        <f>IF($A696="","",IF($J696="","",ROUND($J696-IF($K696="",0,$K696),2)))</f>
        <v/>
      </c>
      <c r="M696" s="23">
        <f>IF($A696="","",IF(OR($B696="",$C696="",$D696="",$G696="",$J696=""),"Missing Required Data",IF($F696="","Unassigned to Deposit",IF(COUNTIF('Deposit Batches'!$A$6:$A$505,$F696)=0,"Unknown Deposit Batch",IF($I696="","Not Posted",IF(OR($I696&lt;$G696,AND($H696&lt;&gt;"",$H696&lt;$G696)),"Review Dates",IF(ABS($L696)&gt;Dashboard!$B$5,"Posting Variance",IF(ABS(IFERROR(INDEX('Deposit Batches'!$H$6:$H$505,MATCH($F696,'Deposit Batches'!$A$6:$A$505,0)),0))&gt;Dashboard!$B$6,"Deposit Variance","Reconciled"))))))))</f>
        <v/>
      </c>
      <c r="N696" s="24">
        <f>IF($A696="","",IF($G696="","",MAX(0,IF($M696="Reconciled",$I696,Dashboard!$B$4)-$G696)))</f>
        <v/>
      </c>
      <c r="O696" s="25" t="n"/>
    </row>
    <row r="697">
      <c r="A697" s="18" t="n"/>
      <c r="B697" s="18" t="n"/>
      <c r="C697" s="18" t="n"/>
      <c r="D697" s="18" t="n"/>
      <c r="E697" s="18" t="n"/>
      <c r="F697" s="18" t="n"/>
      <c r="G697" s="38" t="n"/>
      <c r="H697" s="39">
        <f>IF($A697="","",IF($F697="","",IFERROR(INDEX('Deposit Batches'!$C$6:$C$505,MATCH($F697,'Deposit Batches'!$A$6:$A$505,0)),"")))</f>
        <v/>
      </c>
      <c r="I697" s="38" t="n"/>
      <c r="J697" s="40" t="n"/>
      <c r="K697" s="40" t="n"/>
      <c r="L697" s="41">
        <f>IF($A697="","",IF($J697="","",ROUND($J697-IF($K697="",0,$K697),2)))</f>
        <v/>
      </c>
      <c r="M697" s="23">
        <f>IF($A697="","",IF(OR($B697="",$C697="",$D697="",$G697="",$J697=""),"Missing Required Data",IF($F697="","Unassigned to Deposit",IF(COUNTIF('Deposit Batches'!$A$6:$A$505,$F697)=0,"Unknown Deposit Batch",IF($I697="","Not Posted",IF(OR($I697&lt;$G697,AND($H697&lt;&gt;"",$H697&lt;$G697)),"Review Dates",IF(ABS($L697)&gt;Dashboard!$B$5,"Posting Variance",IF(ABS(IFERROR(INDEX('Deposit Batches'!$H$6:$H$505,MATCH($F697,'Deposit Batches'!$A$6:$A$505,0)),0))&gt;Dashboard!$B$6,"Deposit Variance","Reconciled"))))))))</f>
        <v/>
      </c>
      <c r="N697" s="24">
        <f>IF($A697="","",IF($G697="","",MAX(0,IF($M697="Reconciled",$I697,Dashboard!$B$4)-$G697)))</f>
        <v/>
      </c>
      <c r="O697" s="25" t="n"/>
    </row>
    <row r="698">
      <c r="A698" s="18" t="n"/>
      <c r="B698" s="18" t="n"/>
      <c r="C698" s="18" t="n"/>
      <c r="D698" s="18" t="n"/>
      <c r="E698" s="18" t="n"/>
      <c r="F698" s="18" t="n"/>
      <c r="G698" s="38" t="n"/>
      <c r="H698" s="39">
        <f>IF($A698="","",IF($F698="","",IFERROR(INDEX('Deposit Batches'!$C$6:$C$505,MATCH($F698,'Deposit Batches'!$A$6:$A$505,0)),"")))</f>
        <v/>
      </c>
      <c r="I698" s="38" t="n"/>
      <c r="J698" s="40" t="n"/>
      <c r="K698" s="40" t="n"/>
      <c r="L698" s="41">
        <f>IF($A698="","",IF($J698="","",ROUND($J698-IF($K698="",0,$K698),2)))</f>
        <v/>
      </c>
      <c r="M698" s="23">
        <f>IF($A698="","",IF(OR($B698="",$C698="",$D698="",$G698="",$J698=""),"Missing Required Data",IF($F698="","Unassigned to Deposit",IF(COUNTIF('Deposit Batches'!$A$6:$A$505,$F698)=0,"Unknown Deposit Batch",IF($I698="","Not Posted",IF(OR($I698&lt;$G698,AND($H698&lt;&gt;"",$H698&lt;$G698)),"Review Dates",IF(ABS($L698)&gt;Dashboard!$B$5,"Posting Variance",IF(ABS(IFERROR(INDEX('Deposit Batches'!$H$6:$H$505,MATCH($F698,'Deposit Batches'!$A$6:$A$505,0)),0))&gt;Dashboard!$B$6,"Deposit Variance","Reconciled"))))))))</f>
        <v/>
      </c>
      <c r="N698" s="24">
        <f>IF($A698="","",IF($G698="","",MAX(0,IF($M698="Reconciled",$I698,Dashboard!$B$4)-$G698)))</f>
        <v/>
      </c>
      <c r="O698" s="25" t="n"/>
    </row>
    <row r="699">
      <c r="A699" s="18" t="n"/>
      <c r="B699" s="18" t="n"/>
      <c r="C699" s="18" t="n"/>
      <c r="D699" s="18" t="n"/>
      <c r="E699" s="18" t="n"/>
      <c r="F699" s="18" t="n"/>
      <c r="G699" s="38" t="n"/>
      <c r="H699" s="39">
        <f>IF($A699="","",IF($F699="","",IFERROR(INDEX('Deposit Batches'!$C$6:$C$505,MATCH($F699,'Deposit Batches'!$A$6:$A$505,0)),"")))</f>
        <v/>
      </c>
      <c r="I699" s="38" t="n"/>
      <c r="J699" s="40" t="n"/>
      <c r="K699" s="40" t="n"/>
      <c r="L699" s="41">
        <f>IF($A699="","",IF($J699="","",ROUND($J699-IF($K699="",0,$K699),2)))</f>
        <v/>
      </c>
      <c r="M699" s="23">
        <f>IF($A699="","",IF(OR($B699="",$C699="",$D699="",$G699="",$J699=""),"Missing Required Data",IF($F699="","Unassigned to Deposit",IF(COUNTIF('Deposit Batches'!$A$6:$A$505,$F699)=0,"Unknown Deposit Batch",IF($I699="","Not Posted",IF(OR($I699&lt;$G699,AND($H699&lt;&gt;"",$H699&lt;$G699)),"Review Dates",IF(ABS($L699)&gt;Dashboard!$B$5,"Posting Variance",IF(ABS(IFERROR(INDEX('Deposit Batches'!$H$6:$H$505,MATCH($F699,'Deposit Batches'!$A$6:$A$505,0)),0))&gt;Dashboard!$B$6,"Deposit Variance","Reconciled"))))))))</f>
        <v/>
      </c>
      <c r="N699" s="24">
        <f>IF($A699="","",IF($G699="","",MAX(0,IF($M699="Reconciled",$I699,Dashboard!$B$4)-$G699)))</f>
        <v/>
      </c>
      <c r="O699" s="25" t="n"/>
    </row>
    <row r="700">
      <c r="A700" s="18" t="n"/>
      <c r="B700" s="18" t="n"/>
      <c r="C700" s="18" t="n"/>
      <c r="D700" s="18" t="n"/>
      <c r="E700" s="18" t="n"/>
      <c r="F700" s="18" t="n"/>
      <c r="G700" s="38" t="n"/>
      <c r="H700" s="39">
        <f>IF($A700="","",IF($F700="","",IFERROR(INDEX('Deposit Batches'!$C$6:$C$505,MATCH($F700,'Deposit Batches'!$A$6:$A$505,0)),"")))</f>
        <v/>
      </c>
      <c r="I700" s="38" t="n"/>
      <c r="J700" s="40" t="n"/>
      <c r="K700" s="40" t="n"/>
      <c r="L700" s="41">
        <f>IF($A700="","",IF($J700="","",ROUND($J700-IF($K700="",0,$K700),2)))</f>
        <v/>
      </c>
      <c r="M700" s="23">
        <f>IF($A700="","",IF(OR($B700="",$C700="",$D700="",$G700="",$J700=""),"Missing Required Data",IF($F700="","Unassigned to Deposit",IF(COUNTIF('Deposit Batches'!$A$6:$A$505,$F700)=0,"Unknown Deposit Batch",IF($I700="","Not Posted",IF(OR($I700&lt;$G700,AND($H700&lt;&gt;"",$H700&lt;$G700)),"Review Dates",IF(ABS($L700)&gt;Dashboard!$B$5,"Posting Variance",IF(ABS(IFERROR(INDEX('Deposit Batches'!$H$6:$H$505,MATCH($F700,'Deposit Batches'!$A$6:$A$505,0)),0))&gt;Dashboard!$B$6,"Deposit Variance","Reconciled"))))))))</f>
        <v/>
      </c>
      <c r="N700" s="24">
        <f>IF($A700="","",IF($G700="","",MAX(0,IF($M700="Reconciled",$I700,Dashboard!$B$4)-$G700)))</f>
        <v/>
      </c>
      <c r="O700" s="25" t="n"/>
    </row>
    <row r="701">
      <c r="A701" s="18" t="n"/>
      <c r="B701" s="18" t="n"/>
      <c r="C701" s="18" t="n"/>
      <c r="D701" s="18" t="n"/>
      <c r="E701" s="18" t="n"/>
      <c r="F701" s="18" t="n"/>
      <c r="G701" s="38" t="n"/>
      <c r="H701" s="39">
        <f>IF($A701="","",IF($F701="","",IFERROR(INDEX('Deposit Batches'!$C$6:$C$505,MATCH($F701,'Deposit Batches'!$A$6:$A$505,0)),"")))</f>
        <v/>
      </c>
      <c r="I701" s="38" t="n"/>
      <c r="J701" s="40" t="n"/>
      <c r="K701" s="40" t="n"/>
      <c r="L701" s="41">
        <f>IF($A701="","",IF($J701="","",ROUND($J701-IF($K701="",0,$K701),2)))</f>
        <v/>
      </c>
      <c r="M701" s="23">
        <f>IF($A701="","",IF(OR($B701="",$C701="",$D701="",$G701="",$J701=""),"Missing Required Data",IF($F701="","Unassigned to Deposit",IF(COUNTIF('Deposit Batches'!$A$6:$A$505,$F701)=0,"Unknown Deposit Batch",IF($I701="","Not Posted",IF(OR($I701&lt;$G701,AND($H701&lt;&gt;"",$H701&lt;$G701)),"Review Dates",IF(ABS($L701)&gt;Dashboard!$B$5,"Posting Variance",IF(ABS(IFERROR(INDEX('Deposit Batches'!$H$6:$H$505,MATCH($F701,'Deposit Batches'!$A$6:$A$505,0)),0))&gt;Dashboard!$B$6,"Deposit Variance","Reconciled"))))))))</f>
        <v/>
      </c>
      <c r="N701" s="24">
        <f>IF($A701="","",IF($G701="","",MAX(0,IF($M701="Reconciled",$I701,Dashboard!$B$4)-$G701)))</f>
        <v/>
      </c>
      <c r="O701" s="25" t="n"/>
    </row>
    <row r="702">
      <c r="A702" s="18" t="n"/>
      <c r="B702" s="18" t="n"/>
      <c r="C702" s="18" t="n"/>
      <c r="D702" s="18" t="n"/>
      <c r="E702" s="18" t="n"/>
      <c r="F702" s="18" t="n"/>
      <c r="G702" s="38" t="n"/>
      <c r="H702" s="39">
        <f>IF($A702="","",IF($F702="","",IFERROR(INDEX('Deposit Batches'!$C$6:$C$505,MATCH($F702,'Deposit Batches'!$A$6:$A$505,0)),"")))</f>
        <v/>
      </c>
      <c r="I702" s="38" t="n"/>
      <c r="J702" s="40" t="n"/>
      <c r="K702" s="40" t="n"/>
      <c r="L702" s="41">
        <f>IF($A702="","",IF($J702="","",ROUND($J702-IF($K702="",0,$K702),2)))</f>
        <v/>
      </c>
      <c r="M702" s="23">
        <f>IF($A702="","",IF(OR($B702="",$C702="",$D702="",$G702="",$J702=""),"Missing Required Data",IF($F702="","Unassigned to Deposit",IF(COUNTIF('Deposit Batches'!$A$6:$A$505,$F702)=0,"Unknown Deposit Batch",IF($I702="","Not Posted",IF(OR($I702&lt;$G702,AND($H702&lt;&gt;"",$H702&lt;$G702)),"Review Dates",IF(ABS($L702)&gt;Dashboard!$B$5,"Posting Variance",IF(ABS(IFERROR(INDEX('Deposit Batches'!$H$6:$H$505,MATCH($F702,'Deposit Batches'!$A$6:$A$505,0)),0))&gt;Dashboard!$B$6,"Deposit Variance","Reconciled"))))))))</f>
        <v/>
      </c>
      <c r="N702" s="24">
        <f>IF($A702="","",IF($G702="","",MAX(0,IF($M702="Reconciled",$I702,Dashboard!$B$4)-$G702)))</f>
        <v/>
      </c>
      <c r="O702" s="25" t="n"/>
    </row>
    <row r="703">
      <c r="A703" s="18" t="n"/>
      <c r="B703" s="18" t="n"/>
      <c r="C703" s="18" t="n"/>
      <c r="D703" s="18" t="n"/>
      <c r="E703" s="18" t="n"/>
      <c r="F703" s="18" t="n"/>
      <c r="G703" s="38" t="n"/>
      <c r="H703" s="39">
        <f>IF($A703="","",IF($F703="","",IFERROR(INDEX('Deposit Batches'!$C$6:$C$505,MATCH($F703,'Deposit Batches'!$A$6:$A$505,0)),"")))</f>
        <v/>
      </c>
      <c r="I703" s="38" t="n"/>
      <c r="J703" s="40" t="n"/>
      <c r="K703" s="40" t="n"/>
      <c r="L703" s="41">
        <f>IF($A703="","",IF($J703="","",ROUND($J703-IF($K703="",0,$K703),2)))</f>
        <v/>
      </c>
      <c r="M703" s="23">
        <f>IF($A703="","",IF(OR($B703="",$C703="",$D703="",$G703="",$J703=""),"Missing Required Data",IF($F703="","Unassigned to Deposit",IF(COUNTIF('Deposit Batches'!$A$6:$A$505,$F703)=0,"Unknown Deposit Batch",IF($I703="","Not Posted",IF(OR($I703&lt;$G703,AND($H703&lt;&gt;"",$H703&lt;$G703)),"Review Dates",IF(ABS($L703)&gt;Dashboard!$B$5,"Posting Variance",IF(ABS(IFERROR(INDEX('Deposit Batches'!$H$6:$H$505,MATCH($F703,'Deposit Batches'!$A$6:$A$505,0)),0))&gt;Dashboard!$B$6,"Deposit Variance","Reconciled"))))))))</f>
        <v/>
      </c>
      <c r="N703" s="24">
        <f>IF($A703="","",IF($G703="","",MAX(0,IF($M703="Reconciled",$I703,Dashboard!$B$4)-$G703)))</f>
        <v/>
      </c>
      <c r="O703" s="25" t="n"/>
    </row>
    <row r="704">
      <c r="A704" s="18" t="n"/>
      <c r="B704" s="18" t="n"/>
      <c r="C704" s="18" t="n"/>
      <c r="D704" s="18" t="n"/>
      <c r="E704" s="18" t="n"/>
      <c r="F704" s="18" t="n"/>
      <c r="G704" s="38" t="n"/>
      <c r="H704" s="39">
        <f>IF($A704="","",IF($F704="","",IFERROR(INDEX('Deposit Batches'!$C$6:$C$505,MATCH($F704,'Deposit Batches'!$A$6:$A$505,0)),"")))</f>
        <v/>
      </c>
      <c r="I704" s="38" t="n"/>
      <c r="J704" s="40" t="n"/>
      <c r="K704" s="40" t="n"/>
      <c r="L704" s="41">
        <f>IF($A704="","",IF($J704="","",ROUND($J704-IF($K704="",0,$K704),2)))</f>
        <v/>
      </c>
      <c r="M704" s="23">
        <f>IF($A704="","",IF(OR($B704="",$C704="",$D704="",$G704="",$J704=""),"Missing Required Data",IF($F704="","Unassigned to Deposit",IF(COUNTIF('Deposit Batches'!$A$6:$A$505,$F704)=0,"Unknown Deposit Batch",IF($I704="","Not Posted",IF(OR($I704&lt;$G704,AND($H704&lt;&gt;"",$H704&lt;$G704)),"Review Dates",IF(ABS($L704)&gt;Dashboard!$B$5,"Posting Variance",IF(ABS(IFERROR(INDEX('Deposit Batches'!$H$6:$H$505,MATCH($F704,'Deposit Batches'!$A$6:$A$505,0)),0))&gt;Dashboard!$B$6,"Deposit Variance","Reconciled"))))))))</f>
        <v/>
      </c>
      <c r="N704" s="24">
        <f>IF($A704="","",IF($G704="","",MAX(0,IF($M704="Reconciled",$I704,Dashboard!$B$4)-$G704)))</f>
        <v/>
      </c>
      <c r="O704" s="25" t="n"/>
    </row>
    <row r="705">
      <c r="A705" s="18" t="n"/>
      <c r="B705" s="18" t="n"/>
      <c r="C705" s="18" t="n"/>
      <c r="D705" s="18" t="n"/>
      <c r="E705" s="18" t="n"/>
      <c r="F705" s="18" t="n"/>
      <c r="G705" s="38" t="n"/>
      <c r="H705" s="39">
        <f>IF($A705="","",IF($F705="","",IFERROR(INDEX('Deposit Batches'!$C$6:$C$505,MATCH($F705,'Deposit Batches'!$A$6:$A$505,0)),"")))</f>
        <v/>
      </c>
      <c r="I705" s="38" t="n"/>
      <c r="J705" s="40" t="n"/>
      <c r="K705" s="40" t="n"/>
      <c r="L705" s="41">
        <f>IF($A705="","",IF($J705="","",ROUND($J705-IF($K705="",0,$K705),2)))</f>
        <v/>
      </c>
      <c r="M705" s="23">
        <f>IF($A705="","",IF(OR($B705="",$C705="",$D705="",$G705="",$J705=""),"Missing Required Data",IF($F705="","Unassigned to Deposit",IF(COUNTIF('Deposit Batches'!$A$6:$A$505,$F705)=0,"Unknown Deposit Batch",IF($I705="","Not Posted",IF(OR($I705&lt;$G705,AND($H705&lt;&gt;"",$H705&lt;$G705)),"Review Dates",IF(ABS($L705)&gt;Dashboard!$B$5,"Posting Variance",IF(ABS(IFERROR(INDEX('Deposit Batches'!$H$6:$H$505,MATCH($F705,'Deposit Batches'!$A$6:$A$505,0)),0))&gt;Dashboard!$B$6,"Deposit Variance","Reconciled"))))))))</f>
        <v/>
      </c>
      <c r="N705" s="24">
        <f>IF($A705="","",IF($G705="","",MAX(0,IF($M705="Reconciled",$I705,Dashboard!$B$4)-$G705)))</f>
        <v/>
      </c>
      <c r="O705" s="25" t="n"/>
    </row>
    <row r="706">
      <c r="A706" s="18" t="n"/>
      <c r="B706" s="18" t="n"/>
      <c r="C706" s="18" t="n"/>
      <c r="D706" s="18" t="n"/>
      <c r="E706" s="18" t="n"/>
      <c r="F706" s="18" t="n"/>
      <c r="G706" s="38" t="n"/>
      <c r="H706" s="39">
        <f>IF($A706="","",IF($F706="","",IFERROR(INDEX('Deposit Batches'!$C$6:$C$505,MATCH($F706,'Deposit Batches'!$A$6:$A$505,0)),"")))</f>
        <v/>
      </c>
      <c r="I706" s="38" t="n"/>
      <c r="J706" s="40" t="n"/>
      <c r="K706" s="40" t="n"/>
      <c r="L706" s="41">
        <f>IF($A706="","",IF($J706="","",ROUND($J706-IF($K706="",0,$K706),2)))</f>
        <v/>
      </c>
      <c r="M706" s="23">
        <f>IF($A706="","",IF(OR($B706="",$C706="",$D706="",$G706="",$J706=""),"Missing Required Data",IF($F706="","Unassigned to Deposit",IF(COUNTIF('Deposit Batches'!$A$6:$A$505,$F706)=0,"Unknown Deposit Batch",IF($I706="","Not Posted",IF(OR($I706&lt;$G706,AND($H706&lt;&gt;"",$H706&lt;$G706)),"Review Dates",IF(ABS($L706)&gt;Dashboard!$B$5,"Posting Variance",IF(ABS(IFERROR(INDEX('Deposit Batches'!$H$6:$H$505,MATCH($F706,'Deposit Batches'!$A$6:$A$505,0)),0))&gt;Dashboard!$B$6,"Deposit Variance","Reconciled"))))))))</f>
        <v/>
      </c>
      <c r="N706" s="24">
        <f>IF($A706="","",IF($G706="","",MAX(0,IF($M706="Reconciled",$I706,Dashboard!$B$4)-$G706)))</f>
        <v/>
      </c>
      <c r="O706" s="25" t="n"/>
    </row>
    <row r="707">
      <c r="A707" s="18" t="n"/>
      <c r="B707" s="18" t="n"/>
      <c r="C707" s="18" t="n"/>
      <c r="D707" s="18" t="n"/>
      <c r="E707" s="18" t="n"/>
      <c r="F707" s="18" t="n"/>
      <c r="G707" s="38" t="n"/>
      <c r="H707" s="39">
        <f>IF($A707="","",IF($F707="","",IFERROR(INDEX('Deposit Batches'!$C$6:$C$505,MATCH($F707,'Deposit Batches'!$A$6:$A$505,0)),"")))</f>
        <v/>
      </c>
      <c r="I707" s="38" t="n"/>
      <c r="J707" s="40" t="n"/>
      <c r="K707" s="40" t="n"/>
      <c r="L707" s="41">
        <f>IF($A707="","",IF($J707="","",ROUND($J707-IF($K707="",0,$K707),2)))</f>
        <v/>
      </c>
      <c r="M707" s="23">
        <f>IF($A707="","",IF(OR($B707="",$C707="",$D707="",$G707="",$J707=""),"Missing Required Data",IF($F707="","Unassigned to Deposit",IF(COUNTIF('Deposit Batches'!$A$6:$A$505,$F707)=0,"Unknown Deposit Batch",IF($I707="","Not Posted",IF(OR($I707&lt;$G707,AND($H707&lt;&gt;"",$H707&lt;$G707)),"Review Dates",IF(ABS($L707)&gt;Dashboard!$B$5,"Posting Variance",IF(ABS(IFERROR(INDEX('Deposit Batches'!$H$6:$H$505,MATCH($F707,'Deposit Batches'!$A$6:$A$505,0)),0))&gt;Dashboard!$B$6,"Deposit Variance","Reconciled"))))))))</f>
        <v/>
      </c>
      <c r="N707" s="24">
        <f>IF($A707="","",IF($G707="","",MAX(0,IF($M707="Reconciled",$I707,Dashboard!$B$4)-$G707)))</f>
        <v/>
      </c>
      <c r="O707" s="25" t="n"/>
    </row>
    <row r="708">
      <c r="A708" s="18" t="n"/>
      <c r="B708" s="18" t="n"/>
      <c r="C708" s="18" t="n"/>
      <c r="D708" s="18" t="n"/>
      <c r="E708" s="18" t="n"/>
      <c r="F708" s="18" t="n"/>
      <c r="G708" s="38" t="n"/>
      <c r="H708" s="39">
        <f>IF($A708="","",IF($F708="","",IFERROR(INDEX('Deposit Batches'!$C$6:$C$505,MATCH($F708,'Deposit Batches'!$A$6:$A$505,0)),"")))</f>
        <v/>
      </c>
      <c r="I708" s="38" t="n"/>
      <c r="J708" s="40" t="n"/>
      <c r="K708" s="40" t="n"/>
      <c r="L708" s="41">
        <f>IF($A708="","",IF($J708="","",ROUND($J708-IF($K708="",0,$K708),2)))</f>
        <v/>
      </c>
      <c r="M708" s="23">
        <f>IF($A708="","",IF(OR($B708="",$C708="",$D708="",$G708="",$J708=""),"Missing Required Data",IF($F708="","Unassigned to Deposit",IF(COUNTIF('Deposit Batches'!$A$6:$A$505,$F708)=0,"Unknown Deposit Batch",IF($I708="","Not Posted",IF(OR($I708&lt;$G708,AND($H708&lt;&gt;"",$H708&lt;$G708)),"Review Dates",IF(ABS($L708)&gt;Dashboard!$B$5,"Posting Variance",IF(ABS(IFERROR(INDEX('Deposit Batches'!$H$6:$H$505,MATCH($F708,'Deposit Batches'!$A$6:$A$505,0)),0))&gt;Dashboard!$B$6,"Deposit Variance","Reconciled"))))))))</f>
        <v/>
      </c>
      <c r="N708" s="24">
        <f>IF($A708="","",IF($G708="","",MAX(0,IF($M708="Reconciled",$I708,Dashboard!$B$4)-$G708)))</f>
        <v/>
      </c>
      <c r="O708" s="25" t="n"/>
    </row>
    <row r="709">
      <c r="A709" s="18" t="n"/>
      <c r="B709" s="18" t="n"/>
      <c r="C709" s="18" t="n"/>
      <c r="D709" s="18" t="n"/>
      <c r="E709" s="18" t="n"/>
      <c r="F709" s="18" t="n"/>
      <c r="G709" s="38" t="n"/>
      <c r="H709" s="39">
        <f>IF($A709="","",IF($F709="","",IFERROR(INDEX('Deposit Batches'!$C$6:$C$505,MATCH($F709,'Deposit Batches'!$A$6:$A$505,0)),"")))</f>
        <v/>
      </c>
      <c r="I709" s="38" t="n"/>
      <c r="J709" s="40" t="n"/>
      <c r="K709" s="40" t="n"/>
      <c r="L709" s="41">
        <f>IF($A709="","",IF($J709="","",ROUND($J709-IF($K709="",0,$K709),2)))</f>
        <v/>
      </c>
      <c r="M709" s="23">
        <f>IF($A709="","",IF(OR($B709="",$C709="",$D709="",$G709="",$J709=""),"Missing Required Data",IF($F709="","Unassigned to Deposit",IF(COUNTIF('Deposit Batches'!$A$6:$A$505,$F709)=0,"Unknown Deposit Batch",IF($I709="","Not Posted",IF(OR($I709&lt;$G709,AND($H709&lt;&gt;"",$H709&lt;$G709)),"Review Dates",IF(ABS($L709)&gt;Dashboard!$B$5,"Posting Variance",IF(ABS(IFERROR(INDEX('Deposit Batches'!$H$6:$H$505,MATCH($F709,'Deposit Batches'!$A$6:$A$505,0)),0))&gt;Dashboard!$B$6,"Deposit Variance","Reconciled"))))))))</f>
        <v/>
      </c>
      <c r="N709" s="24">
        <f>IF($A709="","",IF($G709="","",MAX(0,IF($M709="Reconciled",$I709,Dashboard!$B$4)-$G709)))</f>
        <v/>
      </c>
      <c r="O709" s="25" t="n"/>
    </row>
    <row r="710">
      <c r="A710" s="18" t="n"/>
      <c r="B710" s="18" t="n"/>
      <c r="C710" s="18" t="n"/>
      <c r="D710" s="18" t="n"/>
      <c r="E710" s="18" t="n"/>
      <c r="F710" s="18" t="n"/>
      <c r="G710" s="38" t="n"/>
      <c r="H710" s="39">
        <f>IF($A710="","",IF($F710="","",IFERROR(INDEX('Deposit Batches'!$C$6:$C$505,MATCH($F710,'Deposit Batches'!$A$6:$A$505,0)),"")))</f>
        <v/>
      </c>
      <c r="I710" s="38" t="n"/>
      <c r="J710" s="40" t="n"/>
      <c r="K710" s="40" t="n"/>
      <c r="L710" s="41">
        <f>IF($A710="","",IF($J710="","",ROUND($J710-IF($K710="",0,$K710),2)))</f>
        <v/>
      </c>
      <c r="M710" s="23">
        <f>IF($A710="","",IF(OR($B710="",$C710="",$D710="",$G710="",$J710=""),"Missing Required Data",IF($F710="","Unassigned to Deposit",IF(COUNTIF('Deposit Batches'!$A$6:$A$505,$F710)=0,"Unknown Deposit Batch",IF($I710="","Not Posted",IF(OR($I710&lt;$G710,AND($H710&lt;&gt;"",$H710&lt;$G710)),"Review Dates",IF(ABS($L710)&gt;Dashboard!$B$5,"Posting Variance",IF(ABS(IFERROR(INDEX('Deposit Batches'!$H$6:$H$505,MATCH($F710,'Deposit Batches'!$A$6:$A$505,0)),0))&gt;Dashboard!$B$6,"Deposit Variance","Reconciled"))))))))</f>
        <v/>
      </c>
      <c r="N710" s="24">
        <f>IF($A710="","",IF($G710="","",MAX(0,IF($M710="Reconciled",$I710,Dashboard!$B$4)-$G710)))</f>
        <v/>
      </c>
      <c r="O710" s="25" t="n"/>
    </row>
    <row r="711">
      <c r="A711" s="18" t="n"/>
      <c r="B711" s="18" t="n"/>
      <c r="C711" s="18" t="n"/>
      <c r="D711" s="18" t="n"/>
      <c r="E711" s="18" t="n"/>
      <c r="F711" s="18" t="n"/>
      <c r="G711" s="38" t="n"/>
      <c r="H711" s="39">
        <f>IF($A711="","",IF($F711="","",IFERROR(INDEX('Deposit Batches'!$C$6:$C$505,MATCH($F711,'Deposit Batches'!$A$6:$A$505,0)),"")))</f>
        <v/>
      </c>
      <c r="I711" s="38" t="n"/>
      <c r="J711" s="40" t="n"/>
      <c r="K711" s="40" t="n"/>
      <c r="L711" s="41">
        <f>IF($A711="","",IF($J711="","",ROUND($J711-IF($K711="",0,$K711),2)))</f>
        <v/>
      </c>
      <c r="M711" s="23">
        <f>IF($A711="","",IF(OR($B711="",$C711="",$D711="",$G711="",$J711=""),"Missing Required Data",IF($F711="","Unassigned to Deposit",IF(COUNTIF('Deposit Batches'!$A$6:$A$505,$F711)=0,"Unknown Deposit Batch",IF($I711="","Not Posted",IF(OR($I711&lt;$G711,AND($H711&lt;&gt;"",$H711&lt;$G711)),"Review Dates",IF(ABS($L711)&gt;Dashboard!$B$5,"Posting Variance",IF(ABS(IFERROR(INDEX('Deposit Batches'!$H$6:$H$505,MATCH($F711,'Deposit Batches'!$A$6:$A$505,0)),0))&gt;Dashboard!$B$6,"Deposit Variance","Reconciled"))))))))</f>
        <v/>
      </c>
      <c r="N711" s="24">
        <f>IF($A711="","",IF($G711="","",MAX(0,IF($M711="Reconciled",$I711,Dashboard!$B$4)-$G711)))</f>
        <v/>
      </c>
      <c r="O711" s="25" t="n"/>
    </row>
    <row r="712">
      <c r="A712" s="18" t="n"/>
      <c r="B712" s="18" t="n"/>
      <c r="C712" s="18" t="n"/>
      <c r="D712" s="18" t="n"/>
      <c r="E712" s="18" t="n"/>
      <c r="F712" s="18" t="n"/>
      <c r="G712" s="38" t="n"/>
      <c r="H712" s="39">
        <f>IF($A712="","",IF($F712="","",IFERROR(INDEX('Deposit Batches'!$C$6:$C$505,MATCH($F712,'Deposit Batches'!$A$6:$A$505,0)),"")))</f>
        <v/>
      </c>
      <c r="I712" s="38" t="n"/>
      <c r="J712" s="40" t="n"/>
      <c r="K712" s="40" t="n"/>
      <c r="L712" s="41">
        <f>IF($A712="","",IF($J712="","",ROUND($J712-IF($K712="",0,$K712),2)))</f>
        <v/>
      </c>
      <c r="M712" s="23">
        <f>IF($A712="","",IF(OR($B712="",$C712="",$D712="",$G712="",$J712=""),"Missing Required Data",IF($F712="","Unassigned to Deposit",IF(COUNTIF('Deposit Batches'!$A$6:$A$505,$F712)=0,"Unknown Deposit Batch",IF($I712="","Not Posted",IF(OR($I712&lt;$G712,AND($H712&lt;&gt;"",$H712&lt;$G712)),"Review Dates",IF(ABS($L712)&gt;Dashboard!$B$5,"Posting Variance",IF(ABS(IFERROR(INDEX('Deposit Batches'!$H$6:$H$505,MATCH($F712,'Deposit Batches'!$A$6:$A$505,0)),0))&gt;Dashboard!$B$6,"Deposit Variance","Reconciled"))))))))</f>
        <v/>
      </c>
      <c r="N712" s="24">
        <f>IF($A712="","",IF($G712="","",MAX(0,IF($M712="Reconciled",$I712,Dashboard!$B$4)-$G712)))</f>
        <v/>
      </c>
      <c r="O712" s="25" t="n"/>
    </row>
    <row r="713">
      <c r="A713" s="18" t="n"/>
      <c r="B713" s="18" t="n"/>
      <c r="C713" s="18" t="n"/>
      <c r="D713" s="18" t="n"/>
      <c r="E713" s="18" t="n"/>
      <c r="F713" s="18" t="n"/>
      <c r="G713" s="38" t="n"/>
      <c r="H713" s="39">
        <f>IF($A713="","",IF($F713="","",IFERROR(INDEX('Deposit Batches'!$C$6:$C$505,MATCH($F713,'Deposit Batches'!$A$6:$A$505,0)),"")))</f>
        <v/>
      </c>
      <c r="I713" s="38" t="n"/>
      <c r="J713" s="40" t="n"/>
      <c r="K713" s="40" t="n"/>
      <c r="L713" s="41">
        <f>IF($A713="","",IF($J713="","",ROUND($J713-IF($K713="",0,$K713),2)))</f>
        <v/>
      </c>
      <c r="M713" s="23">
        <f>IF($A713="","",IF(OR($B713="",$C713="",$D713="",$G713="",$J713=""),"Missing Required Data",IF($F713="","Unassigned to Deposit",IF(COUNTIF('Deposit Batches'!$A$6:$A$505,$F713)=0,"Unknown Deposit Batch",IF($I713="","Not Posted",IF(OR($I713&lt;$G713,AND($H713&lt;&gt;"",$H713&lt;$G713)),"Review Dates",IF(ABS($L713)&gt;Dashboard!$B$5,"Posting Variance",IF(ABS(IFERROR(INDEX('Deposit Batches'!$H$6:$H$505,MATCH($F713,'Deposit Batches'!$A$6:$A$505,0)),0))&gt;Dashboard!$B$6,"Deposit Variance","Reconciled"))))))))</f>
        <v/>
      </c>
      <c r="N713" s="24">
        <f>IF($A713="","",IF($G713="","",MAX(0,IF($M713="Reconciled",$I713,Dashboard!$B$4)-$G713)))</f>
        <v/>
      </c>
      <c r="O713" s="25" t="n"/>
    </row>
    <row r="714">
      <c r="A714" s="18" t="n"/>
      <c r="B714" s="18" t="n"/>
      <c r="C714" s="18" t="n"/>
      <c r="D714" s="18" t="n"/>
      <c r="E714" s="18" t="n"/>
      <c r="F714" s="18" t="n"/>
      <c r="G714" s="38" t="n"/>
      <c r="H714" s="39">
        <f>IF($A714="","",IF($F714="","",IFERROR(INDEX('Deposit Batches'!$C$6:$C$505,MATCH($F714,'Deposit Batches'!$A$6:$A$505,0)),"")))</f>
        <v/>
      </c>
      <c r="I714" s="38" t="n"/>
      <c r="J714" s="40" t="n"/>
      <c r="K714" s="40" t="n"/>
      <c r="L714" s="41">
        <f>IF($A714="","",IF($J714="","",ROUND($J714-IF($K714="",0,$K714),2)))</f>
        <v/>
      </c>
      <c r="M714" s="23">
        <f>IF($A714="","",IF(OR($B714="",$C714="",$D714="",$G714="",$J714=""),"Missing Required Data",IF($F714="","Unassigned to Deposit",IF(COUNTIF('Deposit Batches'!$A$6:$A$505,$F714)=0,"Unknown Deposit Batch",IF($I714="","Not Posted",IF(OR($I714&lt;$G714,AND($H714&lt;&gt;"",$H714&lt;$G714)),"Review Dates",IF(ABS($L714)&gt;Dashboard!$B$5,"Posting Variance",IF(ABS(IFERROR(INDEX('Deposit Batches'!$H$6:$H$505,MATCH($F714,'Deposit Batches'!$A$6:$A$505,0)),0))&gt;Dashboard!$B$6,"Deposit Variance","Reconciled"))))))))</f>
        <v/>
      </c>
      <c r="N714" s="24">
        <f>IF($A714="","",IF($G714="","",MAX(0,IF($M714="Reconciled",$I714,Dashboard!$B$4)-$G714)))</f>
        <v/>
      </c>
      <c r="O714" s="25" t="n"/>
    </row>
    <row r="715">
      <c r="A715" s="18" t="n"/>
      <c r="B715" s="18" t="n"/>
      <c r="C715" s="18" t="n"/>
      <c r="D715" s="18" t="n"/>
      <c r="E715" s="18" t="n"/>
      <c r="F715" s="18" t="n"/>
      <c r="G715" s="38" t="n"/>
      <c r="H715" s="39">
        <f>IF($A715="","",IF($F715="","",IFERROR(INDEX('Deposit Batches'!$C$6:$C$505,MATCH($F715,'Deposit Batches'!$A$6:$A$505,0)),"")))</f>
        <v/>
      </c>
      <c r="I715" s="38" t="n"/>
      <c r="J715" s="40" t="n"/>
      <c r="K715" s="40" t="n"/>
      <c r="L715" s="41">
        <f>IF($A715="","",IF($J715="","",ROUND($J715-IF($K715="",0,$K715),2)))</f>
        <v/>
      </c>
      <c r="M715" s="23">
        <f>IF($A715="","",IF(OR($B715="",$C715="",$D715="",$G715="",$J715=""),"Missing Required Data",IF($F715="","Unassigned to Deposit",IF(COUNTIF('Deposit Batches'!$A$6:$A$505,$F715)=0,"Unknown Deposit Batch",IF($I715="","Not Posted",IF(OR($I715&lt;$G715,AND($H715&lt;&gt;"",$H715&lt;$G715)),"Review Dates",IF(ABS($L715)&gt;Dashboard!$B$5,"Posting Variance",IF(ABS(IFERROR(INDEX('Deposit Batches'!$H$6:$H$505,MATCH($F715,'Deposit Batches'!$A$6:$A$505,0)),0))&gt;Dashboard!$B$6,"Deposit Variance","Reconciled"))))))))</f>
        <v/>
      </c>
      <c r="N715" s="24">
        <f>IF($A715="","",IF($G715="","",MAX(0,IF($M715="Reconciled",$I715,Dashboard!$B$4)-$G715)))</f>
        <v/>
      </c>
      <c r="O715" s="25" t="n"/>
    </row>
    <row r="716">
      <c r="A716" s="18" t="n"/>
      <c r="B716" s="18" t="n"/>
      <c r="C716" s="18" t="n"/>
      <c r="D716" s="18" t="n"/>
      <c r="E716" s="18" t="n"/>
      <c r="F716" s="18" t="n"/>
      <c r="G716" s="38" t="n"/>
      <c r="H716" s="39">
        <f>IF($A716="","",IF($F716="","",IFERROR(INDEX('Deposit Batches'!$C$6:$C$505,MATCH($F716,'Deposit Batches'!$A$6:$A$505,0)),"")))</f>
        <v/>
      </c>
      <c r="I716" s="38" t="n"/>
      <c r="J716" s="40" t="n"/>
      <c r="K716" s="40" t="n"/>
      <c r="L716" s="41">
        <f>IF($A716="","",IF($J716="","",ROUND($J716-IF($K716="",0,$K716),2)))</f>
        <v/>
      </c>
      <c r="M716" s="23">
        <f>IF($A716="","",IF(OR($B716="",$C716="",$D716="",$G716="",$J716=""),"Missing Required Data",IF($F716="","Unassigned to Deposit",IF(COUNTIF('Deposit Batches'!$A$6:$A$505,$F716)=0,"Unknown Deposit Batch",IF($I716="","Not Posted",IF(OR($I716&lt;$G716,AND($H716&lt;&gt;"",$H716&lt;$G716)),"Review Dates",IF(ABS($L716)&gt;Dashboard!$B$5,"Posting Variance",IF(ABS(IFERROR(INDEX('Deposit Batches'!$H$6:$H$505,MATCH($F716,'Deposit Batches'!$A$6:$A$505,0)),0))&gt;Dashboard!$B$6,"Deposit Variance","Reconciled"))))))))</f>
        <v/>
      </c>
      <c r="N716" s="24">
        <f>IF($A716="","",IF($G716="","",MAX(0,IF($M716="Reconciled",$I716,Dashboard!$B$4)-$G716)))</f>
        <v/>
      </c>
      <c r="O716" s="25" t="n"/>
    </row>
    <row r="717">
      <c r="A717" s="18" t="n"/>
      <c r="B717" s="18" t="n"/>
      <c r="C717" s="18" t="n"/>
      <c r="D717" s="18" t="n"/>
      <c r="E717" s="18" t="n"/>
      <c r="F717" s="18" t="n"/>
      <c r="G717" s="38" t="n"/>
      <c r="H717" s="39">
        <f>IF($A717="","",IF($F717="","",IFERROR(INDEX('Deposit Batches'!$C$6:$C$505,MATCH($F717,'Deposit Batches'!$A$6:$A$505,0)),"")))</f>
        <v/>
      </c>
      <c r="I717" s="38" t="n"/>
      <c r="J717" s="40" t="n"/>
      <c r="K717" s="40" t="n"/>
      <c r="L717" s="41">
        <f>IF($A717="","",IF($J717="","",ROUND($J717-IF($K717="",0,$K717),2)))</f>
        <v/>
      </c>
      <c r="M717" s="23">
        <f>IF($A717="","",IF(OR($B717="",$C717="",$D717="",$G717="",$J717=""),"Missing Required Data",IF($F717="","Unassigned to Deposit",IF(COUNTIF('Deposit Batches'!$A$6:$A$505,$F717)=0,"Unknown Deposit Batch",IF($I717="","Not Posted",IF(OR($I717&lt;$G717,AND($H717&lt;&gt;"",$H717&lt;$G717)),"Review Dates",IF(ABS($L717)&gt;Dashboard!$B$5,"Posting Variance",IF(ABS(IFERROR(INDEX('Deposit Batches'!$H$6:$H$505,MATCH($F717,'Deposit Batches'!$A$6:$A$505,0)),0))&gt;Dashboard!$B$6,"Deposit Variance","Reconciled"))))))))</f>
        <v/>
      </c>
      <c r="N717" s="24">
        <f>IF($A717="","",IF($G717="","",MAX(0,IF($M717="Reconciled",$I717,Dashboard!$B$4)-$G717)))</f>
        <v/>
      </c>
      <c r="O717" s="25" t="n"/>
    </row>
    <row r="718">
      <c r="A718" s="18" t="n"/>
      <c r="B718" s="18" t="n"/>
      <c r="C718" s="18" t="n"/>
      <c r="D718" s="18" t="n"/>
      <c r="E718" s="18" t="n"/>
      <c r="F718" s="18" t="n"/>
      <c r="G718" s="38" t="n"/>
      <c r="H718" s="39">
        <f>IF($A718="","",IF($F718="","",IFERROR(INDEX('Deposit Batches'!$C$6:$C$505,MATCH($F718,'Deposit Batches'!$A$6:$A$505,0)),"")))</f>
        <v/>
      </c>
      <c r="I718" s="38" t="n"/>
      <c r="J718" s="40" t="n"/>
      <c r="K718" s="40" t="n"/>
      <c r="L718" s="41">
        <f>IF($A718="","",IF($J718="","",ROUND($J718-IF($K718="",0,$K718),2)))</f>
        <v/>
      </c>
      <c r="M718" s="23">
        <f>IF($A718="","",IF(OR($B718="",$C718="",$D718="",$G718="",$J718=""),"Missing Required Data",IF($F718="","Unassigned to Deposit",IF(COUNTIF('Deposit Batches'!$A$6:$A$505,$F718)=0,"Unknown Deposit Batch",IF($I718="","Not Posted",IF(OR($I718&lt;$G718,AND($H718&lt;&gt;"",$H718&lt;$G718)),"Review Dates",IF(ABS($L718)&gt;Dashboard!$B$5,"Posting Variance",IF(ABS(IFERROR(INDEX('Deposit Batches'!$H$6:$H$505,MATCH($F718,'Deposit Batches'!$A$6:$A$505,0)),0))&gt;Dashboard!$B$6,"Deposit Variance","Reconciled"))))))))</f>
        <v/>
      </c>
      <c r="N718" s="24">
        <f>IF($A718="","",IF($G718="","",MAX(0,IF($M718="Reconciled",$I718,Dashboard!$B$4)-$G718)))</f>
        <v/>
      </c>
      <c r="O718" s="25" t="n"/>
    </row>
    <row r="719">
      <c r="A719" s="18" t="n"/>
      <c r="B719" s="18" t="n"/>
      <c r="C719" s="18" t="n"/>
      <c r="D719" s="18" t="n"/>
      <c r="E719" s="18" t="n"/>
      <c r="F719" s="18" t="n"/>
      <c r="G719" s="38" t="n"/>
      <c r="H719" s="39">
        <f>IF($A719="","",IF($F719="","",IFERROR(INDEX('Deposit Batches'!$C$6:$C$505,MATCH($F719,'Deposit Batches'!$A$6:$A$505,0)),"")))</f>
        <v/>
      </c>
      <c r="I719" s="38" t="n"/>
      <c r="J719" s="40" t="n"/>
      <c r="K719" s="40" t="n"/>
      <c r="L719" s="41">
        <f>IF($A719="","",IF($J719="","",ROUND($J719-IF($K719="",0,$K719),2)))</f>
        <v/>
      </c>
      <c r="M719" s="23">
        <f>IF($A719="","",IF(OR($B719="",$C719="",$D719="",$G719="",$J719=""),"Missing Required Data",IF($F719="","Unassigned to Deposit",IF(COUNTIF('Deposit Batches'!$A$6:$A$505,$F719)=0,"Unknown Deposit Batch",IF($I719="","Not Posted",IF(OR($I719&lt;$G719,AND($H719&lt;&gt;"",$H719&lt;$G719)),"Review Dates",IF(ABS($L719)&gt;Dashboard!$B$5,"Posting Variance",IF(ABS(IFERROR(INDEX('Deposit Batches'!$H$6:$H$505,MATCH($F719,'Deposit Batches'!$A$6:$A$505,0)),0))&gt;Dashboard!$B$6,"Deposit Variance","Reconciled"))))))))</f>
        <v/>
      </c>
      <c r="N719" s="24">
        <f>IF($A719="","",IF($G719="","",MAX(0,IF($M719="Reconciled",$I719,Dashboard!$B$4)-$G719)))</f>
        <v/>
      </c>
      <c r="O719" s="25" t="n"/>
    </row>
    <row r="720">
      <c r="A720" s="18" t="n"/>
      <c r="B720" s="18" t="n"/>
      <c r="C720" s="18" t="n"/>
      <c r="D720" s="18" t="n"/>
      <c r="E720" s="18" t="n"/>
      <c r="F720" s="18" t="n"/>
      <c r="G720" s="38" t="n"/>
      <c r="H720" s="39">
        <f>IF($A720="","",IF($F720="","",IFERROR(INDEX('Deposit Batches'!$C$6:$C$505,MATCH($F720,'Deposit Batches'!$A$6:$A$505,0)),"")))</f>
        <v/>
      </c>
      <c r="I720" s="38" t="n"/>
      <c r="J720" s="40" t="n"/>
      <c r="K720" s="40" t="n"/>
      <c r="L720" s="41">
        <f>IF($A720="","",IF($J720="","",ROUND($J720-IF($K720="",0,$K720),2)))</f>
        <v/>
      </c>
      <c r="M720" s="23">
        <f>IF($A720="","",IF(OR($B720="",$C720="",$D720="",$G720="",$J720=""),"Missing Required Data",IF($F720="","Unassigned to Deposit",IF(COUNTIF('Deposit Batches'!$A$6:$A$505,$F720)=0,"Unknown Deposit Batch",IF($I720="","Not Posted",IF(OR($I720&lt;$G720,AND($H720&lt;&gt;"",$H720&lt;$G720)),"Review Dates",IF(ABS($L720)&gt;Dashboard!$B$5,"Posting Variance",IF(ABS(IFERROR(INDEX('Deposit Batches'!$H$6:$H$505,MATCH($F720,'Deposit Batches'!$A$6:$A$505,0)),0))&gt;Dashboard!$B$6,"Deposit Variance","Reconciled"))))))))</f>
        <v/>
      </c>
      <c r="N720" s="24">
        <f>IF($A720="","",IF($G720="","",MAX(0,IF($M720="Reconciled",$I720,Dashboard!$B$4)-$G720)))</f>
        <v/>
      </c>
      <c r="O720" s="25" t="n"/>
    </row>
    <row r="721">
      <c r="A721" s="18" t="n"/>
      <c r="B721" s="18" t="n"/>
      <c r="C721" s="18" t="n"/>
      <c r="D721" s="18" t="n"/>
      <c r="E721" s="18" t="n"/>
      <c r="F721" s="18" t="n"/>
      <c r="G721" s="38" t="n"/>
      <c r="H721" s="39">
        <f>IF($A721="","",IF($F721="","",IFERROR(INDEX('Deposit Batches'!$C$6:$C$505,MATCH($F721,'Deposit Batches'!$A$6:$A$505,0)),"")))</f>
        <v/>
      </c>
      <c r="I721" s="38" t="n"/>
      <c r="J721" s="40" t="n"/>
      <c r="K721" s="40" t="n"/>
      <c r="L721" s="41">
        <f>IF($A721="","",IF($J721="","",ROUND($J721-IF($K721="",0,$K721),2)))</f>
        <v/>
      </c>
      <c r="M721" s="23">
        <f>IF($A721="","",IF(OR($B721="",$C721="",$D721="",$G721="",$J721=""),"Missing Required Data",IF($F721="","Unassigned to Deposit",IF(COUNTIF('Deposit Batches'!$A$6:$A$505,$F721)=0,"Unknown Deposit Batch",IF($I721="","Not Posted",IF(OR($I721&lt;$G721,AND($H721&lt;&gt;"",$H721&lt;$G721)),"Review Dates",IF(ABS($L721)&gt;Dashboard!$B$5,"Posting Variance",IF(ABS(IFERROR(INDEX('Deposit Batches'!$H$6:$H$505,MATCH($F721,'Deposit Batches'!$A$6:$A$505,0)),0))&gt;Dashboard!$B$6,"Deposit Variance","Reconciled"))))))))</f>
        <v/>
      </c>
      <c r="N721" s="24">
        <f>IF($A721="","",IF($G721="","",MAX(0,IF($M721="Reconciled",$I721,Dashboard!$B$4)-$G721)))</f>
        <v/>
      </c>
      <c r="O721" s="25" t="n"/>
    </row>
    <row r="722">
      <c r="A722" s="18" t="n"/>
      <c r="B722" s="18" t="n"/>
      <c r="C722" s="18" t="n"/>
      <c r="D722" s="18" t="n"/>
      <c r="E722" s="18" t="n"/>
      <c r="F722" s="18" t="n"/>
      <c r="G722" s="38" t="n"/>
      <c r="H722" s="39">
        <f>IF($A722="","",IF($F722="","",IFERROR(INDEX('Deposit Batches'!$C$6:$C$505,MATCH($F722,'Deposit Batches'!$A$6:$A$505,0)),"")))</f>
        <v/>
      </c>
      <c r="I722" s="38" t="n"/>
      <c r="J722" s="40" t="n"/>
      <c r="K722" s="40" t="n"/>
      <c r="L722" s="41">
        <f>IF($A722="","",IF($J722="","",ROUND($J722-IF($K722="",0,$K722),2)))</f>
        <v/>
      </c>
      <c r="M722" s="23">
        <f>IF($A722="","",IF(OR($B722="",$C722="",$D722="",$G722="",$J722=""),"Missing Required Data",IF($F722="","Unassigned to Deposit",IF(COUNTIF('Deposit Batches'!$A$6:$A$505,$F722)=0,"Unknown Deposit Batch",IF($I722="","Not Posted",IF(OR($I722&lt;$G722,AND($H722&lt;&gt;"",$H722&lt;$G722)),"Review Dates",IF(ABS($L722)&gt;Dashboard!$B$5,"Posting Variance",IF(ABS(IFERROR(INDEX('Deposit Batches'!$H$6:$H$505,MATCH($F722,'Deposit Batches'!$A$6:$A$505,0)),0))&gt;Dashboard!$B$6,"Deposit Variance","Reconciled"))))))))</f>
        <v/>
      </c>
      <c r="N722" s="24">
        <f>IF($A722="","",IF($G722="","",MAX(0,IF($M722="Reconciled",$I722,Dashboard!$B$4)-$G722)))</f>
        <v/>
      </c>
      <c r="O722" s="25" t="n"/>
    </row>
    <row r="723">
      <c r="A723" s="18" t="n"/>
      <c r="B723" s="18" t="n"/>
      <c r="C723" s="18" t="n"/>
      <c r="D723" s="18" t="n"/>
      <c r="E723" s="18" t="n"/>
      <c r="F723" s="18" t="n"/>
      <c r="G723" s="38" t="n"/>
      <c r="H723" s="39">
        <f>IF($A723="","",IF($F723="","",IFERROR(INDEX('Deposit Batches'!$C$6:$C$505,MATCH($F723,'Deposit Batches'!$A$6:$A$505,0)),"")))</f>
        <v/>
      </c>
      <c r="I723" s="38" t="n"/>
      <c r="J723" s="40" t="n"/>
      <c r="K723" s="40" t="n"/>
      <c r="L723" s="41">
        <f>IF($A723="","",IF($J723="","",ROUND($J723-IF($K723="",0,$K723),2)))</f>
        <v/>
      </c>
      <c r="M723" s="23">
        <f>IF($A723="","",IF(OR($B723="",$C723="",$D723="",$G723="",$J723=""),"Missing Required Data",IF($F723="","Unassigned to Deposit",IF(COUNTIF('Deposit Batches'!$A$6:$A$505,$F723)=0,"Unknown Deposit Batch",IF($I723="","Not Posted",IF(OR($I723&lt;$G723,AND($H723&lt;&gt;"",$H723&lt;$G723)),"Review Dates",IF(ABS($L723)&gt;Dashboard!$B$5,"Posting Variance",IF(ABS(IFERROR(INDEX('Deposit Batches'!$H$6:$H$505,MATCH($F723,'Deposit Batches'!$A$6:$A$505,0)),0))&gt;Dashboard!$B$6,"Deposit Variance","Reconciled"))))))))</f>
        <v/>
      </c>
      <c r="N723" s="24">
        <f>IF($A723="","",IF($G723="","",MAX(0,IF($M723="Reconciled",$I723,Dashboard!$B$4)-$G723)))</f>
        <v/>
      </c>
      <c r="O723" s="25" t="n"/>
    </row>
    <row r="724">
      <c r="A724" s="18" t="n"/>
      <c r="B724" s="18" t="n"/>
      <c r="C724" s="18" t="n"/>
      <c r="D724" s="18" t="n"/>
      <c r="E724" s="18" t="n"/>
      <c r="F724" s="18" t="n"/>
      <c r="G724" s="38" t="n"/>
      <c r="H724" s="39">
        <f>IF($A724="","",IF($F724="","",IFERROR(INDEX('Deposit Batches'!$C$6:$C$505,MATCH($F724,'Deposit Batches'!$A$6:$A$505,0)),"")))</f>
        <v/>
      </c>
      <c r="I724" s="38" t="n"/>
      <c r="J724" s="40" t="n"/>
      <c r="K724" s="40" t="n"/>
      <c r="L724" s="41">
        <f>IF($A724="","",IF($J724="","",ROUND($J724-IF($K724="",0,$K724),2)))</f>
        <v/>
      </c>
      <c r="M724" s="23">
        <f>IF($A724="","",IF(OR($B724="",$C724="",$D724="",$G724="",$J724=""),"Missing Required Data",IF($F724="","Unassigned to Deposit",IF(COUNTIF('Deposit Batches'!$A$6:$A$505,$F724)=0,"Unknown Deposit Batch",IF($I724="","Not Posted",IF(OR($I724&lt;$G724,AND($H724&lt;&gt;"",$H724&lt;$G724)),"Review Dates",IF(ABS($L724)&gt;Dashboard!$B$5,"Posting Variance",IF(ABS(IFERROR(INDEX('Deposit Batches'!$H$6:$H$505,MATCH($F724,'Deposit Batches'!$A$6:$A$505,0)),0))&gt;Dashboard!$B$6,"Deposit Variance","Reconciled"))))))))</f>
        <v/>
      </c>
      <c r="N724" s="24">
        <f>IF($A724="","",IF($G724="","",MAX(0,IF($M724="Reconciled",$I724,Dashboard!$B$4)-$G724)))</f>
        <v/>
      </c>
      <c r="O724" s="25" t="n"/>
    </row>
    <row r="725">
      <c r="A725" s="18" t="n"/>
      <c r="B725" s="18" t="n"/>
      <c r="C725" s="18" t="n"/>
      <c r="D725" s="18" t="n"/>
      <c r="E725" s="18" t="n"/>
      <c r="F725" s="18" t="n"/>
      <c r="G725" s="38" t="n"/>
      <c r="H725" s="39">
        <f>IF($A725="","",IF($F725="","",IFERROR(INDEX('Deposit Batches'!$C$6:$C$505,MATCH($F725,'Deposit Batches'!$A$6:$A$505,0)),"")))</f>
        <v/>
      </c>
      <c r="I725" s="38" t="n"/>
      <c r="J725" s="40" t="n"/>
      <c r="K725" s="40" t="n"/>
      <c r="L725" s="41">
        <f>IF($A725="","",IF($J725="","",ROUND($J725-IF($K725="",0,$K725),2)))</f>
        <v/>
      </c>
      <c r="M725" s="23">
        <f>IF($A725="","",IF(OR($B725="",$C725="",$D725="",$G725="",$J725=""),"Missing Required Data",IF($F725="","Unassigned to Deposit",IF(COUNTIF('Deposit Batches'!$A$6:$A$505,$F725)=0,"Unknown Deposit Batch",IF($I725="","Not Posted",IF(OR($I725&lt;$G725,AND($H725&lt;&gt;"",$H725&lt;$G725)),"Review Dates",IF(ABS($L725)&gt;Dashboard!$B$5,"Posting Variance",IF(ABS(IFERROR(INDEX('Deposit Batches'!$H$6:$H$505,MATCH($F725,'Deposit Batches'!$A$6:$A$505,0)),0))&gt;Dashboard!$B$6,"Deposit Variance","Reconciled"))))))))</f>
        <v/>
      </c>
      <c r="N725" s="24">
        <f>IF($A725="","",IF($G725="","",MAX(0,IF($M725="Reconciled",$I725,Dashboard!$B$4)-$G725)))</f>
        <v/>
      </c>
      <c r="O725" s="25" t="n"/>
    </row>
    <row r="726">
      <c r="A726" s="18" t="n"/>
      <c r="B726" s="18" t="n"/>
      <c r="C726" s="18" t="n"/>
      <c r="D726" s="18" t="n"/>
      <c r="E726" s="18" t="n"/>
      <c r="F726" s="18" t="n"/>
      <c r="G726" s="38" t="n"/>
      <c r="H726" s="39">
        <f>IF($A726="","",IF($F726="","",IFERROR(INDEX('Deposit Batches'!$C$6:$C$505,MATCH($F726,'Deposit Batches'!$A$6:$A$505,0)),"")))</f>
        <v/>
      </c>
      <c r="I726" s="38" t="n"/>
      <c r="J726" s="40" t="n"/>
      <c r="K726" s="40" t="n"/>
      <c r="L726" s="41">
        <f>IF($A726="","",IF($J726="","",ROUND($J726-IF($K726="",0,$K726),2)))</f>
        <v/>
      </c>
      <c r="M726" s="23">
        <f>IF($A726="","",IF(OR($B726="",$C726="",$D726="",$G726="",$J726=""),"Missing Required Data",IF($F726="","Unassigned to Deposit",IF(COUNTIF('Deposit Batches'!$A$6:$A$505,$F726)=0,"Unknown Deposit Batch",IF($I726="","Not Posted",IF(OR($I726&lt;$G726,AND($H726&lt;&gt;"",$H726&lt;$G726)),"Review Dates",IF(ABS($L726)&gt;Dashboard!$B$5,"Posting Variance",IF(ABS(IFERROR(INDEX('Deposit Batches'!$H$6:$H$505,MATCH($F726,'Deposit Batches'!$A$6:$A$505,0)),0))&gt;Dashboard!$B$6,"Deposit Variance","Reconciled"))))))))</f>
        <v/>
      </c>
      <c r="N726" s="24">
        <f>IF($A726="","",IF($G726="","",MAX(0,IF($M726="Reconciled",$I726,Dashboard!$B$4)-$G726)))</f>
        <v/>
      </c>
      <c r="O726" s="25" t="n"/>
    </row>
    <row r="727">
      <c r="A727" s="18" t="n"/>
      <c r="B727" s="18" t="n"/>
      <c r="C727" s="18" t="n"/>
      <c r="D727" s="18" t="n"/>
      <c r="E727" s="18" t="n"/>
      <c r="F727" s="18" t="n"/>
      <c r="G727" s="38" t="n"/>
      <c r="H727" s="39">
        <f>IF($A727="","",IF($F727="","",IFERROR(INDEX('Deposit Batches'!$C$6:$C$505,MATCH($F727,'Deposit Batches'!$A$6:$A$505,0)),"")))</f>
        <v/>
      </c>
      <c r="I727" s="38" t="n"/>
      <c r="J727" s="40" t="n"/>
      <c r="K727" s="40" t="n"/>
      <c r="L727" s="41">
        <f>IF($A727="","",IF($J727="","",ROUND($J727-IF($K727="",0,$K727),2)))</f>
        <v/>
      </c>
      <c r="M727" s="23">
        <f>IF($A727="","",IF(OR($B727="",$C727="",$D727="",$G727="",$J727=""),"Missing Required Data",IF($F727="","Unassigned to Deposit",IF(COUNTIF('Deposit Batches'!$A$6:$A$505,$F727)=0,"Unknown Deposit Batch",IF($I727="","Not Posted",IF(OR($I727&lt;$G727,AND($H727&lt;&gt;"",$H727&lt;$G727)),"Review Dates",IF(ABS($L727)&gt;Dashboard!$B$5,"Posting Variance",IF(ABS(IFERROR(INDEX('Deposit Batches'!$H$6:$H$505,MATCH($F727,'Deposit Batches'!$A$6:$A$505,0)),0))&gt;Dashboard!$B$6,"Deposit Variance","Reconciled"))))))))</f>
        <v/>
      </c>
      <c r="N727" s="24">
        <f>IF($A727="","",IF($G727="","",MAX(0,IF($M727="Reconciled",$I727,Dashboard!$B$4)-$G727)))</f>
        <v/>
      </c>
      <c r="O727" s="25" t="n"/>
    </row>
    <row r="728">
      <c r="A728" s="18" t="n"/>
      <c r="B728" s="18" t="n"/>
      <c r="C728" s="18" t="n"/>
      <c r="D728" s="18" t="n"/>
      <c r="E728" s="18" t="n"/>
      <c r="F728" s="18" t="n"/>
      <c r="G728" s="38" t="n"/>
      <c r="H728" s="39">
        <f>IF($A728="","",IF($F728="","",IFERROR(INDEX('Deposit Batches'!$C$6:$C$505,MATCH($F728,'Deposit Batches'!$A$6:$A$505,0)),"")))</f>
        <v/>
      </c>
      <c r="I728" s="38" t="n"/>
      <c r="J728" s="40" t="n"/>
      <c r="K728" s="40" t="n"/>
      <c r="L728" s="41">
        <f>IF($A728="","",IF($J728="","",ROUND($J728-IF($K728="",0,$K728),2)))</f>
        <v/>
      </c>
      <c r="M728" s="23">
        <f>IF($A728="","",IF(OR($B728="",$C728="",$D728="",$G728="",$J728=""),"Missing Required Data",IF($F728="","Unassigned to Deposit",IF(COUNTIF('Deposit Batches'!$A$6:$A$505,$F728)=0,"Unknown Deposit Batch",IF($I728="","Not Posted",IF(OR($I728&lt;$G728,AND($H728&lt;&gt;"",$H728&lt;$G728)),"Review Dates",IF(ABS($L728)&gt;Dashboard!$B$5,"Posting Variance",IF(ABS(IFERROR(INDEX('Deposit Batches'!$H$6:$H$505,MATCH($F728,'Deposit Batches'!$A$6:$A$505,0)),0))&gt;Dashboard!$B$6,"Deposit Variance","Reconciled"))))))))</f>
        <v/>
      </c>
      <c r="N728" s="24">
        <f>IF($A728="","",IF($G728="","",MAX(0,IF($M728="Reconciled",$I728,Dashboard!$B$4)-$G728)))</f>
        <v/>
      </c>
      <c r="O728" s="25" t="n"/>
    </row>
    <row r="729">
      <c r="A729" s="18" t="n"/>
      <c r="B729" s="18" t="n"/>
      <c r="C729" s="18" t="n"/>
      <c r="D729" s="18" t="n"/>
      <c r="E729" s="18" t="n"/>
      <c r="F729" s="18" t="n"/>
      <c r="G729" s="38" t="n"/>
      <c r="H729" s="39">
        <f>IF($A729="","",IF($F729="","",IFERROR(INDEX('Deposit Batches'!$C$6:$C$505,MATCH($F729,'Deposit Batches'!$A$6:$A$505,0)),"")))</f>
        <v/>
      </c>
      <c r="I729" s="38" t="n"/>
      <c r="J729" s="40" t="n"/>
      <c r="K729" s="40" t="n"/>
      <c r="L729" s="41">
        <f>IF($A729="","",IF($J729="","",ROUND($J729-IF($K729="",0,$K729),2)))</f>
        <v/>
      </c>
      <c r="M729" s="23">
        <f>IF($A729="","",IF(OR($B729="",$C729="",$D729="",$G729="",$J729=""),"Missing Required Data",IF($F729="","Unassigned to Deposit",IF(COUNTIF('Deposit Batches'!$A$6:$A$505,$F729)=0,"Unknown Deposit Batch",IF($I729="","Not Posted",IF(OR($I729&lt;$G729,AND($H729&lt;&gt;"",$H729&lt;$G729)),"Review Dates",IF(ABS($L729)&gt;Dashboard!$B$5,"Posting Variance",IF(ABS(IFERROR(INDEX('Deposit Batches'!$H$6:$H$505,MATCH($F729,'Deposit Batches'!$A$6:$A$505,0)),0))&gt;Dashboard!$B$6,"Deposit Variance","Reconciled"))))))))</f>
        <v/>
      </c>
      <c r="N729" s="24">
        <f>IF($A729="","",IF($G729="","",MAX(0,IF($M729="Reconciled",$I729,Dashboard!$B$4)-$G729)))</f>
        <v/>
      </c>
      <c r="O729" s="25" t="n"/>
    </row>
    <row r="730">
      <c r="A730" s="18" t="n"/>
      <c r="B730" s="18" t="n"/>
      <c r="C730" s="18" t="n"/>
      <c r="D730" s="18" t="n"/>
      <c r="E730" s="18" t="n"/>
      <c r="F730" s="18" t="n"/>
      <c r="G730" s="38" t="n"/>
      <c r="H730" s="39">
        <f>IF($A730="","",IF($F730="","",IFERROR(INDEX('Deposit Batches'!$C$6:$C$505,MATCH($F730,'Deposit Batches'!$A$6:$A$505,0)),"")))</f>
        <v/>
      </c>
      <c r="I730" s="38" t="n"/>
      <c r="J730" s="40" t="n"/>
      <c r="K730" s="40" t="n"/>
      <c r="L730" s="41">
        <f>IF($A730="","",IF($J730="","",ROUND($J730-IF($K730="",0,$K730),2)))</f>
        <v/>
      </c>
      <c r="M730" s="23">
        <f>IF($A730="","",IF(OR($B730="",$C730="",$D730="",$G730="",$J730=""),"Missing Required Data",IF($F730="","Unassigned to Deposit",IF(COUNTIF('Deposit Batches'!$A$6:$A$505,$F730)=0,"Unknown Deposit Batch",IF($I730="","Not Posted",IF(OR($I730&lt;$G730,AND($H730&lt;&gt;"",$H730&lt;$G730)),"Review Dates",IF(ABS($L730)&gt;Dashboard!$B$5,"Posting Variance",IF(ABS(IFERROR(INDEX('Deposit Batches'!$H$6:$H$505,MATCH($F730,'Deposit Batches'!$A$6:$A$505,0)),0))&gt;Dashboard!$B$6,"Deposit Variance","Reconciled"))))))))</f>
        <v/>
      </c>
      <c r="N730" s="24">
        <f>IF($A730="","",IF($G730="","",MAX(0,IF($M730="Reconciled",$I730,Dashboard!$B$4)-$G730)))</f>
        <v/>
      </c>
      <c r="O730" s="25" t="n"/>
    </row>
    <row r="731">
      <c r="A731" s="18" t="n"/>
      <c r="B731" s="18" t="n"/>
      <c r="C731" s="18" t="n"/>
      <c r="D731" s="18" t="n"/>
      <c r="E731" s="18" t="n"/>
      <c r="F731" s="18" t="n"/>
      <c r="G731" s="38" t="n"/>
      <c r="H731" s="39">
        <f>IF($A731="","",IF($F731="","",IFERROR(INDEX('Deposit Batches'!$C$6:$C$505,MATCH($F731,'Deposit Batches'!$A$6:$A$505,0)),"")))</f>
        <v/>
      </c>
      <c r="I731" s="38" t="n"/>
      <c r="J731" s="40" t="n"/>
      <c r="K731" s="40" t="n"/>
      <c r="L731" s="41">
        <f>IF($A731="","",IF($J731="","",ROUND($J731-IF($K731="",0,$K731),2)))</f>
        <v/>
      </c>
      <c r="M731" s="23">
        <f>IF($A731="","",IF(OR($B731="",$C731="",$D731="",$G731="",$J731=""),"Missing Required Data",IF($F731="","Unassigned to Deposit",IF(COUNTIF('Deposit Batches'!$A$6:$A$505,$F731)=0,"Unknown Deposit Batch",IF($I731="","Not Posted",IF(OR($I731&lt;$G731,AND($H731&lt;&gt;"",$H731&lt;$G731)),"Review Dates",IF(ABS($L731)&gt;Dashboard!$B$5,"Posting Variance",IF(ABS(IFERROR(INDEX('Deposit Batches'!$H$6:$H$505,MATCH($F731,'Deposit Batches'!$A$6:$A$505,0)),0))&gt;Dashboard!$B$6,"Deposit Variance","Reconciled"))))))))</f>
        <v/>
      </c>
      <c r="N731" s="24">
        <f>IF($A731="","",IF($G731="","",MAX(0,IF($M731="Reconciled",$I731,Dashboard!$B$4)-$G731)))</f>
        <v/>
      </c>
      <c r="O731" s="25" t="n"/>
    </row>
    <row r="732">
      <c r="A732" s="18" t="n"/>
      <c r="B732" s="18" t="n"/>
      <c r="C732" s="18" t="n"/>
      <c r="D732" s="18" t="n"/>
      <c r="E732" s="18" t="n"/>
      <c r="F732" s="18" t="n"/>
      <c r="G732" s="38" t="n"/>
      <c r="H732" s="39">
        <f>IF($A732="","",IF($F732="","",IFERROR(INDEX('Deposit Batches'!$C$6:$C$505,MATCH($F732,'Deposit Batches'!$A$6:$A$505,0)),"")))</f>
        <v/>
      </c>
      <c r="I732" s="38" t="n"/>
      <c r="J732" s="40" t="n"/>
      <c r="K732" s="40" t="n"/>
      <c r="L732" s="41">
        <f>IF($A732="","",IF($J732="","",ROUND($J732-IF($K732="",0,$K732),2)))</f>
        <v/>
      </c>
      <c r="M732" s="23">
        <f>IF($A732="","",IF(OR($B732="",$C732="",$D732="",$G732="",$J732=""),"Missing Required Data",IF($F732="","Unassigned to Deposit",IF(COUNTIF('Deposit Batches'!$A$6:$A$505,$F732)=0,"Unknown Deposit Batch",IF($I732="","Not Posted",IF(OR($I732&lt;$G732,AND($H732&lt;&gt;"",$H732&lt;$G732)),"Review Dates",IF(ABS($L732)&gt;Dashboard!$B$5,"Posting Variance",IF(ABS(IFERROR(INDEX('Deposit Batches'!$H$6:$H$505,MATCH($F732,'Deposit Batches'!$A$6:$A$505,0)),0))&gt;Dashboard!$B$6,"Deposit Variance","Reconciled"))))))))</f>
        <v/>
      </c>
      <c r="N732" s="24">
        <f>IF($A732="","",IF($G732="","",MAX(0,IF($M732="Reconciled",$I732,Dashboard!$B$4)-$G732)))</f>
        <v/>
      </c>
      <c r="O732" s="25" t="n"/>
    </row>
    <row r="733">
      <c r="A733" s="18" t="n"/>
      <c r="B733" s="18" t="n"/>
      <c r="C733" s="18" t="n"/>
      <c r="D733" s="18" t="n"/>
      <c r="E733" s="18" t="n"/>
      <c r="F733" s="18" t="n"/>
      <c r="G733" s="38" t="n"/>
      <c r="H733" s="39">
        <f>IF($A733="","",IF($F733="","",IFERROR(INDEX('Deposit Batches'!$C$6:$C$505,MATCH($F733,'Deposit Batches'!$A$6:$A$505,0)),"")))</f>
        <v/>
      </c>
      <c r="I733" s="38" t="n"/>
      <c r="J733" s="40" t="n"/>
      <c r="K733" s="40" t="n"/>
      <c r="L733" s="41">
        <f>IF($A733="","",IF($J733="","",ROUND($J733-IF($K733="",0,$K733),2)))</f>
        <v/>
      </c>
      <c r="M733" s="23">
        <f>IF($A733="","",IF(OR($B733="",$C733="",$D733="",$G733="",$J733=""),"Missing Required Data",IF($F733="","Unassigned to Deposit",IF(COUNTIF('Deposit Batches'!$A$6:$A$505,$F733)=0,"Unknown Deposit Batch",IF($I733="","Not Posted",IF(OR($I733&lt;$G733,AND($H733&lt;&gt;"",$H733&lt;$G733)),"Review Dates",IF(ABS($L733)&gt;Dashboard!$B$5,"Posting Variance",IF(ABS(IFERROR(INDEX('Deposit Batches'!$H$6:$H$505,MATCH($F733,'Deposit Batches'!$A$6:$A$505,0)),0))&gt;Dashboard!$B$6,"Deposit Variance","Reconciled"))))))))</f>
        <v/>
      </c>
      <c r="N733" s="24">
        <f>IF($A733="","",IF($G733="","",MAX(0,IF($M733="Reconciled",$I733,Dashboard!$B$4)-$G733)))</f>
        <v/>
      </c>
      <c r="O733" s="25" t="n"/>
    </row>
    <row r="734">
      <c r="A734" s="18" t="n"/>
      <c r="B734" s="18" t="n"/>
      <c r="C734" s="18" t="n"/>
      <c r="D734" s="18" t="n"/>
      <c r="E734" s="18" t="n"/>
      <c r="F734" s="18" t="n"/>
      <c r="G734" s="38" t="n"/>
      <c r="H734" s="39">
        <f>IF($A734="","",IF($F734="","",IFERROR(INDEX('Deposit Batches'!$C$6:$C$505,MATCH($F734,'Deposit Batches'!$A$6:$A$505,0)),"")))</f>
        <v/>
      </c>
      <c r="I734" s="38" t="n"/>
      <c r="J734" s="40" t="n"/>
      <c r="K734" s="40" t="n"/>
      <c r="L734" s="41">
        <f>IF($A734="","",IF($J734="","",ROUND($J734-IF($K734="",0,$K734),2)))</f>
        <v/>
      </c>
      <c r="M734" s="23">
        <f>IF($A734="","",IF(OR($B734="",$C734="",$D734="",$G734="",$J734=""),"Missing Required Data",IF($F734="","Unassigned to Deposit",IF(COUNTIF('Deposit Batches'!$A$6:$A$505,$F734)=0,"Unknown Deposit Batch",IF($I734="","Not Posted",IF(OR($I734&lt;$G734,AND($H734&lt;&gt;"",$H734&lt;$G734)),"Review Dates",IF(ABS($L734)&gt;Dashboard!$B$5,"Posting Variance",IF(ABS(IFERROR(INDEX('Deposit Batches'!$H$6:$H$505,MATCH($F734,'Deposit Batches'!$A$6:$A$505,0)),0))&gt;Dashboard!$B$6,"Deposit Variance","Reconciled"))))))))</f>
        <v/>
      </c>
      <c r="N734" s="24">
        <f>IF($A734="","",IF($G734="","",MAX(0,IF($M734="Reconciled",$I734,Dashboard!$B$4)-$G734)))</f>
        <v/>
      </c>
      <c r="O734" s="25" t="n"/>
    </row>
    <row r="735">
      <c r="A735" s="18" t="n"/>
      <c r="B735" s="18" t="n"/>
      <c r="C735" s="18" t="n"/>
      <c r="D735" s="18" t="n"/>
      <c r="E735" s="18" t="n"/>
      <c r="F735" s="18" t="n"/>
      <c r="G735" s="38" t="n"/>
      <c r="H735" s="39">
        <f>IF($A735="","",IF($F735="","",IFERROR(INDEX('Deposit Batches'!$C$6:$C$505,MATCH($F735,'Deposit Batches'!$A$6:$A$505,0)),"")))</f>
        <v/>
      </c>
      <c r="I735" s="38" t="n"/>
      <c r="J735" s="40" t="n"/>
      <c r="K735" s="40" t="n"/>
      <c r="L735" s="41">
        <f>IF($A735="","",IF($J735="","",ROUND($J735-IF($K735="",0,$K735),2)))</f>
        <v/>
      </c>
      <c r="M735" s="23">
        <f>IF($A735="","",IF(OR($B735="",$C735="",$D735="",$G735="",$J735=""),"Missing Required Data",IF($F735="","Unassigned to Deposit",IF(COUNTIF('Deposit Batches'!$A$6:$A$505,$F735)=0,"Unknown Deposit Batch",IF($I735="","Not Posted",IF(OR($I735&lt;$G735,AND($H735&lt;&gt;"",$H735&lt;$G735)),"Review Dates",IF(ABS($L735)&gt;Dashboard!$B$5,"Posting Variance",IF(ABS(IFERROR(INDEX('Deposit Batches'!$H$6:$H$505,MATCH($F735,'Deposit Batches'!$A$6:$A$505,0)),0))&gt;Dashboard!$B$6,"Deposit Variance","Reconciled"))))))))</f>
        <v/>
      </c>
      <c r="N735" s="24">
        <f>IF($A735="","",IF($G735="","",MAX(0,IF($M735="Reconciled",$I735,Dashboard!$B$4)-$G735)))</f>
        <v/>
      </c>
      <c r="O735" s="25" t="n"/>
    </row>
    <row r="736">
      <c r="A736" s="18" t="n"/>
      <c r="B736" s="18" t="n"/>
      <c r="C736" s="18" t="n"/>
      <c r="D736" s="18" t="n"/>
      <c r="E736" s="18" t="n"/>
      <c r="F736" s="18" t="n"/>
      <c r="G736" s="38" t="n"/>
      <c r="H736" s="39">
        <f>IF($A736="","",IF($F736="","",IFERROR(INDEX('Deposit Batches'!$C$6:$C$505,MATCH($F736,'Deposit Batches'!$A$6:$A$505,0)),"")))</f>
        <v/>
      </c>
      <c r="I736" s="38" t="n"/>
      <c r="J736" s="40" t="n"/>
      <c r="K736" s="40" t="n"/>
      <c r="L736" s="41">
        <f>IF($A736="","",IF($J736="","",ROUND($J736-IF($K736="",0,$K736),2)))</f>
        <v/>
      </c>
      <c r="M736" s="23">
        <f>IF($A736="","",IF(OR($B736="",$C736="",$D736="",$G736="",$J736=""),"Missing Required Data",IF($F736="","Unassigned to Deposit",IF(COUNTIF('Deposit Batches'!$A$6:$A$505,$F736)=0,"Unknown Deposit Batch",IF($I736="","Not Posted",IF(OR($I736&lt;$G736,AND($H736&lt;&gt;"",$H736&lt;$G736)),"Review Dates",IF(ABS($L736)&gt;Dashboard!$B$5,"Posting Variance",IF(ABS(IFERROR(INDEX('Deposit Batches'!$H$6:$H$505,MATCH($F736,'Deposit Batches'!$A$6:$A$505,0)),0))&gt;Dashboard!$B$6,"Deposit Variance","Reconciled"))))))))</f>
        <v/>
      </c>
      <c r="N736" s="24">
        <f>IF($A736="","",IF($G736="","",MAX(0,IF($M736="Reconciled",$I736,Dashboard!$B$4)-$G736)))</f>
        <v/>
      </c>
      <c r="O736" s="25" t="n"/>
    </row>
    <row r="737">
      <c r="A737" s="18" t="n"/>
      <c r="B737" s="18" t="n"/>
      <c r="C737" s="18" t="n"/>
      <c r="D737" s="18" t="n"/>
      <c r="E737" s="18" t="n"/>
      <c r="F737" s="18" t="n"/>
      <c r="G737" s="38" t="n"/>
      <c r="H737" s="39">
        <f>IF($A737="","",IF($F737="","",IFERROR(INDEX('Deposit Batches'!$C$6:$C$505,MATCH($F737,'Deposit Batches'!$A$6:$A$505,0)),"")))</f>
        <v/>
      </c>
      <c r="I737" s="38" t="n"/>
      <c r="J737" s="40" t="n"/>
      <c r="K737" s="40" t="n"/>
      <c r="L737" s="41">
        <f>IF($A737="","",IF($J737="","",ROUND($J737-IF($K737="",0,$K737),2)))</f>
        <v/>
      </c>
      <c r="M737" s="23">
        <f>IF($A737="","",IF(OR($B737="",$C737="",$D737="",$G737="",$J737=""),"Missing Required Data",IF($F737="","Unassigned to Deposit",IF(COUNTIF('Deposit Batches'!$A$6:$A$505,$F737)=0,"Unknown Deposit Batch",IF($I737="","Not Posted",IF(OR($I737&lt;$G737,AND($H737&lt;&gt;"",$H737&lt;$G737)),"Review Dates",IF(ABS($L737)&gt;Dashboard!$B$5,"Posting Variance",IF(ABS(IFERROR(INDEX('Deposit Batches'!$H$6:$H$505,MATCH($F737,'Deposit Batches'!$A$6:$A$505,0)),0))&gt;Dashboard!$B$6,"Deposit Variance","Reconciled"))))))))</f>
        <v/>
      </c>
      <c r="N737" s="24">
        <f>IF($A737="","",IF($G737="","",MAX(0,IF($M737="Reconciled",$I737,Dashboard!$B$4)-$G737)))</f>
        <v/>
      </c>
      <c r="O737" s="25" t="n"/>
    </row>
    <row r="738">
      <c r="A738" s="18" t="n"/>
      <c r="B738" s="18" t="n"/>
      <c r="C738" s="18" t="n"/>
      <c r="D738" s="18" t="n"/>
      <c r="E738" s="18" t="n"/>
      <c r="F738" s="18" t="n"/>
      <c r="G738" s="38" t="n"/>
      <c r="H738" s="39">
        <f>IF($A738="","",IF($F738="","",IFERROR(INDEX('Deposit Batches'!$C$6:$C$505,MATCH($F738,'Deposit Batches'!$A$6:$A$505,0)),"")))</f>
        <v/>
      </c>
      <c r="I738" s="38" t="n"/>
      <c r="J738" s="40" t="n"/>
      <c r="K738" s="40" t="n"/>
      <c r="L738" s="41">
        <f>IF($A738="","",IF($J738="","",ROUND($J738-IF($K738="",0,$K738),2)))</f>
        <v/>
      </c>
      <c r="M738" s="23">
        <f>IF($A738="","",IF(OR($B738="",$C738="",$D738="",$G738="",$J738=""),"Missing Required Data",IF($F738="","Unassigned to Deposit",IF(COUNTIF('Deposit Batches'!$A$6:$A$505,$F738)=0,"Unknown Deposit Batch",IF($I738="","Not Posted",IF(OR($I738&lt;$G738,AND($H738&lt;&gt;"",$H738&lt;$G738)),"Review Dates",IF(ABS($L738)&gt;Dashboard!$B$5,"Posting Variance",IF(ABS(IFERROR(INDEX('Deposit Batches'!$H$6:$H$505,MATCH($F738,'Deposit Batches'!$A$6:$A$505,0)),0))&gt;Dashboard!$B$6,"Deposit Variance","Reconciled"))))))))</f>
        <v/>
      </c>
      <c r="N738" s="24">
        <f>IF($A738="","",IF($G738="","",MAX(0,IF($M738="Reconciled",$I738,Dashboard!$B$4)-$G738)))</f>
        <v/>
      </c>
      <c r="O738" s="25" t="n"/>
    </row>
    <row r="739">
      <c r="A739" s="18" t="n"/>
      <c r="B739" s="18" t="n"/>
      <c r="C739" s="18" t="n"/>
      <c r="D739" s="18" t="n"/>
      <c r="E739" s="18" t="n"/>
      <c r="F739" s="18" t="n"/>
      <c r="G739" s="38" t="n"/>
      <c r="H739" s="39">
        <f>IF($A739="","",IF($F739="","",IFERROR(INDEX('Deposit Batches'!$C$6:$C$505,MATCH($F739,'Deposit Batches'!$A$6:$A$505,0)),"")))</f>
        <v/>
      </c>
      <c r="I739" s="38" t="n"/>
      <c r="J739" s="40" t="n"/>
      <c r="K739" s="40" t="n"/>
      <c r="L739" s="41">
        <f>IF($A739="","",IF($J739="","",ROUND($J739-IF($K739="",0,$K739),2)))</f>
        <v/>
      </c>
      <c r="M739" s="23">
        <f>IF($A739="","",IF(OR($B739="",$C739="",$D739="",$G739="",$J739=""),"Missing Required Data",IF($F739="","Unassigned to Deposit",IF(COUNTIF('Deposit Batches'!$A$6:$A$505,$F739)=0,"Unknown Deposit Batch",IF($I739="","Not Posted",IF(OR($I739&lt;$G739,AND($H739&lt;&gt;"",$H739&lt;$G739)),"Review Dates",IF(ABS($L739)&gt;Dashboard!$B$5,"Posting Variance",IF(ABS(IFERROR(INDEX('Deposit Batches'!$H$6:$H$505,MATCH($F739,'Deposit Batches'!$A$6:$A$505,0)),0))&gt;Dashboard!$B$6,"Deposit Variance","Reconciled"))))))))</f>
        <v/>
      </c>
      <c r="N739" s="24">
        <f>IF($A739="","",IF($G739="","",MAX(0,IF($M739="Reconciled",$I739,Dashboard!$B$4)-$G739)))</f>
        <v/>
      </c>
      <c r="O739" s="25" t="n"/>
    </row>
    <row r="740">
      <c r="A740" s="18" t="n"/>
      <c r="B740" s="18" t="n"/>
      <c r="C740" s="18" t="n"/>
      <c r="D740" s="18" t="n"/>
      <c r="E740" s="18" t="n"/>
      <c r="F740" s="18" t="n"/>
      <c r="G740" s="38" t="n"/>
      <c r="H740" s="39">
        <f>IF($A740="","",IF($F740="","",IFERROR(INDEX('Deposit Batches'!$C$6:$C$505,MATCH($F740,'Deposit Batches'!$A$6:$A$505,0)),"")))</f>
        <v/>
      </c>
      <c r="I740" s="38" t="n"/>
      <c r="J740" s="40" t="n"/>
      <c r="K740" s="40" t="n"/>
      <c r="L740" s="41">
        <f>IF($A740="","",IF($J740="","",ROUND($J740-IF($K740="",0,$K740),2)))</f>
        <v/>
      </c>
      <c r="M740" s="23">
        <f>IF($A740="","",IF(OR($B740="",$C740="",$D740="",$G740="",$J740=""),"Missing Required Data",IF($F740="","Unassigned to Deposit",IF(COUNTIF('Deposit Batches'!$A$6:$A$505,$F740)=0,"Unknown Deposit Batch",IF($I740="","Not Posted",IF(OR($I740&lt;$G740,AND($H740&lt;&gt;"",$H740&lt;$G740)),"Review Dates",IF(ABS($L740)&gt;Dashboard!$B$5,"Posting Variance",IF(ABS(IFERROR(INDEX('Deposit Batches'!$H$6:$H$505,MATCH($F740,'Deposit Batches'!$A$6:$A$505,0)),0))&gt;Dashboard!$B$6,"Deposit Variance","Reconciled"))))))))</f>
        <v/>
      </c>
      <c r="N740" s="24">
        <f>IF($A740="","",IF($G740="","",MAX(0,IF($M740="Reconciled",$I740,Dashboard!$B$4)-$G740)))</f>
        <v/>
      </c>
      <c r="O740" s="25" t="n"/>
    </row>
    <row r="741">
      <c r="A741" s="18" t="n"/>
      <c r="B741" s="18" t="n"/>
      <c r="C741" s="18" t="n"/>
      <c r="D741" s="18" t="n"/>
      <c r="E741" s="18" t="n"/>
      <c r="F741" s="18" t="n"/>
      <c r="G741" s="38" t="n"/>
      <c r="H741" s="39">
        <f>IF($A741="","",IF($F741="","",IFERROR(INDEX('Deposit Batches'!$C$6:$C$505,MATCH($F741,'Deposit Batches'!$A$6:$A$505,0)),"")))</f>
        <v/>
      </c>
      <c r="I741" s="38" t="n"/>
      <c r="J741" s="40" t="n"/>
      <c r="K741" s="40" t="n"/>
      <c r="L741" s="41">
        <f>IF($A741="","",IF($J741="","",ROUND($J741-IF($K741="",0,$K741),2)))</f>
        <v/>
      </c>
      <c r="M741" s="23">
        <f>IF($A741="","",IF(OR($B741="",$C741="",$D741="",$G741="",$J741=""),"Missing Required Data",IF($F741="","Unassigned to Deposit",IF(COUNTIF('Deposit Batches'!$A$6:$A$505,$F741)=0,"Unknown Deposit Batch",IF($I741="","Not Posted",IF(OR($I741&lt;$G741,AND($H741&lt;&gt;"",$H741&lt;$G741)),"Review Dates",IF(ABS($L741)&gt;Dashboard!$B$5,"Posting Variance",IF(ABS(IFERROR(INDEX('Deposit Batches'!$H$6:$H$505,MATCH($F741,'Deposit Batches'!$A$6:$A$505,0)),0))&gt;Dashboard!$B$6,"Deposit Variance","Reconciled"))))))))</f>
        <v/>
      </c>
      <c r="N741" s="24">
        <f>IF($A741="","",IF($G741="","",MAX(0,IF($M741="Reconciled",$I741,Dashboard!$B$4)-$G741)))</f>
        <v/>
      </c>
      <c r="O741" s="25" t="n"/>
    </row>
    <row r="742">
      <c r="A742" s="18" t="n"/>
      <c r="B742" s="18" t="n"/>
      <c r="C742" s="18" t="n"/>
      <c r="D742" s="18" t="n"/>
      <c r="E742" s="18" t="n"/>
      <c r="F742" s="18" t="n"/>
      <c r="G742" s="38" t="n"/>
      <c r="H742" s="39">
        <f>IF($A742="","",IF($F742="","",IFERROR(INDEX('Deposit Batches'!$C$6:$C$505,MATCH($F742,'Deposit Batches'!$A$6:$A$505,0)),"")))</f>
        <v/>
      </c>
      <c r="I742" s="38" t="n"/>
      <c r="J742" s="40" t="n"/>
      <c r="K742" s="40" t="n"/>
      <c r="L742" s="41">
        <f>IF($A742="","",IF($J742="","",ROUND($J742-IF($K742="",0,$K742),2)))</f>
        <v/>
      </c>
      <c r="M742" s="23">
        <f>IF($A742="","",IF(OR($B742="",$C742="",$D742="",$G742="",$J742=""),"Missing Required Data",IF($F742="","Unassigned to Deposit",IF(COUNTIF('Deposit Batches'!$A$6:$A$505,$F742)=0,"Unknown Deposit Batch",IF($I742="","Not Posted",IF(OR($I742&lt;$G742,AND($H742&lt;&gt;"",$H742&lt;$G742)),"Review Dates",IF(ABS($L742)&gt;Dashboard!$B$5,"Posting Variance",IF(ABS(IFERROR(INDEX('Deposit Batches'!$H$6:$H$505,MATCH($F742,'Deposit Batches'!$A$6:$A$505,0)),0))&gt;Dashboard!$B$6,"Deposit Variance","Reconciled"))))))))</f>
        <v/>
      </c>
      <c r="N742" s="24">
        <f>IF($A742="","",IF($G742="","",MAX(0,IF($M742="Reconciled",$I742,Dashboard!$B$4)-$G742)))</f>
        <v/>
      </c>
      <c r="O742" s="25" t="n"/>
    </row>
    <row r="743">
      <c r="A743" s="18" t="n"/>
      <c r="B743" s="18" t="n"/>
      <c r="C743" s="18" t="n"/>
      <c r="D743" s="18" t="n"/>
      <c r="E743" s="18" t="n"/>
      <c r="F743" s="18" t="n"/>
      <c r="G743" s="38" t="n"/>
      <c r="H743" s="39">
        <f>IF($A743="","",IF($F743="","",IFERROR(INDEX('Deposit Batches'!$C$6:$C$505,MATCH($F743,'Deposit Batches'!$A$6:$A$505,0)),"")))</f>
        <v/>
      </c>
      <c r="I743" s="38" t="n"/>
      <c r="J743" s="40" t="n"/>
      <c r="K743" s="40" t="n"/>
      <c r="L743" s="41">
        <f>IF($A743="","",IF($J743="","",ROUND($J743-IF($K743="",0,$K743),2)))</f>
        <v/>
      </c>
      <c r="M743" s="23">
        <f>IF($A743="","",IF(OR($B743="",$C743="",$D743="",$G743="",$J743=""),"Missing Required Data",IF($F743="","Unassigned to Deposit",IF(COUNTIF('Deposit Batches'!$A$6:$A$505,$F743)=0,"Unknown Deposit Batch",IF($I743="","Not Posted",IF(OR($I743&lt;$G743,AND($H743&lt;&gt;"",$H743&lt;$G743)),"Review Dates",IF(ABS($L743)&gt;Dashboard!$B$5,"Posting Variance",IF(ABS(IFERROR(INDEX('Deposit Batches'!$H$6:$H$505,MATCH($F743,'Deposit Batches'!$A$6:$A$505,0)),0))&gt;Dashboard!$B$6,"Deposit Variance","Reconciled"))))))))</f>
        <v/>
      </c>
      <c r="N743" s="24">
        <f>IF($A743="","",IF($G743="","",MAX(0,IF($M743="Reconciled",$I743,Dashboard!$B$4)-$G743)))</f>
        <v/>
      </c>
      <c r="O743" s="25" t="n"/>
    </row>
    <row r="744">
      <c r="A744" s="18" t="n"/>
      <c r="B744" s="18" t="n"/>
      <c r="C744" s="18" t="n"/>
      <c r="D744" s="18" t="n"/>
      <c r="E744" s="18" t="n"/>
      <c r="F744" s="18" t="n"/>
      <c r="G744" s="38" t="n"/>
      <c r="H744" s="39">
        <f>IF($A744="","",IF($F744="","",IFERROR(INDEX('Deposit Batches'!$C$6:$C$505,MATCH($F744,'Deposit Batches'!$A$6:$A$505,0)),"")))</f>
        <v/>
      </c>
      <c r="I744" s="38" t="n"/>
      <c r="J744" s="40" t="n"/>
      <c r="K744" s="40" t="n"/>
      <c r="L744" s="41">
        <f>IF($A744="","",IF($J744="","",ROUND($J744-IF($K744="",0,$K744),2)))</f>
        <v/>
      </c>
      <c r="M744" s="23">
        <f>IF($A744="","",IF(OR($B744="",$C744="",$D744="",$G744="",$J744=""),"Missing Required Data",IF($F744="","Unassigned to Deposit",IF(COUNTIF('Deposit Batches'!$A$6:$A$505,$F744)=0,"Unknown Deposit Batch",IF($I744="","Not Posted",IF(OR($I744&lt;$G744,AND($H744&lt;&gt;"",$H744&lt;$G744)),"Review Dates",IF(ABS($L744)&gt;Dashboard!$B$5,"Posting Variance",IF(ABS(IFERROR(INDEX('Deposit Batches'!$H$6:$H$505,MATCH($F744,'Deposit Batches'!$A$6:$A$505,0)),0))&gt;Dashboard!$B$6,"Deposit Variance","Reconciled"))))))))</f>
        <v/>
      </c>
      <c r="N744" s="24">
        <f>IF($A744="","",IF($G744="","",MAX(0,IF($M744="Reconciled",$I744,Dashboard!$B$4)-$G744)))</f>
        <v/>
      </c>
      <c r="O744" s="25" t="n"/>
    </row>
    <row r="745">
      <c r="A745" s="18" t="n"/>
      <c r="B745" s="18" t="n"/>
      <c r="C745" s="18" t="n"/>
      <c r="D745" s="18" t="n"/>
      <c r="E745" s="18" t="n"/>
      <c r="F745" s="18" t="n"/>
      <c r="G745" s="38" t="n"/>
      <c r="H745" s="39">
        <f>IF($A745="","",IF($F745="","",IFERROR(INDEX('Deposit Batches'!$C$6:$C$505,MATCH($F745,'Deposit Batches'!$A$6:$A$505,0)),"")))</f>
        <v/>
      </c>
      <c r="I745" s="38" t="n"/>
      <c r="J745" s="40" t="n"/>
      <c r="K745" s="40" t="n"/>
      <c r="L745" s="41">
        <f>IF($A745="","",IF($J745="","",ROUND($J745-IF($K745="",0,$K745),2)))</f>
        <v/>
      </c>
      <c r="M745" s="23">
        <f>IF($A745="","",IF(OR($B745="",$C745="",$D745="",$G745="",$J745=""),"Missing Required Data",IF($F745="","Unassigned to Deposit",IF(COUNTIF('Deposit Batches'!$A$6:$A$505,$F745)=0,"Unknown Deposit Batch",IF($I745="","Not Posted",IF(OR($I745&lt;$G745,AND($H745&lt;&gt;"",$H745&lt;$G745)),"Review Dates",IF(ABS($L745)&gt;Dashboard!$B$5,"Posting Variance",IF(ABS(IFERROR(INDEX('Deposit Batches'!$H$6:$H$505,MATCH($F745,'Deposit Batches'!$A$6:$A$505,0)),0))&gt;Dashboard!$B$6,"Deposit Variance","Reconciled"))))))))</f>
        <v/>
      </c>
      <c r="N745" s="24">
        <f>IF($A745="","",IF($G745="","",MAX(0,IF($M745="Reconciled",$I745,Dashboard!$B$4)-$G745)))</f>
        <v/>
      </c>
      <c r="O745" s="25" t="n"/>
    </row>
    <row r="746">
      <c r="A746" s="18" t="n"/>
      <c r="B746" s="18" t="n"/>
      <c r="C746" s="18" t="n"/>
      <c r="D746" s="18" t="n"/>
      <c r="E746" s="18" t="n"/>
      <c r="F746" s="18" t="n"/>
      <c r="G746" s="38" t="n"/>
      <c r="H746" s="39">
        <f>IF($A746="","",IF($F746="","",IFERROR(INDEX('Deposit Batches'!$C$6:$C$505,MATCH($F746,'Deposit Batches'!$A$6:$A$505,0)),"")))</f>
        <v/>
      </c>
      <c r="I746" s="38" t="n"/>
      <c r="J746" s="40" t="n"/>
      <c r="K746" s="40" t="n"/>
      <c r="L746" s="41">
        <f>IF($A746="","",IF($J746="","",ROUND($J746-IF($K746="",0,$K746),2)))</f>
        <v/>
      </c>
      <c r="M746" s="23">
        <f>IF($A746="","",IF(OR($B746="",$C746="",$D746="",$G746="",$J746=""),"Missing Required Data",IF($F746="","Unassigned to Deposit",IF(COUNTIF('Deposit Batches'!$A$6:$A$505,$F746)=0,"Unknown Deposit Batch",IF($I746="","Not Posted",IF(OR($I746&lt;$G746,AND($H746&lt;&gt;"",$H746&lt;$G746)),"Review Dates",IF(ABS($L746)&gt;Dashboard!$B$5,"Posting Variance",IF(ABS(IFERROR(INDEX('Deposit Batches'!$H$6:$H$505,MATCH($F746,'Deposit Batches'!$A$6:$A$505,0)),0))&gt;Dashboard!$B$6,"Deposit Variance","Reconciled"))))))))</f>
        <v/>
      </c>
      <c r="N746" s="24">
        <f>IF($A746="","",IF($G746="","",MAX(0,IF($M746="Reconciled",$I746,Dashboard!$B$4)-$G746)))</f>
        <v/>
      </c>
      <c r="O746" s="25" t="n"/>
    </row>
    <row r="747">
      <c r="A747" s="18" t="n"/>
      <c r="B747" s="18" t="n"/>
      <c r="C747" s="18" t="n"/>
      <c r="D747" s="18" t="n"/>
      <c r="E747" s="18" t="n"/>
      <c r="F747" s="18" t="n"/>
      <c r="G747" s="38" t="n"/>
      <c r="H747" s="39">
        <f>IF($A747="","",IF($F747="","",IFERROR(INDEX('Deposit Batches'!$C$6:$C$505,MATCH($F747,'Deposit Batches'!$A$6:$A$505,0)),"")))</f>
        <v/>
      </c>
      <c r="I747" s="38" t="n"/>
      <c r="J747" s="40" t="n"/>
      <c r="K747" s="40" t="n"/>
      <c r="L747" s="41">
        <f>IF($A747="","",IF($J747="","",ROUND($J747-IF($K747="",0,$K747),2)))</f>
        <v/>
      </c>
      <c r="M747" s="23">
        <f>IF($A747="","",IF(OR($B747="",$C747="",$D747="",$G747="",$J747=""),"Missing Required Data",IF($F747="","Unassigned to Deposit",IF(COUNTIF('Deposit Batches'!$A$6:$A$505,$F747)=0,"Unknown Deposit Batch",IF($I747="","Not Posted",IF(OR($I747&lt;$G747,AND($H747&lt;&gt;"",$H747&lt;$G747)),"Review Dates",IF(ABS($L747)&gt;Dashboard!$B$5,"Posting Variance",IF(ABS(IFERROR(INDEX('Deposit Batches'!$H$6:$H$505,MATCH($F747,'Deposit Batches'!$A$6:$A$505,0)),0))&gt;Dashboard!$B$6,"Deposit Variance","Reconciled"))))))))</f>
        <v/>
      </c>
      <c r="N747" s="24">
        <f>IF($A747="","",IF($G747="","",MAX(0,IF($M747="Reconciled",$I747,Dashboard!$B$4)-$G747)))</f>
        <v/>
      </c>
      <c r="O747" s="25" t="n"/>
    </row>
    <row r="748">
      <c r="A748" s="18" t="n"/>
      <c r="B748" s="18" t="n"/>
      <c r="C748" s="18" t="n"/>
      <c r="D748" s="18" t="n"/>
      <c r="E748" s="18" t="n"/>
      <c r="F748" s="18" t="n"/>
      <c r="G748" s="38" t="n"/>
      <c r="H748" s="39">
        <f>IF($A748="","",IF($F748="","",IFERROR(INDEX('Deposit Batches'!$C$6:$C$505,MATCH($F748,'Deposit Batches'!$A$6:$A$505,0)),"")))</f>
        <v/>
      </c>
      <c r="I748" s="38" t="n"/>
      <c r="J748" s="40" t="n"/>
      <c r="K748" s="40" t="n"/>
      <c r="L748" s="41">
        <f>IF($A748="","",IF($J748="","",ROUND($J748-IF($K748="",0,$K748),2)))</f>
        <v/>
      </c>
      <c r="M748" s="23">
        <f>IF($A748="","",IF(OR($B748="",$C748="",$D748="",$G748="",$J748=""),"Missing Required Data",IF($F748="","Unassigned to Deposit",IF(COUNTIF('Deposit Batches'!$A$6:$A$505,$F748)=0,"Unknown Deposit Batch",IF($I748="","Not Posted",IF(OR($I748&lt;$G748,AND($H748&lt;&gt;"",$H748&lt;$G748)),"Review Dates",IF(ABS($L748)&gt;Dashboard!$B$5,"Posting Variance",IF(ABS(IFERROR(INDEX('Deposit Batches'!$H$6:$H$505,MATCH($F748,'Deposit Batches'!$A$6:$A$505,0)),0))&gt;Dashboard!$B$6,"Deposit Variance","Reconciled"))))))))</f>
        <v/>
      </c>
      <c r="N748" s="24">
        <f>IF($A748="","",IF($G748="","",MAX(0,IF($M748="Reconciled",$I748,Dashboard!$B$4)-$G748)))</f>
        <v/>
      </c>
      <c r="O748" s="25" t="n"/>
    </row>
    <row r="749">
      <c r="A749" s="18" t="n"/>
      <c r="B749" s="18" t="n"/>
      <c r="C749" s="18" t="n"/>
      <c r="D749" s="18" t="n"/>
      <c r="E749" s="18" t="n"/>
      <c r="F749" s="18" t="n"/>
      <c r="G749" s="38" t="n"/>
      <c r="H749" s="39">
        <f>IF($A749="","",IF($F749="","",IFERROR(INDEX('Deposit Batches'!$C$6:$C$505,MATCH($F749,'Deposit Batches'!$A$6:$A$505,0)),"")))</f>
        <v/>
      </c>
      <c r="I749" s="38" t="n"/>
      <c r="J749" s="40" t="n"/>
      <c r="K749" s="40" t="n"/>
      <c r="L749" s="41">
        <f>IF($A749="","",IF($J749="","",ROUND($J749-IF($K749="",0,$K749),2)))</f>
        <v/>
      </c>
      <c r="M749" s="23">
        <f>IF($A749="","",IF(OR($B749="",$C749="",$D749="",$G749="",$J749=""),"Missing Required Data",IF($F749="","Unassigned to Deposit",IF(COUNTIF('Deposit Batches'!$A$6:$A$505,$F749)=0,"Unknown Deposit Batch",IF($I749="","Not Posted",IF(OR($I749&lt;$G749,AND($H749&lt;&gt;"",$H749&lt;$G749)),"Review Dates",IF(ABS($L749)&gt;Dashboard!$B$5,"Posting Variance",IF(ABS(IFERROR(INDEX('Deposit Batches'!$H$6:$H$505,MATCH($F749,'Deposit Batches'!$A$6:$A$505,0)),0))&gt;Dashboard!$B$6,"Deposit Variance","Reconciled"))))))))</f>
        <v/>
      </c>
      <c r="N749" s="24">
        <f>IF($A749="","",IF($G749="","",MAX(0,IF($M749="Reconciled",$I749,Dashboard!$B$4)-$G749)))</f>
        <v/>
      </c>
      <c r="O749" s="25" t="n"/>
    </row>
    <row r="750">
      <c r="A750" s="18" t="n"/>
      <c r="B750" s="18" t="n"/>
      <c r="C750" s="18" t="n"/>
      <c r="D750" s="18" t="n"/>
      <c r="E750" s="18" t="n"/>
      <c r="F750" s="18" t="n"/>
      <c r="G750" s="38" t="n"/>
      <c r="H750" s="39">
        <f>IF($A750="","",IF($F750="","",IFERROR(INDEX('Deposit Batches'!$C$6:$C$505,MATCH($F750,'Deposit Batches'!$A$6:$A$505,0)),"")))</f>
        <v/>
      </c>
      <c r="I750" s="38" t="n"/>
      <c r="J750" s="40" t="n"/>
      <c r="K750" s="40" t="n"/>
      <c r="L750" s="41">
        <f>IF($A750="","",IF($J750="","",ROUND($J750-IF($K750="",0,$K750),2)))</f>
        <v/>
      </c>
      <c r="M750" s="23">
        <f>IF($A750="","",IF(OR($B750="",$C750="",$D750="",$G750="",$J750=""),"Missing Required Data",IF($F750="","Unassigned to Deposit",IF(COUNTIF('Deposit Batches'!$A$6:$A$505,$F750)=0,"Unknown Deposit Batch",IF($I750="","Not Posted",IF(OR($I750&lt;$G750,AND($H750&lt;&gt;"",$H750&lt;$G750)),"Review Dates",IF(ABS($L750)&gt;Dashboard!$B$5,"Posting Variance",IF(ABS(IFERROR(INDEX('Deposit Batches'!$H$6:$H$505,MATCH($F750,'Deposit Batches'!$A$6:$A$505,0)),0))&gt;Dashboard!$B$6,"Deposit Variance","Reconciled"))))))))</f>
        <v/>
      </c>
      <c r="N750" s="24">
        <f>IF($A750="","",IF($G750="","",MAX(0,IF($M750="Reconciled",$I750,Dashboard!$B$4)-$G750)))</f>
        <v/>
      </c>
      <c r="O750" s="25" t="n"/>
    </row>
    <row r="751">
      <c r="A751" s="18" t="n"/>
      <c r="B751" s="18" t="n"/>
      <c r="C751" s="18" t="n"/>
      <c r="D751" s="18" t="n"/>
      <c r="E751" s="18" t="n"/>
      <c r="F751" s="18" t="n"/>
      <c r="G751" s="38" t="n"/>
      <c r="H751" s="39">
        <f>IF($A751="","",IF($F751="","",IFERROR(INDEX('Deposit Batches'!$C$6:$C$505,MATCH($F751,'Deposit Batches'!$A$6:$A$505,0)),"")))</f>
        <v/>
      </c>
      <c r="I751" s="38" t="n"/>
      <c r="J751" s="40" t="n"/>
      <c r="K751" s="40" t="n"/>
      <c r="L751" s="41">
        <f>IF($A751="","",IF($J751="","",ROUND($J751-IF($K751="",0,$K751),2)))</f>
        <v/>
      </c>
      <c r="M751" s="23">
        <f>IF($A751="","",IF(OR($B751="",$C751="",$D751="",$G751="",$J751=""),"Missing Required Data",IF($F751="","Unassigned to Deposit",IF(COUNTIF('Deposit Batches'!$A$6:$A$505,$F751)=0,"Unknown Deposit Batch",IF($I751="","Not Posted",IF(OR($I751&lt;$G751,AND($H751&lt;&gt;"",$H751&lt;$G751)),"Review Dates",IF(ABS($L751)&gt;Dashboard!$B$5,"Posting Variance",IF(ABS(IFERROR(INDEX('Deposit Batches'!$H$6:$H$505,MATCH($F751,'Deposit Batches'!$A$6:$A$505,0)),0))&gt;Dashboard!$B$6,"Deposit Variance","Reconciled"))))))))</f>
        <v/>
      </c>
      <c r="N751" s="24">
        <f>IF($A751="","",IF($G751="","",MAX(0,IF($M751="Reconciled",$I751,Dashboard!$B$4)-$G751)))</f>
        <v/>
      </c>
      <c r="O751" s="25" t="n"/>
    </row>
    <row r="752">
      <c r="A752" s="18" t="n"/>
      <c r="B752" s="18" t="n"/>
      <c r="C752" s="18" t="n"/>
      <c r="D752" s="18" t="n"/>
      <c r="E752" s="18" t="n"/>
      <c r="F752" s="18" t="n"/>
      <c r="G752" s="38" t="n"/>
      <c r="H752" s="39">
        <f>IF($A752="","",IF($F752="","",IFERROR(INDEX('Deposit Batches'!$C$6:$C$505,MATCH($F752,'Deposit Batches'!$A$6:$A$505,0)),"")))</f>
        <v/>
      </c>
      <c r="I752" s="38" t="n"/>
      <c r="J752" s="40" t="n"/>
      <c r="K752" s="40" t="n"/>
      <c r="L752" s="41">
        <f>IF($A752="","",IF($J752="","",ROUND($J752-IF($K752="",0,$K752),2)))</f>
        <v/>
      </c>
      <c r="M752" s="23">
        <f>IF($A752="","",IF(OR($B752="",$C752="",$D752="",$G752="",$J752=""),"Missing Required Data",IF($F752="","Unassigned to Deposit",IF(COUNTIF('Deposit Batches'!$A$6:$A$505,$F752)=0,"Unknown Deposit Batch",IF($I752="","Not Posted",IF(OR($I752&lt;$G752,AND($H752&lt;&gt;"",$H752&lt;$G752)),"Review Dates",IF(ABS($L752)&gt;Dashboard!$B$5,"Posting Variance",IF(ABS(IFERROR(INDEX('Deposit Batches'!$H$6:$H$505,MATCH($F752,'Deposit Batches'!$A$6:$A$505,0)),0))&gt;Dashboard!$B$6,"Deposit Variance","Reconciled"))))))))</f>
        <v/>
      </c>
      <c r="N752" s="24">
        <f>IF($A752="","",IF($G752="","",MAX(0,IF($M752="Reconciled",$I752,Dashboard!$B$4)-$G752)))</f>
        <v/>
      </c>
      <c r="O752" s="25" t="n"/>
    </row>
    <row r="753">
      <c r="A753" s="18" t="n"/>
      <c r="B753" s="18" t="n"/>
      <c r="C753" s="18" t="n"/>
      <c r="D753" s="18" t="n"/>
      <c r="E753" s="18" t="n"/>
      <c r="F753" s="18" t="n"/>
      <c r="G753" s="38" t="n"/>
      <c r="H753" s="39">
        <f>IF($A753="","",IF($F753="","",IFERROR(INDEX('Deposit Batches'!$C$6:$C$505,MATCH($F753,'Deposit Batches'!$A$6:$A$505,0)),"")))</f>
        <v/>
      </c>
      <c r="I753" s="38" t="n"/>
      <c r="J753" s="40" t="n"/>
      <c r="K753" s="40" t="n"/>
      <c r="L753" s="41">
        <f>IF($A753="","",IF($J753="","",ROUND($J753-IF($K753="",0,$K753),2)))</f>
        <v/>
      </c>
      <c r="M753" s="23">
        <f>IF($A753="","",IF(OR($B753="",$C753="",$D753="",$G753="",$J753=""),"Missing Required Data",IF($F753="","Unassigned to Deposit",IF(COUNTIF('Deposit Batches'!$A$6:$A$505,$F753)=0,"Unknown Deposit Batch",IF($I753="","Not Posted",IF(OR($I753&lt;$G753,AND($H753&lt;&gt;"",$H753&lt;$G753)),"Review Dates",IF(ABS($L753)&gt;Dashboard!$B$5,"Posting Variance",IF(ABS(IFERROR(INDEX('Deposit Batches'!$H$6:$H$505,MATCH($F753,'Deposit Batches'!$A$6:$A$505,0)),0))&gt;Dashboard!$B$6,"Deposit Variance","Reconciled"))))))))</f>
        <v/>
      </c>
      <c r="N753" s="24">
        <f>IF($A753="","",IF($G753="","",MAX(0,IF($M753="Reconciled",$I753,Dashboard!$B$4)-$G753)))</f>
        <v/>
      </c>
      <c r="O753" s="25" t="n"/>
    </row>
    <row r="754">
      <c r="A754" s="18" t="n"/>
      <c r="B754" s="18" t="n"/>
      <c r="C754" s="18" t="n"/>
      <c r="D754" s="18" t="n"/>
      <c r="E754" s="18" t="n"/>
      <c r="F754" s="18" t="n"/>
      <c r="G754" s="38" t="n"/>
      <c r="H754" s="39">
        <f>IF($A754="","",IF($F754="","",IFERROR(INDEX('Deposit Batches'!$C$6:$C$505,MATCH($F754,'Deposit Batches'!$A$6:$A$505,0)),"")))</f>
        <v/>
      </c>
      <c r="I754" s="38" t="n"/>
      <c r="J754" s="40" t="n"/>
      <c r="K754" s="40" t="n"/>
      <c r="L754" s="41">
        <f>IF($A754="","",IF($J754="","",ROUND($J754-IF($K754="",0,$K754),2)))</f>
        <v/>
      </c>
      <c r="M754" s="23">
        <f>IF($A754="","",IF(OR($B754="",$C754="",$D754="",$G754="",$J754=""),"Missing Required Data",IF($F754="","Unassigned to Deposit",IF(COUNTIF('Deposit Batches'!$A$6:$A$505,$F754)=0,"Unknown Deposit Batch",IF($I754="","Not Posted",IF(OR($I754&lt;$G754,AND($H754&lt;&gt;"",$H754&lt;$G754)),"Review Dates",IF(ABS($L754)&gt;Dashboard!$B$5,"Posting Variance",IF(ABS(IFERROR(INDEX('Deposit Batches'!$H$6:$H$505,MATCH($F754,'Deposit Batches'!$A$6:$A$505,0)),0))&gt;Dashboard!$B$6,"Deposit Variance","Reconciled"))))))))</f>
        <v/>
      </c>
      <c r="N754" s="24">
        <f>IF($A754="","",IF($G754="","",MAX(0,IF($M754="Reconciled",$I754,Dashboard!$B$4)-$G754)))</f>
        <v/>
      </c>
      <c r="O754" s="25" t="n"/>
    </row>
    <row r="755">
      <c r="A755" s="18" t="n"/>
      <c r="B755" s="18" t="n"/>
      <c r="C755" s="18" t="n"/>
      <c r="D755" s="18" t="n"/>
      <c r="E755" s="18" t="n"/>
      <c r="F755" s="18" t="n"/>
      <c r="G755" s="38" t="n"/>
      <c r="H755" s="39">
        <f>IF($A755="","",IF($F755="","",IFERROR(INDEX('Deposit Batches'!$C$6:$C$505,MATCH($F755,'Deposit Batches'!$A$6:$A$505,0)),"")))</f>
        <v/>
      </c>
      <c r="I755" s="38" t="n"/>
      <c r="J755" s="40" t="n"/>
      <c r="K755" s="40" t="n"/>
      <c r="L755" s="41">
        <f>IF($A755="","",IF($J755="","",ROUND($J755-IF($K755="",0,$K755),2)))</f>
        <v/>
      </c>
      <c r="M755" s="23">
        <f>IF($A755="","",IF(OR($B755="",$C755="",$D755="",$G755="",$J755=""),"Missing Required Data",IF($F755="","Unassigned to Deposit",IF(COUNTIF('Deposit Batches'!$A$6:$A$505,$F755)=0,"Unknown Deposit Batch",IF($I755="","Not Posted",IF(OR($I755&lt;$G755,AND($H755&lt;&gt;"",$H755&lt;$G755)),"Review Dates",IF(ABS($L755)&gt;Dashboard!$B$5,"Posting Variance",IF(ABS(IFERROR(INDEX('Deposit Batches'!$H$6:$H$505,MATCH($F755,'Deposit Batches'!$A$6:$A$505,0)),0))&gt;Dashboard!$B$6,"Deposit Variance","Reconciled"))))))))</f>
        <v/>
      </c>
      <c r="N755" s="24">
        <f>IF($A755="","",IF($G755="","",MAX(0,IF($M755="Reconciled",$I755,Dashboard!$B$4)-$G755)))</f>
        <v/>
      </c>
      <c r="O755" s="25" t="n"/>
    </row>
    <row r="756">
      <c r="A756" s="18" t="n"/>
      <c r="B756" s="18" t="n"/>
      <c r="C756" s="18" t="n"/>
      <c r="D756" s="18" t="n"/>
      <c r="E756" s="18" t="n"/>
      <c r="F756" s="18" t="n"/>
      <c r="G756" s="38" t="n"/>
      <c r="H756" s="39">
        <f>IF($A756="","",IF($F756="","",IFERROR(INDEX('Deposit Batches'!$C$6:$C$505,MATCH($F756,'Deposit Batches'!$A$6:$A$505,0)),"")))</f>
        <v/>
      </c>
      <c r="I756" s="38" t="n"/>
      <c r="J756" s="40" t="n"/>
      <c r="K756" s="40" t="n"/>
      <c r="L756" s="41">
        <f>IF($A756="","",IF($J756="","",ROUND($J756-IF($K756="",0,$K756),2)))</f>
        <v/>
      </c>
      <c r="M756" s="23">
        <f>IF($A756="","",IF(OR($B756="",$C756="",$D756="",$G756="",$J756=""),"Missing Required Data",IF($F756="","Unassigned to Deposit",IF(COUNTIF('Deposit Batches'!$A$6:$A$505,$F756)=0,"Unknown Deposit Batch",IF($I756="","Not Posted",IF(OR($I756&lt;$G756,AND($H756&lt;&gt;"",$H756&lt;$G756)),"Review Dates",IF(ABS($L756)&gt;Dashboard!$B$5,"Posting Variance",IF(ABS(IFERROR(INDEX('Deposit Batches'!$H$6:$H$505,MATCH($F756,'Deposit Batches'!$A$6:$A$505,0)),0))&gt;Dashboard!$B$6,"Deposit Variance","Reconciled"))))))))</f>
        <v/>
      </c>
      <c r="N756" s="24">
        <f>IF($A756="","",IF($G756="","",MAX(0,IF($M756="Reconciled",$I756,Dashboard!$B$4)-$G756)))</f>
        <v/>
      </c>
      <c r="O756" s="25" t="n"/>
    </row>
    <row r="757">
      <c r="A757" s="18" t="n"/>
      <c r="B757" s="18" t="n"/>
      <c r="C757" s="18" t="n"/>
      <c r="D757" s="18" t="n"/>
      <c r="E757" s="18" t="n"/>
      <c r="F757" s="18" t="n"/>
      <c r="G757" s="38" t="n"/>
      <c r="H757" s="39">
        <f>IF($A757="","",IF($F757="","",IFERROR(INDEX('Deposit Batches'!$C$6:$C$505,MATCH($F757,'Deposit Batches'!$A$6:$A$505,0)),"")))</f>
        <v/>
      </c>
      <c r="I757" s="38" t="n"/>
      <c r="J757" s="40" t="n"/>
      <c r="K757" s="40" t="n"/>
      <c r="L757" s="41">
        <f>IF($A757="","",IF($J757="","",ROUND($J757-IF($K757="",0,$K757),2)))</f>
        <v/>
      </c>
      <c r="M757" s="23">
        <f>IF($A757="","",IF(OR($B757="",$C757="",$D757="",$G757="",$J757=""),"Missing Required Data",IF($F757="","Unassigned to Deposit",IF(COUNTIF('Deposit Batches'!$A$6:$A$505,$F757)=0,"Unknown Deposit Batch",IF($I757="","Not Posted",IF(OR($I757&lt;$G757,AND($H757&lt;&gt;"",$H757&lt;$G757)),"Review Dates",IF(ABS($L757)&gt;Dashboard!$B$5,"Posting Variance",IF(ABS(IFERROR(INDEX('Deposit Batches'!$H$6:$H$505,MATCH($F757,'Deposit Batches'!$A$6:$A$505,0)),0))&gt;Dashboard!$B$6,"Deposit Variance","Reconciled"))))))))</f>
        <v/>
      </c>
      <c r="N757" s="24">
        <f>IF($A757="","",IF($G757="","",MAX(0,IF($M757="Reconciled",$I757,Dashboard!$B$4)-$G757)))</f>
        <v/>
      </c>
      <c r="O757" s="25" t="n"/>
    </row>
    <row r="758">
      <c r="A758" s="18" t="n"/>
      <c r="B758" s="18" t="n"/>
      <c r="C758" s="18" t="n"/>
      <c r="D758" s="18" t="n"/>
      <c r="E758" s="18" t="n"/>
      <c r="F758" s="18" t="n"/>
      <c r="G758" s="38" t="n"/>
      <c r="H758" s="39">
        <f>IF($A758="","",IF($F758="","",IFERROR(INDEX('Deposit Batches'!$C$6:$C$505,MATCH($F758,'Deposit Batches'!$A$6:$A$505,0)),"")))</f>
        <v/>
      </c>
      <c r="I758" s="38" t="n"/>
      <c r="J758" s="40" t="n"/>
      <c r="K758" s="40" t="n"/>
      <c r="L758" s="41">
        <f>IF($A758="","",IF($J758="","",ROUND($J758-IF($K758="",0,$K758),2)))</f>
        <v/>
      </c>
      <c r="M758" s="23">
        <f>IF($A758="","",IF(OR($B758="",$C758="",$D758="",$G758="",$J758=""),"Missing Required Data",IF($F758="","Unassigned to Deposit",IF(COUNTIF('Deposit Batches'!$A$6:$A$505,$F758)=0,"Unknown Deposit Batch",IF($I758="","Not Posted",IF(OR($I758&lt;$G758,AND($H758&lt;&gt;"",$H758&lt;$G758)),"Review Dates",IF(ABS($L758)&gt;Dashboard!$B$5,"Posting Variance",IF(ABS(IFERROR(INDEX('Deposit Batches'!$H$6:$H$505,MATCH($F758,'Deposit Batches'!$A$6:$A$505,0)),0))&gt;Dashboard!$B$6,"Deposit Variance","Reconciled"))))))))</f>
        <v/>
      </c>
      <c r="N758" s="24">
        <f>IF($A758="","",IF($G758="","",MAX(0,IF($M758="Reconciled",$I758,Dashboard!$B$4)-$G758)))</f>
        <v/>
      </c>
      <c r="O758" s="25" t="n"/>
    </row>
    <row r="759">
      <c r="A759" s="18" t="n"/>
      <c r="B759" s="18" t="n"/>
      <c r="C759" s="18" t="n"/>
      <c r="D759" s="18" t="n"/>
      <c r="E759" s="18" t="n"/>
      <c r="F759" s="18" t="n"/>
      <c r="G759" s="38" t="n"/>
      <c r="H759" s="39">
        <f>IF($A759="","",IF($F759="","",IFERROR(INDEX('Deposit Batches'!$C$6:$C$505,MATCH($F759,'Deposit Batches'!$A$6:$A$505,0)),"")))</f>
        <v/>
      </c>
      <c r="I759" s="38" t="n"/>
      <c r="J759" s="40" t="n"/>
      <c r="K759" s="40" t="n"/>
      <c r="L759" s="41">
        <f>IF($A759="","",IF($J759="","",ROUND($J759-IF($K759="",0,$K759),2)))</f>
        <v/>
      </c>
      <c r="M759" s="23">
        <f>IF($A759="","",IF(OR($B759="",$C759="",$D759="",$G759="",$J759=""),"Missing Required Data",IF($F759="","Unassigned to Deposit",IF(COUNTIF('Deposit Batches'!$A$6:$A$505,$F759)=0,"Unknown Deposit Batch",IF($I759="","Not Posted",IF(OR($I759&lt;$G759,AND($H759&lt;&gt;"",$H759&lt;$G759)),"Review Dates",IF(ABS($L759)&gt;Dashboard!$B$5,"Posting Variance",IF(ABS(IFERROR(INDEX('Deposit Batches'!$H$6:$H$505,MATCH($F759,'Deposit Batches'!$A$6:$A$505,0)),0))&gt;Dashboard!$B$6,"Deposit Variance","Reconciled"))))))))</f>
        <v/>
      </c>
      <c r="N759" s="24">
        <f>IF($A759="","",IF($G759="","",MAX(0,IF($M759="Reconciled",$I759,Dashboard!$B$4)-$G759)))</f>
        <v/>
      </c>
      <c r="O759" s="25" t="n"/>
    </row>
    <row r="760">
      <c r="A760" s="18" t="n"/>
      <c r="B760" s="18" t="n"/>
      <c r="C760" s="18" t="n"/>
      <c r="D760" s="18" t="n"/>
      <c r="E760" s="18" t="n"/>
      <c r="F760" s="18" t="n"/>
      <c r="G760" s="38" t="n"/>
      <c r="H760" s="39">
        <f>IF($A760="","",IF($F760="","",IFERROR(INDEX('Deposit Batches'!$C$6:$C$505,MATCH($F760,'Deposit Batches'!$A$6:$A$505,0)),"")))</f>
        <v/>
      </c>
      <c r="I760" s="38" t="n"/>
      <c r="J760" s="40" t="n"/>
      <c r="K760" s="40" t="n"/>
      <c r="L760" s="41">
        <f>IF($A760="","",IF($J760="","",ROUND($J760-IF($K760="",0,$K760),2)))</f>
        <v/>
      </c>
      <c r="M760" s="23">
        <f>IF($A760="","",IF(OR($B760="",$C760="",$D760="",$G760="",$J760=""),"Missing Required Data",IF($F760="","Unassigned to Deposit",IF(COUNTIF('Deposit Batches'!$A$6:$A$505,$F760)=0,"Unknown Deposit Batch",IF($I760="","Not Posted",IF(OR($I760&lt;$G760,AND($H760&lt;&gt;"",$H760&lt;$G760)),"Review Dates",IF(ABS($L760)&gt;Dashboard!$B$5,"Posting Variance",IF(ABS(IFERROR(INDEX('Deposit Batches'!$H$6:$H$505,MATCH($F760,'Deposit Batches'!$A$6:$A$505,0)),0))&gt;Dashboard!$B$6,"Deposit Variance","Reconciled"))))))))</f>
        <v/>
      </c>
      <c r="N760" s="24">
        <f>IF($A760="","",IF($G760="","",MAX(0,IF($M760="Reconciled",$I760,Dashboard!$B$4)-$G760)))</f>
        <v/>
      </c>
      <c r="O760" s="25" t="n"/>
    </row>
    <row r="761">
      <c r="A761" s="18" t="n"/>
      <c r="B761" s="18" t="n"/>
      <c r="C761" s="18" t="n"/>
      <c r="D761" s="18" t="n"/>
      <c r="E761" s="18" t="n"/>
      <c r="F761" s="18" t="n"/>
      <c r="G761" s="38" t="n"/>
      <c r="H761" s="39">
        <f>IF($A761="","",IF($F761="","",IFERROR(INDEX('Deposit Batches'!$C$6:$C$505,MATCH($F761,'Deposit Batches'!$A$6:$A$505,0)),"")))</f>
        <v/>
      </c>
      <c r="I761" s="38" t="n"/>
      <c r="J761" s="40" t="n"/>
      <c r="K761" s="40" t="n"/>
      <c r="L761" s="41">
        <f>IF($A761="","",IF($J761="","",ROUND($J761-IF($K761="",0,$K761),2)))</f>
        <v/>
      </c>
      <c r="M761" s="23">
        <f>IF($A761="","",IF(OR($B761="",$C761="",$D761="",$G761="",$J761=""),"Missing Required Data",IF($F761="","Unassigned to Deposit",IF(COUNTIF('Deposit Batches'!$A$6:$A$505,$F761)=0,"Unknown Deposit Batch",IF($I761="","Not Posted",IF(OR($I761&lt;$G761,AND($H761&lt;&gt;"",$H761&lt;$G761)),"Review Dates",IF(ABS($L761)&gt;Dashboard!$B$5,"Posting Variance",IF(ABS(IFERROR(INDEX('Deposit Batches'!$H$6:$H$505,MATCH($F761,'Deposit Batches'!$A$6:$A$505,0)),0))&gt;Dashboard!$B$6,"Deposit Variance","Reconciled"))))))))</f>
        <v/>
      </c>
      <c r="N761" s="24">
        <f>IF($A761="","",IF($G761="","",MAX(0,IF($M761="Reconciled",$I761,Dashboard!$B$4)-$G761)))</f>
        <v/>
      </c>
      <c r="O761" s="25" t="n"/>
    </row>
    <row r="762">
      <c r="A762" s="18" t="n"/>
      <c r="B762" s="18" t="n"/>
      <c r="C762" s="18" t="n"/>
      <c r="D762" s="18" t="n"/>
      <c r="E762" s="18" t="n"/>
      <c r="F762" s="18" t="n"/>
      <c r="G762" s="38" t="n"/>
      <c r="H762" s="39">
        <f>IF($A762="","",IF($F762="","",IFERROR(INDEX('Deposit Batches'!$C$6:$C$505,MATCH($F762,'Deposit Batches'!$A$6:$A$505,0)),"")))</f>
        <v/>
      </c>
      <c r="I762" s="38" t="n"/>
      <c r="J762" s="40" t="n"/>
      <c r="K762" s="40" t="n"/>
      <c r="L762" s="41">
        <f>IF($A762="","",IF($J762="","",ROUND($J762-IF($K762="",0,$K762),2)))</f>
        <v/>
      </c>
      <c r="M762" s="23">
        <f>IF($A762="","",IF(OR($B762="",$C762="",$D762="",$G762="",$J762=""),"Missing Required Data",IF($F762="","Unassigned to Deposit",IF(COUNTIF('Deposit Batches'!$A$6:$A$505,$F762)=0,"Unknown Deposit Batch",IF($I762="","Not Posted",IF(OR($I762&lt;$G762,AND($H762&lt;&gt;"",$H762&lt;$G762)),"Review Dates",IF(ABS($L762)&gt;Dashboard!$B$5,"Posting Variance",IF(ABS(IFERROR(INDEX('Deposit Batches'!$H$6:$H$505,MATCH($F762,'Deposit Batches'!$A$6:$A$505,0)),0))&gt;Dashboard!$B$6,"Deposit Variance","Reconciled"))))))))</f>
        <v/>
      </c>
      <c r="N762" s="24">
        <f>IF($A762="","",IF($G762="","",MAX(0,IF($M762="Reconciled",$I762,Dashboard!$B$4)-$G762)))</f>
        <v/>
      </c>
      <c r="O762" s="25" t="n"/>
    </row>
    <row r="763">
      <c r="A763" s="18" t="n"/>
      <c r="B763" s="18" t="n"/>
      <c r="C763" s="18" t="n"/>
      <c r="D763" s="18" t="n"/>
      <c r="E763" s="18" t="n"/>
      <c r="F763" s="18" t="n"/>
      <c r="G763" s="38" t="n"/>
      <c r="H763" s="39">
        <f>IF($A763="","",IF($F763="","",IFERROR(INDEX('Deposit Batches'!$C$6:$C$505,MATCH($F763,'Deposit Batches'!$A$6:$A$505,0)),"")))</f>
        <v/>
      </c>
      <c r="I763" s="38" t="n"/>
      <c r="J763" s="40" t="n"/>
      <c r="K763" s="40" t="n"/>
      <c r="L763" s="41">
        <f>IF($A763="","",IF($J763="","",ROUND($J763-IF($K763="",0,$K763),2)))</f>
        <v/>
      </c>
      <c r="M763" s="23">
        <f>IF($A763="","",IF(OR($B763="",$C763="",$D763="",$G763="",$J763=""),"Missing Required Data",IF($F763="","Unassigned to Deposit",IF(COUNTIF('Deposit Batches'!$A$6:$A$505,$F763)=0,"Unknown Deposit Batch",IF($I763="","Not Posted",IF(OR($I763&lt;$G763,AND($H763&lt;&gt;"",$H763&lt;$G763)),"Review Dates",IF(ABS($L763)&gt;Dashboard!$B$5,"Posting Variance",IF(ABS(IFERROR(INDEX('Deposit Batches'!$H$6:$H$505,MATCH($F763,'Deposit Batches'!$A$6:$A$505,0)),0))&gt;Dashboard!$B$6,"Deposit Variance","Reconciled"))))))))</f>
        <v/>
      </c>
      <c r="N763" s="24">
        <f>IF($A763="","",IF($G763="","",MAX(0,IF($M763="Reconciled",$I763,Dashboard!$B$4)-$G763)))</f>
        <v/>
      </c>
      <c r="O763" s="25" t="n"/>
    </row>
    <row r="764">
      <c r="A764" s="18" t="n"/>
      <c r="B764" s="18" t="n"/>
      <c r="C764" s="18" t="n"/>
      <c r="D764" s="18" t="n"/>
      <c r="E764" s="18" t="n"/>
      <c r="F764" s="18" t="n"/>
      <c r="G764" s="38" t="n"/>
      <c r="H764" s="39">
        <f>IF($A764="","",IF($F764="","",IFERROR(INDEX('Deposit Batches'!$C$6:$C$505,MATCH($F764,'Deposit Batches'!$A$6:$A$505,0)),"")))</f>
        <v/>
      </c>
      <c r="I764" s="38" t="n"/>
      <c r="J764" s="40" t="n"/>
      <c r="K764" s="40" t="n"/>
      <c r="L764" s="41">
        <f>IF($A764="","",IF($J764="","",ROUND($J764-IF($K764="",0,$K764),2)))</f>
        <v/>
      </c>
      <c r="M764" s="23">
        <f>IF($A764="","",IF(OR($B764="",$C764="",$D764="",$G764="",$J764=""),"Missing Required Data",IF($F764="","Unassigned to Deposit",IF(COUNTIF('Deposit Batches'!$A$6:$A$505,$F764)=0,"Unknown Deposit Batch",IF($I764="","Not Posted",IF(OR($I764&lt;$G764,AND($H764&lt;&gt;"",$H764&lt;$G764)),"Review Dates",IF(ABS($L764)&gt;Dashboard!$B$5,"Posting Variance",IF(ABS(IFERROR(INDEX('Deposit Batches'!$H$6:$H$505,MATCH($F764,'Deposit Batches'!$A$6:$A$505,0)),0))&gt;Dashboard!$B$6,"Deposit Variance","Reconciled"))))))))</f>
        <v/>
      </c>
      <c r="N764" s="24">
        <f>IF($A764="","",IF($G764="","",MAX(0,IF($M764="Reconciled",$I764,Dashboard!$B$4)-$G764)))</f>
        <v/>
      </c>
      <c r="O764" s="25" t="n"/>
    </row>
    <row r="765">
      <c r="A765" s="18" t="n"/>
      <c r="B765" s="18" t="n"/>
      <c r="C765" s="18" t="n"/>
      <c r="D765" s="18" t="n"/>
      <c r="E765" s="18" t="n"/>
      <c r="F765" s="18" t="n"/>
      <c r="G765" s="38" t="n"/>
      <c r="H765" s="39">
        <f>IF($A765="","",IF($F765="","",IFERROR(INDEX('Deposit Batches'!$C$6:$C$505,MATCH($F765,'Deposit Batches'!$A$6:$A$505,0)),"")))</f>
        <v/>
      </c>
      <c r="I765" s="38" t="n"/>
      <c r="J765" s="40" t="n"/>
      <c r="K765" s="40" t="n"/>
      <c r="L765" s="41">
        <f>IF($A765="","",IF($J765="","",ROUND($J765-IF($K765="",0,$K765),2)))</f>
        <v/>
      </c>
      <c r="M765" s="23">
        <f>IF($A765="","",IF(OR($B765="",$C765="",$D765="",$G765="",$J765=""),"Missing Required Data",IF($F765="","Unassigned to Deposit",IF(COUNTIF('Deposit Batches'!$A$6:$A$505,$F765)=0,"Unknown Deposit Batch",IF($I765="","Not Posted",IF(OR($I765&lt;$G765,AND($H765&lt;&gt;"",$H765&lt;$G765)),"Review Dates",IF(ABS($L765)&gt;Dashboard!$B$5,"Posting Variance",IF(ABS(IFERROR(INDEX('Deposit Batches'!$H$6:$H$505,MATCH($F765,'Deposit Batches'!$A$6:$A$505,0)),0))&gt;Dashboard!$B$6,"Deposit Variance","Reconciled"))))))))</f>
        <v/>
      </c>
      <c r="N765" s="24">
        <f>IF($A765="","",IF($G765="","",MAX(0,IF($M765="Reconciled",$I765,Dashboard!$B$4)-$G765)))</f>
        <v/>
      </c>
      <c r="O765" s="25" t="n"/>
    </row>
    <row r="766">
      <c r="A766" s="18" t="n"/>
      <c r="B766" s="18" t="n"/>
      <c r="C766" s="18" t="n"/>
      <c r="D766" s="18" t="n"/>
      <c r="E766" s="18" t="n"/>
      <c r="F766" s="18" t="n"/>
      <c r="G766" s="38" t="n"/>
      <c r="H766" s="39">
        <f>IF($A766="","",IF($F766="","",IFERROR(INDEX('Deposit Batches'!$C$6:$C$505,MATCH($F766,'Deposit Batches'!$A$6:$A$505,0)),"")))</f>
        <v/>
      </c>
      <c r="I766" s="38" t="n"/>
      <c r="J766" s="40" t="n"/>
      <c r="K766" s="40" t="n"/>
      <c r="L766" s="41">
        <f>IF($A766="","",IF($J766="","",ROUND($J766-IF($K766="",0,$K766),2)))</f>
        <v/>
      </c>
      <c r="M766" s="23">
        <f>IF($A766="","",IF(OR($B766="",$C766="",$D766="",$G766="",$J766=""),"Missing Required Data",IF($F766="","Unassigned to Deposit",IF(COUNTIF('Deposit Batches'!$A$6:$A$505,$F766)=0,"Unknown Deposit Batch",IF($I766="","Not Posted",IF(OR($I766&lt;$G766,AND($H766&lt;&gt;"",$H766&lt;$G766)),"Review Dates",IF(ABS($L766)&gt;Dashboard!$B$5,"Posting Variance",IF(ABS(IFERROR(INDEX('Deposit Batches'!$H$6:$H$505,MATCH($F766,'Deposit Batches'!$A$6:$A$505,0)),0))&gt;Dashboard!$B$6,"Deposit Variance","Reconciled"))))))))</f>
        <v/>
      </c>
      <c r="N766" s="24">
        <f>IF($A766="","",IF($G766="","",MAX(0,IF($M766="Reconciled",$I766,Dashboard!$B$4)-$G766)))</f>
        <v/>
      </c>
      <c r="O766" s="25" t="n"/>
    </row>
    <row r="767">
      <c r="A767" s="18" t="n"/>
      <c r="B767" s="18" t="n"/>
      <c r="C767" s="18" t="n"/>
      <c r="D767" s="18" t="n"/>
      <c r="E767" s="18" t="n"/>
      <c r="F767" s="18" t="n"/>
      <c r="G767" s="38" t="n"/>
      <c r="H767" s="39">
        <f>IF($A767="","",IF($F767="","",IFERROR(INDEX('Deposit Batches'!$C$6:$C$505,MATCH($F767,'Deposit Batches'!$A$6:$A$505,0)),"")))</f>
        <v/>
      </c>
      <c r="I767" s="38" t="n"/>
      <c r="J767" s="40" t="n"/>
      <c r="K767" s="40" t="n"/>
      <c r="L767" s="41">
        <f>IF($A767="","",IF($J767="","",ROUND($J767-IF($K767="",0,$K767),2)))</f>
        <v/>
      </c>
      <c r="M767" s="23">
        <f>IF($A767="","",IF(OR($B767="",$C767="",$D767="",$G767="",$J767=""),"Missing Required Data",IF($F767="","Unassigned to Deposit",IF(COUNTIF('Deposit Batches'!$A$6:$A$505,$F767)=0,"Unknown Deposit Batch",IF($I767="","Not Posted",IF(OR($I767&lt;$G767,AND($H767&lt;&gt;"",$H767&lt;$G767)),"Review Dates",IF(ABS($L767)&gt;Dashboard!$B$5,"Posting Variance",IF(ABS(IFERROR(INDEX('Deposit Batches'!$H$6:$H$505,MATCH($F767,'Deposit Batches'!$A$6:$A$505,0)),0))&gt;Dashboard!$B$6,"Deposit Variance","Reconciled"))))))))</f>
        <v/>
      </c>
      <c r="N767" s="24">
        <f>IF($A767="","",IF($G767="","",MAX(0,IF($M767="Reconciled",$I767,Dashboard!$B$4)-$G767)))</f>
        <v/>
      </c>
      <c r="O767" s="25" t="n"/>
    </row>
    <row r="768">
      <c r="A768" s="18" t="n"/>
      <c r="B768" s="18" t="n"/>
      <c r="C768" s="18" t="n"/>
      <c r="D768" s="18" t="n"/>
      <c r="E768" s="18" t="n"/>
      <c r="F768" s="18" t="n"/>
      <c r="G768" s="38" t="n"/>
      <c r="H768" s="39">
        <f>IF($A768="","",IF($F768="","",IFERROR(INDEX('Deposit Batches'!$C$6:$C$505,MATCH($F768,'Deposit Batches'!$A$6:$A$505,0)),"")))</f>
        <v/>
      </c>
      <c r="I768" s="38" t="n"/>
      <c r="J768" s="40" t="n"/>
      <c r="K768" s="40" t="n"/>
      <c r="L768" s="41">
        <f>IF($A768="","",IF($J768="","",ROUND($J768-IF($K768="",0,$K768),2)))</f>
        <v/>
      </c>
      <c r="M768" s="23">
        <f>IF($A768="","",IF(OR($B768="",$C768="",$D768="",$G768="",$J768=""),"Missing Required Data",IF($F768="","Unassigned to Deposit",IF(COUNTIF('Deposit Batches'!$A$6:$A$505,$F768)=0,"Unknown Deposit Batch",IF($I768="","Not Posted",IF(OR($I768&lt;$G768,AND($H768&lt;&gt;"",$H768&lt;$G768)),"Review Dates",IF(ABS($L768)&gt;Dashboard!$B$5,"Posting Variance",IF(ABS(IFERROR(INDEX('Deposit Batches'!$H$6:$H$505,MATCH($F768,'Deposit Batches'!$A$6:$A$505,0)),0))&gt;Dashboard!$B$6,"Deposit Variance","Reconciled"))))))))</f>
        <v/>
      </c>
      <c r="N768" s="24">
        <f>IF($A768="","",IF($G768="","",MAX(0,IF($M768="Reconciled",$I768,Dashboard!$B$4)-$G768)))</f>
        <v/>
      </c>
      <c r="O768" s="25" t="n"/>
    </row>
    <row r="769">
      <c r="A769" s="18" t="n"/>
      <c r="B769" s="18" t="n"/>
      <c r="C769" s="18" t="n"/>
      <c r="D769" s="18" t="n"/>
      <c r="E769" s="18" t="n"/>
      <c r="F769" s="18" t="n"/>
      <c r="G769" s="38" t="n"/>
      <c r="H769" s="39">
        <f>IF($A769="","",IF($F769="","",IFERROR(INDEX('Deposit Batches'!$C$6:$C$505,MATCH($F769,'Deposit Batches'!$A$6:$A$505,0)),"")))</f>
        <v/>
      </c>
      <c r="I769" s="38" t="n"/>
      <c r="J769" s="40" t="n"/>
      <c r="K769" s="40" t="n"/>
      <c r="L769" s="41">
        <f>IF($A769="","",IF($J769="","",ROUND($J769-IF($K769="",0,$K769),2)))</f>
        <v/>
      </c>
      <c r="M769" s="23">
        <f>IF($A769="","",IF(OR($B769="",$C769="",$D769="",$G769="",$J769=""),"Missing Required Data",IF($F769="","Unassigned to Deposit",IF(COUNTIF('Deposit Batches'!$A$6:$A$505,$F769)=0,"Unknown Deposit Batch",IF($I769="","Not Posted",IF(OR($I769&lt;$G769,AND($H769&lt;&gt;"",$H769&lt;$G769)),"Review Dates",IF(ABS($L769)&gt;Dashboard!$B$5,"Posting Variance",IF(ABS(IFERROR(INDEX('Deposit Batches'!$H$6:$H$505,MATCH($F769,'Deposit Batches'!$A$6:$A$505,0)),0))&gt;Dashboard!$B$6,"Deposit Variance","Reconciled"))))))))</f>
        <v/>
      </c>
      <c r="N769" s="24">
        <f>IF($A769="","",IF($G769="","",MAX(0,IF($M769="Reconciled",$I769,Dashboard!$B$4)-$G769)))</f>
        <v/>
      </c>
      <c r="O769" s="25" t="n"/>
    </row>
    <row r="770">
      <c r="A770" s="18" t="n"/>
      <c r="B770" s="18" t="n"/>
      <c r="C770" s="18" t="n"/>
      <c r="D770" s="18" t="n"/>
      <c r="E770" s="18" t="n"/>
      <c r="F770" s="18" t="n"/>
      <c r="G770" s="38" t="n"/>
      <c r="H770" s="39">
        <f>IF($A770="","",IF($F770="","",IFERROR(INDEX('Deposit Batches'!$C$6:$C$505,MATCH($F770,'Deposit Batches'!$A$6:$A$505,0)),"")))</f>
        <v/>
      </c>
      <c r="I770" s="38" t="n"/>
      <c r="J770" s="40" t="n"/>
      <c r="K770" s="40" t="n"/>
      <c r="L770" s="41">
        <f>IF($A770="","",IF($J770="","",ROUND($J770-IF($K770="",0,$K770),2)))</f>
        <v/>
      </c>
      <c r="M770" s="23">
        <f>IF($A770="","",IF(OR($B770="",$C770="",$D770="",$G770="",$J770=""),"Missing Required Data",IF($F770="","Unassigned to Deposit",IF(COUNTIF('Deposit Batches'!$A$6:$A$505,$F770)=0,"Unknown Deposit Batch",IF($I770="","Not Posted",IF(OR($I770&lt;$G770,AND($H770&lt;&gt;"",$H770&lt;$G770)),"Review Dates",IF(ABS($L770)&gt;Dashboard!$B$5,"Posting Variance",IF(ABS(IFERROR(INDEX('Deposit Batches'!$H$6:$H$505,MATCH($F770,'Deposit Batches'!$A$6:$A$505,0)),0))&gt;Dashboard!$B$6,"Deposit Variance","Reconciled"))))))))</f>
        <v/>
      </c>
      <c r="N770" s="24">
        <f>IF($A770="","",IF($G770="","",MAX(0,IF($M770="Reconciled",$I770,Dashboard!$B$4)-$G770)))</f>
        <v/>
      </c>
      <c r="O770" s="25" t="n"/>
    </row>
    <row r="771">
      <c r="A771" s="18" t="n"/>
      <c r="B771" s="18" t="n"/>
      <c r="C771" s="18" t="n"/>
      <c r="D771" s="18" t="n"/>
      <c r="E771" s="18" t="n"/>
      <c r="F771" s="18" t="n"/>
      <c r="G771" s="38" t="n"/>
      <c r="H771" s="39">
        <f>IF($A771="","",IF($F771="","",IFERROR(INDEX('Deposit Batches'!$C$6:$C$505,MATCH($F771,'Deposit Batches'!$A$6:$A$505,0)),"")))</f>
        <v/>
      </c>
      <c r="I771" s="38" t="n"/>
      <c r="J771" s="40" t="n"/>
      <c r="K771" s="40" t="n"/>
      <c r="L771" s="41">
        <f>IF($A771="","",IF($J771="","",ROUND($J771-IF($K771="",0,$K771),2)))</f>
        <v/>
      </c>
      <c r="M771" s="23">
        <f>IF($A771="","",IF(OR($B771="",$C771="",$D771="",$G771="",$J771=""),"Missing Required Data",IF($F771="","Unassigned to Deposit",IF(COUNTIF('Deposit Batches'!$A$6:$A$505,$F771)=0,"Unknown Deposit Batch",IF($I771="","Not Posted",IF(OR($I771&lt;$G771,AND($H771&lt;&gt;"",$H771&lt;$G771)),"Review Dates",IF(ABS($L771)&gt;Dashboard!$B$5,"Posting Variance",IF(ABS(IFERROR(INDEX('Deposit Batches'!$H$6:$H$505,MATCH($F771,'Deposit Batches'!$A$6:$A$505,0)),0))&gt;Dashboard!$B$6,"Deposit Variance","Reconciled"))))))))</f>
        <v/>
      </c>
      <c r="N771" s="24">
        <f>IF($A771="","",IF($G771="","",MAX(0,IF($M771="Reconciled",$I771,Dashboard!$B$4)-$G771)))</f>
        <v/>
      </c>
      <c r="O771" s="25" t="n"/>
    </row>
    <row r="772">
      <c r="A772" s="18" t="n"/>
      <c r="B772" s="18" t="n"/>
      <c r="C772" s="18" t="n"/>
      <c r="D772" s="18" t="n"/>
      <c r="E772" s="18" t="n"/>
      <c r="F772" s="18" t="n"/>
      <c r="G772" s="38" t="n"/>
      <c r="H772" s="39">
        <f>IF($A772="","",IF($F772="","",IFERROR(INDEX('Deposit Batches'!$C$6:$C$505,MATCH($F772,'Deposit Batches'!$A$6:$A$505,0)),"")))</f>
        <v/>
      </c>
      <c r="I772" s="38" t="n"/>
      <c r="J772" s="40" t="n"/>
      <c r="K772" s="40" t="n"/>
      <c r="L772" s="41">
        <f>IF($A772="","",IF($J772="","",ROUND($J772-IF($K772="",0,$K772),2)))</f>
        <v/>
      </c>
      <c r="M772" s="23">
        <f>IF($A772="","",IF(OR($B772="",$C772="",$D772="",$G772="",$J772=""),"Missing Required Data",IF($F772="","Unassigned to Deposit",IF(COUNTIF('Deposit Batches'!$A$6:$A$505,$F772)=0,"Unknown Deposit Batch",IF($I772="","Not Posted",IF(OR($I772&lt;$G772,AND($H772&lt;&gt;"",$H772&lt;$G772)),"Review Dates",IF(ABS($L772)&gt;Dashboard!$B$5,"Posting Variance",IF(ABS(IFERROR(INDEX('Deposit Batches'!$H$6:$H$505,MATCH($F772,'Deposit Batches'!$A$6:$A$505,0)),0))&gt;Dashboard!$B$6,"Deposit Variance","Reconciled"))))))))</f>
        <v/>
      </c>
      <c r="N772" s="24">
        <f>IF($A772="","",IF($G772="","",MAX(0,IF($M772="Reconciled",$I772,Dashboard!$B$4)-$G772)))</f>
        <v/>
      </c>
      <c r="O772" s="25" t="n"/>
    </row>
    <row r="773">
      <c r="A773" s="18" t="n"/>
      <c r="B773" s="18" t="n"/>
      <c r="C773" s="18" t="n"/>
      <c r="D773" s="18" t="n"/>
      <c r="E773" s="18" t="n"/>
      <c r="F773" s="18" t="n"/>
      <c r="G773" s="38" t="n"/>
      <c r="H773" s="39">
        <f>IF($A773="","",IF($F773="","",IFERROR(INDEX('Deposit Batches'!$C$6:$C$505,MATCH($F773,'Deposit Batches'!$A$6:$A$505,0)),"")))</f>
        <v/>
      </c>
      <c r="I773" s="38" t="n"/>
      <c r="J773" s="40" t="n"/>
      <c r="K773" s="40" t="n"/>
      <c r="L773" s="41">
        <f>IF($A773="","",IF($J773="","",ROUND($J773-IF($K773="",0,$K773),2)))</f>
        <v/>
      </c>
      <c r="M773" s="23">
        <f>IF($A773="","",IF(OR($B773="",$C773="",$D773="",$G773="",$J773=""),"Missing Required Data",IF($F773="","Unassigned to Deposit",IF(COUNTIF('Deposit Batches'!$A$6:$A$505,$F773)=0,"Unknown Deposit Batch",IF($I773="","Not Posted",IF(OR($I773&lt;$G773,AND($H773&lt;&gt;"",$H773&lt;$G773)),"Review Dates",IF(ABS($L773)&gt;Dashboard!$B$5,"Posting Variance",IF(ABS(IFERROR(INDEX('Deposit Batches'!$H$6:$H$505,MATCH($F773,'Deposit Batches'!$A$6:$A$505,0)),0))&gt;Dashboard!$B$6,"Deposit Variance","Reconciled"))))))))</f>
        <v/>
      </c>
      <c r="N773" s="24">
        <f>IF($A773="","",IF($G773="","",MAX(0,IF($M773="Reconciled",$I773,Dashboard!$B$4)-$G773)))</f>
        <v/>
      </c>
      <c r="O773" s="25" t="n"/>
    </row>
    <row r="774">
      <c r="A774" s="18" t="n"/>
      <c r="B774" s="18" t="n"/>
      <c r="C774" s="18" t="n"/>
      <c r="D774" s="18" t="n"/>
      <c r="E774" s="18" t="n"/>
      <c r="F774" s="18" t="n"/>
      <c r="G774" s="38" t="n"/>
      <c r="H774" s="39">
        <f>IF($A774="","",IF($F774="","",IFERROR(INDEX('Deposit Batches'!$C$6:$C$505,MATCH($F774,'Deposit Batches'!$A$6:$A$505,0)),"")))</f>
        <v/>
      </c>
      <c r="I774" s="38" t="n"/>
      <c r="J774" s="40" t="n"/>
      <c r="K774" s="40" t="n"/>
      <c r="L774" s="41">
        <f>IF($A774="","",IF($J774="","",ROUND($J774-IF($K774="",0,$K774),2)))</f>
        <v/>
      </c>
      <c r="M774" s="23">
        <f>IF($A774="","",IF(OR($B774="",$C774="",$D774="",$G774="",$J774=""),"Missing Required Data",IF($F774="","Unassigned to Deposit",IF(COUNTIF('Deposit Batches'!$A$6:$A$505,$F774)=0,"Unknown Deposit Batch",IF($I774="","Not Posted",IF(OR($I774&lt;$G774,AND($H774&lt;&gt;"",$H774&lt;$G774)),"Review Dates",IF(ABS($L774)&gt;Dashboard!$B$5,"Posting Variance",IF(ABS(IFERROR(INDEX('Deposit Batches'!$H$6:$H$505,MATCH($F774,'Deposit Batches'!$A$6:$A$505,0)),0))&gt;Dashboard!$B$6,"Deposit Variance","Reconciled"))))))))</f>
        <v/>
      </c>
      <c r="N774" s="24">
        <f>IF($A774="","",IF($G774="","",MAX(0,IF($M774="Reconciled",$I774,Dashboard!$B$4)-$G774)))</f>
        <v/>
      </c>
      <c r="O774" s="25" t="n"/>
    </row>
    <row r="775">
      <c r="A775" s="18" t="n"/>
      <c r="B775" s="18" t="n"/>
      <c r="C775" s="18" t="n"/>
      <c r="D775" s="18" t="n"/>
      <c r="E775" s="18" t="n"/>
      <c r="F775" s="18" t="n"/>
      <c r="G775" s="38" t="n"/>
      <c r="H775" s="39">
        <f>IF($A775="","",IF($F775="","",IFERROR(INDEX('Deposit Batches'!$C$6:$C$505,MATCH($F775,'Deposit Batches'!$A$6:$A$505,0)),"")))</f>
        <v/>
      </c>
      <c r="I775" s="38" t="n"/>
      <c r="J775" s="40" t="n"/>
      <c r="K775" s="40" t="n"/>
      <c r="L775" s="41">
        <f>IF($A775="","",IF($J775="","",ROUND($J775-IF($K775="",0,$K775),2)))</f>
        <v/>
      </c>
      <c r="M775" s="23">
        <f>IF($A775="","",IF(OR($B775="",$C775="",$D775="",$G775="",$J775=""),"Missing Required Data",IF($F775="","Unassigned to Deposit",IF(COUNTIF('Deposit Batches'!$A$6:$A$505,$F775)=0,"Unknown Deposit Batch",IF($I775="","Not Posted",IF(OR($I775&lt;$G775,AND($H775&lt;&gt;"",$H775&lt;$G775)),"Review Dates",IF(ABS($L775)&gt;Dashboard!$B$5,"Posting Variance",IF(ABS(IFERROR(INDEX('Deposit Batches'!$H$6:$H$505,MATCH($F775,'Deposit Batches'!$A$6:$A$505,0)),0))&gt;Dashboard!$B$6,"Deposit Variance","Reconciled"))))))))</f>
        <v/>
      </c>
      <c r="N775" s="24">
        <f>IF($A775="","",IF($G775="","",MAX(0,IF($M775="Reconciled",$I775,Dashboard!$B$4)-$G775)))</f>
        <v/>
      </c>
      <c r="O775" s="25" t="n"/>
    </row>
    <row r="776">
      <c r="A776" s="18" t="n"/>
      <c r="B776" s="18" t="n"/>
      <c r="C776" s="18" t="n"/>
      <c r="D776" s="18" t="n"/>
      <c r="E776" s="18" t="n"/>
      <c r="F776" s="18" t="n"/>
      <c r="G776" s="38" t="n"/>
      <c r="H776" s="39">
        <f>IF($A776="","",IF($F776="","",IFERROR(INDEX('Deposit Batches'!$C$6:$C$505,MATCH($F776,'Deposit Batches'!$A$6:$A$505,0)),"")))</f>
        <v/>
      </c>
      <c r="I776" s="38" t="n"/>
      <c r="J776" s="40" t="n"/>
      <c r="K776" s="40" t="n"/>
      <c r="L776" s="41">
        <f>IF($A776="","",IF($J776="","",ROUND($J776-IF($K776="",0,$K776),2)))</f>
        <v/>
      </c>
      <c r="M776" s="23">
        <f>IF($A776="","",IF(OR($B776="",$C776="",$D776="",$G776="",$J776=""),"Missing Required Data",IF($F776="","Unassigned to Deposit",IF(COUNTIF('Deposit Batches'!$A$6:$A$505,$F776)=0,"Unknown Deposit Batch",IF($I776="","Not Posted",IF(OR($I776&lt;$G776,AND($H776&lt;&gt;"",$H776&lt;$G776)),"Review Dates",IF(ABS($L776)&gt;Dashboard!$B$5,"Posting Variance",IF(ABS(IFERROR(INDEX('Deposit Batches'!$H$6:$H$505,MATCH($F776,'Deposit Batches'!$A$6:$A$505,0)),0))&gt;Dashboard!$B$6,"Deposit Variance","Reconciled"))))))))</f>
        <v/>
      </c>
      <c r="N776" s="24">
        <f>IF($A776="","",IF($G776="","",MAX(0,IF($M776="Reconciled",$I776,Dashboard!$B$4)-$G776)))</f>
        <v/>
      </c>
      <c r="O776" s="25" t="n"/>
    </row>
    <row r="777">
      <c r="A777" s="18" t="n"/>
      <c r="B777" s="18" t="n"/>
      <c r="C777" s="18" t="n"/>
      <c r="D777" s="18" t="n"/>
      <c r="E777" s="18" t="n"/>
      <c r="F777" s="18" t="n"/>
      <c r="G777" s="38" t="n"/>
      <c r="H777" s="39">
        <f>IF($A777="","",IF($F777="","",IFERROR(INDEX('Deposit Batches'!$C$6:$C$505,MATCH($F777,'Deposit Batches'!$A$6:$A$505,0)),"")))</f>
        <v/>
      </c>
      <c r="I777" s="38" t="n"/>
      <c r="J777" s="40" t="n"/>
      <c r="K777" s="40" t="n"/>
      <c r="L777" s="41">
        <f>IF($A777="","",IF($J777="","",ROUND($J777-IF($K777="",0,$K777),2)))</f>
        <v/>
      </c>
      <c r="M777" s="23">
        <f>IF($A777="","",IF(OR($B777="",$C777="",$D777="",$G777="",$J777=""),"Missing Required Data",IF($F777="","Unassigned to Deposit",IF(COUNTIF('Deposit Batches'!$A$6:$A$505,$F777)=0,"Unknown Deposit Batch",IF($I777="","Not Posted",IF(OR($I777&lt;$G777,AND($H777&lt;&gt;"",$H777&lt;$G777)),"Review Dates",IF(ABS($L777)&gt;Dashboard!$B$5,"Posting Variance",IF(ABS(IFERROR(INDEX('Deposit Batches'!$H$6:$H$505,MATCH($F777,'Deposit Batches'!$A$6:$A$505,0)),0))&gt;Dashboard!$B$6,"Deposit Variance","Reconciled"))))))))</f>
        <v/>
      </c>
      <c r="N777" s="24">
        <f>IF($A777="","",IF($G777="","",MAX(0,IF($M777="Reconciled",$I777,Dashboard!$B$4)-$G777)))</f>
        <v/>
      </c>
      <c r="O777" s="25" t="n"/>
    </row>
    <row r="778">
      <c r="A778" s="18" t="n"/>
      <c r="B778" s="18" t="n"/>
      <c r="C778" s="18" t="n"/>
      <c r="D778" s="18" t="n"/>
      <c r="E778" s="18" t="n"/>
      <c r="F778" s="18" t="n"/>
      <c r="G778" s="38" t="n"/>
      <c r="H778" s="39">
        <f>IF($A778="","",IF($F778="","",IFERROR(INDEX('Deposit Batches'!$C$6:$C$505,MATCH($F778,'Deposit Batches'!$A$6:$A$505,0)),"")))</f>
        <v/>
      </c>
      <c r="I778" s="38" t="n"/>
      <c r="J778" s="40" t="n"/>
      <c r="K778" s="40" t="n"/>
      <c r="L778" s="41">
        <f>IF($A778="","",IF($J778="","",ROUND($J778-IF($K778="",0,$K778),2)))</f>
        <v/>
      </c>
      <c r="M778" s="23">
        <f>IF($A778="","",IF(OR($B778="",$C778="",$D778="",$G778="",$J778=""),"Missing Required Data",IF($F778="","Unassigned to Deposit",IF(COUNTIF('Deposit Batches'!$A$6:$A$505,$F778)=0,"Unknown Deposit Batch",IF($I778="","Not Posted",IF(OR($I778&lt;$G778,AND($H778&lt;&gt;"",$H778&lt;$G778)),"Review Dates",IF(ABS($L778)&gt;Dashboard!$B$5,"Posting Variance",IF(ABS(IFERROR(INDEX('Deposit Batches'!$H$6:$H$505,MATCH($F778,'Deposit Batches'!$A$6:$A$505,0)),0))&gt;Dashboard!$B$6,"Deposit Variance","Reconciled"))))))))</f>
        <v/>
      </c>
      <c r="N778" s="24">
        <f>IF($A778="","",IF($G778="","",MAX(0,IF($M778="Reconciled",$I778,Dashboard!$B$4)-$G778)))</f>
        <v/>
      </c>
      <c r="O778" s="25" t="n"/>
    </row>
    <row r="779">
      <c r="A779" s="18" t="n"/>
      <c r="B779" s="18" t="n"/>
      <c r="C779" s="18" t="n"/>
      <c r="D779" s="18" t="n"/>
      <c r="E779" s="18" t="n"/>
      <c r="F779" s="18" t="n"/>
      <c r="G779" s="38" t="n"/>
      <c r="H779" s="39">
        <f>IF($A779="","",IF($F779="","",IFERROR(INDEX('Deposit Batches'!$C$6:$C$505,MATCH($F779,'Deposit Batches'!$A$6:$A$505,0)),"")))</f>
        <v/>
      </c>
      <c r="I779" s="38" t="n"/>
      <c r="J779" s="40" t="n"/>
      <c r="K779" s="40" t="n"/>
      <c r="L779" s="41">
        <f>IF($A779="","",IF($J779="","",ROUND($J779-IF($K779="",0,$K779),2)))</f>
        <v/>
      </c>
      <c r="M779" s="23">
        <f>IF($A779="","",IF(OR($B779="",$C779="",$D779="",$G779="",$J779=""),"Missing Required Data",IF($F779="","Unassigned to Deposit",IF(COUNTIF('Deposit Batches'!$A$6:$A$505,$F779)=0,"Unknown Deposit Batch",IF($I779="","Not Posted",IF(OR($I779&lt;$G779,AND($H779&lt;&gt;"",$H779&lt;$G779)),"Review Dates",IF(ABS($L779)&gt;Dashboard!$B$5,"Posting Variance",IF(ABS(IFERROR(INDEX('Deposit Batches'!$H$6:$H$505,MATCH($F779,'Deposit Batches'!$A$6:$A$505,0)),0))&gt;Dashboard!$B$6,"Deposit Variance","Reconciled"))))))))</f>
        <v/>
      </c>
      <c r="N779" s="24">
        <f>IF($A779="","",IF($G779="","",MAX(0,IF($M779="Reconciled",$I779,Dashboard!$B$4)-$G779)))</f>
        <v/>
      </c>
      <c r="O779" s="25" t="n"/>
    </row>
    <row r="780">
      <c r="A780" s="18" t="n"/>
      <c r="B780" s="18" t="n"/>
      <c r="C780" s="18" t="n"/>
      <c r="D780" s="18" t="n"/>
      <c r="E780" s="18" t="n"/>
      <c r="F780" s="18" t="n"/>
      <c r="G780" s="38" t="n"/>
      <c r="H780" s="39">
        <f>IF($A780="","",IF($F780="","",IFERROR(INDEX('Deposit Batches'!$C$6:$C$505,MATCH($F780,'Deposit Batches'!$A$6:$A$505,0)),"")))</f>
        <v/>
      </c>
      <c r="I780" s="38" t="n"/>
      <c r="J780" s="40" t="n"/>
      <c r="K780" s="40" t="n"/>
      <c r="L780" s="41">
        <f>IF($A780="","",IF($J780="","",ROUND($J780-IF($K780="",0,$K780),2)))</f>
        <v/>
      </c>
      <c r="M780" s="23">
        <f>IF($A780="","",IF(OR($B780="",$C780="",$D780="",$G780="",$J780=""),"Missing Required Data",IF($F780="","Unassigned to Deposit",IF(COUNTIF('Deposit Batches'!$A$6:$A$505,$F780)=0,"Unknown Deposit Batch",IF($I780="","Not Posted",IF(OR($I780&lt;$G780,AND($H780&lt;&gt;"",$H780&lt;$G780)),"Review Dates",IF(ABS($L780)&gt;Dashboard!$B$5,"Posting Variance",IF(ABS(IFERROR(INDEX('Deposit Batches'!$H$6:$H$505,MATCH($F780,'Deposit Batches'!$A$6:$A$505,0)),0))&gt;Dashboard!$B$6,"Deposit Variance","Reconciled"))))))))</f>
        <v/>
      </c>
      <c r="N780" s="24">
        <f>IF($A780="","",IF($G780="","",MAX(0,IF($M780="Reconciled",$I780,Dashboard!$B$4)-$G780)))</f>
        <v/>
      </c>
      <c r="O780" s="25" t="n"/>
    </row>
    <row r="781">
      <c r="A781" s="18" t="n"/>
      <c r="B781" s="18" t="n"/>
      <c r="C781" s="18" t="n"/>
      <c r="D781" s="18" t="n"/>
      <c r="E781" s="18" t="n"/>
      <c r="F781" s="18" t="n"/>
      <c r="G781" s="38" t="n"/>
      <c r="H781" s="39">
        <f>IF($A781="","",IF($F781="","",IFERROR(INDEX('Deposit Batches'!$C$6:$C$505,MATCH($F781,'Deposit Batches'!$A$6:$A$505,0)),"")))</f>
        <v/>
      </c>
      <c r="I781" s="38" t="n"/>
      <c r="J781" s="40" t="n"/>
      <c r="K781" s="40" t="n"/>
      <c r="L781" s="41">
        <f>IF($A781="","",IF($J781="","",ROUND($J781-IF($K781="",0,$K781),2)))</f>
        <v/>
      </c>
      <c r="M781" s="23">
        <f>IF($A781="","",IF(OR($B781="",$C781="",$D781="",$G781="",$J781=""),"Missing Required Data",IF($F781="","Unassigned to Deposit",IF(COUNTIF('Deposit Batches'!$A$6:$A$505,$F781)=0,"Unknown Deposit Batch",IF($I781="","Not Posted",IF(OR($I781&lt;$G781,AND($H781&lt;&gt;"",$H781&lt;$G781)),"Review Dates",IF(ABS($L781)&gt;Dashboard!$B$5,"Posting Variance",IF(ABS(IFERROR(INDEX('Deposit Batches'!$H$6:$H$505,MATCH($F781,'Deposit Batches'!$A$6:$A$505,0)),0))&gt;Dashboard!$B$6,"Deposit Variance","Reconciled"))))))))</f>
        <v/>
      </c>
      <c r="N781" s="24">
        <f>IF($A781="","",IF($G781="","",MAX(0,IF($M781="Reconciled",$I781,Dashboard!$B$4)-$G781)))</f>
        <v/>
      </c>
      <c r="O781" s="25" t="n"/>
    </row>
    <row r="782">
      <c r="A782" s="18" t="n"/>
      <c r="B782" s="18" t="n"/>
      <c r="C782" s="18" t="n"/>
      <c r="D782" s="18" t="n"/>
      <c r="E782" s="18" t="n"/>
      <c r="F782" s="18" t="n"/>
      <c r="G782" s="38" t="n"/>
      <c r="H782" s="39">
        <f>IF($A782="","",IF($F782="","",IFERROR(INDEX('Deposit Batches'!$C$6:$C$505,MATCH($F782,'Deposit Batches'!$A$6:$A$505,0)),"")))</f>
        <v/>
      </c>
      <c r="I782" s="38" t="n"/>
      <c r="J782" s="40" t="n"/>
      <c r="K782" s="40" t="n"/>
      <c r="L782" s="41">
        <f>IF($A782="","",IF($J782="","",ROUND($J782-IF($K782="",0,$K782),2)))</f>
        <v/>
      </c>
      <c r="M782" s="23">
        <f>IF($A782="","",IF(OR($B782="",$C782="",$D782="",$G782="",$J782=""),"Missing Required Data",IF($F782="","Unassigned to Deposit",IF(COUNTIF('Deposit Batches'!$A$6:$A$505,$F782)=0,"Unknown Deposit Batch",IF($I782="","Not Posted",IF(OR($I782&lt;$G782,AND($H782&lt;&gt;"",$H782&lt;$G782)),"Review Dates",IF(ABS($L782)&gt;Dashboard!$B$5,"Posting Variance",IF(ABS(IFERROR(INDEX('Deposit Batches'!$H$6:$H$505,MATCH($F782,'Deposit Batches'!$A$6:$A$505,0)),0))&gt;Dashboard!$B$6,"Deposit Variance","Reconciled"))))))))</f>
        <v/>
      </c>
      <c r="N782" s="24">
        <f>IF($A782="","",IF($G782="","",MAX(0,IF($M782="Reconciled",$I782,Dashboard!$B$4)-$G782)))</f>
        <v/>
      </c>
      <c r="O782" s="25" t="n"/>
    </row>
    <row r="783">
      <c r="A783" s="18" t="n"/>
      <c r="B783" s="18" t="n"/>
      <c r="C783" s="18" t="n"/>
      <c r="D783" s="18" t="n"/>
      <c r="E783" s="18" t="n"/>
      <c r="F783" s="18" t="n"/>
      <c r="G783" s="38" t="n"/>
      <c r="H783" s="39">
        <f>IF($A783="","",IF($F783="","",IFERROR(INDEX('Deposit Batches'!$C$6:$C$505,MATCH($F783,'Deposit Batches'!$A$6:$A$505,0)),"")))</f>
        <v/>
      </c>
      <c r="I783" s="38" t="n"/>
      <c r="J783" s="40" t="n"/>
      <c r="K783" s="40" t="n"/>
      <c r="L783" s="41">
        <f>IF($A783="","",IF($J783="","",ROUND($J783-IF($K783="",0,$K783),2)))</f>
        <v/>
      </c>
      <c r="M783" s="23">
        <f>IF($A783="","",IF(OR($B783="",$C783="",$D783="",$G783="",$J783=""),"Missing Required Data",IF($F783="","Unassigned to Deposit",IF(COUNTIF('Deposit Batches'!$A$6:$A$505,$F783)=0,"Unknown Deposit Batch",IF($I783="","Not Posted",IF(OR($I783&lt;$G783,AND($H783&lt;&gt;"",$H783&lt;$G783)),"Review Dates",IF(ABS($L783)&gt;Dashboard!$B$5,"Posting Variance",IF(ABS(IFERROR(INDEX('Deposit Batches'!$H$6:$H$505,MATCH($F783,'Deposit Batches'!$A$6:$A$505,0)),0))&gt;Dashboard!$B$6,"Deposit Variance","Reconciled"))))))))</f>
        <v/>
      </c>
      <c r="N783" s="24">
        <f>IF($A783="","",IF($G783="","",MAX(0,IF($M783="Reconciled",$I783,Dashboard!$B$4)-$G783)))</f>
        <v/>
      </c>
      <c r="O783" s="25" t="n"/>
    </row>
    <row r="784">
      <c r="A784" s="18" t="n"/>
      <c r="B784" s="18" t="n"/>
      <c r="C784" s="18" t="n"/>
      <c r="D784" s="18" t="n"/>
      <c r="E784" s="18" t="n"/>
      <c r="F784" s="18" t="n"/>
      <c r="G784" s="38" t="n"/>
      <c r="H784" s="39">
        <f>IF($A784="","",IF($F784="","",IFERROR(INDEX('Deposit Batches'!$C$6:$C$505,MATCH($F784,'Deposit Batches'!$A$6:$A$505,0)),"")))</f>
        <v/>
      </c>
      <c r="I784" s="38" t="n"/>
      <c r="J784" s="40" t="n"/>
      <c r="K784" s="40" t="n"/>
      <c r="L784" s="41">
        <f>IF($A784="","",IF($J784="","",ROUND($J784-IF($K784="",0,$K784),2)))</f>
        <v/>
      </c>
      <c r="M784" s="23">
        <f>IF($A784="","",IF(OR($B784="",$C784="",$D784="",$G784="",$J784=""),"Missing Required Data",IF($F784="","Unassigned to Deposit",IF(COUNTIF('Deposit Batches'!$A$6:$A$505,$F784)=0,"Unknown Deposit Batch",IF($I784="","Not Posted",IF(OR($I784&lt;$G784,AND($H784&lt;&gt;"",$H784&lt;$G784)),"Review Dates",IF(ABS($L784)&gt;Dashboard!$B$5,"Posting Variance",IF(ABS(IFERROR(INDEX('Deposit Batches'!$H$6:$H$505,MATCH($F784,'Deposit Batches'!$A$6:$A$505,0)),0))&gt;Dashboard!$B$6,"Deposit Variance","Reconciled"))))))))</f>
        <v/>
      </c>
      <c r="N784" s="24">
        <f>IF($A784="","",IF($G784="","",MAX(0,IF($M784="Reconciled",$I784,Dashboard!$B$4)-$G784)))</f>
        <v/>
      </c>
      <c r="O784" s="25" t="n"/>
    </row>
    <row r="785">
      <c r="A785" s="18" t="n"/>
      <c r="B785" s="18" t="n"/>
      <c r="C785" s="18" t="n"/>
      <c r="D785" s="18" t="n"/>
      <c r="E785" s="18" t="n"/>
      <c r="F785" s="18" t="n"/>
      <c r="G785" s="38" t="n"/>
      <c r="H785" s="39">
        <f>IF($A785="","",IF($F785="","",IFERROR(INDEX('Deposit Batches'!$C$6:$C$505,MATCH($F785,'Deposit Batches'!$A$6:$A$505,0)),"")))</f>
        <v/>
      </c>
      <c r="I785" s="38" t="n"/>
      <c r="J785" s="40" t="n"/>
      <c r="K785" s="40" t="n"/>
      <c r="L785" s="41">
        <f>IF($A785="","",IF($J785="","",ROUND($J785-IF($K785="",0,$K785),2)))</f>
        <v/>
      </c>
      <c r="M785" s="23">
        <f>IF($A785="","",IF(OR($B785="",$C785="",$D785="",$G785="",$J785=""),"Missing Required Data",IF($F785="","Unassigned to Deposit",IF(COUNTIF('Deposit Batches'!$A$6:$A$505,$F785)=0,"Unknown Deposit Batch",IF($I785="","Not Posted",IF(OR($I785&lt;$G785,AND($H785&lt;&gt;"",$H785&lt;$G785)),"Review Dates",IF(ABS($L785)&gt;Dashboard!$B$5,"Posting Variance",IF(ABS(IFERROR(INDEX('Deposit Batches'!$H$6:$H$505,MATCH($F785,'Deposit Batches'!$A$6:$A$505,0)),0))&gt;Dashboard!$B$6,"Deposit Variance","Reconciled"))))))))</f>
        <v/>
      </c>
      <c r="N785" s="24">
        <f>IF($A785="","",IF($G785="","",MAX(0,IF($M785="Reconciled",$I785,Dashboard!$B$4)-$G785)))</f>
        <v/>
      </c>
      <c r="O785" s="25" t="n"/>
    </row>
    <row r="786">
      <c r="A786" s="18" t="n"/>
      <c r="B786" s="18" t="n"/>
      <c r="C786" s="18" t="n"/>
      <c r="D786" s="18" t="n"/>
      <c r="E786" s="18" t="n"/>
      <c r="F786" s="18" t="n"/>
      <c r="G786" s="38" t="n"/>
      <c r="H786" s="39">
        <f>IF($A786="","",IF($F786="","",IFERROR(INDEX('Deposit Batches'!$C$6:$C$505,MATCH($F786,'Deposit Batches'!$A$6:$A$505,0)),"")))</f>
        <v/>
      </c>
      <c r="I786" s="38" t="n"/>
      <c r="J786" s="40" t="n"/>
      <c r="K786" s="40" t="n"/>
      <c r="L786" s="41">
        <f>IF($A786="","",IF($J786="","",ROUND($J786-IF($K786="",0,$K786),2)))</f>
        <v/>
      </c>
      <c r="M786" s="23">
        <f>IF($A786="","",IF(OR($B786="",$C786="",$D786="",$G786="",$J786=""),"Missing Required Data",IF($F786="","Unassigned to Deposit",IF(COUNTIF('Deposit Batches'!$A$6:$A$505,$F786)=0,"Unknown Deposit Batch",IF($I786="","Not Posted",IF(OR($I786&lt;$G786,AND($H786&lt;&gt;"",$H786&lt;$G786)),"Review Dates",IF(ABS($L786)&gt;Dashboard!$B$5,"Posting Variance",IF(ABS(IFERROR(INDEX('Deposit Batches'!$H$6:$H$505,MATCH($F786,'Deposit Batches'!$A$6:$A$505,0)),0))&gt;Dashboard!$B$6,"Deposit Variance","Reconciled"))))))))</f>
        <v/>
      </c>
      <c r="N786" s="24">
        <f>IF($A786="","",IF($G786="","",MAX(0,IF($M786="Reconciled",$I786,Dashboard!$B$4)-$G786)))</f>
        <v/>
      </c>
      <c r="O786" s="25" t="n"/>
    </row>
    <row r="787">
      <c r="A787" s="18" t="n"/>
      <c r="B787" s="18" t="n"/>
      <c r="C787" s="18" t="n"/>
      <c r="D787" s="18" t="n"/>
      <c r="E787" s="18" t="n"/>
      <c r="F787" s="18" t="n"/>
      <c r="G787" s="38" t="n"/>
      <c r="H787" s="39">
        <f>IF($A787="","",IF($F787="","",IFERROR(INDEX('Deposit Batches'!$C$6:$C$505,MATCH($F787,'Deposit Batches'!$A$6:$A$505,0)),"")))</f>
        <v/>
      </c>
      <c r="I787" s="38" t="n"/>
      <c r="J787" s="40" t="n"/>
      <c r="K787" s="40" t="n"/>
      <c r="L787" s="41">
        <f>IF($A787="","",IF($J787="","",ROUND($J787-IF($K787="",0,$K787),2)))</f>
        <v/>
      </c>
      <c r="M787" s="23">
        <f>IF($A787="","",IF(OR($B787="",$C787="",$D787="",$G787="",$J787=""),"Missing Required Data",IF($F787="","Unassigned to Deposit",IF(COUNTIF('Deposit Batches'!$A$6:$A$505,$F787)=0,"Unknown Deposit Batch",IF($I787="","Not Posted",IF(OR($I787&lt;$G787,AND($H787&lt;&gt;"",$H787&lt;$G787)),"Review Dates",IF(ABS($L787)&gt;Dashboard!$B$5,"Posting Variance",IF(ABS(IFERROR(INDEX('Deposit Batches'!$H$6:$H$505,MATCH($F787,'Deposit Batches'!$A$6:$A$505,0)),0))&gt;Dashboard!$B$6,"Deposit Variance","Reconciled"))))))))</f>
        <v/>
      </c>
      <c r="N787" s="24">
        <f>IF($A787="","",IF($G787="","",MAX(0,IF($M787="Reconciled",$I787,Dashboard!$B$4)-$G787)))</f>
        <v/>
      </c>
      <c r="O787" s="25" t="n"/>
    </row>
    <row r="788">
      <c r="A788" s="18" t="n"/>
      <c r="B788" s="18" t="n"/>
      <c r="C788" s="18" t="n"/>
      <c r="D788" s="18" t="n"/>
      <c r="E788" s="18" t="n"/>
      <c r="F788" s="18" t="n"/>
      <c r="G788" s="38" t="n"/>
      <c r="H788" s="39">
        <f>IF($A788="","",IF($F788="","",IFERROR(INDEX('Deposit Batches'!$C$6:$C$505,MATCH($F788,'Deposit Batches'!$A$6:$A$505,0)),"")))</f>
        <v/>
      </c>
      <c r="I788" s="38" t="n"/>
      <c r="J788" s="40" t="n"/>
      <c r="K788" s="40" t="n"/>
      <c r="L788" s="41">
        <f>IF($A788="","",IF($J788="","",ROUND($J788-IF($K788="",0,$K788),2)))</f>
        <v/>
      </c>
      <c r="M788" s="23">
        <f>IF($A788="","",IF(OR($B788="",$C788="",$D788="",$G788="",$J788=""),"Missing Required Data",IF($F788="","Unassigned to Deposit",IF(COUNTIF('Deposit Batches'!$A$6:$A$505,$F788)=0,"Unknown Deposit Batch",IF($I788="","Not Posted",IF(OR($I788&lt;$G788,AND($H788&lt;&gt;"",$H788&lt;$G788)),"Review Dates",IF(ABS($L788)&gt;Dashboard!$B$5,"Posting Variance",IF(ABS(IFERROR(INDEX('Deposit Batches'!$H$6:$H$505,MATCH($F788,'Deposit Batches'!$A$6:$A$505,0)),0))&gt;Dashboard!$B$6,"Deposit Variance","Reconciled"))))))))</f>
        <v/>
      </c>
      <c r="N788" s="24">
        <f>IF($A788="","",IF($G788="","",MAX(0,IF($M788="Reconciled",$I788,Dashboard!$B$4)-$G788)))</f>
        <v/>
      </c>
      <c r="O788" s="25" t="n"/>
    </row>
    <row r="789">
      <c r="A789" s="18" t="n"/>
      <c r="B789" s="18" t="n"/>
      <c r="C789" s="18" t="n"/>
      <c r="D789" s="18" t="n"/>
      <c r="E789" s="18" t="n"/>
      <c r="F789" s="18" t="n"/>
      <c r="G789" s="38" t="n"/>
      <c r="H789" s="39">
        <f>IF($A789="","",IF($F789="","",IFERROR(INDEX('Deposit Batches'!$C$6:$C$505,MATCH($F789,'Deposit Batches'!$A$6:$A$505,0)),"")))</f>
        <v/>
      </c>
      <c r="I789" s="38" t="n"/>
      <c r="J789" s="40" t="n"/>
      <c r="K789" s="40" t="n"/>
      <c r="L789" s="41">
        <f>IF($A789="","",IF($J789="","",ROUND($J789-IF($K789="",0,$K789),2)))</f>
        <v/>
      </c>
      <c r="M789" s="23">
        <f>IF($A789="","",IF(OR($B789="",$C789="",$D789="",$G789="",$J789=""),"Missing Required Data",IF($F789="","Unassigned to Deposit",IF(COUNTIF('Deposit Batches'!$A$6:$A$505,$F789)=0,"Unknown Deposit Batch",IF($I789="","Not Posted",IF(OR($I789&lt;$G789,AND($H789&lt;&gt;"",$H789&lt;$G789)),"Review Dates",IF(ABS($L789)&gt;Dashboard!$B$5,"Posting Variance",IF(ABS(IFERROR(INDEX('Deposit Batches'!$H$6:$H$505,MATCH($F789,'Deposit Batches'!$A$6:$A$505,0)),0))&gt;Dashboard!$B$6,"Deposit Variance","Reconciled"))))))))</f>
        <v/>
      </c>
      <c r="N789" s="24">
        <f>IF($A789="","",IF($G789="","",MAX(0,IF($M789="Reconciled",$I789,Dashboard!$B$4)-$G789)))</f>
        <v/>
      </c>
      <c r="O789" s="25" t="n"/>
    </row>
    <row r="790">
      <c r="A790" s="18" t="n"/>
      <c r="B790" s="18" t="n"/>
      <c r="C790" s="18" t="n"/>
      <c r="D790" s="18" t="n"/>
      <c r="E790" s="18" t="n"/>
      <c r="F790" s="18" t="n"/>
      <c r="G790" s="38" t="n"/>
      <c r="H790" s="39">
        <f>IF($A790="","",IF($F790="","",IFERROR(INDEX('Deposit Batches'!$C$6:$C$505,MATCH($F790,'Deposit Batches'!$A$6:$A$505,0)),"")))</f>
        <v/>
      </c>
      <c r="I790" s="38" t="n"/>
      <c r="J790" s="40" t="n"/>
      <c r="K790" s="40" t="n"/>
      <c r="L790" s="41">
        <f>IF($A790="","",IF($J790="","",ROUND($J790-IF($K790="",0,$K790),2)))</f>
        <v/>
      </c>
      <c r="M790" s="23">
        <f>IF($A790="","",IF(OR($B790="",$C790="",$D790="",$G790="",$J790=""),"Missing Required Data",IF($F790="","Unassigned to Deposit",IF(COUNTIF('Deposit Batches'!$A$6:$A$505,$F790)=0,"Unknown Deposit Batch",IF($I790="","Not Posted",IF(OR($I790&lt;$G790,AND($H790&lt;&gt;"",$H790&lt;$G790)),"Review Dates",IF(ABS($L790)&gt;Dashboard!$B$5,"Posting Variance",IF(ABS(IFERROR(INDEX('Deposit Batches'!$H$6:$H$505,MATCH($F790,'Deposit Batches'!$A$6:$A$505,0)),0))&gt;Dashboard!$B$6,"Deposit Variance","Reconciled"))))))))</f>
        <v/>
      </c>
      <c r="N790" s="24">
        <f>IF($A790="","",IF($G790="","",MAX(0,IF($M790="Reconciled",$I790,Dashboard!$B$4)-$G790)))</f>
        <v/>
      </c>
      <c r="O790" s="25" t="n"/>
    </row>
    <row r="791">
      <c r="A791" s="18" t="n"/>
      <c r="B791" s="18" t="n"/>
      <c r="C791" s="18" t="n"/>
      <c r="D791" s="18" t="n"/>
      <c r="E791" s="18" t="n"/>
      <c r="F791" s="18" t="n"/>
      <c r="G791" s="38" t="n"/>
      <c r="H791" s="39">
        <f>IF($A791="","",IF($F791="","",IFERROR(INDEX('Deposit Batches'!$C$6:$C$505,MATCH($F791,'Deposit Batches'!$A$6:$A$505,0)),"")))</f>
        <v/>
      </c>
      <c r="I791" s="38" t="n"/>
      <c r="J791" s="40" t="n"/>
      <c r="K791" s="40" t="n"/>
      <c r="L791" s="41">
        <f>IF($A791="","",IF($J791="","",ROUND($J791-IF($K791="",0,$K791),2)))</f>
        <v/>
      </c>
      <c r="M791" s="23">
        <f>IF($A791="","",IF(OR($B791="",$C791="",$D791="",$G791="",$J791=""),"Missing Required Data",IF($F791="","Unassigned to Deposit",IF(COUNTIF('Deposit Batches'!$A$6:$A$505,$F791)=0,"Unknown Deposit Batch",IF($I791="","Not Posted",IF(OR($I791&lt;$G791,AND($H791&lt;&gt;"",$H791&lt;$G791)),"Review Dates",IF(ABS($L791)&gt;Dashboard!$B$5,"Posting Variance",IF(ABS(IFERROR(INDEX('Deposit Batches'!$H$6:$H$505,MATCH($F791,'Deposit Batches'!$A$6:$A$505,0)),0))&gt;Dashboard!$B$6,"Deposit Variance","Reconciled"))))))))</f>
        <v/>
      </c>
      <c r="N791" s="24">
        <f>IF($A791="","",IF($G791="","",MAX(0,IF($M791="Reconciled",$I791,Dashboard!$B$4)-$G791)))</f>
        <v/>
      </c>
      <c r="O791" s="25" t="n"/>
    </row>
    <row r="792">
      <c r="A792" s="18" t="n"/>
      <c r="B792" s="18" t="n"/>
      <c r="C792" s="18" t="n"/>
      <c r="D792" s="18" t="n"/>
      <c r="E792" s="18" t="n"/>
      <c r="F792" s="18" t="n"/>
      <c r="G792" s="38" t="n"/>
      <c r="H792" s="39">
        <f>IF($A792="","",IF($F792="","",IFERROR(INDEX('Deposit Batches'!$C$6:$C$505,MATCH($F792,'Deposit Batches'!$A$6:$A$505,0)),"")))</f>
        <v/>
      </c>
      <c r="I792" s="38" t="n"/>
      <c r="J792" s="40" t="n"/>
      <c r="K792" s="40" t="n"/>
      <c r="L792" s="41">
        <f>IF($A792="","",IF($J792="","",ROUND($J792-IF($K792="",0,$K792),2)))</f>
        <v/>
      </c>
      <c r="M792" s="23">
        <f>IF($A792="","",IF(OR($B792="",$C792="",$D792="",$G792="",$J792=""),"Missing Required Data",IF($F792="","Unassigned to Deposit",IF(COUNTIF('Deposit Batches'!$A$6:$A$505,$F792)=0,"Unknown Deposit Batch",IF($I792="","Not Posted",IF(OR($I792&lt;$G792,AND($H792&lt;&gt;"",$H792&lt;$G792)),"Review Dates",IF(ABS($L792)&gt;Dashboard!$B$5,"Posting Variance",IF(ABS(IFERROR(INDEX('Deposit Batches'!$H$6:$H$505,MATCH($F792,'Deposit Batches'!$A$6:$A$505,0)),0))&gt;Dashboard!$B$6,"Deposit Variance","Reconciled"))))))))</f>
        <v/>
      </c>
      <c r="N792" s="24">
        <f>IF($A792="","",IF($G792="","",MAX(0,IF($M792="Reconciled",$I792,Dashboard!$B$4)-$G792)))</f>
        <v/>
      </c>
      <c r="O792" s="25" t="n"/>
    </row>
    <row r="793">
      <c r="A793" s="18" t="n"/>
      <c r="B793" s="18" t="n"/>
      <c r="C793" s="18" t="n"/>
      <c r="D793" s="18" t="n"/>
      <c r="E793" s="18" t="n"/>
      <c r="F793" s="18" t="n"/>
      <c r="G793" s="38" t="n"/>
      <c r="H793" s="39">
        <f>IF($A793="","",IF($F793="","",IFERROR(INDEX('Deposit Batches'!$C$6:$C$505,MATCH($F793,'Deposit Batches'!$A$6:$A$505,0)),"")))</f>
        <v/>
      </c>
      <c r="I793" s="38" t="n"/>
      <c r="J793" s="40" t="n"/>
      <c r="K793" s="40" t="n"/>
      <c r="L793" s="41">
        <f>IF($A793="","",IF($J793="","",ROUND($J793-IF($K793="",0,$K793),2)))</f>
        <v/>
      </c>
      <c r="M793" s="23">
        <f>IF($A793="","",IF(OR($B793="",$C793="",$D793="",$G793="",$J793=""),"Missing Required Data",IF($F793="","Unassigned to Deposit",IF(COUNTIF('Deposit Batches'!$A$6:$A$505,$F793)=0,"Unknown Deposit Batch",IF($I793="","Not Posted",IF(OR($I793&lt;$G793,AND($H793&lt;&gt;"",$H793&lt;$G793)),"Review Dates",IF(ABS($L793)&gt;Dashboard!$B$5,"Posting Variance",IF(ABS(IFERROR(INDEX('Deposit Batches'!$H$6:$H$505,MATCH($F793,'Deposit Batches'!$A$6:$A$505,0)),0))&gt;Dashboard!$B$6,"Deposit Variance","Reconciled"))))))))</f>
        <v/>
      </c>
      <c r="N793" s="24">
        <f>IF($A793="","",IF($G793="","",MAX(0,IF($M793="Reconciled",$I793,Dashboard!$B$4)-$G793)))</f>
        <v/>
      </c>
      <c r="O793" s="25" t="n"/>
    </row>
    <row r="794">
      <c r="A794" s="18" t="n"/>
      <c r="B794" s="18" t="n"/>
      <c r="C794" s="18" t="n"/>
      <c r="D794" s="18" t="n"/>
      <c r="E794" s="18" t="n"/>
      <c r="F794" s="18" t="n"/>
      <c r="G794" s="38" t="n"/>
      <c r="H794" s="39">
        <f>IF($A794="","",IF($F794="","",IFERROR(INDEX('Deposit Batches'!$C$6:$C$505,MATCH($F794,'Deposit Batches'!$A$6:$A$505,0)),"")))</f>
        <v/>
      </c>
      <c r="I794" s="38" t="n"/>
      <c r="J794" s="40" t="n"/>
      <c r="K794" s="40" t="n"/>
      <c r="L794" s="41">
        <f>IF($A794="","",IF($J794="","",ROUND($J794-IF($K794="",0,$K794),2)))</f>
        <v/>
      </c>
      <c r="M794" s="23">
        <f>IF($A794="","",IF(OR($B794="",$C794="",$D794="",$G794="",$J794=""),"Missing Required Data",IF($F794="","Unassigned to Deposit",IF(COUNTIF('Deposit Batches'!$A$6:$A$505,$F794)=0,"Unknown Deposit Batch",IF($I794="","Not Posted",IF(OR($I794&lt;$G794,AND($H794&lt;&gt;"",$H794&lt;$G794)),"Review Dates",IF(ABS($L794)&gt;Dashboard!$B$5,"Posting Variance",IF(ABS(IFERROR(INDEX('Deposit Batches'!$H$6:$H$505,MATCH($F794,'Deposit Batches'!$A$6:$A$505,0)),0))&gt;Dashboard!$B$6,"Deposit Variance","Reconciled"))))))))</f>
        <v/>
      </c>
      <c r="N794" s="24">
        <f>IF($A794="","",IF($G794="","",MAX(0,IF($M794="Reconciled",$I794,Dashboard!$B$4)-$G794)))</f>
        <v/>
      </c>
      <c r="O794" s="25" t="n"/>
    </row>
    <row r="795">
      <c r="A795" s="18" t="n"/>
      <c r="B795" s="18" t="n"/>
      <c r="C795" s="18" t="n"/>
      <c r="D795" s="18" t="n"/>
      <c r="E795" s="18" t="n"/>
      <c r="F795" s="18" t="n"/>
      <c r="G795" s="38" t="n"/>
      <c r="H795" s="39">
        <f>IF($A795="","",IF($F795="","",IFERROR(INDEX('Deposit Batches'!$C$6:$C$505,MATCH($F795,'Deposit Batches'!$A$6:$A$505,0)),"")))</f>
        <v/>
      </c>
      <c r="I795" s="38" t="n"/>
      <c r="J795" s="40" t="n"/>
      <c r="K795" s="40" t="n"/>
      <c r="L795" s="41">
        <f>IF($A795="","",IF($J795="","",ROUND($J795-IF($K795="",0,$K795),2)))</f>
        <v/>
      </c>
      <c r="M795" s="23">
        <f>IF($A795="","",IF(OR($B795="",$C795="",$D795="",$G795="",$J795=""),"Missing Required Data",IF($F795="","Unassigned to Deposit",IF(COUNTIF('Deposit Batches'!$A$6:$A$505,$F795)=0,"Unknown Deposit Batch",IF($I795="","Not Posted",IF(OR($I795&lt;$G795,AND($H795&lt;&gt;"",$H795&lt;$G795)),"Review Dates",IF(ABS($L795)&gt;Dashboard!$B$5,"Posting Variance",IF(ABS(IFERROR(INDEX('Deposit Batches'!$H$6:$H$505,MATCH($F795,'Deposit Batches'!$A$6:$A$505,0)),0))&gt;Dashboard!$B$6,"Deposit Variance","Reconciled"))))))))</f>
        <v/>
      </c>
      <c r="N795" s="24">
        <f>IF($A795="","",IF($G795="","",MAX(0,IF($M795="Reconciled",$I795,Dashboard!$B$4)-$G795)))</f>
        <v/>
      </c>
      <c r="O795" s="25" t="n"/>
    </row>
    <row r="796">
      <c r="A796" s="18" t="n"/>
      <c r="B796" s="18" t="n"/>
      <c r="C796" s="18" t="n"/>
      <c r="D796" s="18" t="n"/>
      <c r="E796" s="18" t="n"/>
      <c r="F796" s="18" t="n"/>
      <c r="G796" s="38" t="n"/>
      <c r="H796" s="39">
        <f>IF($A796="","",IF($F796="","",IFERROR(INDEX('Deposit Batches'!$C$6:$C$505,MATCH($F796,'Deposit Batches'!$A$6:$A$505,0)),"")))</f>
        <v/>
      </c>
      <c r="I796" s="38" t="n"/>
      <c r="J796" s="40" t="n"/>
      <c r="K796" s="40" t="n"/>
      <c r="L796" s="41">
        <f>IF($A796="","",IF($J796="","",ROUND($J796-IF($K796="",0,$K796),2)))</f>
        <v/>
      </c>
      <c r="M796" s="23">
        <f>IF($A796="","",IF(OR($B796="",$C796="",$D796="",$G796="",$J796=""),"Missing Required Data",IF($F796="","Unassigned to Deposit",IF(COUNTIF('Deposit Batches'!$A$6:$A$505,$F796)=0,"Unknown Deposit Batch",IF($I796="","Not Posted",IF(OR($I796&lt;$G796,AND($H796&lt;&gt;"",$H796&lt;$G796)),"Review Dates",IF(ABS($L796)&gt;Dashboard!$B$5,"Posting Variance",IF(ABS(IFERROR(INDEX('Deposit Batches'!$H$6:$H$505,MATCH($F796,'Deposit Batches'!$A$6:$A$505,0)),0))&gt;Dashboard!$B$6,"Deposit Variance","Reconciled"))))))))</f>
        <v/>
      </c>
      <c r="N796" s="24">
        <f>IF($A796="","",IF($G796="","",MAX(0,IF($M796="Reconciled",$I796,Dashboard!$B$4)-$G796)))</f>
        <v/>
      </c>
      <c r="O796" s="25" t="n"/>
    </row>
    <row r="797">
      <c r="A797" s="18" t="n"/>
      <c r="B797" s="18" t="n"/>
      <c r="C797" s="18" t="n"/>
      <c r="D797" s="18" t="n"/>
      <c r="E797" s="18" t="n"/>
      <c r="F797" s="18" t="n"/>
      <c r="G797" s="38" t="n"/>
      <c r="H797" s="39">
        <f>IF($A797="","",IF($F797="","",IFERROR(INDEX('Deposit Batches'!$C$6:$C$505,MATCH($F797,'Deposit Batches'!$A$6:$A$505,0)),"")))</f>
        <v/>
      </c>
      <c r="I797" s="38" t="n"/>
      <c r="J797" s="40" t="n"/>
      <c r="K797" s="40" t="n"/>
      <c r="L797" s="41">
        <f>IF($A797="","",IF($J797="","",ROUND($J797-IF($K797="",0,$K797),2)))</f>
        <v/>
      </c>
      <c r="M797" s="23">
        <f>IF($A797="","",IF(OR($B797="",$C797="",$D797="",$G797="",$J797=""),"Missing Required Data",IF($F797="","Unassigned to Deposit",IF(COUNTIF('Deposit Batches'!$A$6:$A$505,$F797)=0,"Unknown Deposit Batch",IF($I797="","Not Posted",IF(OR($I797&lt;$G797,AND($H797&lt;&gt;"",$H797&lt;$G797)),"Review Dates",IF(ABS($L797)&gt;Dashboard!$B$5,"Posting Variance",IF(ABS(IFERROR(INDEX('Deposit Batches'!$H$6:$H$505,MATCH($F797,'Deposit Batches'!$A$6:$A$505,0)),0))&gt;Dashboard!$B$6,"Deposit Variance","Reconciled"))))))))</f>
        <v/>
      </c>
      <c r="N797" s="24">
        <f>IF($A797="","",IF($G797="","",MAX(0,IF($M797="Reconciled",$I797,Dashboard!$B$4)-$G797)))</f>
        <v/>
      </c>
      <c r="O797" s="25" t="n"/>
    </row>
    <row r="798">
      <c r="A798" s="18" t="n"/>
      <c r="B798" s="18" t="n"/>
      <c r="C798" s="18" t="n"/>
      <c r="D798" s="18" t="n"/>
      <c r="E798" s="18" t="n"/>
      <c r="F798" s="18" t="n"/>
      <c r="G798" s="38" t="n"/>
      <c r="H798" s="39">
        <f>IF($A798="","",IF($F798="","",IFERROR(INDEX('Deposit Batches'!$C$6:$C$505,MATCH($F798,'Deposit Batches'!$A$6:$A$505,0)),"")))</f>
        <v/>
      </c>
      <c r="I798" s="38" t="n"/>
      <c r="J798" s="40" t="n"/>
      <c r="K798" s="40" t="n"/>
      <c r="L798" s="41">
        <f>IF($A798="","",IF($J798="","",ROUND($J798-IF($K798="",0,$K798),2)))</f>
        <v/>
      </c>
      <c r="M798" s="23">
        <f>IF($A798="","",IF(OR($B798="",$C798="",$D798="",$G798="",$J798=""),"Missing Required Data",IF($F798="","Unassigned to Deposit",IF(COUNTIF('Deposit Batches'!$A$6:$A$505,$F798)=0,"Unknown Deposit Batch",IF($I798="","Not Posted",IF(OR($I798&lt;$G798,AND($H798&lt;&gt;"",$H798&lt;$G798)),"Review Dates",IF(ABS($L798)&gt;Dashboard!$B$5,"Posting Variance",IF(ABS(IFERROR(INDEX('Deposit Batches'!$H$6:$H$505,MATCH($F798,'Deposit Batches'!$A$6:$A$505,0)),0))&gt;Dashboard!$B$6,"Deposit Variance","Reconciled"))))))))</f>
        <v/>
      </c>
      <c r="N798" s="24">
        <f>IF($A798="","",IF($G798="","",MAX(0,IF($M798="Reconciled",$I798,Dashboard!$B$4)-$G798)))</f>
        <v/>
      </c>
      <c r="O798" s="25" t="n"/>
    </row>
    <row r="799">
      <c r="A799" s="18" t="n"/>
      <c r="B799" s="18" t="n"/>
      <c r="C799" s="18" t="n"/>
      <c r="D799" s="18" t="n"/>
      <c r="E799" s="18" t="n"/>
      <c r="F799" s="18" t="n"/>
      <c r="G799" s="38" t="n"/>
      <c r="H799" s="39">
        <f>IF($A799="","",IF($F799="","",IFERROR(INDEX('Deposit Batches'!$C$6:$C$505,MATCH($F799,'Deposit Batches'!$A$6:$A$505,0)),"")))</f>
        <v/>
      </c>
      <c r="I799" s="38" t="n"/>
      <c r="J799" s="40" t="n"/>
      <c r="K799" s="40" t="n"/>
      <c r="L799" s="41">
        <f>IF($A799="","",IF($J799="","",ROUND($J799-IF($K799="",0,$K799),2)))</f>
        <v/>
      </c>
      <c r="M799" s="23">
        <f>IF($A799="","",IF(OR($B799="",$C799="",$D799="",$G799="",$J799=""),"Missing Required Data",IF($F799="","Unassigned to Deposit",IF(COUNTIF('Deposit Batches'!$A$6:$A$505,$F799)=0,"Unknown Deposit Batch",IF($I799="","Not Posted",IF(OR($I799&lt;$G799,AND($H799&lt;&gt;"",$H799&lt;$G799)),"Review Dates",IF(ABS($L799)&gt;Dashboard!$B$5,"Posting Variance",IF(ABS(IFERROR(INDEX('Deposit Batches'!$H$6:$H$505,MATCH($F799,'Deposit Batches'!$A$6:$A$505,0)),0))&gt;Dashboard!$B$6,"Deposit Variance","Reconciled"))))))))</f>
        <v/>
      </c>
      <c r="N799" s="24">
        <f>IF($A799="","",IF($G799="","",MAX(0,IF($M799="Reconciled",$I799,Dashboard!$B$4)-$G799)))</f>
        <v/>
      </c>
      <c r="O799" s="25" t="n"/>
    </row>
    <row r="800">
      <c r="A800" s="18" t="n"/>
      <c r="B800" s="18" t="n"/>
      <c r="C800" s="18" t="n"/>
      <c r="D800" s="18" t="n"/>
      <c r="E800" s="18" t="n"/>
      <c r="F800" s="18" t="n"/>
      <c r="G800" s="38" t="n"/>
      <c r="H800" s="39">
        <f>IF($A800="","",IF($F800="","",IFERROR(INDEX('Deposit Batches'!$C$6:$C$505,MATCH($F800,'Deposit Batches'!$A$6:$A$505,0)),"")))</f>
        <v/>
      </c>
      <c r="I800" s="38" t="n"/>
      <c r="J800" s="40" t="n"/>
      <c r="K800" s="40" t="n"/>
      <c r="L800" s="41">
        <f>IF($A800="","",IF($J800="","",ROUND($J800-IF($K800="",0,$K800),2)))</f>
        <v/>
      </c>
      <c r="M800" s="23">
        <f>IF($A800="","",IF(OR($B800="",$C800="",$D800="",$G800="",$J800=""),"Missing Required Data",IF($F800="","Unassigned to Deposit",IF(COUNTIF('Deposit Batches'!$A$6:$A$505,$F800)=0,"Unknown Deposit Batch",IF($I800="","Not Posted",IF(OR($I800&lt;$G800,AND($H800&lt;&gt;"",$H800&lt;$G800)),"Review Dates",IF(ABS($L800)&gt;Dashboard!$B$5,"Posting Variance",IF(ABS(IFERROR(INDEX('Deposit Batches'!$H$6:$H$505,MATCH($F800,'Deposit Batches'!$A$6:$A$505,0)),0))&gt;Dashboard!$B$6,"Deposit Variance","Reconciled"))))))))</f>
        <v/>
      </c>
      <c r="N800" s="24">
        <f>IF($A800="","",IF($G800="","",MAX(0,IF($M800="Reconciled",$I800,Dashboard!$B$4)-$G800)))</f>
        <v/>
      </c>
      <c r="O800" s="25" t="n"/>
    </row>
    <row r="801">
      <c r="A801" s="18" t="n"/>
      <c r="B801" s="18" t="n"/>
      <c r="C801" s="18" t="n"/>
      <c r="D801" s="18" t="n"/>
      <c r="E801" s="18" t="n"/>
      <c r="F801" s="18" t="n"/>
      <c r="G801" s="38" t="n"/>
      <c r="H801" s="39">
        <f>IF($A801="","",IF($F801="","",IFERROR(INDEX('Deposit Batches'!$C$6:$C$505,MATCH($F801,'Deposit Batches'!$A$6:$A$505,0)),"")))</f>
        <v/>
      </c>
      <c r="I801" s="38" t="n"/>
      <c r="J801" s="40" t="n"/>
      <c r="K801" s="40" t="n"/>
      <c r="L801" s="41">
        <f>IF($A801="","",IF($J801="","",ROUND($J801-IF($K801="",0,$K801),2)))</f>
        <v/>
      </c>
      <c r="M801" s="23">
        <f>IF($A801="","",IF(OR($B801="",$C801="",$D801="",$G801="",$J801=""),"Missing Required Data",IF($F801="","Unassigned to Deposit",IF(COUNTIF('Deposit Batches'!$A$6:$A$505,$F801)=0,"Unknown Deposit Batch",IF($I801="","Not Posted",IF(OR($I801&lt;$G801,AND($H801&lt;&gt;"",$H801&lt;$G801)),"Review Dates",IF(ABS($L801)&gt;Dashboard!$B$5,"Posting Variance",IF(ABS(IFERROR(INDEX('Deposit Batches'!$H$6:$H$505,MATCH($F801,'Deposit Batches'!$A$6:$A$505,0)),0))&gt;Dashboard!$B$6,"Deposit Variance","Reconciled"))))))))</f>
        <v/>
      </c>
      <c r="N801" s="24">
        <f>IF($A801="","",IF($G801="","",MAX(0,IF($M801="Reconciled",$I801,Dashboard!$B$4)-$G801)))</f>
        <v/>
      </c>
      <c r="O801" s="25" t="n"/>
    </row>
    <row r="802">
      <c r="A802" s="18" t="n"/>
      <c r="B802" s="18" t="n"/>
      <c r="C802" s="18" t="n"/>
      <c r="D802" s="18" t="n"/>
      <c r="E802" s="18" t="n"/>
      <c r="F802" s="18" t="n"/>
      <c r="G802" s="38" t="n"/>
      <c r="H802" s="39">
        <f>IF($A802="","",IF($F802="","",IFERROR(INDEX('Deposit Batches'!$C$6:$C$505,MATCH($F802,'Deposit Batches'!$A$6:$A$505,0)),"")))</f>
        <v/>
      </c>
      <c r="I802" s="38" t="n"/>
      <c r="J802" s="40" t="n"/>
      <c r="K802" s="40" t="n"/>
      <c r="L802" s="41">
        <f>IF($A802="","",IF($J802="","",ROUND($J802-IF($K802="",0,$K802),2)))</f>
        <v/>
      </c>
      <c r="M802" s="23">
        <f>IF($A802="","",IF(OR($B802="",$C802="",$D802="",$G802="",$J802=""),"Missing Required Data",IF($F802="","Unassigned to Deposit",IF(COUNTIF('Deposit Batches'!$A$6:$A$505,$F802)=0,"Unknown Deposit Batch",IF($I802="","Not Posted",IF(OR($I802&lt;$G802,AND($H802&lt;&gt;"",$H802&lt;$G802)),"Review Dates",IF(ABS($L802)&gt;Dashboard!$B$5,"Posting Variance",IF(ABS(IFERROR(INDEX('Deposit Batches'!$H$6:$H$505,MATCH($F802,'Deposit Batches'!$A$6:$A$505,0)),0))&gt;Dashboard!$B$6,"Deposit Variance","Reconciled"))))))))</f>
        <v/>
      </c>
      <c r="N802" s="24">
        <f>IF($A802="","",IF($G802="","",MAX(0,IF($M802="Reconciled",$I802,Dashboard!$B$4)-$G802)))</f>
        <v/>
      </c>
      <c r="O802" s="25" t="n"/>
    </row>
    <row r="803">
      <c r="A803" s="18" t="n"/>
      <c r="B803" s="18" t="n"/>
      <c r="C803" s="18" t="n"/>
      <c r="D803" s="18" t="n"/>
      <c r="E803" s="18" t="n"/>
      <c r="F803" s="18" t="n"/>
      <c r="G803" s="38" t="n"/>
      <c r="H803" s="39">
        <f>IF($A803="","",IF($F803="","",IFERROR(INDEX('Deposit Batches'!$C$6:$C$505,MATCH($F803,'Deposit Batches'!$A$6:$A$505,0)),"")))</f>
        <v/>
      </c>
      <c r="I803" s="38" t="n"/>
      <c r="J803" s="40" t="n"/>
      <c r="K803" s="40" t="n"/>
      <c r="L803" s="41">
        <f>IF($A803="","",IF($J803="","",ROUND($J803-IF($K803="",0,$K803),2)))</f>
        <v/>
      </c>
      <c r="M803" s="23">
        <f>IF($A803="","",IF(OR($B803="",$C803="",$D803="",$G803="",$J803=""),"Missing Required Data",IF($F803="","Unassigned to Deposit",IF(COUNTIF('Deposit Batches'!$A$6:$A$505,$F803)=0,"Unknown Deposit Batch",IF($I803="","Not Posted",IF(OR($I803&lt;$G803,AND($H803&lt;&gt;"",$H803&lt;$G803)),"Review Dates",IF(ABS($L803)&gt;Dashboard!$B$5,"Posting Variance",IF(ABS(IFERROR(INDEX('Deposit Batches'!$H$6:$H$505,MATCH($F803,'Deposit Batches'!$A$6:$A$505,0)),0))&gt;Dashboard!$B$6,"Deposit Variance","Reconciled"))))))))</f>
        <v/>
      </c>
      <c r="N803" s="24">
        <f>IF($A803="","",IF($G803="","",MAX(0,IF($M803="Reconciled",$I803,Dashboard!$B$4)-$G803)))</f>
        <v/>
      </c>
      <c r="O803" s="25" t="n"/>
    </row>
    <row r="804">
      <c r="A804" s="18" t="n"/>
      <c r="B804" s="18" t="n"/>
      <c r="C804" s="18" t="n"/>
      <c r="D804" s="18" t="n"/>
      <c r="E804" s="18" t="n"/>
      <c r="F804" s="18" t="n"/>
      <c r="G804" s="38" t="n"/>
      <c r="H804" s="39">
        <f>IF($A804="","",IF($F804="","",IFERROR(INDEX('Deposit Batches'!$C$6:$C$505,MATCH($F804,'Deposit Batches'!$A$6:$A$505,0)),"")))</f>
        <v/>
      </c>
      <c r="I804" s="38" t="n"/>
      <c r="J804" s="40" t="n"/>
      <c r="K804" s="40" t="n"/>
      <c r="L804" s="41">
        <f>IF($A804="","",IF($J804="","",ROUND($J804-IF($K804="",0,$K804),2)))</f>
        <v/>
      </c>
      <c r="M804" s="23">
        <f>IF($A804="","",IF(OR($B804="",$C804="",$D804="",$G804="",$J804=""),"Missing Required Data",IF($F804="","Unassigned to Deposit",IF(COUNTIF('Deposit Batches'!$A$6:$A$505,$F804)=0,"Unknown Deposit Batch",IF($I804="","Not Posted",IF(OR($I804&lt;$G804,AND($H804&lt;&gt;"",$H804&lt;$G804)),"Review Dates",IF(ABS($L804)&gt;Dashboard!$B$5,"Posting Variance",IF(ABS(IFERROR(INDEX('Deposit Batches'!$H$6:$H$505,MATCH($F804,'Deposit Batches'!$A$6:$A$505,0)),0))&gt;Dashboard!$B$6,"Deposit Variance","Reconciled"))))))))</f>
        <v/>
      </c>
      <c r="N804" s="24">
        <f>IF($A804="","",IF($G804="","",MAX(0,IF($M804="Reconciled",$I804,Dashboard!$B$4)-$G804)))</f>
        <v/>
      </c>
      <c r="O804" s="25" t="n"/>
    </row>
    <row r="805">
      <c r="A805" s="18" t="n"/>
      <c r="B805" s="18" t="n"/>
      <c r="C805" s="18" t="n"/>
      <c r="D805" s="18" t="n"/>
      <c r="E805" s="18" t="n"/>
      <c r="F805" s="18" t="n"/>
      <c r="G805" s="38" t="n"/>
      <c r="H805" s="39">
        <f>IF($A805="","",IF($F805="","",IFERROR(INDEX('Deposit Batches'!$C$6:$C$505,MATCH($F805,'Deposit Batches'!$A$6:$A$505,0)),"")))</f>
        <v/>
      </c>
      <c r="I805" s="38" t="n"/>
      <c r="J805" s="40" t="n"/>
      <c r="K805" s="40" t="n"/>
      <c r="L805" s="41">
        <f>IF($A805="","",IF($J805="","",ROUND($J805-IF($K805="",0,$K805),2)))</f>
        <v/>
      </c>
      <c r="M805" s="23">
        <f>IF($A805="","",IF(OR($B805="",$C805="",$D805="",$G805="",$J805=""),"Missing Required Data",IF($F805="","Unassigned to Deposit",IF(COUNTIF('Deposit Batches'!$A$6:$A$505,$F805)=0,"Unknown Deposit Batch",IF($I805="","Not Posted",IF(OR($I805&lt;$G805,AND($H805&lt;&gt;"",$H805&lt;$G805)),"Review Dates",IF(ABS($L805)&gt;Dashboard!$B$5,"Posting Variance",IF(ABS(IFERROR(INDEX('Deposit Batches'!$H$6:$H$505,MATCH($F805,'Deposit Batches'!$A$6:$A$505,0)),0))&gt;Dashboard!$B$6,"Deposit Variance","Reconciled"))))))))</f>
        <v/>
      </c>
      <c r="N805" s="24">
        <f>IF($A805="","",IF($G805="","",MAX(0,IF($M805="Reconciled",$I805,Dashboard!$B$4)-$G805)))</f>
        <v/>
      </c>
      <c r="O805" s="25" t="n"/>
    </row>
    <row r="806">
      <c r="A806" s="18" t="n"/>
      <c r="B806" s="18" t="n"/>
      <c r="C806" s="18" t="n"/>
      <c r="D806" s="18" t="n"/>
      <c r="E806" s="18" t="n"/>
      <c r="F806" s="18" t="n"/>
      <c r="G806" s="38" t="n"/>
      <c r="H806" s="39">
        <f>IF($A806="","",IF($F806="","",IFERROR(INDEX('Deposit Batches'!$C$6:$C$505,MATCH($F806,'Deposit Batches'!$A$6:$A$505,0)),"")))</f>
        <v/>
      </c>
      <c r="I806" s="38" t="n"/>
      <c r="J806" s="40" t="n"/>
      <c r="K806" s="40" t="n"/>
      <c r="L806" s="41">
        <f>IF($A806="","",IF($J806="","",ROUND($J806-IF($K806="",0,$K806),2)))</f>
        <v/>
      </c>
      <c r="M806" s="23">
        <f>IF($A806="","",IF(OR($B806="",$C806="",$D806="",$G806="",$J806=""),"Missing Required Data",IF($F806="","Unassigned to Deposit",IF(COUNTIF('Deposit Batches'!$A$6:$A$505,$F806)=0,"Unknown Deposit Batch",IF($I806="","Not Posted",IF(OR($I806&lt;$G806,AND($H806&lt;&gt;"",$H806&lt;$G806)),"Review Dates",IF(ABS($L806)&gt;Dashboard!$B$5,"Posting Variance",IF(ABS(IFERROR(INDEX('Deposit Batches'!$H$6:$H$505,MATCH($F806,'Deposit Batches'!$A$6:$A$505,0)),0))&gt;Dashboard!$B$6,"Deposit Variance","Reconciled"))))))))</f>
        <v/>
      </c>
      <c r="N806" s="24">
        <f>IF($A806="","",IF($G806="","",MAX(0,IF($M806="Reconciled",$I806,Dashboard!$B$4)-$G806)))</f>
        <v/>
      </c>
      <c r="O806" s="25" t="n"/>
    </row>
    <row r="807">
      <c r="A807" s="18" t="n"/>
      <c r="B807" s="18" t="n"/>
      <c r="C807" s="18" t="n"/>
      <c r="D807" s="18" t="n"/>
      <c r="E807" s="18" t="n"/>
      <c r="F807" s="18" t="n"/>
      <c r="G807" s="38" t="n"/>
      <c r="H807" s="39">
        <f>IF($A807="","",IF($F807="","",IFERROR(INDEX('Deposit Batches'!$C$6:$C$505,MATCH($F807,'Deposit Batches'!$A$6:$A$505,0)),"")))</f>
        <v/>
      </c>
      <c r="I807" s="38" t="n"/>
      <c r="J807" s="40" t="n"/>
      <c r="K807" s="40" t="n"/>
      <c r="L807" s="41">
        <f>IF($A807="","",IF($J807="","",ROUND($J807-IF($K807="",0,$K807),2)))</f>
        <v/>
      </c>
      <c r="M807" s="23">
        <f>IF($A807="","",IF(OR($B807="",$C807="",$D807="",$G807="",$J807=""),"Missing Required Data",IF($F807="","Unassigned to Deposit",IF(COUNTIF('Deposit Batches'!$A$6:$A$505,$F807)=0,"Unknown Deposit Batch",IF($I807="","Not Posted",IF(OR($I807&lt;$G807,AND($H807&lt;&gt;"",$H807&lt;$G807)),"Review Dates",IF(ABS($L807)&gt;Dashboard!$B$5,"Posting Variance",IF(ABS(IFERROR(INDEX('Deposit Batches'!$H$6:$H$505,MATCH($F807,'Deposit Batches'!$A$6:$A$505,0)),0))&gt;Dashboard!$B$6,"Deposit Variance","Reconciled"))))))))</f>
        <v/>
      </c>
      <c r="N807" s="24">
        <f>IF($A807="","",IF($G807="","",MAX(0,IF($M807="Reconciled",$I807,Dashboard!$B$4)-$G807)))</f>
        <v/>
      </c>
      <c r="O807" s="25" t="n"/>
    </row>
    <row r="808">
      <c r="A808" s="18" t="n"/>
      <c r="B808" s="18" t="n"/>
      <c r="C808" s="18" t="n"/>
      <c r="D808" s="18" t="n"/>
      <c r="E808" s="18" t="n"/>
      <c r="F808" s="18" t="n"/>
      <c r="G808" s="38" t="n"/>
      <c r="H808" s="39">
        <f>IF($A808="","",IF($F808="","",IFERROR(INDEX('Deposit Batches'!$C$6:$C$505,MATCH($F808,'Deposit Batches'!$A$6:$A$505,0)),"")))</f>
        <v/>
      </c>
      <c r="I808" s="38" t="n"/>
      <c r="J808" s="40" t="n"/>
      <c r="K808" s="40" t="n"/>
      <c r="L808" s="41">
        <f>IF($A808="","",IF($J808="","",ROUND($J808-IF($K808="",0,$K808),2)))</f>
        <v/>
      </c>
      <c r="M808" s="23">
        <f>IF($A808="","",IF(OR($B808="",$C808="",$D808="",$G808="",$J808=""),"Missing Required Data",IF($F808="","Unassigned to Deposit",IF(COUNTIF('Deposit Batches'!$A$6:$A$505,$F808)=0,"Unknown Deposit Batch",IF($I808="","Not Posted",IF(OR($I808&lt;$G808,AND($H808&lt;&gt;"",$H808&lt;$G808)),"Review Dates",IF(ABS($L808)&gt;Dashboard!$B$5,"Posting Variance",IF(ABS(IFERROR(INDEX('Deposit Batches'!$H$6:$H$505,MATCH($F808,'Deposit Batches'!$A$6:$A$505,0)),0))&gt;Dashboard!$B$6,"Deposit Variance","Reconciled"))))))))</f>
        <v/>
      </c>
      <c r="N808" s="24">
        <f>IF($A808="","",IF($G808="","",MAX(0,IF($M808="Reconciled",$I808,Dashboard!$B$4)-$G808)))</f>
        <v/>
      </c>
      <c r="O808" s="25" t="n"/>
    </row>
    <row r="809">
      <c r="A809" s="18" t="n"/>
      <c r="B809" s="18" t="n"/>
      <c r="C809" s="18" t="n"/>
      <c r="D809" s="18" t="n"/>
      <c r="E809" s="18" t="n"/>
      <c r="F809" s="18" t="n"/>
      <c r="G809" s="38" t="n"/>
      <c r="H809" s="39">
        <f>IF($A809="","",IF($F809="","",IFERROR(INDEX('Deposit Batches'!$C$6:$C$505,MATCH($F809,'Deposit Batches'!$A$6:$A$505,0)),"")))</f>
        <v/>
      </c>
      <c r="I809" s="38" t="n"/>
      <c r="J809" s="40" t="n"/>
      <c r="K809" s="40" t="n"/>
      <c r="L809" s="41">
        <f>IF($A809="","",IF($J809="","",ROUND($J809-IF($K809="",0,$K809),2)))</f>
        <v/>
      </c>
      <c r="M809" s="23">
        <f>IF($A809="","",IF(OR($B809="",$C809="",$D809="",$G809="",$J809=""),"Missing Required Data",IF($F809="","Unassigned to Deposit",IF(COUNTIF('Deposit Batches'!$A$6:$A$505,$F809)=0,"Unknown Deposit Batch",IF($I809="","Not Posted",IF(OR($I809&lt;$G809,AND($H809&lt;&gt;"",$H809&lt;$G809)),"Review Dates",IF(ABS($L809)&gt;Dashboard!$B$5,"Posting Variance",IF(ABS(IFERROR(INDEX('Deposit Batches'!$H$6:$H$505,MATCH($F809,'Deposit Batches'!$A$6:$A$505,0)),0))&gt;Dashboard!$B$6,"Deposit Variance","Reconciled"))))))))</f>
        <v/>
      </c>
      <c r="N809" s="24">
        <f>IF($A809="","",IF($G809="","",MAX(0,IF($M809="Reconciled",$I809,Dashboard!$B$4)-$G809)))</f>
        <v/>
      </c>
      <c r="O809" s="25" t="n"/>
    </row>
    <row r="810">
      <c r="A810" s="18" t="n"/>
      <c r="B810" s="18" t="n"/>
      <c r="C810" s="18" t="n"/>
      <c r="D810" s="18" t="n"/>
      <c r="E810" s="18" t="n"/>
      <c r="F810" s="18" t="n"/>
      <c r="G810" s="38" t="n"/>
      <c r="H810" s="39">
        <f>IF($A810="","",IF($F810="","",IFERROR(INDEX('Deposit Batches'!$C$6:$C$505,MATCH($F810,'Deposit Batches'!$A$6:$A$505,0)),"")))</f>
        <v/>
      </c>
      <c r="I810" s="38" t="n"/>
      <c r="J810" s="40" t="n"/>
      <c r="K810" s="40" t="n"/>
      <c r="L810" s="41">
        <f>IF($A810="","",IF($J810="","",ROUND($J810-IF($K810="",0,$K810),2)))</f>
        <v/>
      </c>
      <c r="M810" s="23">
        <f>IF($A810="","",IF(OR($B810="",$C810="",$D810="",$G810="",$J810=""),"Missing Required Data",IF($F810="","Unassigned to Deposit",IF(COUNTIF('Deposit Batches'!$A$6:$A$505,$F810)=0,"Unknown Deposit Batch",IF($I810="","Not Posted",IF(OR($I810&lt;$G810,AND($H810&lt;&gt;"",$H810&lt;$G810)),"Review Dates",IF(ABS($L810)&gt;Dashboard!$B$5,"Posting Variance",IF(ABS(IFERROR(INDEX('Deposit Batches'!$H$6:$H$505,MATCH($F810,'Deposit Batches'!$A$6:$A$505,0)),0))&gt;Dashboard!$B$6,"Deposit Variance","Reconciled"))))))))</f>
        <v/>
      </c>
      <c r="N810" s="24">
        <f>IF($A810="","",IF($G810="","",MAX(0,IF($M810="Reconciled",$I810,Dashboard!$B$4)-$G810)))</f>
        <v/>
      </c>
      <c r="O810" s="25" t="n"/>
    </row>
    <row r="811">
      <c r="A811" s="18" t="n"/>
      <c r="B811" s="18" t="n"/>
      <c r="C811" s="18" t="n"/>
      <c r="D811" s="18" t="n"/>
      <c r="E811" s="18" t="n"/>
      <c r="F811" s="18" t="n"/>
      <c r="G811" s="38" t="n"/>
      <c r="H811" s="39">
        <f>IF($A811="","",IF($F811="","",IFERROR(INDEX('Deposit Batches'!$C$6:$C$505,MATCH($F811,'Deposit Batches'!$A$6:$A$505,0)),"")))</f>
        <v/>
      </c>
      <c r="I811" s="38" t="n"/>
      <c r="J811" s="40" t="n"/>
      <c r="K811" s="40" t="n"/>
      <c r="L811" s="41">
        <f>IF($A811="","",IF($J811="","",ROUND($J811-IF($K811="",0,$K811),2)))</f>
        <v/>
      </c>
      <c r="M811" s="23">
        <f>IF($A811="","",IF(OR($B811="",$C811="",$D811="",$G811="",$J811=""),"Missing Required Data",IF($F811="","Unassigned to Deposit",IF(COUNTIF('Deposit Batches'!$A$6:$A$505,$F811)=0,"Unknown Deposit Batch",IF($I811="","Not Posted",IF(OR($I811&lt;$G811,AND($H811&lt;&gt;"",$H811&lt;$G811)),"Review Dates",IF(ABS($L811)&gt;Dashboard!$B$5,"Posting Variance",IF(ABS(IFERROR(INDEX('Deposit Batches'!$H$6:$H$505,MATCH($F811,'Deposit Batches'!$A$6:$A$505,0)),0))&gt;Dashboard!$B$6,"Deposit Variance","Reconciled"))))))))</f>
        <v/>
      </c>
      <c r="N811" s="24">
        <f>IF($A811="","",IF($G811="","",MAX(0,IF($M811="Reconciled",$I811,Dashboard!$B$4)-$G811)))</f>
        <v/>
      </c>
      <c r="O811" s="25" t="n"/>
    </row>
    <row r="812">
      <c r="A812" s="18" t="n"/>
      <c r="B812" s="18" t="n"/>
      <c r="C812" s="18" t="n"/>
      <c r="D812" s="18" t="n"/>
      <c r="E812" s="18" t="n"/>
      <c r="F812" s="18" t="n"/>
      <c r="G812" s="38" t="n"/>
      <c r="H812" s="39">
        <f>IF($A812="","",IF($F812="","",IFERROR(INDEX('Deposit Batches'!$C$6:$C$505,MATCH($F812,'Deposit Batches'!$A$6:$A$505,0)),"")))</f>
        <v/>
      </c>
      <c r="I812" s="38" t="n"/>
      <c r="J812" s="40" t="n"/>
      <c r="K812" s="40" t="n"/>
      <c r="L812" s="41">
        <f>IF($A812="","",IF($J812="","",ROUND($J812-IF($K812="",0,$K812),2)))</f>
        <v/>
      </c>
      <c r="M812" s="23">
        <f>IF($A812="","",IF(OR($B812="",$C812="",$D812="",$G812="",$J812=""),"Missing Required Data",IF($F812="","Unassigned to Deposit",IF(COUNTIF('Deposit Batches'!$A$6:$A$505,$F812)=0,"Unknown Deposit Batch",IF($I812="","Not Posted",IF(OR($I812&lt;$G812,AND($H812&lt;&gt;"",$H812&lt;$G812)),"Review Dates",IF(ABS($L812)&gt;Dashboard!$B$5,"Posting Variance",IF(ABS(IFERROR(INDEX('Deposit Batches'!$H$6:$H$505,MATCH($F812,'Deposit Batches'!$A$6:$A$505,0)),0))&gt;Dashboard!$B$6,"Deposit Variance","Reconciled"))))))))</f>
        <v/>
      </c>
      <c r="N812" s="24">
        <f>IF($A812="","",IF($G812="","",MAX(0,IF($M812="Reconciled",$I812,Dashboard!$B$4)-$G812)))</f>
        <v/>
      </c>
      <c r="O812" s="25" t="n"/>
    </row>
    <row r="813">
      <c r="A813" s="18" t="n"/>
      <c r="B813" s="18" t="n"/>
      <c r="C813" s="18" t="n"/>
      <c r="D813" s="18" t="n"/>
      <c r="E813" s="18" t="n"/>
      <c r="F813" s="18" t="n"/>
      <c r="G813" s="38" t="n"/>
      <c r="H813" s="39">
        <f>IF($A813="","",IF($F813="","",IFERROR(INDEX('Deposit Batches'!$C$6:$C$505,MATCH($F813,'Deposit Batches'!$A$6:$A$505,0)),"")))</f>
        <v/>
      </c>
      <c r="I813" s="38" t="n"/>
      <c r="J813" s="40" t="n"/>
      <c r="K813" s="40" t="n"/>
      <c r="L813" s="41">
        <f>IF($A813="","",IF($J813="","",ROUND($J813-IF($K813="",0,$K813),2)))</f>
        <v/>
      </c>
      <c r="M813" s="23">
        <f>IF($A813="","",IF(OR($B813="",$C813="",$D813="",$G813="",$J813=""),"Missing Required Data",IF($F813="","Unassigned to Deposit",IF(COUNTIF('Deposit Batches'!$A$6:$A$505,$F813)=0,"Unknown Deposit Batch",IF($I813="","Not Posted",IF(OR($I813&lt;$G813,AND($H813&lt;&gt;"",$H813&lt;$G813)),"Review Dates",IF(ABS($L813)&gt;Dashboard!$B$5,"Posting Variance",IF(ABS(IFERROR(INDEX('Deposit Batches'!$H$6:$H$505,MATCH($F813,'Deposit Batches'!$A$6:$A$505,0)),0))&gt;Dashboard!$B$6,"Deposit Variance","Reconciled"))))))))</f>
        <v/>
      </c>
      <c r="N813" s="24">
        <f>IF($A813="","",IF($G813="","",MAX(0,IF($M813="Reconciled",$I813,Dashboard!$B$4)-$G813)))</f>
        <v/>
      </c>
      <c r="O813" s="25" t="n"/>
    </row>
    <row r="814">
      <c r="A814" s="18" t="n"/>
      <c r="B814" s="18" t="n"/>
      <c r="C814" s="18" t="n"/>
      <c r="D814" s="18" t="n"/>
      <c r="E814" s="18" t="n"/>
      <c r="F814" s="18" t="n"/>
      <c r="G814" s="38" t="n"/>
      <c r="H814" s="39">
        <f>IF($A814="","",IF($F814="","",IFERROR(INDEX('Deposit Batches'!$C$6:$C$505,MATCH($F814,'Deposit Batches'!$A$6:$A$505,0)),"")))</f>
        <v/>
      </c>
      <c r="I814" s="38" t="n"/>
      <c r="J814" s="40" t="n"/>
      <c r="K814" s="40" t="n"/>
      <c r="L814" s="41">
        <f>IF($A814="","",IF($J814="","",ROUND($J814-IF($K814="",0,$K814),2)))</f>
        <v/>
      </c>
      <c r="M814" s="23">
        <f>IF($A814="","",IF(OR($B814="",$C814="",$D814="",$G814="",$J814=""),"Missing Required Data",IF($F814="","Unassigned to Deposit",IF(COUNTIF('Deposit Batches'!$A$6:$A$505,$F814)=0,"Unknown Deposit Batch",IF($I814="","Not Posted",IF(OR($I814&lt;$G814,AND($H814&lt;&gt;"",$H814&lt;$G814)),"Review Dates",IF(ABS($L814)&gt;Dashboard!$B$5,"Posting Variance",IF(ABS(IFERROR(INDEX('Deposit Batches'!$H$6:$H$505,MATCH($F814,'Deposit Batches'!$A$6:$A$505,0)),0))&gt;Dashboard!$B$6,"Deposit Variance","Reconciled"))))))))</f>
        <v/>
      </c>
      <c r="N814" s="24">
        <f>IF($A814="","",IF($G814="","",MAX(0,IF($M814="Reconciled",$I814,Dashboard!$B$4)-$G814)))</f>
        <v/>
      </c>
      <c r="O814" s="25" t="n"/>
    </row>
    <row r="815">
      <c r="A815" s="18" t="n"/>
      <c r="B815" s="18" t="n"/>
      <c r="C815" s="18" t="n"/>
      <c r="D815" s="18" t="n"/>
      <c r="E815" s="18" t="n"/>
      <c r="F815" s="18" t="n"/>
      <c r="G815" s="38" t="n"/>
      <c r="H815" s="39">
        <f>IF($A815="","",IF($F815="","",IFERROR(INDEX('Deposit Batches'!$C$6:$C$505,MATCH($F815,'Deposit Batches'!$A$6:$A$505,0)),"")))</f>
        <v/>
      </c>
      <c r="I815" s="38" t="n"/>
      <c r="J815" s="40" t="n"/>
      <c r="K815" s="40" t="n"/>
      <c r="L815" s="41">
        <f>IF($A815="","",IF($J815="","",ROUND($J815-IF($K815="",0,$K815),2)))</f>
        <v/>
      </c>
      <c r="M815" s="23">
        <f>IF($A815="","",IF(OR($B815="",$C815="",$D815="",$G815="",$J815=""),"Missing Required Data",IF($F815="","Unassigned to Deposit",IF(COUNTIF('Deposit Batches'!$A$6:$A$505,$F815)=0,"Unknown Deposit Batch",IF($I815="","Not Posted",IF(OR($I815&lt;$G815,AND($H815&lt;&gt;"",$H815&lt;$G815)),"Review Dates",IF(ABS($L815)&gt;Dashboard!$B$5,"Posting Variance",IF(ABS(IFERROR(INDEX('Deposit Batches'!$H$6:$H$505,MATCH($F815,'Deposit Batches'!$A$6:$A$505,0)),0))&gt;Dashboard!$B$6,"Deposit Variance","Reconciled"))))))))</f>
        <v/>
      </c>
      <c r="N815" s="24">
        <f>IF($A815="","",IF($G815="","",MAX(0,IF($M815="Reconciled",$I815,Dashboard!$B$4)-$G815)))</f>
        <v/>
      </c>
      <c r="O815" s="25" t="n"/>
    </row>
    <row r="816">
      <c r="A816" s="18" t="n"/>
      <c r="B816" s="18" t="n"/>
      <c r="C816" s="18" t="n"/>
      <c r="D816" s="18" t="n"/>
      <c r="E816" s="18" t="n"/>
      <c r="F816" s="18" t="n"/>
      <c r="G816" s="38" t="n"/>
      <c r="H816" s="39">
        <f>IF($A816="","",IF($F816="","",IFERROR(INDEX('Deposit Batches'!$C$6:$C$505,MATCH($F816,'Deposit Batches'!$A$6:$A$505,0)),"")))</f>
        <v/>
      </c>
      <c r="I816" s="38" t="n"/>
      <c r="J816" s="40" t="n"/>
      <c r="K816" s="40" t="n"/>
      <c r="L816" s="41">
        <f>IF($A816="","",IF($J816="","",ROUND($J816-IF($K816="",0,$K816),2)))</f>
        <v/>
      </c>
      <c r="M816" s="23">
        <f>IF($A816="","",IF(OR($B816="",$C816="",$D816="",$G816="",$J816=""),"Missing Required Data",IF($F816="","Unassigned to Deposit",IF(COUNTIF('Deposit Batches'!$A$6:$A$505,$F816)=0,"Unknown Deposit Batch",IF($I816="","Not Posted",IF(OR($I816&lt;$G816,AND($H816&lt;&gt;"",$H816&lt;$G816)),"Review Dates",IF(ABS($L816)&gt;Dashboard!$B$5,"Posting Variance",IF(ABS(IFERROR(INDEX('Deposit Batches'!$H$6:$H$505,MATCH($F816,'Deposit Batches'!$A$6:$A$505,0)),0))&gt;Dashboard!$B$6,"Deposit Variance","Reconciled"))))))))</f>
        <v/>
      </c>
      <c r="N816" s="24">
        <f>IF($A816="","",IF($G816="","",MAX(0,IF($M816="Reconciled",$I816,Dashboard!$B$4)-$G816)))</f>
        <v/>
      </c>
      <c r="O816" s="25" t="n"/>
    </row>
    <row r="817">
      <c r="A817" s="18" t="n"/>
      <c r="B817" s="18" t="n"/>
      <c r="C817" s="18" t="n"/>
      <c r="D817" s="18" t="n"/>
      <c r="E817" s="18" t="n"/>
      <c r="F817" s="18" t="n"/>
      <c r="G817" s="38" t="n"/>
      <c r="H817" s="39">
        <f>IF($A817="","",IF($F817="","",IFERROR(INDEX('Deposit Batches'!$C$6:$C$505,MATCH($F817,'Deposit Batches'!$A$6:$A$505,0)),"")))</f>
        <v/>
      </c>
      <c r="I817" s="38" t="n"/>
      <c r="J817" s="40" t="n"/>
      <c r="K817" s="40" t="n"/>
      <c r="L817" s="41">
        <f>IF($A817="","",IF($J817="","",ROUND($J817-IF($K817="",0,$K817),2)))</f>
        <v/>
      </c>
      <c r="M817" s="23">
        <f>IF($A817="","",IF(OR($B817="",$C817="",$D817="",$G817="",$J817=""),"Missing Required Data",IF($F817="","Unassigned to Deposit",IF(COUNTIF('Deposit Batches'!$A$6:$A$505,$F817)=0,"Unknown Deposit Batch",IF($I817="","Not Posted",IF(OR($I817&lt;$G817,AND($H817&lt;&gt;"",$H817&lt;$G817)),"Review Dates",IF(ABS($L817)&gt;Dashboard!$B$5,"Posting Variance",IF(ABS(IFERROR(INDEX('Deposit Batches'!$H$6:$H$505,MATCH($F817,'Deposit Batches'!$A$6:$A$505,0)),0))&gt;Dashboard!$B$6,"Deposit Variance","Reconciled"))))))))</f>
        <v/>
      </c>
      <c r="N817" s="24">
        <f>IF($A817="","",IF($G817="","",MAX(0,IF($M817="Reconciled",$I817,Dashboard!$B$4)-$G817)))</f>
        <v/>
      </c>
      <c r="O817" s="25" t="n"/>
    </row>
    <row r="818">
      <c r="A818" s="18" t="n"/>
      <c r="B818" s="18" t="n"/>
      <c r="C818" s="18" t="n"/>
      <c r="D818" s="18" t="n"/>
      <c r="E818" s="18" t="n"/>
      <c r="F818" s="18" t="n"/>
      <c r="G818" s="38" t="n"/>
      <c r="H818" s="39">
        <f>IF($A818="","",IF($F818="","",IFERROR(INDEX('Deposit Batches'!$C$6:$C$505,MATCH($F818,'Deposit Batches'!$A$6:$A$505,0)),"")))</f>
        <v/>
      </c>
      <c r="I818" s="38" t="n"/>
      <c r="J818" s="40" t="n"/>
      <c r="K818" s="40" t="n"/>
      <c r="L818" s="41">
        <f>IF($A818="","",IF($J818="","",ROUND($J818-IF($K818="",0,$K818),2)))</f>
        <v/>
      </c>
      <c r="M818" s="23">
        <f>IF($A818="","",IF(OR($B818="",$C818="",$D818="",$G818="",$J818=""),"Missing Required Data",IF($F818="","Unassigned to Deposit",IF(COUNTIF('Deposit Batches'!$A$6:$A$505,$F818)=0,"Unknown Deposit Batch",IF($I818="","Not Posted",IF(OR($I818&lt;$G818,AND($H818&lt;&gt;"",$H818&lt;$G818)),"Review Dates",IF(ABS($L818)&gt;Dashboard!$B$5,"Posting Variance",IF(ABS(IFERROR(INDEX('Deposit Batches'!$H$6:$H$505,MATCH($F818,'Deposit Batches'!$A$6:$A$505,0)),0))&gt;Dashboard!$B$6,"Deposit Variance","Reconciled"))))))))</f>
        <v/>
      </c>
      <c r="N818" s="24">
        <f>IF($A818="","",IF($G818="","",MAX(0,IF($M818="Reconciled",$I818,Dashboard!$B$4)-$G818)))</f>
        <v/>
      </c>
      <c r="O818" s="25" t="n"/>
    </row>
    <row r="819">
      <c r="A819" s="18" t="n"/>
      <c r="B819" s="18" t="n"/>
      <c r="C819" s="18" t="n"/>
      <c r="D819" s="18" t="n"/>
      <c r="E819" s="18" t="n"/>
      <c r="F819" s="18" t="n"/>
      <c r="G819" s="38" t="n"/>
      <c r="H819" s="39">
        <f>IF($A819="","",IF($F819="","",IFERROR(INDEX('Deposit Batches'!$C$6:$C$505,MATCH($F819,'Deposit Batches'!$A$6:$A$505,0)),"")))</f>
        <v/>
      </c>
      <c r="I819" s="38" t="n"/>
      <c r="J819" s="40" t="n"/>
      <c r="K819" s="40" t="n"/>
      <c r="L819" s="41">
        <f>IF($A819="","",IF($J819="","",ROUND($J819-IF($K819="",0,$K819),2)))</f>
        <v/>
      </c>
      <c r="M819" s="23">
        <f>IF($A819="","",IF(OR($B819="",$C819="",$D819="",$G819="",$J819=""),"Missing Required Data",IF($F819="","Unassigned to Deposit",IF(COUNTIF('Deposit Batches'!$A$6:$A$505,$F819)=0,"Unknown Deposit Batch",IF($I819="","Not Posted",IF(OR($I819&lt;$G819,AND($H819&lt;&gt;"",$H819&lt;$G819)),"Review Dates",IF(ABS($L819)&gt;Dashboard!$B$5,"Posting Variance",IF(ABS(IFERROR(INDEX('Deposit Batches'!$H$6:$H$505,MATCH($F819,'Deposit Batches'!$A$6:$A$505,0)),0))&gt;Dashboard!$B$6,"Deposit Variance","Reconciled"))))))))</f>
        <v/>
      </c>
      <c r="N819" s="24">
        <f>IF($A819="","",IF($G819="","",MAX(0,IF($M819="Reconciled",$I819,Dashboard!$B$4)-$G819)))</f>
        <v/>
      </c>
      <c r="O819" s="25" t="n"/>
    </row>
    <row r="820">
      <c r="A820" s="18" t="n"/>
      <c r="B820" s="18" t="n"/>
      <c r="C820" s="18" t="n"/>
      <c r="D820" s="18" t="n"/>
      <c r="E820" s="18" t="n"/>
      <c r="F820" s="18" t="n"/>
      <c r="G820" s="38" t="n"/>
      <c r="H820" s="39">
        <f>IF($A820="","",IF($F820="","",IFERROR(INDEX('Deposit Batches'!$C$6:$C$505,MATCH($F820,'Deposit Batches'!$A$6:$A$505,0)),"")))</f>
        <v/>
      </c>
      <c r="I820" s="38" t="n"/>
      <c r="J820" s="40" t="n"/>
      <c r="K820" s="40" t="n"/>
      <c r="L820" s="41">
        <f>IF($A820="","",IF($J820="","",ROUND($J820-IF($K820="",0,$K820),2)))</f>
        <v/>
      </c>
      <c r="M820" s="23">
        <f>IF($A820="","",IF(OR($B820="",$C820="",$D820="",$G820="",$J820=""),"Missing Required Data",IF($F820="","Unassigned to Deposit",IF(COUNTIF('Deposit Batches'!$A$6:$A$505,$F820)=0,"Unknown Deposit Batch",IF($I820="","Not Posted",IF(OR($I820&lt;$G820,AND($H820&lt;&gt;"",$H820&lt;$G820)),"Review Dates",IF(ABS($L820)&gt;Dashboard!$B$5,"Posting Variance",IF(ABS(IFERROR(INDEX('Deposit Batches'!$H$6:$H$505,MATCH($F820,'Deposit Batches'!$A$6:$A$505,0)),0))&gt;Dashboard!$B$6,"Deposit Variance","Reconciled"))))))))</f>
        <v/>
      </c>
      <c r="N820" s="24">
        <f>IF($A820="","",IF($G820="","",MAX(0,IF($M820="Reconciled",$I820,Dashboard!$B$4)-$G820)))</f>
        <v/>
      </c>
      <c r="O820" s="25" t="n"/>
    </row>
    <row r="821">
      <c r="A821" s="18" t="n"/>
      <c r="B821" s="18" t="n"/>
      <c r="C821" s="18" t="n"/>
      <c r="D821" s="18" t="n"/>
      <c r="E821" s="18" t="n"/>
      <c r="F821" s="18" t="n"/>
      <c r="G821" s="38" t="n"/>
      <c r="H821" s="39">
        <f>IF($A821="","",IF($F821="","",IFERROR(INDEX('Deposit Batches'!$C$6:$C$505,MATCH($F821,'Deposit Batches'!$A$6:$A$505,0)),"")))</f>
        <v/>
      </c>
      <c r="I821" s="38" t="n"/>
      <c r="J821" s="40" t="n"/>
      <c r="K821" s="40" t="n"/>
      <c r="L821" s="41">
        <f>IF($A821="","",IF($J821="","",ROUND($J821-IF($K821="",0,$K821),2)))</f>
        <v/>
      </c>
      <c r="M821" s="23">
        <f>IF($A821="","",IF(OR($B821="",$C821="",$D821="",$G821="",$J821=""),"Missing Required Data",IF($F821="","Unassigned to Deposit",IF(COUNTIF('Deposit Batches'!$A$6:$A$505,$F821)=0,"Unknown Deposit Batch",IF($I821="","Not Posted",IF(OR($I821&lt;$G821,AND($H821&lt;&gt;"",$H821&lt;$G821)),"Review Dates",IF(ABS($L821)&gt;Dashboard!$B$5,"Posting Variance",IF(ABS(IFERROR(INDEX('Deposit Batches'!$H$6:$H$505,MATCH($F821,'Deposit Batches'!$A$6:$A$505,0)),0))&gt;Dashboard!$B$6,"Deposit Variance","Reconciled"))))))))</f>
        <v/>
      </c>
      <c r="N821" s="24">
        <f>IF($A821="","",IF($G821="","",MAX(0,IF($M821="Reconciled",$I821,Dashboard!$B$4)-$G821)))</f>
        <v/>
      </c>
      <c r="O821" s="25" t="n"/>
    </row>
    <row r="822">
      <c r="A822" s="18" t="n"/>
      <c r="B822" s="18" t="n"/>
      <c r="C822" s="18" t="n"/>
      <c r="D822" s="18" t="n"/>
      <c r="E822" s="18" t="n"/>
      <c r="F822" s="18" t="n"/>
      <c r="G822" s="38" t="n"/>
      <c r="H822" s="39">
        <f>IF($A822="","",IF($F822="","",IFERROR(INDEX('Deposit Batches'!$C$6:$C$505,MATCH($F822,'Deposit Batches'!$A$6:$A$505,0)),"")))</f>
        <v/>
      </c>
      <c r="I822" s="38" t="n"/>
      <c r="J822" s="40" t="n"/>
      <c r="K822" s="40" t="n"/>
      <c r="L822" s="41">
        <f>IF($A822="","",IF($J822="","",ROUND($J822-IF($K822="",0,$K822),2)))</f>
        <v/>
      </c>
      <c r="M822" s="23">
        <f>IF($A822="","",IF(OR($B822="",$C822="",$D822="",$G822="",$J822=""),"Missing Required Data",IF($F822="","Unassigned to Deposit",IF(COUNTIF('Deposit Batches'!$A$6:$A$505,$F822)=0,"Unknown Deposit Batch",IF($I822="","Not Posted",IF(OR($I822&lt;$G822,AND($H822&lt;&gt;"",$H822&lt;$G822)),"Review Dates",IF(ABS($L822)&gt;Dashboard!$B$5,"Posting Variance",IF(ABS(IFERROR(INDEX('Deposit Batches'!$H$6:$H$505,MATCH($F822,'Deposit Batches'!$A$6:$A$505,0)),0))&gt;Dashboard!$B$6,"Deposit Variance","Reconciled"))))))))</f>
        <v/>
      </c>
      <c r="N822" s="24">
        <f>IF($A822="","",IF($G822="","",MAX(0,IF($M822="Reconciled",$I822,Dashboard!$B$4)-$G822)))</f>
        <v/>
      </c>
      <c r="O822" s="25" t="n"/>
    </row>
    <row r="823">
      <c r="A823" s="18" t="n"/>
      <c r="B823" s="18" t="n"/>
      <c r="C823" s="18" t="n"/>
      <c r="D823" s="18" t="n"/>
      <c r="E823" s="18" t="n"/>
      <c r="F823" s="18" t="n"/>
      <c r="G823" s="38" t="n"/>
      <c r="H823" s="39">
        <f>IF($A823="","",IF($F823="","",IFERROR(INDEX('Deposit Batches'!$C$6:$C$505,MATCH($F823,'Deposit Batches'!$A$6:$A$505,0)),"")))</f>
        <v/>
      </c>
      <c r="I823" s="38" t="n"/>
      <c r="J823" s="40" t="n"/>
      <c r="K823" s="40" t="n"/>
      <c r="L823" s="41">
        <f>IF($A823="","",IF($J823="","",ROUND($J823-IF($K823="",0,$K823),2)))</f>
        <v/>
      </c>
      <c r="M823" s="23">
        <f>IF($A823="","",IF(OR($B823="",$C823="",$D823="",$G823="",$J823=""),"Missing Required Data",IF($F823="","Unassigned to Deposit",IF(COUNTIF('Deposit Batches'!$A$6:$A$505,$F823)=0,"Unknown Deposit Batch",IF($I823="","Not Posted",IF(OR($I823&lt;$G823,AND($H823&lt;&gt;"",$H823&lt;$G823)),"Review Dates",IF(ABS($L823)&gt;Dashboard!$B$5,"Posting Variance",IF(ABS(IFERROR(INDEX('Deposit Batches'!$H$6:$H$505,MATCH($F823,'Deposit Batches'!$A$6:$A$505,0)),0))&gt;Dashboard!$B$6,"Deposit Variance","Reconciled"))))))))</f>
        <v/>
      </c>
      <c r="N823" s="24">
        <f>IF($A823="","",IF($G823="","",MAX(0,IF($M823="Reconciled",$I823,Dashboard!$B$4)-$G823)))</f>
        <v/>
      </c>
      <c r="O823" s="25" t="n"/>
    </row>
    <row r="824">
      <c r="A824" s="18" t="n"/>
      <c r="B824" s="18" t="n"/>
      <c r="C824" s="18" t="n"/>
      <c r="D824" s="18" t="n"/>
      <c r="E824" s="18" t="n"/>
      <c r="F824" s="18" t="n"/>
      <c r="G824" s="38" t="n"/>
      <c r="H824" s="39">
        <f>IF($A824="","",IF($F824="","",IFERROR(INDEX('Deposit Batches'!$C$6:$C$505,MATCH($F824,'Deposit Batches'!$A$6:$A$505,0)),"")))</f>
        <v/>
      </c>
      <c r="I824" s="38" t="n"/>
      <c r="J824" s="40" t="n"/>
      <c r="K824" s="40" t="n"/>
      <c r="L824" s="41">
        <f>IF($A824="","",IF($J824="","",ROUND($J824-IF($K824="",0,$K824),2)))</f>
        <v/>
      </c>
      <c r="M824" s="23">
        <f>IF($A824="","",IF(OR($B824="",$C824="",$D824="",$G824="",$J824=""),"Missing Required Data",IF($F824="","Unassigned to Deposit",IF(COUNTIF('Deposit Batches'!$A$6:$A$505,$F824)=0,"Unknown Deposit Batch",IF($I824="","Not Posted",IF(OR($I824&lt;$G824,AND($H824&lt;&gt;"",$H824&lt;$G824)),"Review Dates",IF(ABS($L824)&gt;Dashboard!$B$5,"Posting Variance",IF(ABS(IFERROR(INDEX('Deposit Batches'!$H$6:$H$505,MATCH($F824,'Deposit Batches'!$A$6:$A$505,0)),0))&gt;Dashboard!$B$6,"Deposit Variance","Reconciled"))))))))</f>
        <v/>
      </c>
      <c r="N824" s="24">
        <f>IF($A824="","",IF($G824="","",MAX(0,IF($M824="Reconciled",$I824,Dashboard!$B$4)-$G824)))</f>
        <v/>
      </c>
      <c r="O824" s="25" t="n"/>
    </row>
    <row r="825">
      <c r="A825" s="18" t="n"/>
      <c r="B825" s="18" t="n"/>
      <c r="C825" s="18" t="n"/>
      <c r="D825" s="18" t="n"/>
      <c r="E825" s="18" t="n"/>
      <c r="F825" s="18" t="n"/>
      <c r="G825" s="38" t="n"/>
      <c r="H825" s="39">
        <f>IF($A825="","",IF($F825="","",IFERROR(INDEX('Deposit Batches'!$C$6:$C$505,MATCH($F825,'Deposit Batches'!$A$6:$A$505,0)),"")))</f>
        <v/>
      </c>
      <c r="I825" s="38" t="n"/>
      <c r="J825" s="40" t="n"/>
      <c r="K825" s="40" t="n"/>
      <c r="L825" s="41">
        <f>IF($A825="","",IF($J825="","",ROUND($J825-IF($K825="",0,$K825),2)))</f>
        <v/>
      </c>
      <c r="M825" s="23">
        <f>IF($A825="","",IF(OR($B825="",$C825="",$D825="",$G825="",$J825=""),"Missing Required Data",IF($F825="","Unassigned to Deposit",IF(COUNTIF('Deposit Batches'!$A$6:$A$505,$F825)=0,"Unknown Deposit Batch",IF($I825="","Not Posted",IF(OR($I825&lt;$G825,AND($H825&lt;&gt;"",$H825&lt;$G825)),"Review Dates",IF(ABS($L825)&gt;Dashboard!$B$5,"Posting Variance",IF(ABS(IFERROR(INDEX('Deposit Batches'!$H$6:$H$505,MATCH($F825,'Deposit Batches'!$A$6:$A$505,0)),0))&gt;Dashboard!$B$6,"Deposit Variance","Reconciled"))))))))</f>
        <v/>
      </c>
      <c r="N825" s="24">
        <f>IF($A825="","",IF($G825="","",MAX(0,IF($M825="Reconciled",$I825,Dashboard!$B$4)-$G825)))</f>
        <v/>
      </c>
      <c r="O825" s="25" t="n"/>
    </row>
    <row r="826">
      <c r="A826" s="18" t="n"/>
      <c r="B826" s="18" t="n"/>
      <c r="C826" s="18" t="n"/>
      <c r="D826" s="18" t="n"/>
      <c r="E826" s="18" t="n"/>
      <c r="F826" s="18" t="n"/>
      <c r="G826" s="38" t="n"/>
      <c r="H826" s="39">
        <f>IF($A826="","",IF($F826="","",IFERROR(INDEX('Deposit Batches'!$C$6:$C$505,MATCH($F826,'Deposit Batches'!$A$6:$A$505,0)),"")))</f>
        <v/>
      </c>
      <c r="I826" s="38" t="n"/>
      <c r="J826" s="40" t="n"/>
      <c r="K826" s="40" t="n"/>
      <c r="L826" s="41">
        <f>IF($A826="","",IF($J826="","",ROUND($J826-IF($K826="",0,$K826),2)))</f>
        <v/>
      </c>
      <c r="M826" s="23">
        <f>IF($A826="","",IF(OR($B826="",$C826="",$D826="",$G826="",$J826=""),"Missing Required Data",IF($F826="","Unassigned to Deposit",IF(COUNTIF('Deposit Batches'!$A$6:$A$505,$F826)=0,"Unknown Deposit Batch",IF($I826="","Not Posted",IF(OR($I826&lt;$G826,AND($H826&lt;&gt;"",$H826&lt;$G826)),"Review Dates",IF(ABS($L826)&gt;Dashboard!$B$5,"Posting Variance",IF(ABS(IFERROR(INDEX('Deposit Batches'!$H$6:$H$505,MATCH($F826,'Deposit Batches'!$A$6:$A$505,0)),0))&gt;Dashboard!$B$6,"Deposit Variance","Reconciled"))))))))</f>
        <v/>
      </c>
      <c r="N826" s="24">
        <f>IF($A826="","",IF($G826="","",MAX(0,IF($M826="Reconciled",$I826,Dashboard!$B$4)-$G826)))</f>
        <v/>
      </c>
      <c r="O826" s="25" t="n"/>
    </row>
    <row r="827">
      <c r="A827" s="18" t="n"/>
      <c r="B827" s="18" t="n"/>
      <c r="C827" s="18" t="n"/>
      <c r="D827" s="18" t="n"/>
      <c r="E827" s="18" t="n"/>
      <c r="F827" s="18" t="n"/>
      <c r="G827" s="38" t="n"/>
      <c r="H827" s="39">
        <f>IF($A827="","",IF($F827="","",IFERROR(INDEX('Deposit Batches'!$C$6:$C$505,MATCH($F827,'Deposit Batches'!$A$6:$A$505,0)),"")))</f>
        <v/>
      </c>
      <c r="I827" s="38" t="n"/>
      <c r="J827" s="40" t="n"/>
      <c r="K827" s="40" t="n"/>
      <c r="L827" s="41">
        <f>IF($A827="","",IF($J827="","",ROUND($J827-IF($K827="",0,$K827),2)))</f>
        <v/>
      </c>
      <c r="M827" s="23">
        <f>IF($A827="","",IF(OR($B827="",$C827="",$D827="",$G827="",$J827=""),"Missing Required Data",IF($F827="","Unassigned to Deposit",IF(COUNTIF('Deposit Batches'!$A$6:$A$505,$F827)=0,"Unknown Deposit Batch",IF($I827="","Not Posted",IF(OR($I827&lt;$G827,AND($H827&lt;&gt;"",$H827&lt;$G827)),"Review Dates",IF(ABS($L827)&gt;Dashboard!$B$5,"Posting Variance",IF(ABS(IFERROR(INDEX('Deposit Batches'!$H$6:$H$505,MATCH($F827,'Deposit Batches'!$A$6:$A$505,0)),0))&gt;Dashboard!$B$6,"Deposit Variance","Reconciled"))))))))</f>
        <v/>
      </c>
      <c r="N827" s="24">
        <f>IF($A827="","",IF($G827="","",MAX(0,IF($M827="Reconciled",$I827,Dashboard!$B$4)-$G827)))</f>
        <v/>
      </c>
      <c r="O827" s="25" t="n"/>
    </row>
    <row r="828">
      <c r="A828" s="18" t="n"/>
      <c r="B828" s="18" t="n"/>
      <c r="C828" s="18" t="n"/>
      <c r="D828" s="18" t="n"/>
      <c r="E828" s="18" t="n"/>
      <c r="F828" s="18" t="n"/>
      <c r="G828" s="38" t="n"/>
      <c r="H828" s="39">
        <f>IF($A828="","",IF($F828="","",IFERROR(INDEX('Deposit Batches'!$C$6:$C$505,MATCH($F828,'Deposit Batches'!$A$6:$A$505,0)),"")))</f>
        <v/>
      </c>
      <c r="I828" s="38" t="n"/>
      <c r="J828" s="40" t="n"/>
      <c r="K828" s="40" t="n"/>
      <c r="L828" s="41">
        <f>IF($A828="","",IF($J828="","",ROUND($J828-IF($K828="",0,$K828),2)))</f>
        <v/>
      </c>
      <c r="M828" s="23">
        <f>IF($A828="","",IF(OR($B828="",$C828="",$D828="",$G828="",$J828=""),"Missing Required Data",IF($F828="","Unassigned to Deposit",IF(COUNTIF('Deposit Batches'!$A$6:$A$505,$F828)=0,"Unknown Deposit Batch",IF($I828="","Not Posted",IF(OR($I828&lt;$G828,AND($H828&lt;&gt;"",$H828&lt;$G828)),"Review Dates",IF(ABS($L828)&gt;Dashboard!$B$5,"Posting Variance",IF(ABS(IFERROR(INDEX('Deposit Batches'!$H$6:$H$505,MATCH($F828,'Deposit Batches'!$A$6:$A$505,0)),0))&gt;Dashboard!$B$6,"Deposit Variance","Reconciled"))))))))</f>
        <v/>
      </c>
      <c r="N828" s="24">
        <f>IF($A828="","",IF($G828="","",MAX(0,IF($M828="Reconciled",$I828,Dashboard!$B$4)-$G828)))</f>
        <v/>
      </c>
      <c r="O828" s="25" t="n"/>
    </row>
    <row r="829">
      <c r="A829" s="18" t="n"/>
      <c r="B829" s="18" t="n"/>
      <c r="C829" s="18" t="n"/>
      <c r="D829" s="18" t="n"/>
      <c r="E829" s="18" t="n"/>
      <c r="F829" s="18" t="n"/>
      <c r="G829" s="38" t="n"/>
      <c r="H829" s="39">
        <f>IF($A829="","",IF($F829="","",IFERROR(INDEX('Deposit Batches'!$C$6:$C$505,MATCH($F829,'Deposit Batches'!$A$6:$A$505,0)),"")))</f>
        <v/>
      </c>
      <c r="I829" s="38" t="n"/>
      <c r="J829" s="40" t="n"/>
      <c r="K829" s="40" t="n"/>
      <c r="L829" s="41">
        <f>IF($A829="","",IF($J829="","",ROUND($J829-IF($K829="",0,$K829),2)))</f>
        <v/>
      </c>
      <c r="M829" s="23">
        <f>IF($A829="","",IF(OR($B829="",$C829="",$D829="",$G829="",$J829=""),"Missing Required Data",IF($F829="","Unassigned to Deposit",IF(COUNTIF('Deposit Batches'!$A$6:$A$505,$F829)=0,"Unknown Deposit Batch",IF($I829="","Not Posted",IF(OR($I829&lt;$G829,AND($H829&lt;&gt;"",$H829&lt;$G829)),"Review Dates",IF(ABS($L829)&gt;Dashboard!$B$5,"Posting Variance",IF(ABS(IFERROR(INDEX('Deposit Batches'!$H$6:$H$505,MATCH($F829,'Deposit Batches'!$A$6:$A$505,0)),0))&gt;Dashboard!$B$6,"Deposit Variance","Reconciled"))))))))</f>
        <v/>
      </c>
      <c r="N829" s="24">
        <f>IF($A829="","",IF($G829="","",MAX(0,IF($M829="Reconciled",$I829,Dashboard!$B$4)-$G829)))</f>
        <v/>
      </c>
      <c r="O829" s="25" t="n"/>
    </row>
    <row r="830">
      <c r="A830" s="18" t="n"/>
      <c r="B830" s="18" t="n"/>
      <c r="C830" s="18" t="n"/>
      <c r="D830" s="18" t="n"/>
      <c r="E830" s="18" t="n"/>
      <c r="F830" s="18" t="n"/>
      <c r="G830" s="38" t="n"/>
      <c r="H830" s="39">
        <f>IF($A830="","",IF($F830="","",IFERROR(INDEX('Deposit Batches'!$C$6:$C$505,MATCH($F830,'Deposit Batches'!$A$6:$A$505,0)),"")))</f>
        <v/>
      </c>
      <c r="I830" s="38" t="n"/>
      <c r="J830" s="40" t="n"/>
      <c r="K830" s="40" t="n"/>
      <c r="L830" s="41">
        <f>IF($A830="","",IF($J830="","",ROUND($J830-IF($K830="",0,$K830),2)))</f>
        <v/>
      </c>
      <c r="M830" s="23">
        <f>IF($A830="","",IF(OR($B830="",$C830="",$D830="",$G830="",$J830=""),"Missing Required Data",IF($F830="","Unassigned to Deposit",IF(COUNTIF('Deposit Batches'!$A$6:$A$505,$F830)=0,"Unknown Deposit Batch",IF($I830="","Not Posted",IF(OR($I830&lt;$G830,AND($H830&lt;&gt;"",$H830&lt;$G830)),"Review Dates",IF(ABS($L830)&gt;Dashboard!$B$5,"Posting Variance",IF(ABS(IFERROR(INDEX('Deposit Batches'!$H$6:$H$505,MATCH($F830,'Deposit Batches'!$A$6:$A$505,0)),0))&gt;Dashboard!$B$6,"Deposit Variance","Reconciled"))))))))</f>
        <v/>
      </c>
      <c r="N830" s="24">
        <f>IF($A830="","",IF($G830="","",MAX(0,IF($M830="Reconciled",$I830,Dashboard!$B$4)-$G830)))</f>
        <v/>
      </c>
      <c r="O830" s="25" t="n"/>
    </row>
    <row r="831">
      <c r="A831" s="18" t="n"/>
      <c r="B831" s="18" t="n"/>
      <c r="C831" s="18" t="n"/>
      <c r="D831" s="18" t="n"/>
      <c r="E831" s="18" t="n"/>
      <c r="F831" s="18" t="n"/>
      <c r="G831" s="38" t="n"/>
      <c r="H831" s="39">
        <f>IF($A831="","",IF($F831="","",IFERROR(INDEX('Deposit Batches'!$C$6:$C$505,MATCH($F831,'Deposit Batches'!$A$6:$A$505,0)),"")))</f>
        <v/>
      </c>
      <c r="I831" s="38" t="n"/>
      <c r="J831" s="40" t="n"/>
      <c r="K831" s="40" t="n"/>
      <c r="L831" s="41">
        <f>IF($A831="","",IF($J831="","",ROUND($J831-IF($K831="",0,$K831),2)))</f>
        <v/>
      </c>
      <c r="M831" s="23">
        <f>IF($A831="","",IF(OR($B831="",$C831="",$D831="",$G831="",$J831=""),"Missing Required Data",IF($F831="","Unassigned to Deposit",IF(COUNTIF('Deposit Batches'!$A$6:$A$505,$F831)=0,"Unknown Deposit Batch",IF($I831="","Not Posted",IF(OR($I831&lt;$G831,AND($H831&lt;&gt;"",$H831&lt;$G831)),"Review Dates",IF(ABS($L831)&gt;Dashboard!$B$5,"Posting Variance",IF(ABS(IFERROR(INDEX('Deposit Batches'!$H$6:$H$505,MATCH($F831,'Deposit Batches'!$A$6:$A$505,0)),0))&gt;Dashboard!$B$6,"Deposit Variance","Reconciled"))))))))</f>
        <v/>
      </c>
      <c r="N831" s="24">
        <f>IF($A831="","",IF($G831="","",MAX(0,IF($M831="Reconciled",$I831,Dashboard!$B$4)-$G831)))</f>
        <v/>
      </c>
      <c r="O831" s="25" t="n"/>
    </row>
    <row r="832">
      <c r="A832" s="18" t="n"/>
      <c r="B832" s="18" t="n"/>
      <c r="C832" s="18" t="n"/>
      <c r="D832" s="18" t="n"/>
      <c r="E832" s="18" t="n"/>
      <c r="F832" s="18" t="n"/>
      <c r="G832" s="38" t="n"/>
      <c r="H832" s="39">
        <f>IF($A832="","",IF($F832="","",IFERROR(INDEX('Deposit Batches'!$C$6:$C$505,MATCH($F832,'Deposit Batches'!$A$6:$A$505,0)),"")))</f>
        <v/>
      </c>
      <c r="I832" s="38" t="n"/>
      <c r="J832" s="40" t="n"/>
      <c r="K832" s="40" t="n"/>
      <c r="L832" s="41">
        <f>IF($A832="","",IF($J832="","",ROUND($J832-IF($K832="",0,$K832),2)))</f>
        <v/>
      </c>
      <c r="M832" s="23">
        <f>IF($A832="","",IF(OR($B832="",$C832="",$D832="",$G832="",$J832=""),"Missing Required Data",IF($F832="","Unassigned to Deposit",IF(COUNTIF('Deposit Batches'!$A$6:$A$505,$F832)=0,"Unknown Deposit Batch",IF($I832="","Not Posted",IF(OR($I832&lt;$G832,AND($H832&lt;&gt;"",$H832&lt;$G832)),"Review Dates",IF(ABS($L832)&gt;Dashboard!$B$5,"Posting Variance",IF(ABS(IFERROR(INDEX('Deposit Batches'!$H$6:$H$505,MATCH($F832,'Deposit Batches'!$A$6:$A$505,0)),0))&gt;Dashboard!$B$6,"Deposit Variance","Reconciled"))))))))</f>
        <v/>
      </c>
      <c r="N832" s="24">
        <f>IF($A832="","",IF($G832="","",MAX(0,IF($M832="Reconciled",$I832,Dashboard!$B$4)-$G832)))</f>
        <v/>
      </c>
      <c r="O832" s="25" t="n"/>
    </row>
    <row r="833">
      <c r="A833" s="18" t="n"/>
      <c r="B833" s="18" t="n"/>
      <c r="C833" s="18" t="n"/>
      <c r="D833" s="18" t="n"/>
      <c r="E833" s="18" t="n"/>
      <c r="F833" s="18" t="n"/>
      <c r="G833" s="38" t="n"/>
      <c r="H833" s="39">
        <f>IF($A833="","",IF($F833="","",IFERROR(INDEX('Deposit Batches'!$C$6:$C$505,MATCH($F833,'Deposit Batches'!$A$6:$A$505,0)),"")))</f>
        <v/>
      </c>
      <c r="I833" s="38" t="n"/>
      <c r="J833" s="40" t="n"/>
      <c r="K833" s="40" t="n"/>
      <c r="L833" s="41">
        <f>IF($A833="","",IF($J833="","",ROUND($J833-IF($K833="",0,$K833),2)))</f>
        <v/>
      </c>
      <c r="M833" s="23">
        <f>IF($A833="","",IF(OR($B833="",$C833="",$D833="",$G833="",$J833=""),"Missing Required Data",IF($F833="","Unassigned to Deposit",IF(COUNTIF('Deposit Batches'!$A$6:$A$505,$F833)=0,"Unknown Deposit Batch",IF($I833="","Not Posted",IF(OR($I833&lt;$G833,AND($H833&lt;&gt;"",$H833&lt;$G833)),"Review Dates",IF(ABS($L833)&gt;Dashboard!$B$5,"Posting Variance",IF(ABS(IFERROR(INDEX('Deposit Batches'!$H$6:$H$505,MATCH($F833,'Deposit Batches'!$A$6:$A$505,0)),0))&gt;Dashboard!$B$6,"Deposit Variance","Reconciled"))))))))</f>
        <v/>
      </c>
      <c r="N833" s="24">
        <f>IF($A833="","",IF($G833="","",MAX(0,IF($M833="Reconciled",$I833,Dashboard!$B$4)-$G833)))</f>
        <v/>
      </c>
      <c r="O833" s="25" t="n"/>
    </row>
    <row r="834">
      <c r="A834" s="18" t="n"/>
      <c r="B834" s="18" t="n"/>
      <c r="C834" s="18" t="n"/>
      <c r="D834" s="18" t="n"/>
      <c r="E834" s="18" t="n"/>
      <c r="F834" s="18" t="n"/>
      <c r="G834" s="38" t="n"/>
      <c r="H834" s="39">
        <f>IF($A834="","",IF($F834="","",IFERROR(INDEX('Deposit Batches'!$C$6:$C$505,MATCH($F834,'Deposit Batches'!$A$6:$A$505,0)),"")))</f>
        <v/>
      </c>
      <c r="I834" s="38" t="n"/>
      <c r="J834" s="40" t="n"/>
      <c r="K834" s="40" t="n"/>
      <c r="L834" s="41">
        <f>IF($A834="","",IF($J834="","",ROUND($J834-IF($K834="",0,$K834),2)))</f>
        <v/>
      </c>
      <c r="M834" s="23">
        <f>IF($A834="","",IF(OR($B834="",$C834="",$D834="",$G834="",$J834=""),"Missing Required Data",IF($F834="","Unassigned to Deposit",IF(COUNTIF('Deposit Batches'!$A$6:$A$505,$F834)=0,"Unknown Deposit Batch",IF($I834="","Not Posted",IF(OR($I834&lt;$G834,AND($H834&lt;&gt;"",$H834&lt;$G834)),"Review Dates",IF(ABS($L834)&gt;Dashboard!$B$5,"Posting Variance",IF(ABS(IFERROR(INDEX('Deposit Batches'!$H$6:$H$505,MATCH($F834,'Deposit Batches'!$A$6:$A$505,0)),0))&gt;Dashboard!$B$6,"Deposit Variance","Reconciled"))))))))</f>
        <v/>
      </c>
      <c r="N834" s="24">
        <f>IF($A834="","",IF($G834="","",MAX(0,IF($M834="Reconciled",$I834,Dashboard!$B$4)-$G834)))</f>
        <v/>
      </c>
      <c r="O834" s="25" t="n"/>
    </row>
    <row r="835">
      <c r="A835" s="18" t="n"/>
      <c r="B835" s="18" t="n"/>
      <c r="C835" s="18" t="n"/>
      <c r="D835" s="18" t="n"/>
      <c r="E835" s="18" t="n"/>
      <c r="F835" s="18" t="n"/>
      <c r="G835" s="38" t="n"/>
      <c r="H835" s="39">
        <f>IF($A835="","",IF($F835="","",IFERROR(INDEX('Deposit Batches'!$C$6:$C$505,MATCH($F835,'Deposit Batches'!$A$6:$A$505,0)),"")))</f>
        <v/>
      </c>
      <c r="I835" s="38" t="n"/>
      <c r="J835" s="40" t="n"/>
      <c r="K835" s="40" t="n"/>
      <c r="L835" s="41">
        <f>IF($A835="","",IF($J835="","",ROUND($J835-IF($K835="",0,$K835),2)))</f>
        <v/>
      </c>
      <c r="M835" s="23">
        <f>IF($A835="","",IF(OR($B835="",$C835="",$D835="",$G835="",$J835=""),"Missing Required Data",IF($F835="","Unassigned to Deposit",IF(COUNTIF('Deposit Batches'!$A$6:$A$505,$F835)=0,"Unknown Deposit Batch",IF($I835="","Not Posted",IF(OR($I835&lt;$G835,AND($H835&lt;&gt;"",$H835&lt;$G835)),"Review Dates",IF(ABS($L835)&gt;Dashboard!$B$5,"Posting Variance",IF(ABS(IFERROR(INDEX('Deposit Batches'!$H$6:$H$505,MATCH($F835,'Deposit Batches'!$A$6:$A$505,0)),0))&gt;Dashboard!$B$6,"Deposit Variance","Reconciled"))))))))</f>
        <v/>
      </c>
      <c r="N835" s="24">
        <f>IF($A835="","",IF($G835="","",MAX(0,IF($M835="Reconciled",$I835,Dashboard!$B$4)-$G835)))</f>
        <v/>
      </c>
      <c r="O835" s="25" t="n"/>
    </row>
    <row r="836">
      <c r="A836" s="18" t="n"/>
      <c r="B836" s="18" t="n"/>
      <c r="C836" s="18" t="n"/>
      <c r="D836" s="18" t="n"/>
      <c r="E836" s="18" t="n"/>
      <c r="F836" s="18" t="n"/>
      <c r="G836" s="38" t="n"/>
      <c r="H836" s="39">
        <f>IF($A836="","",IF($F836="","",IFERROR(INDEX('Deposit Batches'!$C$6:$C$505,MATCH($F836,'Deposit Batches'!$A$6:$A$505,0)),"")))</f>
        <v/>
      </c>
      <c r="I836" s="38" t="n"/>
      <c r="J836" s="40" t="n"/>
      <c r="K836" s="40" t="n"/>
      <c r="L836" s="41">
        <f>IF($A836="","",IF($J836="","",ROUND($J836-IF($K836="",0,$K836),2)))</f>
        <v/>
      </c>
      <c r="M836" s="23">
        <f>IF($A836="","",IF(OR($B836="",$C836="",$D836="",$G836="",$J836=""),"Missing Required Data",IF($F836="","Unassigned to Deposit",IF(COUNTIF('Deposit Batches'!$A$6:$A$505,$F836)=0,"Unknown Deposit Batch",IF($I836="","Not Posted",IF(OR($I836&lt;$G836,AND($H836&lt;&gt;"",$H836&lt;$G836)),"Review Dates",IF(ABS($L836)&gt;Dashboard!$B$5,"Posting Variance",IF(ABS(IFERROR(INDEX('Deposit Batches'!$H$6:$H$505,MATCH($F836,'Deposit Batches'!$A$6:$A$505,0)),0))&gt;Dashboard!$B$6,"Deposit Variance","Reconciled"))))))))</f>
        <v/>
      </c>
      <c r="N836" s="24">
        <f>IF($A836="","",IF($G836="","",MAX(0,IF($M836="Reconciled",$I836,Dashboard!$B$4)-$G836)))</f>
        <v/>
      </c>
      <c r="O836" s="25" t="n"/>
    </row>
    <row r="837">
      <c r="A837" s="18" t="n"/>
      <c r="B837" s="18" t="n"/>
      <c r="C837" s="18" t="n"/>
      <c r="D837" s="18" t="n"/>
      <c r="E837" s="18" t="n"/>
      <c r="F837" s="18" t="n"/>
      <c r="G837" s="38" t="n"/>
      <c r="H837" s="39">
        <f>IF($A837="","",IF($F837="","",IFERROR(INDEX('Deposit Batches'!$C$6:$C$505,MATCH($F837,'Deposit Batches'!$A$6:$A$505,0)),"")))</f>
        <v/>
      </c>
      <c r="I837" s="38" t="n"/>
      <c r="J837" s="40" t="n"/>
      <c r="K837" s="40" t="n"/>
      <c r="L837" s="41">
        <f>IF($A837="","",IF($J837="","",ROUND($J837-IF($K837="",0,$K837),2)))</f>
        <v/>
      </c>
      <c r="M837" s="23">
        <f>IF($A837="","",IF(OR($B837="",$C837="",$D837="",$G837="",$J837=""),"Missing Required Data",IF($F837="","Unassigned to Deposit",IF(COUNTIF('Deposit Batches'!$A$6:$A$505,$F837)=0,"Unknown Deposit Batch",IF($I837="","Not Posted",IF(OR($I837&lt;$G837,AND($H837&lt;&gt;"",$H837&lt;$G837)),"Review Dates",IF(ABS($L837)&gt;Dashboard!$B$5,"Posting Variance",IF(ABS(IFERROR(INDEX('Deposit Batches'!$H$6:$H$505,MATCH($F837,'Deposit Batches'!$A$6:$A$505,0)),0))&gt;Dashboard!$B$6,"Deposit Variance","Reconciled"))))))))</f>
        <v/>
      </c>
      <c r="N837" s="24">
        <f>IF($A837="","",IF($G837="","",MAX(0,IF($M837="Reconciled",$I837,Dashboard!$B$4)-$G837)))</f>
        <v/>
      </c>
      <c r="O837" s="25" t="n"/>
    </row>
    <row r="838">
      <c r="A838" s="18" t="n"/>
      <c r="B838" s="18" t="n"/>
      <c r="C838" s="18" t="n"/>
      <c r="D838" s="18" t="n"/>
      <c r="E838" s="18" t="n"/>
      <c r="F838" s="18" t="n"/>
      <c r="G838" s="38" t="n"/>
      <c r="H838" s="39">
        <f>IF($A838="","",IF($F838="","",IFERROR(INDEX('Deposit Batches'!$C$6:$C$505,MATCH($F838,'Deposit Batches'!$A$6:$A$505,0)),"")))</f>
        <v/>
      </c>
      <c r="I838" s="38" t="n"/>
      <c r="J838" s="40" t="n"/>
      <c r="K838" s="40" t="n"/>
      <c r="L838" s="41">
        <f>IF($A838="","",IF($J838="","",ROUND($J838-IF($K838="",0,$K838),2)))</f>
        <v/>
      </c>
      <c r="M838" s="23">
        <f>IF($A838="","",IF(OR($B838="",$C838="",$D838="",$G838="",$J838=""),"Missing Required Data",IF($F838="","Unassigned to Deposit",IF(COUNTIF('Deposit Batches'!$A$6:$A$505,$F838)=0,"Unknown Deposit Batch",IF($I838="","Not Posted",IF(OR($I838&lt;$G838,AND($H838&lt;&gt;"",$H838&lt;$G838)),"Review Dates",IF(ABS($L838)&gt;Dashboard!$B$5,"Posting Variance",IF(ABS(IFERROR(INDEX('Deposit Batches'!$H$6:$H$505,MATCH($F838,'Deposit Batches'!$A$6:$A$505,0)),0))&gt;Dashboard!$B$6,"Deposit Variance","Reconciled"))))))))</f>
        <v/>
      </c>
      <c r="N838" s="24">
        <f>IF($A838="","",IF($G838="","",MAX(0,IF($M838="Reconciled",$I838,Dashboard!$B$4)-$G838)))</f>
        <v/>
      </c>
      <c r="O838" s="25" t="n"/>
    </row>
    <row r="839">
      <c r="A839" s="18" t="n"/>
      <c r="B839" s="18" t="n"/>
      <c r="C839" s="18" t="n"/>
      <c r="D839" s="18" t="n"/>
      <c r="E839" s="18" t="n"/>
      <c r="F839" s="18" t="n"/>
      <c r="G839" s="38" t="n"/>
      <c r="H839" s="39">
        <f>IF($A839="","",IF($F839="","",IFERROR(INDEX('Deposit Batches'!$C$6:$C$505,MATCH($F839,'Deposit Batches'!$A$6:$A$505,0)),"")))</f>
        <v/>
      </c>
      <c r="I839" s="38" t="n"/>
      <c r="J839" s="40" t="n"/>
      <c r="K839" s="40" t="n"/>
      <c r="L839" s="41">
        <f>IF($A839="","",IF($J839="","",ROUND($J839-IF($K839="",0,$K839),2)))</f>
        <v/>
      </c>
      <c r="M839" s="23">
        <f>IF($A839="","",IF(OR($B839="",$C839="",$D839="",$G839="",$J839=""),"Missing Required Data",IF($F839="","Unassigned to Deposit",IF(COUNTIF('Deposit Batches'!$A$6:$A$505,$F839)=0,"Unknown Deposit Batch",IF($I839="","Not Posted",IF(OR($I839&lt;$G839,AND($H839&lt;&gt;"",$H839&lt;$G839)),"Review Dates",IF(ABS($L839)&gt;Dashboard!$B$5,"Posting Variance",IF(ABS(IFERROR(INDEX('Deposit Batches'!$H$6:$H$505,MATCH($F839,'Deposit Batches'!$A$6:$A$505,0)),0))&gt;Dashboard!$B$6,"Deposit Variance","Reconciled"))))))))</f>
        <v/>
      </c>
      <c r="N839" s="24">
        <f>IF($A839="","",IF($G839="","",MAX(0,IF($M839="Reconciled",$I839,Dashboard!$B$4)-$G839)))</f>
        <v/>
      </c>
      <c r="O839" s="25" t="n"/>
    </row>
    <row r="840">
      <c r="A840" s="18" t="n"/>
      <c r="B840" s="18" t="n"/>
      <c r="C840" s="18" t="n"/>
      <c r="D840" s="18" t="n"/>
      <c r="E840" s="18" t="n"/>
      <c r="F840" s="18" t="n"/>
      <c r="G840" s="38" t="n"/>
      <c r="H840" s="39">
        <f>IF($A840="","",IF($F840="","",IFERROR(INDEX('Deposit Batches'!$C$6:$C$505,MATCH($F840,'Deposit Batches'!$A$6:$A$505,0)),"")))</f>
        <v/>
      </c>
      <c r="I840" s="38" t="n"/>
      <c r="J840" s="40" t="n"/>
      <c r="K840" s="40" t="n"/>
      <c r="L840" s="41">
        <f>IF($A840="","",IF($J840="","",ROUND($J840-IF($K840="",0,$K840),2)))</f>
        <v/>
      </c>
      <c r="M840" s="23">
        <f>IF($A840="","",IF(OR($B840="",$C840="",$D840="",$G840="",$J840=""),"Missing Required Data",IF($F840="","Unassigned to Deposit",IF(COUNTIF('Deposit Batches'!$A$6:$A$505,$F840)=0,"Unknown Deposit Batch",IF($I840="","Not Posted",IF(OR($I840&lt;$G840,AND($H840&lt;&gt;"",$H840&lt;$G840)),"Review Dates",IF(ABS($L840)&gt;Dashboard!$B$5,"Posting Variance",IF(ABS(IFERROR(INDEX('Deposit Batches'!$H$6:$H$505,MATCH($F840,'Deposit Batches'!$A$6:$A$505,0)),0))&gt;Dashboard!$B$6,"Deposit Variance","Reconciled"))))))))</f>
        <v/>
      </c>
      <c r="N840" s="24">
        <f>IF($A840="","",IF($G840="","",MAX(0,IF($M840="Reconciled",$I840,Dashboard!$B$4)-$G840)))</f>
        <v/>
      </c>
      <c r="O840" s="25" t="n"/>
    </row>
    <row r="841">
      <c r="A841" s="18" t="n"/>
      <c r="B841" s="18" t="n"/>
      <c r="C841" s="18" t="n"/>
      <c r="D841" s="18" t="n"/>
      <c r="E841" s="18" t="n"/>
      <c r="F841" s="18" t="n"/>
      <c r="G841" s="38" t="n"/>
      <c r="H841" s="39">
        <f>IF($A841="","",IF($F841="","",IFERROR(INDEX('Deposit Batches'!$C$6:$C$505,MATCH($F841,'Deposit Batches'!$A$6:$A$505,0)),"")))</f>
        <v/>
      </c>
      <c r="I841" s="38" t="n"/>
      <c r="J841" s="40" t="n"/>
      <c r="K841" s="40" t="n"/>
      <c r="L841" s="41">
        <f>IF($A841="","",IF($J841="","",ROUND($J841-IF($K841="",0,$K841),2)))</f>
        <v/>
      </c>
      <c r="M841" s="23">
        <f>IF($A841="","",IF(OR($B841="",$C841="",$D841="",$G841="",$J841=""),"Missing Required Data",IF($F841="","Unassigned to Deposit",IF(COUNTIF('Deposit Batches'!$A$6:$A$505,$F841)=0,"Unknown Deposit Batch",IF($I841="","Not Posted",IF(OR($I841&lt;$G841,AND($H841&lt;&gt;"",$H841&lt;$G841)),"Review Dates",IF(ABS($L841)&gt;Dashboard!$B$5,"Posting Variance",IF(ABS(IFERROR(INDEX('Deposit Batches'!$H$6:$H$505,MATCH($F841,'Deposit Batches'!$A$6:$A$505,0)),0))&gt;Dashboard!$B$6,"Deposit Variance","Reconciled"))))))))</f>
        <v/>
      </c>
      <c r="N841" s="24">
        <f>IF($A841="","",IF($G841="","",MAX(0,IF($M841="Reconciled",$I841,Dashboard!$B$4)-$G841)))</f>
        <v/>
      </c>
      <c r="O841" s="25" t="n"/>
    </row>
    <row r="842">
      <c r="A842" s="18" t="n"/>
      <c r="B842" s="18" t="n"/>
      <c r="C842" s="18" t="n"/>
      <c r="D842" s="18" t="n"/>
      <c r="E842" s="18" t="n"/>
      <c r="F842" s="18" t="n"/>
      <c r="G842" s="38" t="n"/>
      <c r="H842" s="39">
        <f>IF($A842="","",IF($F842="","",IFERROR(INDEX('Deposit Batches'!$C$6:$C$505,MATCH($F842,'Deposit Batches'!$A$6:$A$505,0)),"")))</f>
        <v/>
      </c>
      <c r="I842" s="38" t="n"/>
      <c r="J842" s="40" t="n"/>
      <c r="K842" s="40" t="n"/>
      <c r="L842" s="41">
        <f>IF($A842="","",IF($J842="","",ROUND($J842-IF($K842="",0,$K842),2)))</f>
        <v/>
      </c>
      <c r="M842" s="23">
        <f>IF($A842="","",IF(OR($B842="",$C842="",$D842="",$G842="",$J842=""),"Missing Required Data",IF($F842="","Unassigned to Deposit",IF(COUNTIF('Deposit Batches'!$A$6:$A$505,$F842)=0,"Unknown Deposit Batch",IF($I842="","Not Posted",IF(OR($I842&lt;$G842,AND($H842&lt;&gt;"",$H842&lt;$G842)),"Review Dates",IF(ABS($L842)&gt;Dashboard!$B$5,"Posting Variance",IF(ABS(IFERROR(INDEX('Deposit Batches'!$H$6:$H$505,MATCH($F842,'Deposit Batches'!$A$6:$A$505,0)),0))&gt;Dashboard!$B$6,"Deposit Variance","Reconciled"))))))))</f>
        <v/>
      </c>
      <c r="N842" s="24">
        <f>IF($A842="","",IF($G842="","",MAX(0,IF($M842="Reconciled",$I842,Dashboard!$B$4)-$G842)))</f>
        <v/>
      </c>
      <c r="O842" s="25" t="n"/>
    </row>
    <row r="843">
      <c r="A843" s="18" t="n"/>
      <c r="B843" s="18" t="n"/>
      <c r="C843" s="18" t="n"/>
      <c r="D843" s="18" t="n"/>
      <c r="E843" s="18" t="n"/>
      <c r="F843" s="18" t="n"/>
      <c r="G843" s="38" t="n"/>
      <c r="H843" s="39">
        <f>IF($A843="","",IF($F843="","",IFERROR(INDEX('Deposit Batches'!$C$6:$C$505,MATCH($F843,'Deposit Batches'!$A$6:$A$505,0)),"")))</f>
        <v/>
      </c>
      <c r="I843" s="38" t="n"/>
      <c r="J843" s="40" t="n"/>
      <c r="K843" s="40" t="n"/>
      <c r="L843" s="41">
        <f>IF($A843="","",IF($J843="","",ROUND($J843-IF($K843="",0,$K843),2)))</f>
        <v/>
      </c>
      <c r="M843" s="23">
        <f>IF($A843="","",IF(OR($B843="",$C843="",$D843="",$G843="",$J843=""),"Missing Required Data",IF($F843="","Unassigned to Deposit",IF(COUNTIF('Deposit Batches'!$A$6:$A$505,$F843)=0,"Unknown Deposit Batch",IF($I843="","Not Posted",IF(OR($I843&lt;$G843,AND($H843&lt;&gt;"",$H843&lt;$G843)),"Review Dates",IF(ABS($L843)&gt;Dashboard!$B$5,"Posting Variance",IF(ABS(IFERROR(INDEX('Deposit Batches'!$H$6:$H$505,MATCH($F843,'Deposit Batches'!$A$6:$A$505,0)),0))&gt;Dashboard!$B$6,"Deposit Variance","Reconciled"))))))))</f>
        <v/>
      </c>
      <c r="N843" s="24">
        <f>IF($A843="","",IF($G843="","",MAX(0,IF($M843="Reconciled",$I843,Dashboard!$B$4)-$G843)))</f>
        <v/>
      </c>
      <c r="O843" s="25" t="n"/>
    </row>
    <row r="844">
      <c r="A844" s="18" t="n"/>
      <c r="B844" s="18" t="n"/>
      <c r="C844" s="18" t="n"/>
      <c r="D844" s="18" t="n"/>
      <c r="E844" s="18" t="n"/>
      <c r="F844" s="18" t="n"/>
      <c r="G844" s="38" t="n"/>
      <c r="H844" s="39">
        <f>IF($A844="","",IF($F844="","",IFERROR(INDEX('Deposit Batches'!$C$6:$C$505,MATCH($F844,'Deposit Batches'!$A$6:$A$505,0)),"")))</f>
        <v/>
      </c>
      <c r="I844" s="38" t="n"/>
      <c r="J844" s="40" t="n"/>
      <c r="K844" s="40" t="n"/>
      <c r="L844" s="41">
        <f>IF($A844="","",IF($J844="","",ROUND($J844-IF($K844="",0,$K844),2)))</f>
        <v/>
      </c>
      <c r="M844" s="23">
        <f>IF($A844="","",IF(OR($B844="",$C844="",$D844="",$G844="",$J844=""),"Missing Required Data",IF($F844="","Unassigned to Deposit",IF(COUNTIF('Deposit Batches'!$A$6:$A$505,$F844)=0,"Unknown Deposit Batch",IF($I844="","Not Posted",IF(OR($I844&lt;$G844,AND($H844&lt;&gt;"",$H844&lt;$G844)),"Review Dates",IF(ABS($L844)&gt;Dashboard!$B$5,"Posting Variance",IF(ABS(IFERROR(INDEX('Deposit Batches'!$H$6:$H$505,MATCH($F844,'Deposit Batches'!$A$6:$A$505,0)),0))&gt;Dashboard!$B$6,"Deposit Variance","Reconciled"))))))))</f>
        <v/>
      </c>
      <c r="N844" s="24">
        <f>IF($A844="","",IF($G844="","",MAX(0,IF($M844="Reconciled",$I844,Dashboard!$B$4)-$G844)))</f>
        <v/>
      </c>
      <c r="O844" s="25" t="n"/>
    </row>
    <row r="845">
      <c r="A845" s="18" t="n"/>
      <c r="B845" s="18" t="n"/>
      <c r="C845" s="18" t="n"/>
      <c r="D845" s="18" t="n"/>
      <c r="E845" s="18" t="n"/>
      <c r="F845" s="18" t="n"/>
      <c r="G845" s="38" t="n"/>
      <c r="H845" s="39">
        <f>IF($A845="","",IF($F845="","",IFERROR(INDEX('Deposit Batches'!$C$6:$C$505,MATCH($F845,'Deposit Batches'!$A$6:$A$505,0)),"")))</f>
        <v/>
      </c>
      <c r="I845" s="38" t="n"/>
      <c r="J845" s="40" t="n"/>
      <c r="K845" s="40" t="n"/>
      <c r="L845" s="41">
        <f>IF($A845="","",IF($J845="","",ROUND($J845-IF($K845="",0,$K845),2)))</f>
        <v/>
      </c>
      <c r="M845" s="23">
        <f>IF($A845="","",IF(OR($B845="",$C845="",$D845="",$G845="",$J845=""),"Missing Required Data",IF($F845="","Unassigned to Deposit",IF(COUNTIF('Deposit Batches'!$A$6:$A$505,$F845)=0,"Unknown Deposit Batch",IF($I845="","Not Posted",IF(OR($I845&lt;$G845,AND($H845&lt;&gt;"",$H845&lt;$G845)),"Review Dates",IF(ABS($L845)&gt;Dashboard!$B$5,"Posting Variance",IF(ABS(IFERROR(INDEX('Deposit Batches'!$H$6:$H$505,MATCH($F845,'Deposit Batches'!$A$6:$A$505,0)),0))&gt;Dashboard!$B$6,"Deposit Variance","Reconciled"))))))))</f>
        <v/>
      </c>
      <c r="N845" s="24">
        <f>IF($A845="","",IF($G845="","",MAX(0,IF($M845="Reconciled",$I845,Dashboard!$B$4)-$G845)))</f>
        <v/>
      </c>
      <c r="O845" s="25" t="n"/>
    </row>
    <row r="846">
      <c r="A846" s="18" t="n"/>
      <c r="B846" s="18" t="n"/>
      <c r="C846" s="18" t="n"/>
      <c r="D846" s="18" t="n"/>
      <c r="E846" s="18" t="n"/>
      <c r="F846" s="18" t="n"/>
      <c r="G846" s="38" t="n"/>
      <c r="H846" s="39">
        <f>IF($A846="","",IF($F846="","",IFERROR(INDEX('Deposit Batches'!$C$6:$C$505,MATCH($F846,'Deposit Batches'!$A$6:$A$505,0)),"")))</f>
        <v/>
      </c>
      <c r="I846" s="38" t="n"/>
      <c r="J846" s="40" t="n"/>
      <c r="K846" s="40" t="n"/>
      <c r="L846" s="41">
        <f>IF($A846="","",IF($J846="","",ROUND($J846-IF($K846="",0,$K846),2)))</f>
        <v/>
      </c>
      <c r="M846" s="23">
        <f>IF($A846="","",IF(OR($B846="",$C846="",$D846="",$G846="",$J846=""),"Missing Required Data",IF($F846="","Unassigned to Deposit",IF(COUNTIF('Deposit Batches'!$A$6:$A$505,$F846)=0,"Unknown Deposit Batch",IF($I846="","Not Posted",IF(OR($I846&lt;$G846,AND($H846&lt;&gt;"",$H846&lt;$G846)),"Review Dates",IF(ABS($L846)&gt;Dashboard!$B$5,"Posting Variance",IF(ABS(IFERROR(INDEX('Deposit Batches'!$H$6:$H$505,MATCH($F846,'Deposit Batches'!$A$6:$A$505,0)),0))&gt;Dashboard!$B$6,"Deposit Variance","Reconciled"))))))))</f>
        <v/>
      </c>
      <c r="N846" s="24">
        <f>IF($A846="","",IF($G846="","",MAX(0,IF($M846="Reconciled",$I846,Dashboard!$B$4)-$G846)))</f>
        <v/>
      </c>
      <c r="O846" s="25" t="n"/>
    </row>
    <row r="847">
      <c r="A847" s="18" t="n"/>
      <c r="B847" s="18" t="n"/>
      <c r="C847" s="18" t="n"/>
      <c r="D847" s="18" t="n"/>
      <c r="E847" s="18" t="n"/>
      <c r="F847" s="18" t="n"/>
      <c r="G847" s="38" t="n"/>
      <c r="H847" s="39">
        <f>IF($A847="","",IF($F847="","",IFERROR(INDEX('Deposit Batches'!$C$6:$C$505,MATCH($F847,'Deposit Batches'!$A$6:$A$505,0)),"")))</f>
        <v/>
      </c>
      <c r="I847" s="38" t="n"/>
      <c r="J847" s="40" t="n"/>
      <c r="K847" s="40" t="n"/>
      <c r="L847" s="41">
        <f>IF($A847="","",IF($J847="","",ROUND($J847-IF($K847="",0,$K847),2)))</f>
        <v/>
      </c>
      <c r="M847" s="23">
        <f>IF($A847="","",IF(OR($B847="",$C847="",$D847="",$G847="",$J847=""),"Missing Required Data",IF($F847="","Unassigned to Deposit",IF(COUNTIF('Deposit Batches'!$A$6:$A$505,$F847)=0,"Unknown Deposit Batch",IF($I847="","Not Posted",IF(OR($I847&lt;$G847,AND($H847&lt;&gt;"",$H847&lt;$G847)),"Review Dates",IF(ABS($L847)&gt;Dashboard!$B$5,"Posting Variance",IF(ABS(IFERROR(INDEX('Deposit Batches'!$H$6:$H$505,MATCH($F847,'Deposit Batches'!$A$6:$A$505,0)),0))&gt;Dashboard!$B$6,"Deposit Variance","Reconciled"))))))))</f>
        <v/>
      </c>
      <c r="N847" s="24">
        <f>IF($A847="","",IF($G847="","",MAX(0,IF($M847="Reconciled",$I847,Dashboard!$B$4)-$G847)))</f>
        <v/>
      </c>
      <c r="O847" s="25" t="n"/>
    </row>
    <row r="848">
      <c r="A848" s="18" t="n"/>
      <c r="B848" s="18" t="n"/>
      <c r="C848" s="18" t="n"/>
      <c r="D848" s="18" t="n"/>
      <c r="E848" s="18" t="n"/>
      <c r="F848" s="18" t="n"/>
      <c r="G848" s="38" t="n"/>
      <c r="H848" s="39">
        <f>IF($A848="","",IF($F848="","",IFERROR(INDEX('Deposit Batches'!$C$6:$C$505,MATCH($F848,'Deposit Batches'!$A$6:$A$505,0)),"")))</f>
        <v/>
      </c>
      <c r="I848" s="38" t="n"/>
      <c r="J848" s="40" t="n"/>
      <c r="K848" s="40" t="n"/>
      <c r="L848" s="41">
        <f>IF($A848="","",IF($J848="","",ROUND($J848-IF($K848="",0,$K848),2)))</f>
        <v/>
      </c>
      <c r="M848" s="23">
        <f>IF($A848="","",IF(OR($B848="",$C848="",$D848="",$G848="",$J848=""),"Missing Required Data",IF($F848="","Unassigned to Deposit",IF(COUNTIF('Deposit Batches'!$A$6:$A$505,$F848)=0,"Unknown Deposit Batch",IF($I848="","Not Posted",IF(OR($I848&lt;$G848,AND($H848&lt;&gt;"",$H848&lt;$G848)),"Review Dates",IF(ABS($L848)&gt;Dashboard!$B$5,"Posting Variance",IF(ABS(IFERROR(INDEX('Deposit Batches'!$H$6:$H$505,MATCH($F848,'Deposit Batches'!$A$6:$A$505,0)),0))&gt;Dashboard!$B$6,"Deposit Variance","Reconciled"))))))))</f>
        <v/>
      </c>
      <c r="N848" s="24">
        <f>IF($A848="","",IF($G848="","",MAX(0,IF($M848="Reconciled",$I848,Dashboard!$B$4)-$G848)))</f>
        <v/>
      </c>
      <c r="O848" s="25" t="n"/>
    </row>
    <row r="849">
      <c r="A849" s="18" t="n"/>
      <c r="B849" s="18" t="n"/>
      <c r="C849" s="18" t="n"/>
      <c r="D849" s="18" t="n"/>
      <c r="E849" s="18" t="n"/>
      <c r="F849" s="18" t="n"/>
      <c r="G849" s="38" t="n"/>
      <c r="H849" s="39">
        <f>IF($A849="","",IF($F849="","",IFERROR(INDEX('Deposit Batches'!$C$6:$C$505,MATCH($F849,'Deposit Batches'!$A$6:$A$505,0)),"")))</f>
        <v/>
      </c>
      <c r="I849" s="38" t="n"/>
      <c r="J849" s="40" t="n"/>
      <c r="K849" s="40" t="n"/>
      <c r="L849" s="41">
        <f>IF($A849="","",IF($J849="","",ROUND($J849-IF($K849="",0,$K849),2)))</f>
        <v/>
      </c>
      <c r="M849" s="23">
        <f>IF($A849="","",IF(OR($B849="",$C849="",$D849="",$G849="",$J849=""),"Missing Required Data",IF($F849="","Unassigned to Deposit",IF(COUNTIF('Deposit Batches'!$A$6:$A$505,$F849)=0,"Unknown Deposit Batch",IF($I849="","Not Posted",IF(OR($I849&lt;$G849,AND($H849&lt;&gt;"",$H849&lt;$G849)),"Review Dates",IF(ABS($L849)&gt;Dashboard!$B$5,"Posting Variance",IF(ABS(IFERROR(INDEX('Deposit Batches'!$H$6:$H$505,MATCH($F849,'Deposit Batches'!$A$6:$A$505,0)),0))&gt;Dashboard!$B$6,"Deposit Variance","Reconciled"))))))))</f>
        <v/>
      </c>
      <c r="N849" s="24">
        <f>IF($A849="","",IF($G849="","",MAX(0,IF($M849="Reconciled",$I849,Dashboard!$B$4)-$G849)))</f>
        <v/>
      </c>
      <c r="O849" s="25" t="n"/>
    </row>
    <row r="850">
      <c r="A850" s="18" t="n"/>
      <c r="B850" s="18" t="n"/>
      <c r="C850" s="18" t="n"/>
      <c r="D850" s="18" t="n"/>
      <c r="E850" s="18" t="n"/>
      <c r="F850" s="18" t="n"/>
      <c r="G850" s="38" t="n"/>
      <c r="H850" s="39">
        <f>IF($A850="","",IF($F850="","",IFERROR(INDEX('Deposit Batches'!$C$6:$C$505,MATCH($F850,'Deposit Batches'!$A$6:$A$505,0)),"")))</f>
        <v/>
      </c>
      <c r="I850" s="38" t="n"/>
      <c r="J850" s="40" t="n"/>
      <c r="K850" s="40" t="n"/>
      <c r="L850" s="41">
        <f>IF($A850="","",IF($J850="","",ROUND($J850-IF($K850="",0,$K850),2)))</f>
        <v/>
      </c>
      <c r="M850" s="23">
        <f>IF($A850="","",IF(OR($B850="",$C850="",$D850="",$G850="",$J850=""),"Missing Required Data",IF($F850="","Unassigned to Deposit",IF(COUNTIF('Deposit Batches'!$A$6:$A$505,$F850)=0,"Unknown Deposit Batch",IF($I850="","Not Posted",IF(OR($I850&lt;$G850,AND($H850&lt;&gt;"",$H850&lt;$G850)),"Review Dates",IF(ABS($L850)&gt;Dashboard!$B$5,"Posting Variance",IF(ABS(IFERROR(INDEX('Deposit Batches'!$H$6:$H$505,MATCH($F850,'Deposit Batches'!$A$6:$A$505,0)),0))&gt;Dashboard!$B$6,"Deposit Variance","Reconciled"))))))))</f>
        <v/>
      </c>
      <c r="N850" s="24">
        <f>IF($A850="","",IF($G850="","",MAX(0,IF($M850="Reconciled",$I850,Dashboard!$B$4)-$G850)))</f>
        <v/>
      </c>
      <c r="O850" s="25" t="n"/>
    </row>
    <row r="851">
      <c r="A851" s="18" t="n"/>
      <c r="B851" s="18" t="n"/>
      <c r="C851" s="18" t="n"/>
      <c r="D851" s="18" t="n"/>
      <c r="E851" s="18" t="n"/>
      <c r="F851" s="18" t="n"/>
      <c r="G851" s="38" t="n"/>
      <c r="H851" s="39">
        <f>IF($A851="","",IF($F851="","",IFERROR(INDEX('Deposit Batches'!$C$6:$C$505,MATCH($F851,'Deposit Batches'!$A$6:$A$505,0)),"")))</f>
        <v/>
      </c>
      <c r="I851" s="38" t="n"/>
      <c r="J851" s="40" t="n"/>
      <c r="K851" s="40" t="n"/>
      <c r="L851" s="41">
        <f>IF($A851="","",IF($J851="","",ROUND($J851-IF($K851="",0,$K851),2)))</f>
        <v/>
      </c>
      <c r="M851" s="23">
        <f>IF($A851="","",IF(OR($B851="",$C851="",$D851="",$G851="",$J851=""),"Missing Required Data",IF($F851="","Unassigned to Deposit",IF(COUNTIF('Deposit Batches'!$A$6:$A$505,$F851)=0,"Unknown Deposit Batch",IF($I851="","Not Posted",IF(OR($I851&lt;$G851,AND($H851&lt;&gt;"",$H851&lt;$G851)),"Review Dates",IF(ABS($L851)&gt;Dashboard!$B$5,"Posting Variance",IF(ABS(IFERROR(INDEX('Deposit Batches'!$H$6:$H$505,MATCH($F851,'Deposit Batches'!$A$6:$A$505,0)),0))&gt;Dashboard!$B$6,"Deposit Variance","Reconciled"))))))))</f>
        <v/>
      </c>
      <c r="N851" s="24">
        <f>IF($A851="","",IF($G851="","",MAX(0,IF($M851="Reconciled",$I851,Dashboard!$B$4)-$G851)))</f>
        <v/>
      </c>
      <c r="O851" s="25" t="n"/>
    </row>
    <row r="852">
      <c r="A852" s="18" t="n"/>
      <c r="B852" s="18" t="n"/>
      <c r="C852" s="18" t="n"/>
      <c r="D852" s="18" t="n"/>
      <c r="E852" s="18" t="n"/>
      <c r="F852" s="18" t="n"/>
      <c r="G852" s="38" t="n"/>
      <c r="H852" s="39">
        <f>IF($A852="","",IF($F852="","",IFERROR(INDEX('Deposit Batches'!$C$6:$C$505,MATCH($F852,'Deposit Batches'!$A$6:$A$505,0)),"")))</f>
        <v/>
      </c>
      <c r="I852" s="38" t="n"/>
      <c r="J852" s="40" t="n"/>
      <c r="K852" s="40" t="n"/>
      <c r="L852" s="41">
        <f>IF($A852="","",IF($J852="","",ROUND($J852-IF($K852="",0,$K852),2)))</f>
        <v/>
      </c>
      <c r="M852" s="23">
        <f>IF($A852="","",IF(OR($B852="",$C852="",$D852="",$G852="",$J852=""),"Missing Required Data",IF($F852="","Unassigned to Deposit",IF(COUNTIF('Deposit Batches'!$A$6:$A$505,$F852)=0,"Unknown Deposit Batch",IF($I852="","Not Posted",IF(OR($I852&lt;$G852,AND($H852&lt;&gt;"",$H852&lt;$G852)),"Review Dates",IF(ABS($L852)&gt;Dashboard!$B$5,"Posting Variance",IF(ABS(IFERROR(INDEX('Deposit Batches'!$H$6:$H$505,MATCH($F852,'Deposit Batches'!$A$6:$A$505,0)),0))&gt;Dashboard!$B$6,"Deposit Variance","Reconciled"))))))))</f>
        <v/>
      </c>
      <c r="N852" s="24">
        <f>IF($A852="","",IF($G852="","",MAX(0,IF($M852="Reconciled",$I852,Dashboard!$B$4)-$G852)))</f>
        <v/>
      </c>
      <c r="O852" s="25" t="n"/>
    </row>
    <row r="853">
      <c r="A853" s="18" t="n"/>
      <c r="B853" s="18" t="n"/>
      <c r="C853" s="18" t="n"/>
      <c r="D853" s="18" t="n"/>
      <c r="E853" s="18" t="n"/>
      <c r="F853" s="18" t="n"/>
      <c r="G853" s="38" t="n"/>
      <c r="H853" s="39">
        <f>IF($A853="","",IF($F853="","",IFERROR(INDEX('Deposit Batches'!$C$6:$C$505,MATCH($F853,'Deposit Batches'!$A$6:$A$505,0)),"")))</f>
        <v/>
      </c>
      <c r="I853" s="38" t="n"/>
      <c r="J853" s="40" t="n"/>
      <c r="K853" s="40" t="n"/>
      <c r="L853" s="41">
        <f>IF($A853="","",IF($J853="","",ROUND($J853-IF($K853="",0,$K853),2)))</f>
        <v/>
      </c>
      <c r="M853" s="23">
        <f>IF($A853="","",IF(OR($B853="",$C853="",$D853="",$G853="",$J853=""),"Missing Required Data",IF($F853="","Unassigned to Deposit",IF(COUNTIF('Deposit Batches'!$A$6:$A$505,$F853)=0,"Unknown Deposit Batch",IF($I853="","Not Posted",IF(OR($I853&lt;$G853,AND($H853&lt;&gt;"",$H853&lt;$G853)),"Review Dates",IF(ABS($L853)&gt;Dashboard!$B$5,"Posting Variance",IF(ABS(IFERROR(INDEX('Deposit Batches'!$H$6:$H$505,MATCH($F853,'Deposit Batches'!$A$6:$A$505,0)),0))&gt;Dashboard!$B$6,"Deposit Variance","Reconciled"))))))))</f>
        <v/>
      </c>
      <c r="N853" s="24">
        <f>IF($A853="","",IF($G853="","",MAX(0,IF($M853="Reconciled",$I853,Dashboard!$B$4)-$G853)))</f>
        <v/>
      </c>
      <c r="O853" s="25" t="n"/>
    </row>
    <row r="854">
      <c r="A854" s="18" t="n"/>
      <c r="B854" s="18" t="n"/>
      <c r="C854" s="18" t="n"/>
      <c r="D854" s="18" t="n"/>
      <c r="E854" s="18" t="n"/>
      <c r="F854" s="18" t="n"/>
      <c r="G854" s="38" t="n"/>
      <c r="H854" s="39">
        <f>IF($A854="","",IF($F854="","",IFERROR(INDEX('Deposit Batches'!$C$6:$C$505,MATCH($F854,'Deposit Batches'!$A$6:$A$505,0)),"")))</f>
        <v/>
      </c>
      <c r="I854" s="38" t="n"/>
      <c r="J854" s="40" t="n"/>
      <c r="K854" s="40" t="n"/>
      <c r="L854" s="41">
        <f>IF($A854="","",IF($J854="","",ROUND($J854-IF($K854="",0,$K854),2)))</f>
        <v/>
      </c>
      <c r="M854" s="23">
        <f>IF($A854="","",IF(OR($B854="",$C854="",$D854="",$G854="",$J854=""),"Missing Required Data",IF($F854="","Unassigned to Deposit",IF(COUNTIF('Deposit Batches'!$A$6:$A$505,$F854)=0,"Unknown Deposit Batch",IF($I854="","Not Posted",IF(OR($I854&lt;$G854,AND($H854&lt;&gt;"",$H854&lt;$G854)),"Review Dates",IF(ABS($L854)&gt;Dashboard!$B$5,"Posting Variance",IF(ABS(IFERROR(INDEX('Deposit Batches'!$H$6:$H$505,MATCH($F854,'Deposit Batches'!$A$6:$A$505,0)),0))&gt;Dashboard!$B$6,"Deposit Variance","Reconciled"))))))))</f>
        <v/>
      </c>
      <c r="N854" s="24">
        <f>IF($A854="","",IF($G854="","",MAX(0,IF($M854="Reconciled",$I854,Dashboard!$B$4)-$G854)))</f>
        <v/>
      </c>
      <c r="O854" s="25" t="n"/>
    </row>
    <row r="855">
      <c r="A855" s="18" t="n"/>
      <c r="B855" s="18" t="n"/>
      <c r="C855" s="18" t="n"/>
      <c r="D855" s="18" t="n"/>
      <c r="E855" s="18" t="n"/>
      <c r="F855" s="18" t="n"/>
      <c r="G855" s="38" t="n"/>
      <c r="H855" s="39">
        <f>IF($A855="","",IF($F855="","",IFERROR(INDEX('Deposit Batches'!$C$6:$C$505,MATCH($F855,'Deposit Batches'!$A$6:$A$505,0)),"")))</f>
        <v/>
      </c>
      <c r="I855" s="38" t="n"/>
      <c r="J855" s="40" t="n"/>
      <c r="K855" s="40" t="n"/>
      <c r="L855" s="41">
        <f>IF($A855="","",IF($J855="","",ROUND($J855-IF($K855="",0,$K855),2)))</f>
        <v/>
      </c>
      <c r="M855" s="23">
        <f>IF($A855="","",IF(OR($B855="",$C855="",$D855="",$G855="",$J855=""),"Missing Required Data",IF($F855="","Unassigned to Deposit",IF(COUNTIF('Deposit Batches'!$A$6:$A$505,$F855)=0,"Unknown Deposit Batch",IF($I855="","Not Posted",IF(OR($I855&lt;$G855,AND($H855&lt;&gt;"",$H855&lt;$G855)),"Review Dates",IF(ABS($L855)&gt;Dashboard!$B$5,"Posting Variance",IF(ABS(IFERROR(INDEX('Deposit Batches'!$H$6:$H$505,MATCH($F855,'Deposit Batches'!$A$6:$A$505,0)),0))&gt;Dashboard!$B$6,"Deposit Variance","Reconciled"))))))))</f>
        <v/>
      </c>
      <c r="N855" s="24">
        <f>IF($A855="","",IF($G855="","",MAX(0,IF($M855="Reconciled",$I855,Dashboard!$B$4)-$G855)))</f>
        <v/>
      </c>
      <c r="O855" s="25" t="n"/>
    </row>
    <row r="856">
      <c r="A856" s="18" t="n"/>
      <c r="B856" s="18" t="n"/>
      <c r="C856" s="18" t="n"/>
      <c r="D856" s="18" t="n"/>
      <c r="E856" s="18" t="n"/>
      <c r="F856" s="18" t="n"/>
      <c r="G856" s="38" t="n"/>
      <c r="H856" s="39">
        <f>IF($A856="","",IF($F856="","",IFERROR(INDEX('Deposit Batches'!$C$6:$C$505,MATCH($F856,'Deposit Batches'!$A$6:$A$505,0)),"")))</f>
        <v/>
      </c>
      <c r="I856" s="38" t="n"/>
      <c r="J856" s="40" t="n"/>
      <c r="K856" s="40" t="n"/>
      <c r="L856" s="41">
        <f>IF($A856="","",IF($J856="","",ROUND($J856-IF($K856="",0,$K856),2)))</f>
        <v/>
      </c>
      <c r="M856" s="23">
        <f>IF($A856="","",IF(OR($B856="",$C856="",$D856="",$G856="",$J856=""),"Missing Required Data",IF($F856="","Unassigned to Deposit",IF(COUNTIF('Deposit Batches'!$A$6:$A$505,$F856)=0,"Unknown Deposit Batch",IF($I856="","Not Posted",IF(OR($I856&lt;$G856,AND($H856&lt;&gt;"",$H856&lt;$G856)),"Review Dates",IF(ABS($L856)&gt;Dashboard!$B$5,"Posting Variance",IF(ABS(IFERROR(INDEX('Deposit Batches'!$H$6:$H$505,MATCH($F856,'Deposit Batches'!$A$6:$A$505,0)),0))&gt;Dashboard!$B$6,"Deposit Variance","Reconciled"))))))))</f>
        <v/>
      </c>
      <c r="N856" s="24">
        <f>IF($A856="","",IF($G856="","",MAX(0,IF($M856="Reconciled",$I856,Dashboard!$B$4)-$G856)))</f>
        <v/>
      </c>
      <c r="O856" s="25" t="n"/>
    </row>
    <row r="857">
      <c r="A857" s="18" t="n"/>
      <c r="B857" s="18" t="n"/>
      <c r="C857" s="18" t="n"/>
      <c r="D857" s="18" t="n"/>
      <c r="E857" s="18" t="n"/>
      <c r="F857" s="18" t="n"/>
      <c r="G857" s="38" t="n"/>
      <c r="H857" s="39">
        <f>IF($A857="","",IF($F857="","",IFERROR(INDEX('Deposit Batches'!$C$6:$C$505,MATCH($F857,'Deposit Batches'!$A$6:$A$505,0)),"")))</f>
        <v/>
      </c>
      <c r="I857" s="38" t="n"/>
      <c r="J857" s="40" t="n"/>
      <c r="K857" s="40" t="n"/>
      <c r="L857" s="41">
        <f>IF($A857="","",IF($J857="","",ROUND($J857-IF($K857="",0,$K857),2)))</f>
        <v/>
      </c>
      <c r="M857" s="23">
        <f>IF($A857="","",IF(OR($B857="",$C857="",$D857="",$G857="",$J857=""),"Missing Required Data",IF($F857="","Unassigned to Deposit",IF(COUNTIF('Deposit Batches'!$A$6:$A$505,$F857)=0,"Unknown Deposit Batch",IF($I857="","Not Posted",IF(OR($I857&lt;$G857,AND($H857&lt;&gt;"",$H857&lt;$G857)),"Review Dates",IF(ABS($L857)&gt;Dashboard!$B$5,"Posting Variance",IF(ABS(IFERROR(INDEX('Deposit Batches'!$H$6:$H$505,MATCH($F857,'Deposit Batches'!$A$6:$A$505,0)),0))&gt;Dashboard!$B$6,"Deposit Variance","Reconciled"))))))))</f>
        <v/>
      </c>
      <c r="N857" s="24">
        <f>IF($A857="","",IF($G857="","",MAX(0,IF($M857="Reconciled",$I857,Dashboard!$B$4)-$G857)))</f>
        <v/>
      </c>
      <c r="O857" s="25" t="n"/>
    </row>
    <row r="858">
      <c r="A858" s="18" t="n"/>
      <c r="B858" s="18" t="n"/>
      <c r="C858" s="18" t="n"/>
      <c r="D858" s="18" t="n"/>
      <c r="E858" s="18" t="n"/>
      <c r="F858" s="18" t="n"/>
      <c r="G858" s="38" t="n"/>
      <c r="H858" s="39">
        <f>IF($A858="","",IF($F858="","",IFERROR(INDEX('Deposit Batches'!$C$6:$C$505,MATCH($F858,'Deposit Batches'!$A$6:$A$505,0)),"")))</f>
        <v/>
      </c>
      <c r="I858" s="38" t="n"/>
      <c r="J858" s="40" t="n"/>
      <c r="K858" s="40" t="n"/>
      <c r="L858" s="41">
        <f>IF($A858="","",IF($J858="","",ROUND($J858-IF($K858="",0,$K858),2)))</f>
        <v/>
      </c>
      <c r="M858" s="23">
        <f>IF($A858="","",IF(OR($B858="",$C858="",$D858="",$G858="",$J858=""),"Missing Required Data",IF($F858="","Unassigned to Deposit",IF(COUNTIF('Deposit Batches'!$A$6:$A$505,$F858)=0,"Unknown Deposit Batch",IF($I858="","Not Posted",IF(OR($I858&lt;$G858,AND($H858&lt;&gt;"",$H858&lt;$G858)),"Review Dates",IF(ABS($L858)&gt;Dashboard!$B$5,"Posting Variance",IF(ABS(IFERROR(INDEX('Deposit Batches'!$H$6:$H$505,MATCH($F858,'Deposit Batches'!$A$6:$A$505,0)),0))&gt;Dashboard!$B$6,"Deposit Variance","Reconciled"))))))))</f>
        <v/>
      </c>
      <c r="N858" s="24">
        <f>IF($A858="","",IF($G858="","",MAX(0,IF($M858="Reconciled",$I858,Dashboard!$B$4)-$G858)))</f>
        <v/>
      </c>
      <c r="O858" s="25" t="n"/>
    </row>
    <row r="859">
      <c r="A859" s="18" t="n"/>
      <c r="B859" s="18" t="n"/>
      <c r="C859" s="18" t="n"/>
      <c r="D859" s="18" t="n"/>
      <c r="E859" s="18" t="n"/>
      <c r="F859" s="18" t="n"/>
      <c r="G859" s="38" t="n"/>
      <c r="H859" s="39">
        <f>IF($A859="","",IF($F859="","",IFERROR(INDEX('Deposit Batches'!$C$6:$C$505,MATCH($F859,'Deposit Batches'!$A$6:$A$505,0)),"")))</f>
        <v/>
      </c>
      <c r="I859" s="38" t="n"/>
      <c r="J859" s="40" t="n"/>
      <c r="K859" s="40" t="n"/>
      <c r="L859" s="41">
        <f>IF($A859="","",IF($J859="","",ROUND($J859-IF($K859="",0,$K859),2)))</f>
        <v/>
      </c>
      <c r="M859" s="23">
        <f>IF($A859="","",IF(OR($B859="",$C859="",$D859="",$G859="",$J859=""),"Missing Required Data",IF($F859="","Unassigned to Deposit",IF(COUNTIF('Deposit Batches'!$A$6:$A$505,$F859)=0,"Unknown Deposit Batch",IF($I859="","Not Posted",IF(OR($I859&lt;$G859,AND($H859&lt;&gt;"",$H859&lt;$G859)),"Review Dates",IF(ABS($L859)&gt;Dashboard!$B$5,"Posting Variance",IF(ABS(IFERROR(INDEX('Deposit Batches'!$H$6:$H$505,MATCH($F859,'Deposit Batches'!$A$6:$A$505,0)),0))&gt;Dashboard!$B$6,"Deposit Variance","Reconciled"))))))))</f>
        <v/>
      </c>
      <c r="N859" s="24">
        <f>IF($A859="","",IF($G859="","",MAX(0,IF($M859="Reconciled",$I859,Dashboard!$B$4)-$G859)))</f>
        <v/>
      </c>
      <c r="O859" s="25" t="n"/>
    </row>
    <row r="860">
      <c r="A860" s="18" t="n"/>
      <c r="B860" s="18" t="n"/>
      <c r="C860" s="18" t="n"/>
      <c r="D860" s="18" t="n"/>
      <c r="E860" s="18" t="n"/>
      <c r="F860" s="18" t="n"/>
      <c r="G860" s="38" t="n"/>
      <c r="H860" s="39">
        <f>IF($A860="","",IF($F860="","",IFERROR(INDEX('Deposit Batches'!$C$6:$C$505,MATCH($F860,'Deposit Batches'!$A$6:$A$505,0)),"")))</f>
        <v/>
      </c>
      <c r="I860" s="38" t="n"/>
      <c r="J860" s="40" t="n"/>
      <c r="K860" s="40" t="n"/>
      <c r="L860" s="41">
        <f>IF($A860="","",IF($J860="","",ROUND($J860-IF($K860="",0,$K860),2)))</f>
        <v/>
      </c>
      <c r="M860" s="23">
        <f>IF($A860="","",IF(OR($B860="",$C860="",$D860="",$G860="",$J860=""),"Missing Required Data",IF($F860="","Unassigned to Deposit",IF(COUNTIF('Deposit Batches'!$A$6:$A$505,$F860)=0,"Unknown Deposit Batch",IF($I860="","Not Posted",IF(OR($I860&lt;$G860,AND($H860&lt;&gt;"",$H860&lt;$G860)),"Review Dates",IF(ABS($L860)&gt;Dashboard!$B$5,"Posting Variance",IF(ABS(IFERROR(INDEX('Deposit Batches'!$H$6:$H$505,MATCH($F860,'Deposit Batches'!$A$6:$A$505,0)),0))&gt;Dashboard!$B$6,"Deposit Variance","Reconciled"))))))))</f>
        <v/>
      </c>
      <c r="N860" s="24">
        <f>IF($A860="","",IF($G860="","",MAX(0,IF($M860="Reconciled",$I860,Dashboard!$B$4)-$G860)))</f>
        <v/>
      </c>
      <c r="O860" s="25" t="n"/>
    </row>
    <row r="861">
      <c r="A861" s="18" t="n"/>
      <c r="B861" s="18" t="n"/>
      <c r="C861" s="18" t="n"/>
      <c r="D861" s="18" t="n"/>
      <c r="E861" s="18" t="n"/>
      <c r="F861" s="18" t="n"/>
      <c r="G861" s="38" t="n"/>
      <c r="H861" s="39">
        <f>IF($A861="","",IF($F861="","",IFERROR(INDEX('Deposit Batches'!$C$6:$C$505,MATCH($F861,'Deposit Batches'!$A$6:$A$505,0)),"")))</f>
        <v/>
      </c>
      <c r="I861" s="38" t="n"/>
      <c r="J861" s="40" t="n"/>
      <c r="K861" s="40" t="n"/>
      <c r="L861" s="41">
        <f>IF($A861="","",IF($J861="","",ROUND($J861-IF($K861="",0,$K861),2)))</f>
        <v/>
      </c>
      <c r="M861" s="23">
        <f>IF($A861="","",IF(OR($B861="",$C861="",$D861="",$G861="",$J861=""),"Missing Required Data",IF($F861="","Unassigned to Deposit",IF(COUNTIF('Deposit Batches'!$A$6:$A$505,$F861)=0,"Unknown Deposit Batch",IF($I861="","Not Posted",IF(OR($I861&lt;$G861,AND($H861&lt;&gt;"",$H861&lt;$G861)),"Review Dates",IF(ABS($L861)&gt;Dashboard!$B$5,"Posting Variance",IF(ABS(IFERROR(INDEX('Deposit Batches'!$H$6:$H$505,MATCH($F861,'Deposit Batches'!$A$6:$A$505,0)),0))&gt;Dashboard!$B$6,"Deposit Variance","Reconciled"))))))))</f>
        <v/>
      </c>
      <c r="N861" s="24">
        <f>IF($A861="","",IF($G861="","",MAX(0,IF($M861="Reconciled",$I861,Dashboard!$B$4)-$G861)))</f>
        <v/>
      </c>
      <c r="O861" s="25" t="n"/>
    </row>
    <row r="862">
      <c r="A862" s="18" t="n"/>
      <c r="B862" s="18" t="n"/>
      <c r="C862" s="18" t="n"/>
      <c r="D862" s="18" t="n"/>
      <c r="E862" s="18" t="n"/>
      <c r="F862" s="18" t="n"/>
      <c r="G862" s="38" t="n"/>
      <c r="H862" s="39">
        <f>IF($A862="","",IF($F862="","",IFERROR(INDEX('Deposit Batches'!$C$6:$C$505,MATCH($F862,'Deposit Batches'!$A$6:$A$505,0)),"")))</f>
        <v/>
      </c>
      <c r="I862" s="38" t="n"/>
      <c r="J862" s="40" t="n"/>
      <c r="K862" s="40" t="n"/>
      <c r="L862" s="41">
        <f>IF($A862="","",IF($J862="","",ROUND($J862-IF($K862="",0,$K862),2)))</f>
        <v/>
      </c>
      <c r="M862" s="23">
        <f>IF($A862="","",IF(OR($B862="",$C862="",$D862="",$G862="",$J862=""),"Missing Required Data",IF($F862="","Unassigned to Deposit",IF(COUNTIF('Deposit Batches'!$A$6:$A$505,$F862)=0,"Unknown Deposit Batch",IF($I862="","Not Posted",IF(OR($I862&lt;$G862,AND($H862&lt;&gt;"",$H862&lt;$G862)),"Review Dates",IF(ABS($L862)&gt;Dashboard!$B$5,"Posting Variance",IF(ABS(IFERROR(INDEX('Deposit Batches'!$H$6:$H$505,MATCH($F862,'Deposit Batches'!$A$6:$A$505,0)),0))&gt;Dashboard!$B$6,"Deposit Variance","Reconciled"))))))))</f>
        <v/>
      </c>
      <c r="N862" s="24">
        <f>IF($A862="","",IF($G862="","",MAX(0,IF($M862="Reconciled",$I862,Dashboard!$B$4)-$G862)))</f>
        <v/>
      </c>
      <c r="O862" s="25" t="n"/>
    </row>
    <row r="863">
      <c r="A863" s="18" t="n"/>
      <c r="B863" s="18" t="n"/>
      <c r="C863" s="18" t="n"/>
      <c r="D863" s="18" t="n"/>
      <c r="E863" s="18" t="n"/>
      <c r="F863" s="18" t="n"/>
      <c r="G863" s="38" t="n"/>
      <c r="H863" s="39">
        <f>IF($A863="","",IF($F863="","",IFERROR(INDEX('Deposit Batches'!$C$6:$C$505,MATCH($F863,'Deposit Batches'!$A$6:$A$505,0)),"")))</f>
        <v/>
      </c>
      <c r="I863" s="38" t="n"/>
      <c r="J863" s="40" t="n"/>
      <c r="K863" s="40" t="n"/>
      <c r="L863" s="41">
        <f>IF($A863="","",IF($J863="","",ROUND($J863-IF($K863="",0,$K863),2)))</f>
        <v/>
      </c>
      <c r="M863" s="23">
        <f>IF($A863="","",IF(OR($B863="",$C863="",$D863="",$G863="",$J863=""),"Missing Required Data",IF($F863="","Unassigned to Deposit",IF(COUNTIF('Deposit Batches'!$A$6:$A$505,$F863)=0,"Unknown Deposit Batch",IF($I863="","Not Posted",IF(OR($I863&lt;$G863,AND($H863&lt;&gt;"",$H863&lt;$G863)),"Review Dates",IF(ABS($L863)&gt;Dashboard!$B$5,"Posting Variance",IF(ABS(IFERROR(INDEX('Deposit Batches'!$H$6:$H$505,MATCH($F863,'Deposit Batches'!$A$6:$A$505,0)),0))&gt;Dashboard!$B$6,"Deposit Variance","Reconciled"))))))))</f>
        <v/>
      </c>
      <c r="N863" s="24">
        <f>IF($A863="","",IF($G863="","",MAX(0,IF($M863="Reconciled",$I863,Dashboard!$B$4)-$G863)))</f>
        <v/>
      </c>
      <c r="O863" s="25" t="n"/>
    </row>
    <row r="864">
      <c r="A864" s="18" t="n"/>
      <c r="B864" s="18" t="n"/>
      <c r="C864" s="18" t="n"/>
      <c r="D864" s="18" t="n"/>
      <c r="E864" s="18" t="n"/>
      <c r="F864" s="18" t="n"/>
      <c r="G864" s="38" t="n"/>
      <c r="H864" s="39">
        <f>IF($A864="","",IF($F864="","",IFERROR(INDEX('Deposit Batches'!$C$6:$C$505,MATCH($F864,'Deposit Batches'!$A$6:$A$505,0)),"")))</f>
        <v/>
      </c>
      <c r="I864" s="38" t="n"/>
      <c r="J864" s="40" t="n"/>
      <c r="K864" s="40" t="n"/>
      <c r="L864" s="41">
        <f>IF($A864="","",IF($J864="","",ROUND($J864-IF($K864="",0,$K864),2)))</f>
        <v/>
      </c>
      <c r="M864" s="23">
        <f>IF($A864="","",IF(OR($B864="",$C864="",$D864="",$G864="",$J864=""),"Missing Required Data",IF($F864="","Unassigned to Deposit",IF(COUNTIF('Deposit Batches'!$A$6:$A$505,$F864)=0,"Unknown Deposit Batch",IF($I864="","Not Posted",IF(OR($I864&lt;$G864,AND($H864&lt;&gt;"",$H864&lt;$G864)),"Review Dates",IF(ABS($L864)&gt;Dashboard!$B$5,"Posting Variance",IF(ABS(IFERROR(INDEX('Deposit Batches'!$H$6:$H$505,MATCH($F864,'Deposit Batches'!$A$6:$A$505,0)),0))&gt;Dashboard!$B$6,"Deposit Variance","Reconciled"))))))))</f>
        <v/>
      </c>
      <c r="N864" s="24">
        <f>IF($A864="","",IF($G864="","",MAX(0,IF($M864="Reconciled",$I864,Dashboard!$B$4)-$G864)))</f>
        <v/>
      </c>
      <c r="O864" s="25" t="n"/>
    </row>
    <row r="865">
      <c r="A865" s="18" t="n"/>
      <c r="B865" s="18" t="n"/>
      <c r="C865" s="18" t="n"/>
      <c r="D865" s="18" t="n"/>
      <c r="E865" s="18" t="n"/>
      <c r="F865" s="18" t="n"/>
      <c r="G865" s="38" t="n"/>
      <c r="H865" s="39">
        <f>IF($A865="","",IF($F865="","",IFERROR(INDEX('Deposit Batches'!$C$6:$C$505,MATCH($F865,'Deposit Batches'!$A$6:$A$505,0)),"")))</f>
        <v/>
      </c>
      <c r="I865" s="38" t="n"/>
      <c r="J865" s="40" t="n"/>
      <c r="K865" s="40" t="n"/>
      <c r="L865" s="41">
        <f>IF($A865="","",IF($J865="","",ROUND($J865-IF($K865="",0,$K865),2)))</f>
        <v/>
      </c>
      <c r="M865" s="23">
        <f>IF($A865="","",IF(OR($B865="",$C865="",$D865="",$G865="",$J865=""),"Missing Required Data",IF($F865="","Unassigned to Deposit",IF(COUNTIF('Deposit Batches'!$A$6:$A$505,$F865)=0,"Unknown Deposit Batch",IF($I865="","Not Posted",IF(OR($I865&lt;$G865,AND($H865&lt;&gt;"",$H865&lt;$G865)),"Review Dates",IF(ABS($L865)&gt;Dashboard!$B$5,"Posting Variance",IF(ABS(IFERROR(INDEX('Deposit Batches'!$H$6:$H$505,MATCH($F865,'Deposit Batches'!$A$6:$A$505,0)),0))&gt;Dashboard!$B$6,"Deposit Variance","Reconciled"))))))))</f>
        <v/>
      </c>
      <c r="N865" s="24">
        <f>IF($A865="","",IF($G865="","",MAX(0,IF($M865="Reconciled",$I865,Dashboard!$B$4)-$G865)))</f>
        <v/>
      </c>
      <c r="O865" s="25" t="n"/>
    </row>
    <row r="866">
      <c r="A866" s="18" t="n"/>
      <c r="B866" s="18" t="n"/>
      <c r="C866" s="18" t="n"/>
      <c r="D866" s="18" t="n"/>
      <c r="E866" s="18" t="n"/>
      <c r="F866" s="18" t="n"/>
      <c r="G866" s="38" t="n"/>
      <c r="H866" s="39">
        <f>IF($A866="","",IF($F866="","",IFERROR(INDEX('Deposit Batches'!$C$6:$C$505,MATCH($F866,'Deposit Batches'!$A$6:$A$505,0)),"")))</f>
        <v/>
      </c>
      <c r="I866" s="38" t="n"/>
      <c r="J866" s="40" t="n"/>
      <c r="K866" s="40" t="n"/>
      <c r="L866" s="41">
        <f>IF($A866="","",IF($J866="","",ROUND($J866-IF($K866="",0,$K866),2)))</f>
        <v/>
      </c>
      <c r="M866" s="23">
        <f>IF($A866="","",IF(OR($B866="",$C866="",$D866="",$G866="",$J866=""),"Missing Required Data",IF($F866="","Unassigned to Deposit",IF(COUNTIF('Deposit Batches'!$A$6:$A$505,$F866)=0,"Unknown Deposit Batch",IF($I866="","Not Posted",IF(OR($I866&lt;$G866,AND($H866&lt;&gt;"",$H866&lt;$G866)),"Review Dates",IF(ABS($L866)&gt;Dashboard!$B$5,"Posting Variance",IF(ABS(IFERROR(INDEX('Deposit Batches'!$H$6:$H$505,MATCH($F866,'Deposit Batches'!$A$6:$A$505,0)),0))&gt;Dashboard!$B$6,"Deposit Variance","Reconciled"))))))))</f>
        <v/>
      </c>
      <c r="N866" s="24">
        <f>IF($A866="","",IF($G866="","",MAX(0,IF($M866="Reconciled",$I866,Dashboard!$B$4)-$G866)))</f>
        <v/>
      </c>
      <c r="O866" s="25" t="n"/>
    </row>
    <row r="867">
      <c r="A867" s="18" t="n"/>
      <c r="B867" s="18" t="n"/>
      <c r="C867" s="18" t="n"/>
      <c r="D867" s="18" t="n"/>
      <c r="E867" s="18" t="n"/>
      <c r="F867" s="18" t="n"/>
      <c r="G867" s="38" t="n"/>
      <c r="H867" s="39">
        <f>IF($A867="","",IF($F867="","",IFERROR(INDEX('Deposit Batches'!$C$6:$C$505,MATCH($F867,'Deposit Batches'!$A$6:$A$505,0)),"")))</f>
        <v/>
      </c>
      <c r="I867" s="38" t="n"/>
      <c r="J867" s="40" t="n"/>
      <c r="K867" s="40" t="n"/>
      <c r="L867" s="41">
        <f>IF($A867="","",IF($J867="","",ROUND($J867-IF($K867="",0,$K867),2)))</f>
        <v/>
      </c>
      <c r="M867" s="23">
        <f>IF($A867="","",IF(OR($B867="",$C867="",$D867="",$G867="",$J867=""),"Missing Required Data",IF($F867="","Unassigned to Deposit",IF(COUNTIF('Deposit Batches'!$A$6:$A$505,$F867)=0,"Unknown Deposit Batch",IF($I867="","Not Posted",IF(OR($I867&lt;$G867,AND($H867&lt;&gt;"",$H867&lt;$G867)),"Review Dates",IF(ABS($L867)&gt;Dashboard!$B$5,"Posting Variance",IF(ABS(IFERROR(INDEX('Deposit Batches'!$H$6:$H$505,MATCH($F867,'Deposit Batches'!$A$6:$A$505,0)),0))&gt;Dashboard!$B$6,"Deposit Variance","Reconciled"))))))))</f>
        <v/>
      </c>
      <c r="N867" s="24">
        <f>IF($A867="","",IF($G867="","",MAX(0,IF($M867="Reconciled",$I867,Dashboard!$B$4)-$G867)))</f>
        <v/>
      </c>
      <c r="O867" s="25" t="n"/>
    </row>
    <row r="868">
      <c r="A868" s="18" t="n"/>
      <c r="B868" s="18" t="n"/>
      <c r="C868" s="18" t="n"/>
      <c r="D868" s="18" t="n"/>
      <c r="E868" s="18" t="n"/>
      <c r="F868" s="18" t="n"/>
      <c r="G868" s="38" t="n"/>
      <c r="H868" s="39">
        <f>IF($A868="","",IF($F868="","",IFERROR(INDEX('Deposit Batches'!$C$6:$C$505,MATCH($F868,'Deposit Batches'!$A$6:$A$505,0)),"")))</f>
        <v/>
      </c>
      <c r="I868" s="38" t="n"/>
      <c r="J868" s="40" t="n"/>
      <c r="K868" s="40" t="n"/>
      <c r="L868" s="41">
        <f>IF($A868="","",IF($J868="","",ROUND($J868-IF($K868="",0,$K868),2)))</f>
        <v/>
      </c>
      <c r="M868" s="23">
        <f>IF($A868="","",IF(OR($B868="",$C868="",$D868="",$G868="",$J868=""),"Missing Required Data",IF($F868="","Unassigned to Deposit",IF(COUNTIF('Deposit Batches'!$A$6:$A$505,$F868)=0,"Unknown Deposit Batch",IF($I868="","Not Posted",IF(OR($I868&lt;$G868,AND($H868&lt;&gt;"",$H868&lt;$G868)),"Review Dates",IF(ABS($L868)&gt;Dashboard!$B$5,"Posting Variance",IF(ABS(IFERROR(INDEX('Deposit Batches'!$H$6:$H$505,MATCH($F868,'Deposit Batches'!$A$6:$A$505,0)),0))&gt;Dashboard!$B$6,"Deposit Variance","Reconciled"))))))))</f>
        <v/>
      </c>
      <c r="N868" s="24">
        <f>IF($A868="","",IF($G868="","",MAX(0,IF($M868="Reconciled",$I868,Dashboard!$B$4)-$G868)))</f>
        <v/>
      </c>
      <c r="O868" s="25" t="n"/>
    </row>
    <row r="869">
      <c r="A869" s="18" t="n"/>
      <c r="B869" s="18" t="n"/>
      <c r="C869" s="18" t="n"/>
      <c r="D869" s="18" t="n"/>
      <c r="E869" s="18" t="n"/>
      <c r="F869" s="18" t="n"/>
      <c r="G869" s="38" t="n"/>
      <c r="H869" s="39">
        <f>IF($A869="","",IF($F869="","",IFERROR(INDEX('Deposit Batches'!$C$6:$C$505,MATCH($F869,'Deposit Batches'!$A$6:$A$505,0)),"")))</f>
        <v/>
      </c>
      <c r="I869" s="38" t="n"/>
      <c r="J869" s="40" t="n"/>
      <c r="K869" s="40" t="n"/>
      <c r="L869" s="41">
        <f>IF($A869="","",IF($J869="","",ROUND($J869-IF($K869="",0,$K869),2)))</f>
        <v/>
      </c>
      <c r="M869" s="23">
        <f>IF($A869="","",IF(OR($B869="",$C869="",$D869="",$G869="",$J869=""),"Missing Required Data",IF($F869="","Unassigned to Deposit",IF(COUNTIF('Deposit Batches'!$A$6:$A$505,$F869)=0,"Unknown Deposit Batch",IF($I869="","Not Posted",IF(OR($I869&lt;$G869,AND($H869&lt;&gt;"",$H869&lt;$G869)),"Review Dates",IF(ABS($L869)&gt;Dashboard!$B$5,"Posting Variance",IF(ABS(IFERROR(INDEX('Deposit Batches'!$H$6:$H$505,MATCH($F869,'Deposit Batches'!$A$6:$A$505,0)),0))&gt;Dashboard!$B$6,"Deposit Variance","Reconciled"))))))))</f>
        <v/>
      </c>
      <c r="N869" s="24">
        <f>IF($A869="","",IF($G869="","",MAX(0,IF($M869="Reconciled",$I869,Dashboard!$B$4)-$G869)))</f>
        <v/>
      </c>
      <c r="O869" s="25" t="n"/>
    </row>
    <row r="870">
      <c r="A870" s="18" t="n"/>
      <c r="B870" s="18" t="n"/>
      <c r="C870" s="18" t="n"/>
      <c r="D870" s="18" t="n"/>
      <c r="E870" s="18" t="n"/>
      <c r="F870" s="18" t="n"/>
      <c r="G870" s="38" t="n"/>
      <c r="H870" s="39">
        <f>IF($A870="","",IF($F870="","",IFERROR(INDEX('Deposit Batches'!$C$6:$C$505,MATCH($F870,'Deposit Batches'!$A$6:$A$505,0)),"")))</f>
        <v/>
      </c>
      <c r="I870" s="38" t="n"/>
      <c r="J870" s="40" t="n"/>
      <c r="K870" s="40" t="n"/>
      <c r="L870" s="41">
        <f>IF($A870="","",IF($J870="","",ROUND($J870-IF($K870="",0,$K870),2)))</f>
        <v/>
      </c>
      <c r="M870" s="23">
        <f>IF($A870="","",IF(OR($B870="",$C870="",$D870="",$G870="",$J870=""),"Missing Required Data",IF($F870="","Unassigned to Deposit",IF(COUNTIF('Deposit Batches'!$A$6:$A$505,$F870)=0,"Unknown Deposit Batch",IF($I870="","Not Posted",IF(OR($I870&lt;$G870,AND($H870&lt;&gt;"",$H870&lt;$G870)),"Review Dates",IF(ABS($L870)&gt;Dashboard!$B$5,"Posting Variance",IF(ABS(IFERROR(INDEX('Deposit Batches'!$H$6:$H$505,MATCH($F870,'Deposit Batches'!$A$6:$A$505,0)),0))&gt;Dashboard!$B$6,"Deposit Variance","Reconciled"))))))))</f>
        <v/>
      </c>
      <c r="N870" s="24">
        <f>IF($A870="","",IF($G870="","",MAX(0,IF($M870="Reconciled",$I870,Dashboard!$B$4)-$G870)))</f>
        <v/>
      </c>
      <c r="O870" s="25" t="n"/>
    </row>
    <row r="871">
      <c r="A871" s="18" t="n"/>
      <c r="B871" s="18" t="n"/>
      <c r="C871" s="18" t="n"/>
      <c r="D871" s="18" t="n"/>
      <c r="E871" s="18" t="n"/>
      <c r="F871" s="18" t="n"/>
      <c r="G871" s="38" t="n"/>
      <c r="H871" s="39">
        <f>IF($A871="","",IF($F871="","",IFERROR(INDEX('Deposit Batches'!$C$6:$C$505,MATCH($F871,'Deposit Batches'!$A$6:$A$505,0)),"")))</f>
        <v/>
      </c>
      <c r="I871" s="38" t="n"/>
      <c r="J871" s="40" t="n"/>
      <c r="K871" s="40" t="n"/>
      <c r="L871" s="41">
        <f>IF($A871="","",IF($J871="","",ROUND($J871-IF($K871="",0,$K871),2)))</f>
        <v/>
      </c>
      <c r="M871" s="23">
        <f>IF($A871="","",IF(OR($B871="",$C871="",$D871="",$G871="",$J871=""),"Missing Required Data",IF($F871="","Unassigned to Deposit",IF(COUNTIF('Deposit Batches'!$A$6:$A$505,$F871)=0,"Unknown Deposit Batch",IF($I871="","Not Posted",IF(OR($I871&lt;$G871,AND($H871&lt;&gt;"",$H871&lt;$G871)),"Review Dates",IF(ABS($L871)&gt;Dashboard!$B$5,"Posting Variance",IF(ABS(IFERROR(INDEX('Deposit Batches'!$H$6:$H$505,MATCH($F871,'Deposit Batches'!$A$6:$A$505,0)),0))&gt;Dashboard!$B$6,"Deposit Variance","Reconciled"))))))))</f>
        <v/>
      </c>
      <c r="N871" s="24">
        <f>IF($A871="","",IF($G871="","",MAX(0,IF($M871="Reconciled",$I871,Dashboard!$B$4)-$G871)))</f>
        <v/>
      </c>
      <c r="O871" s="25" t="n"/>
    </row>
    <row r="872">
      <c r="A872" s="18" t="n"/>
      <c r="B872" s="18" t="n"/>
      <c r="C872" s="18" t="n"/>
      <c r="D872" s="18" t="n"/>
      <c r="E872" s="18" t="n"/>
      <c r="F872" s="18" t="n"/>
      <c r="G872" s="38" t="n"/>
      <c r="H872" s="39">
        <f>IF($A872="","",IF($F872="","",IFERROR(INDEX('Deposit Batches'!$C$6:$C$505,MATCH($F872,'Deposit Batches'!$A$6:$A$505,0)),"")))</f>
        <v/>
      </c>
      <c r="I872" s="38" t="n"/>
      <c r="J872" s="40" t="n"/>
      <c r="K872" s="40" t="n"/>
      <c r="L872" s="41">
        <f>IF($A872="","",IF($J872="","",ROUND($J872-IF($K872="",0,$K872),2)))</f>
        <v/>
      </c>
      <c r="M872" s="23">
        <f>IF($A872="","",IF(OR($B872="",$C872="",$D872="",$G872="",$J872=""),"Missing Required Data",IF($F872="","Unassigned to Deposit",IF(COUNTIF('Deposit Batches'!$A$6:$A$505,$F872)=0,"Unknown Deposit Batch",IF($I872="","Not Posted",IF(OR($I872&lt;$G872,AND($H872&lt;&gt;"",$H872&lt;$G872)),"Review Dates",IF(ABS($L872)&gt;Dashboard!$B$5,"Posting Variance",IF(ABS(IFERROR(INDEX('Deposit Batches'!$H$6:$H$505,MATCH($F872,'Deposit Batches'!$A$6:$A$505,0)),0))&gt;Dashboard!$B$6,"Deposit Variance","Reconciled"))))))))</f>
        <v/>
      </c>
      <c r="N872" s="24">
        <f>IF($A872="","",IF($G872="","",MAX(0,IF($M872="Reconciled",$I872,Dashboard!$B$4)-$G872)))</f>
        <v/>
      </c>
      <c r="O872" s="25" t="n"/>
    </row>
    <row r="873">
      <c r="A873" s="18" t="n"/>
      <c r="B873" s="18" t="n"/>
      <c r="C873" s="18" t="n"/>
      <c r="D873" s="18" t="n"/>
      <c r="E873" s="18" t="n"/>
      <c r="F873" s="18" t="n"/>
      <c r="G873" s="38" t="n"/>
      <c r="H873" s="39">
        <f>IF($A873="","",IF($F873="","",IFERROR(INDEX('Deposit Batches'!$C$6:$C$505,MATCH($F873,'Deposit Batches'!$A$6:$A$505,0)),"")))</f>
        <v/>
      </c>
      <c r="I873" s="38" t="n"/>
      <c r="J873" s="40" t="n"/>
      <c r="K873" s="40" t="n"/>
      <c r="L873" s="41">
        <f>IF($A873="","",IF($J873="","",ROUND($J873-IF($K873="",0,$K873),2)))</f>
        <v/>
      </c>
      <c r="M873" s="23">
        <f>IF($A873="","",IF(OR($B873="",$C873="",$D873="",$G873="",$J873=""),"Missing Required Data",IF($F873="","Unassigned to Deposit",IF(COUNTIF('Deposit Batches'!$A$6:$A$505,$F873)=0,"Unknown Deposit Batch",IF($I873="","Not Posted",IF(OR($I873&lt;$G873,AND($H873&lt;&gt;"",$H873&lt;$G873)),"Review Dates",IF(ABS($L873)&gt;Dashboard!$B$5,"Posting Variance",IF(ABS(IFERROR(INDEX('Deposit Batches'!$H$6:$H$505,MATCH($F873,'Deposit Batches'!$A$6:$A$505,0)),0))&gt;Dashboard!$B$6,"Deposit Variance","Reconciled"))))))))</f>
        <v/>
      </c>
      <c r="N873" s="24">
        <f>IF($A873="","",IF($G873="","",MAX(0,IF($M873="Reconciled",$I873,Dashboard!$B$4)-$G873)))</f>
        <v/>
      </c>
      <c r="O873" s="25" t="n"/>
    </row>
    <row r="874">
      <c r="A874" s="18" t="n"/>
      <c r="B874" s="18" t="n"/>
      <c r="C874" s="18" t="n"/>
      <c r="D874" s="18" t="n"/>
      <c r="E874" s="18" t="n"/>
      <c r="F874" s="18" t="n"/>
      <c r="G874" s="38" t="n"/>
      <c r="H874" s="39">
        <f>IF($A874="","",IF($F874="","",IFERROR(INDEX('Deposit Batches'!$C$6:$C$505,MATCH($F874,'Deposit Batches'!$A$6:$A$505,0)),"")))</f>
        <v/>
      </c>
      <c r="I874" s="38" t="n"/>
      <c r="J874" s="40" t="n"/>
      <c r="K874" s="40" t="n"/>
      <c r="L874" s="41">
        <f>IF($A874="","",IF($J874="","",ROUND($J874-IF($K874="",0,$K874),2)))</f>
        <v/>
      </c>
      <c r="M874" s="23">
        <f>IF($A874="","",IF(OR($B874="",$C874="",$D874="",$G874="",$J874=""),"Missing Required Data",IF($F874="","Unassigned to Deposit",IF(COUNTIF('Deposit Batches'!$A$6:$A$505,$F874)=0,"Unknown Deposit Batch",IF($I874="","Not Posted",IF(OR($I874&lt;$G874,AND($H874&lt;&gt;"",$H874&lt;$G874)),"Review Dates",IF(ABS($L874)&gt;Dashboard!$B$5,"Posting Variance",IF(ABS(IFERROR(INDEX('Deposit Batches'!$H$6:$H$505,MATCH($F874,'Deposit Batches'!$A$6:$A$505,0)),0))&gt;Dashboard!$B$6,"Deposit Variance","Reconciled"))))))))</f>
        <v/>
      </c>
      <c r="N874" s="24">
        <f>IF($A874="","",IF($G874="","",MAX(0,IF($M874="Reconciled",$I874,Dashboard!$B$4)-$G874)))</f>
        <v/>
      </c>
      <c r="O874" s="25" t="n"/>
    </row>
    <row r="875">
      <c r="A875" s="18" t="n"/>
      <c r="B875" s="18" t="n"/>
      <c r="C875" s="18" t="n"/>
      <c r="D875" s="18" t="n"/>
      <c r="E875" s="18" t="n"/>
      <c r="F875" s="18" t="n"/>
      <c r="G875" s="38" t="n"/>
      <c r="H875" s="39">
        <f>IF($A875="","",IF($F875="","",IFERROR(INDEX('Deposit Batches'!$C$6:$C$505,MATCH($F875,'Deposit Batches'!$A$6:$A$505,0)),"")))</f>
        <v/>
      </c>
      <c r="I875" s="38" t="n"/>
      <c r="J875" s="40" t="n"/>
      <c r="K875" s="40" t="n"/>
      <c r="L875" s="41">
        <f>IF($A875="","",IF($J875="","",ROUND($J875-IF($K875="",0,$K875),2)))</f>
        <v/>
      </c>
      <c r="M875" s="23">
        <f>IF($A875="","",IF(OR($B875="",$C875="",$D875="",$G875="",$J875=""),"Missing Required Data",IF($F875="","Unassigned to Deposit",IF(COUNTIF('Deposit Batches'!$A$6:$A$505,$F875)=0,"Unknown Deposit Batch",IF($I875="","Not Posted",IF(OR($I875&lt;$G875,AND($H875&lt;&gt;"",$H875&lt;$G875)),"Review Dates",IF(ABS($L875)&gt;Dashboard!$B$5,"Posting Variance",IF(ABS(IFERROR(INDEX('Deposit Batches'!$H$6:$H$505,MATCH($F875,'Deposit Batches'!$A$6:$A$505,0)),0))&gt;Dashboard!$B$6,"Deposit Variance","Reconciled"))))))))</f>
        <v/>
      </c>
      <c r="N875" s="24">
        <f>IF($A875="","",IF($G875="","",MAX(0,IF($M875="Reconciled",$I875,Dashboard!$B$4)-$G875)))</f>
        <v/>
      </c>
      <c r="O875" s="25" t="n"/>
    </row>
    <row r="876">
      <c r="A876" s="18" t="n"/>
      <c r="B876" s="18" t="n"/>
      <c r="C876" s="18" t="n"/>
      <c r="D876" s="18" t="n"/>
      <c r="E876" s="18" t="n"/>
      <c r="F876" s="18" t="n"/>
      <c r="G876" s="38" t="n"/>
      <c r="H876" s="39">
        <f>IF($A876="","",IF($F876="","",IFERROR(INDEX('Deposit Batches'!$C$6:$C$505,MATCH($F876,'Deposit Batches'!$A$6:$A$505,0)),"")))</f>
        <v/>
      </c>
      <c r="I876" s="38" t="n"/>
      <c r="J876" s="40" t="n"/>
      <c r="K876" s="40" t="n"/>
      <c r="L876" s="41">
        <f>IF($A876="","",IF($J876="","",ROUND($J876-IF($K876="",0,$K876),2)))</f>
        <v/>
      </c>
      <c r="M876" s="23">
        <f>IF($A876="","",IF(OR($B876="",$C876="",$D876="",$G876="",$J876=""),"Missing Required Data",IF($F876="","Unassigned to Deposit",IF(COUNTIF('Deposit Batches'!$A$6:$A$505,$F876)=0,"Unknown Deposit Batch",IF($I876="","Not Posted",IF(OR($I876&lt;$G876,AND($H876&lt;&gt;"",$H876&lt;$G876)),"Review Dates",IF(ABS($L876)&gt;Dashboard!$B$5,"Posting Variance",IF(ABS(IFERROR(INDEX('Deposit Batches'!$H$6:$H$505,MATCH($F876,'Deposit Batches'!$A$6:$A$505,0)),0))&gt;Dashboard!$B$6,"Deposit Variance","Reconciled"))))))))</f>
        <v/>
      </c>
      <c r="N876" s="24">
        <f>IF($A876="","",IF($G876="","",MAX(0,IF($M876="Reconciled",$I876,Dashboard!$B$4)-$G876)))</f>
        <v/>
      </c>
      <c r="O876" s="25" t="n"/>
    </row>
    <row r="877">
      <c r="A877" s="18" t="n"/>
      <c r="B877" s="18" t="n"/>
      <c r="C877" s="18" t="n"/>
      <c r="D877" s="18" t="n"/>
      <c r="E877" s="18" t="n"/>
      <c r="F877" s="18" t="n"/>
      <c r="G877" s="38" t="n"/>
      <c r="H877" s="39">
        <f>IF($A877="","",IF($F877="","",IFERROR(INDEX('Deposit Batches'!$C$6:$C$505,MATCH($F877,'Deposit Batches'!$A$6:$A$505,0)),"")))</f>
        <v/>
      </c>
      <c r="I877" s="38" t="n"/>
      <c r="J877" s="40" t="n"/>
      <c r="K877" s="40" t="n"/>
      <c r="L877" s="41">
        <f>IF($A877="","",IF($J877="","",ROUND($J877-IF($K877="",0,$K877),2)))</f>
        <v/>
      </c>
      <c r="M877" s="23">
        <f>IF($A877="","",IF(OR($B877="",$C877="",$D877="",$G877="",$J877=""),"Missing Required Data",IF($F877="","Unassigned to Deposit",IF(COUNTIF('Deposit Batches'!$A$6:$A$505,$F877)=0,"Unknown Deposit Batch",IF($I877="","Not Posted",IF(OR($I877&lt;$G877,AND($H877&lt;&gt;"",$H877&lt;$G877)),"Review Dates",IF(ABS($L877)&gt;Dashboard!$B$5,"Posting Variance",IF(ABS(IFERROR(INDEX('Deposit Batches'!$H$6:$H$505,MATCH($F877,'Deposit Batches'!$A$6:$A$505,0)),0))&gt;Dashboard!$B$6,"Deposit Variance","Reconciled"))))))))</f>
        <v/>
      </c>
      <c r="N877" s="24">
        <f>IF($A877="","",IF($G877="","",MAX(0,IF($M877="Reconciled",$I877,Dashboard!$B$4)-$G877)))</f>
        <v/>
      </c>
      <c r="O877" s="25" t="n"/>
    </row>
    <row r="878">
      <c r="A878" s="18" t="n"/>
      <c r="B878" s="18" t="n"/>
      <c r="C878" s="18" t="n"/>
      <c r="D878" s="18" t="n"/>
      <c r="E878" s="18" t="n"/>
      <c r="F878" s="18" t="n"/>
      <c r="G878" s="38" t="n"/>
      <c r="H878" s="39">
        <f>IF($A878="","",IF($F878="","",IFERROR(INDEX('Deposit Batches'!$C$6:$C$505,MATCH($F878,'Deposit Batches'!$A$6:$A$505,0)),"")))</f>
        <v/>
      </c>
      <c r="I878" s="38" t="n"/>
      <c r="J878" s="40" t="n"/>
      <c r="K878" s="40" t="n"/>
      <c r="L878" s="41">
        <f>IF($A878="","",IF($J878="","",ROUND($J878-IF($K878="",0,$K878),2)))</f>
        <v/>
      </c>
      <c r="M878" s="23">
        <f>IF($A878="","",IF(OR($B878="",$C878="",$D878="",$G878="",$J878=""),"Missing Required Data",IF($F878="","Unassigned to Deposit",IF(COUNTIF('Deposit Batches'!$A$6:$A$505,$F878)=0,"Unknown Deposit Batch",IF($I878="","Not Posted",IF(OR($I878&lt;$G878,AND($H878&lt;&gt;"",$H878&lt;$G878)),"Review Dates",IF(ABS($L878)&gt;Dashboard!$B$5,"Posting Variance",IF(ABS(IFERROR(INDEX('Deposit Batches'!$H$6:$H$505,MATCH($F878,'Deposit Batches'!$A$6:$A$505,0)),0))&gt;Dashboard!$B$6,"Deposit Variance","Reconciled"))))))))</f>
        <v/>
      </c>
      <c r="N878" s="24">
        <f>IF($A878="","",IF($G878="","",MAX(0,IF($M878="Reconciled",$I878,Dashboard!$B$4)-$G878)))</f>
        <v/>
      </c>
      <c r="O878" s="25" t="n"/>
    </row>
    <row r="879">
      <c r="A879" s="18" t="n"/>
      <c r="B879" s="18" t="n"/>
      <c r="C879" s="18" t="n"/>
      <c r="D879" s="18" t="n"/>
      <c r="E879" s="18" t="n"/>
      <c r="F879" s="18" t="n"/>
      <c r="G879" s="38" t="n"/>
      <c r="H879" s="39">
        <f>IF($A879="","",IF($F879="","",IFERROR(INDEX('Deposit Batches'!$C$6:$C$505,MATCH($F879,'Deposit Batches'!$A$6:$A$505,0)),"")))</f>
        <v/>
      </c>
      <c r="I879" s="38" t="n"/>
      <c r="J879" s="40" t="n"/>
      <c r="K879" s="40" t="n"/>
      <c r="L879" s="41">
        <f>IF($A879="","",IF($J879="","",ROUND($J879-IF($K879="",0,$K879),2)))</f>
        <v/>
      </c>
      <c r="M879" s="23">
        <f>IF($A879="","",IF(OR($B879="",$C879="",$D879="",$G879="",$J879=""),"Missing Required Data",IF($F879="","Unassigned to Deposit",IF(COUNTIF('Deposit Batches'!$A$6:$A$505,$F879)=0,"Unknown Deposit Batch",IF($I879="","Not Posted",IF(OR($I879&lt;$G879,AND($H879&lt;&gt;"",$H879&lt;$G879)),"Review Dates",IF(ABS($L879)&gt;Dashboard!$B$5,"Posting Variance",IF(ABS(IFERROR(INDEX('Deposit Batches'!$H$6:$H$505,MATCH($F879,'Deposit Batches'!$A$6:$A$505,0)),0))&gt;Dashboard!$B$6,"Deposit Variance","Reconciled"))))))))</f>
        <v/>
      </c>
      <c r="N879" s="24">
        <f>IF($A879="","",IF($G879="","",MAX(0,IF($M879="Reconciled",$I879,Dashboard!$B$4)-$G879)))</f>
        <v/>
      </c>
      <c r="O879" s="25" t="n"/>
    </row>
    <row r="880">
      <c r="A880" s="18" t="n"/>
      <c r="B880" s="18" t="n"/>
      <c r="C880" s="18" t="n"/>
      <c r="D880" s="18" t="n"/>
      <c r="E880" s="18" t="n"/>
      <c r="F880" s="18" t="n"/>
      <c r="G880" s="38" t="n"/>
      <c r="H880" s="39">
        <f>IF($A880="","",IF($F880="","",IFERROR(INDEX('Deposit Batches'!$C$6:$C$505,MATCH($F880,'Deposit Batches'!$A$6:$A$505,0)),"")))</f>
        <v/>
      </c>
      <c r="I880" s="38" t="n"/>
      <c r="J880" s="40" t="n"/>
      <c r="K880" s="40" t="n"/>
      <c r="L880" s="41">
        <f>IF($A880="","",IF($J880="","",ROUND($J880-IF($K880="",0,$K880),2)))</f>
        <v/>
      </c>
      <c r="M880" s="23">
        <f>IF($A880="","",IF(OR($B880="",$C880="",$D880="",$G880="",$J880=""),"Missing Required Data",IF($F880="","Unassigned to Deposit",IF(COUNTIF('Deposit Batches'!$A$6:$A$505,$F880)=0,"Unknown Deposit Batch",IF($I880="","Not Posted",IF(OR($I880&lt;$G880,AND($H880&lt;&gt;"",$H880&lt;$G880)),"Review Dates",IF(ABS($L880)&gt;Dashboard!$B$5,"Posting Variance",IF(ABS(IFERROR(INDEX('Deposit Batches'!$H$6:$H$505,MATCH($F880,'Deposit Batches'!$A$6:$A$505,0)),0))&gt;Dashboard!$B$6,"Deposit Variance","Reconciled"))))))))</f>
        <v/>
      </c>
      <c r="N880" s="24">
        <f>IF($A880="","",IF($G880="","",MAX(0,IF($M880="Reconciled",$I880,Dashboard!$B$4)-$G880)))</f>
        <v/>
      </c>
      <c r="O880" s="25" t="n"/>
    </row>
    <row r="881">
      <c r="A881" s="18" t="n"/>
      <c r="B881" s="18" t="n"/>
      <c r="C881" s="18" t="n"/>
      <c r="D881" s="18" t="n"/>
      <c r="E881" s="18" t="n"/>
      <c r="F881" s="18" t="n"/>
      <c r="G881" s="38" t="n"/>
      <c r="H881" s="39">
        <f>IF($A881="","",IF($F881="","",IFERROR(INDEX('Deposit Batches'!$C$6:$C$505,MATCH($F881,'Deposit Batches'!$A$6:$A$505,0)),"")))</f>
        <v/>
      </c>
      <c r="I881" s="38" t="n"/>
      <c r="J881" s="40" t="n"/>
      <c r="K881" s="40" t="n"/>
      <c r="L881" s="41">
        <f>IF($A881="","",IF($J881="","",ROUND($J881-IF($K881="",0,$K881),2)))</f>
        <v/>
      </c>
      <c r="M881" s="23">
        <f>IF($A881="","",IF(OR($B881="",$C881="",$D881="",$G881="",$J881=""),"Missing Required Data",IF($F881="","Unassigned to Deposit",IF(COUNTIF('Deposit Batches'!$A$6:$A$505,$F881)=0,"Unknown Deposit Batch",IF($I881="","Not Posted",IF(OR($I881&lt;$G881,AND($H881&lt;&gt;"",$H881&lt;$G881)),"Review Dates",IF(ABS($L881)&gt;Dashboard!$B$5,"Posting Variance",IF(ABS(IFERROR(INDEX('Deposit Batches'!$H$6:$H$505,MATCH($F881,'Deposit Batches'!$A$6:$A$505,0)),0))&gt;Dashboard!$B$6,"Deposit Variance","Reconciled"))))))))</f>
        <v/>
      </c>
      <c r="N881" s="24">
        <f>IF($A881="","",IF($G881="","",MAX(0,IF($M881="Reconciled",$I881,Dashboard!$B$4)-$G881)))</f>
        <v/>
      </c>
      <c r="O881" s="25" t="n"/>
    </row>
    <row r="882">
      <c r="A882" s="18" t="n"/>
      <c r="B882" s="18" t="n"/>
      <c r="C882" s="18" t="n"/>
      <c r="D882" s="18" t="n"/>
      <c r="E882" s="18" t="n"/>
      <c r="F882" s="18" t="n"/>
      <c r="G882" s="38" t="n"/>
      <c r="H882" s="39">
        <f>IF($A882="","",IF($F882="","",IFERROR(INDEX('Deposit Batches'!$C$6:$C$505,MATCH($F882,'Deposit Batches'!$A$6:$A$505,0)),"")))</f>
        <v/>
      </c>
      <c r="I882" s="38" t="n"/>
      <c r="J882" s="40" t="n"/>
      <c r="K882" s="40" t="n"/>
      <c r="L882" s="41">
        <f>IF($A882="","",IF($J882="","",ROUND($J882-IF($K882="",0,$K882),2)))</f>
        <v/>
      </c>
      <c r="M882" s="23">
        <f>IF($A882="","",IF(OR($B882="",$C882="",$D882="",$G882="",$J882=""),"Missing Required Data",IF($F882="","Unassigned to Deposit",IF(COUNTIF('Deposit Batches'!$A$6:$A$505,$F882)=0,"Unknown Deposit Batch",IF($I882="","Not Posted",IF(OR($I882&lt;$G882,AND($H882&lt;&gt;"",$H882&lt;$G882)),"Review Dates",IF(ABS($L882)&gt;Dashboard!$B$5,"Posting Variance",IF(ABS(IFERROR(INDEX('Deposit Batches'!$H$6:$H$505,MATCH($F882,'Deposit Batches'!$A$6:$A$505,0)),0))&gt;Dashboard!$B$6,"Deposit Variance","Reconciled"))))))))</f>
        <v/>
      </c>
      <c r="N882" s="24">
        <f>IF($A882="","",IF($G882="","",MAX(0,IF($M882="Reconciled",$I882,Dashboard!$B$4)-$G882)))</f>
        <v/>
      </c>
      <c r="O882" s="25" t="n"/>
    </row>
    <row r="883">
      <c r="A883" s="18" t="n"/>
      <c r="B883" s="18" t="n"/>
      <c r="C883" s="18" t="n"/>
      <c r="D883" s="18" t="n"/>
      <c r="E883" s="18" t="n"/>
      <c r="F883" s="18" t="n"/>
      <c r="G883" s="38" t="n"/>
      <c r="H883" s="39">
        <f>IF($A883="","",IF($F883="","",IFERROR(INDEX('Deposit Batches'!$C$6:$C$505,MATCH($F883,'Deposit Batches'!$A$6:$A$505,0)),"")))</f>
        <v/>
      </c>
      <c r="I883" s="38" t="n"/>
      <c r="J883" s="40" t="n"/>
      <c r="K883" s="40" t="n"/>
      <c r="L883" s="41">
        <f>IF($A883="","",IF($J883="","",ROUND($J883-IF($K883="",0,$K883),2)))</f>
        <v/>
      </c>
      <c r="M883" s="23">
        <f>IF($A883="","",IF(OR($B883="",$C883="",$D883="",$G883="",$J883=""),"Missing Required Data",IF($F883="","Unassigned to Deposit",IF(COUNTIF('Deposit Batches'!$A$6:$A$505,$F883)=0,"Unknown Deposit Batch",IF($I883="","Not Posted",IF(OR($I883&lt;$G883,AND($H883&lt;&gt;"",$H883&lt;$G883)),"Review Dates",IF(ABS($L883)&gt;Dashboard!$B$5,"Posting Variance",IF(ABS(IFERROR(INDEX('Deposit Batches'!$H$6:$H$505,MATCH($F883,'Deposit Batches'!$A$6:$A$505,0)),0))&gt;Dashboard!$B$6,"Deposit Variance","Reconciled"))))))))</f>
        <v/>
      </c>
      <c r="N883" s="24">
        <f>IF($A883="","",IF($G883="","",MAX(0,IF($M883="Reconciled",$I883,Dashboard!$B$4)-$G883)))</f>
        <v/>
      </c>
      <c r="O883" s="25" t="n"/>
    </row>
    <row r="884">
      <c r="A884" s="18" t="n"/>
      <c r="B884" s="18" t="n"/>
      <c r="C884" s="18" t="n"/>
      <c r="D884" s="18" t="n"/>
      <c r="E884" s="18" t="n"/>
      <c r="F884" s="18" t="n"/>
      <c r="G884" s="38" t="n"/>
      <c r="H884" s="39">
        <f>IF($A884="","",IF($F884="","",IFERROR(INDEX('Deposit Batches'!$C$6:$C$505,MATCH($F884,'Deposit Batches'!$A$6:$A$505,0)),"")))</f>
        <v/>
      </c>
      <c r="I884" s="38" t="n"/>
      <c r="J884" s="40" t="n"/>
      <c r="K884" s="40" t="n"/>
      <c r="L884" s="41">
        <f>IF($A884="","",IF($J884="","",ROUND($J884-IF($K884="",0,$K884),2)))</f>
        <v/>
      </c>
      <c r="M884" s="23">
        <f>IF($A884="","",IF(OR($B884="",$C884="",$D884="",$G884="",$J884=""),"Missing Required Data",IF($F884="","Unassigned to Deposit",IF(COUNTIF('Deposit Batches'!$A$6:$A$505,$F884)=0,"Unknown Deposit Batch",IF($I884="","Not Posted",IF(OR($I884&lt;$G884,AND($H884&lt;&gt;"",$H884&lt;$G884)),"Review Dates",IF(ABS($L884)&gt;Dashboard!$B$5,"Posting Variance",IF(ABS(IFERROR(INDEX('Deposit Batches'!$H$6:$H$505,MATCH($F884,'Deposit Batches'!$A$6:$A$505,0)),0))&gt;Dashboard!$B$6,"Deposit Variance","Reconciled"))))))))</f>
        <v/>
      </c>
      <c r="N884" s="24">
        <f>IF($A884="","",IF($G884="","",MAX(0,IF($M884="Reconciled",$I884,Dashboard!$B$4)-$G884)))</f>
        <v/>
      </c>
      <c r="O884" s="25" t="n"/>
    </row>
    <row r="885">
      <c r="A885" s="18" t="n"/>
      <c r="B885" s="18" t="n"/>
      <c r="C885" s="18" t="n"/>
      <c r="D885" s="18" t="n"/>
      <c r="E885" s="18" t="n"/>
      <c r="F885" s="18" t="n"/>
      <c r="G885" s="38" t="n"/>
      <c r="H885" s="39">
        <f>IF($A885="","",IF($F885="","",IFERROR(INDEX('Deposit Batches'!$C$6:$C$505,MATCH($F885,'Deposit Batches'!$A$6:$A$505,0)),"")))</f>
        <v/>
      </c>
      <c r="I885" s="38" t="n"/>
      <c r="J885" s="40" t="n"/>
      <c r="K885" s="40" t="n"/>
      <c r="L885" s="41">
        <f>IF($A885="","",IF($J885="","",ROUND($J885-IF($K885="",0,$K885),2)))</f>
        <v/>
      </c>
      <c r="M885" s="23">
        <f>IF($A885="","",IF(OR($B885="",$C885="",$D885="",$G885="",$J885=""),"Missing Required Data",IF($F885="","Unassigned to Deposit",IF(COUNTIF('Deposit Batches'!$A$6:$A$505,$F885)=0,"Unknown Deposit Batch",IF($I885="","Not Posted",IF(OR($I885&lt;$G885,AND($H885&lt;&gt;"",$H885&lt;$G885)),"Review Dates",IF(ABS($L885)&gt;Dashboard!$B$5,"Posting Variance",IF(ABS(IFERROR(INDEX('Deposit Batches'!$H$6:$H$505,MATCH($F885,'Deposit Batches'!$A$6:$A$505,0)),0))&gt;Dashboard!$B$6,"Deposit Variance","Reconciled"))))))))</f>
        <v/>
      </c>
      <c r="N885" s="24">
        <f>IF($A885="","",IF($G885="","",MAX(0,IF($M885="Reconciled",$I885,Dashboard!$B$4)-$G885)))</f>
        <v/>
      </c>
      <c r="O885" s="25" t="n"/>
    </row>
    <row r="886">
      <c r="A886" s="18" t="n"/>
      <c r="B886" s="18" t="n"/>
      <c r="C886" s="18" t="n"/>
      <c r="D886" s="18" t="n"/>
      <c r="E886" s="18" t="n"/>
      <c r="F886" s="18" t="n"/>
      <c r="G886" s="38" t="n"/>
      <c r="H886" s="39">
        <f>IF($A886="","",IF($F886="","",IFERROR(INDEX('Deposit Batches'!$C$6:$C$505,MATCH($F886,'Deposit Batches'!$A$6:$A$505,0)),"")))</f>
        <v/>
      </c>
      <c r="I886" s="38" t="n"/>
      <c r="J886" s="40" t="n"/>
      <c r="K886" s="40" t="n"/>
      <c r="L886" s="41">
        <f>IF($A886="","",IF($J886="","",ROUND($J886-IF($K886="",0,$K886),2)))</f>
        <v/>
      </c>
      <c r="M886" s="23">
        <f>IF($A886="","",IF(OR($B886="",$C886="",$D886="",$G886="",$J886=""),"Missing Required Data",IF($F886="","Unassigned to Deposit",IF(COUNTIF('Deposit Batches'!$A$6:$A$505,$F886)=0,"Unknown Deposit Batch",IF($I886="","Not Posted",IF(OR($I886&lt;$G886,AND($H886&lt;&gt;"",$H886&lt;$G886)),"Review Dates",IF(ABS($L886)&gt;Dashboard!$B$5,"Posting Variance",IF(ABS(IFERROR(INDEX('Deposit Batches'!$H$6:$H$505,MATCH($F886,'Deposit Batches'!$A$6:$A$505,0)),0))&gt;Dashboard!$B$6,"Deposit Variance","Reconciled"))))))))</f>
        <v/>
      </c>
      <c r="N886" s="24">
        <f>IF($A886="","",IF($G886="","",MAX(0,IF($M886="Reconciled",$I886,Dashboard!$B$4)-$G886)))</f>
        <v/>
      </c>
      <c r="O886" s="25" t="n"/>
    </row>
    <row r="887">
      <c r="A887" s="18" t="n"/>
      <c r="B887" s="18" t="n"/>
      <c r="C887" s="18" t="n"/>
      <c r="D887" s="18" t="n"/>
      <c r="E887" s="18" t="n"/>
      <c r="F887" s="18" t="n"/>
      <c r="G887" s="38" t="n"/>
      <c r="H887" s="39">
        <f>IF($A887="","",IF($F887="","",IFERROR(INDEX('Deposit Batches'!$C$6:$C$505,MATCH($F887,'Deposit Batches'!$A$6:$A$505,0)),"")))</f>
        <v/>
      </c>
      <c r="I887" s="38" t="n"/>
      <c r="J887" s="40" t="n"/>
      <c r="K887" s="40" t="n"/>
      <c r="L887" s="41">
        <f>IF($A887="","",IF($J887="","",ROUND($J887-IF($K887="",0,$K887),2)))</f>
        <v/>
      </c>
      <c r="M887" s="23">
        <f>IF($A887="","",IF(OR($B887="",$C887="",$D887="",$G887="",$J887=""),"Missing Required Data",IF($F887="","Unassigned to Deposit",IF(COUNTIF('Deposit Batches'!$A$6:$A$505,$F887)=0,"Unknown Deposit Batch",IF($I887="","Not Posted",IF(OR($I887&lt;$G887,AND($H887&lt;&gt;"",$H887&lt;$G887)),"Review Dates",IF(ABS($L887)&gt;Dashboard!$B$5,"Posting Variance",IF(ABS(IFERROR(INDEX('Deposit Batches'!$H$6:$H$505,MATCH($F887,'Deposit Batches'!$A$6:$A$505,0)),0))&gt;Dashboard!$B$6,"Deposit Variance","Reconciled"))))))))</f>
        <v/>
      </c>
      <c r="N887" s="24">
        <f>IF($A887="","",IF($G887="","",MAX(0,IF($M887="Reconciled",$I887,Dashboard!$B$4)-$G887)))</f>
        <v/>
      </c>
      <c r="O887" s="25" t="n"/>
    </row>
    <row r="888">
      <c r="A888" s="18" t="n"/>
      <c r="B888" s="18" t="n"/>
      <c r="C888" s="18" t="n"/>
      <c r="D888" s="18" t="n"/>
      <c r="E888" s="18" t="n"/>
      <c r="F888" s="18" t="n"/>
      <c r="G888" s="38" t="n"/>
      <c r="H888" s="39">
        <f>IF($A888="","",IF($F888="","",IFERROR(INDEX('Deposit Batches'!$C$6:$C$505,MATCH($F888,'Deposit Batches'!$A$6:$A$505,0)),"")))</f>
        <v/>
      </c>
      <c r="I888" s="38" t="n"/>
      <c r="J888" s="40" t="n"/>
      <c r="K888" s="40" t="n"/>
      <c r="L888" s="41">
        <f>IF($A888="","",IF($J888="","",ROUND($J888-IF($K888="",0,$K888),2)))</f>
        <v/>
      </c>
      <c r="M888" s="23">
        <f>IF($A888="","",IF(OR($B888="",$C888="",$D888="",$G888="",$J888=""),"Missing Required Data",IF($F888="","Unassigned to Deposit",IF(COUNTIF('Deposit Batches'!$A$6:$A$505,$F888)=0,"Unknown Deposit Batch",IF($I888="","Not Posted",IF(OR($I888&lt;$G888,AND($H888&lt;&gt;"",$H888&lt;$G888)),"Review Dates",IF(ABS($L888)&gt;Dashboard!$B$5,"Posting Variance",IF(ABS(IFERROR(INDEX('Deposit Batches'!$H$6:$H$505,MATCH($F888,'Deposit Batches'!$A$6:$A$505,0)),0))&gt;Dashboard!$B$6,"Deposit Variance","Reconciled"))))))))</f>
        <v/>
      </c>
      <c r="N888" s="24">
        <f>IF($A888="","",IF($G888="","",MAX(0,IF($M888="Reconciled",$I888,Dashboard!$B$4)-$G888)))</f>
        <v/>
      </c>
      <c r="O888" s="25" t="n"/>
    </row>
    <row r="889">
      <c r="A889" s="18" t="n"/>
      <c r="B889" s="18" t="n"/>
      <c r="C889" s="18" t="n"/>
      <c r="D889" s="18" t="n"/>
      <c r="E889" s="18" t="n"/>
      <c r="F889" s="18" t="n"/>
      <c r="G889" s="38" t="n"/>
      <c r="H889" s="39">
        <f>IF($A889="","",IF($F889="","",IFERROR(INDEX('Deposit Batches'!$C$6:$C$505,MATCH($F889,'Deposit Batches'!$A$6:$A$505,0)),"")))</f>
        <v/>
      </c>
      <c r="I889" s="38" t="n"/>
      <c r="J889" s="40" t="n"/>
      <c r="K889" s="40" t="n"/>
      <c r="L889" s="41">
        <f>IF($A889="","",IF($J889="","",ROUND($J889-IF($K889="",0,$K889),2)))</f>
        <v/>
      </c>
      <c r="M889" s="23">
        <f>IF($A889="","",IF(OR($B889="",$C889="",$D889="",$G889="",$J889=""),"Missing Required Data",IF($F889="","Unassigned to Deposit",IF(COUNTIF('Deposit Batches'!$A$6:$A$505,$F889)=0,"Unknown Deposit Batch",IF($I889="","Not Posted",IF(OR($I889&lt;$G889,AND($H889&lt;&gt;"",$H889&lt;$G889)),"Review Dates",IF(ABS($L889)&gt;Dashboard!$B$5,"Posting Variance",IF(ABS(IFERROR(INDEX('Deposit Batches'!$H$6:$H$505,MATCH($F889,'Deposit Batches'!$A$6:$A$505,0)),0))&gt;Dashboard!$B$6,"Deposit Variance","Reconciled"))))))))</f>
        <v/>
      </c>
      <c r="N889" s="24">
        <f>IF($A889="","",IF($G889="","",MAX(0,IF($M889="Reconciled",$I889,Dashboard!$B$4)-$G889)))</f>
        <v/>
      </c>
      <c r="O889" s="25" t="n"/>
    </row>
    <row r="890">
      <c r="A890" s="18" t="n"/>
      <c r="B890" s="18" t="n"/>
      <c r="C890" s="18" t="n"/>
      <c r="D890" s="18" t="n"/>
      <c r="E890" s="18" t="n"/>
      <c r="F890" s="18" t="n"/>
      <c r="G890" s="38" t="n"/>
      <c r="H890" s="39">
        <f>IF($A890="","",IF($F890="","",IFERROR(INDEX('Deposit Batches'!$C$6:$C$505,MATCH($F890,'Deposit Batches'!$A$6:$A$505,0)),"")))</f>
        <v/>
      </c>
      <c r="I890" s="38" t="n"/>
      <c r="J890" s="40" t="n"/>
      <c r="K890" s="40" t="n"/>
      <c r="L890" s="41">
        <f>IF($A890="","",IF($J890="","",ROUND($J890-IF($K890="",0,$K890),2)))</f>
        <v/>
      </c>
      <c r="M890" s="23">
        <f>IF($A890="","",IF(OR($B890="",$C890="",$D890="",$G890="",$J890=""),"Missing Required Data",IF($F890="","Unassigned to Deposit",IF(COUNTIF('Deposit Batches'!$A$6:$A$505,$F890)=0,"Unknown Deposit Batch",IF($I890="","Not Posted",IF(OR($I890&lt;$G890,AND($H890&lt;&gt;"",$H890&lt;$G890)),"Review Dates",IF(ABS($L890)&gt;Dashboard!$B$5,"Posting Variance",IF(ABS(IFERROR(INDEX('Deposit Batches'!$H$6:$H$505,MATCH($F890,'Deposit Batches'!$A$6:$A$505,0)),0))&gt;Dashboard!$B$6,"Deposit Variance","Reconciled"))))))))</f>
        <v/>
      </c>
      <c r="N890" s="24">
        <f>IF($A890="","",IF($G890="","",MAX(0,IF($M890="Reconciled",$I890,Dashboard!$B$4)-$G890)))</f>
        <v/>
      </c>
      <c r="O890" s="25" t="n"/>
    </row>
    <row r="891">
      <c r="A891" s="18" t="n"/>
      <c r="B891" s="18" t="n"/>
      <c r="C891" s="18" t="n"/>
      <c r="D891" s="18" t="n"/>
      <c r="E891" s="18" t="n"/>
      <c r="F891" s="18" t="n"/>
      <c r="G891" s="38" t="n"/>
      <c r="H891" s="39">
        <f>IF($A891="","",IF($F891="","",IFERROR(INDEX('Deposit Batches'!$C$6:$C$505,MATCH($F891,'Deposit Batches'!$A$6:$A$505,0)),"")))</f>
        <v/>
      </c>
      <c r="I891" s="38" t="n"/>
      <c r="J891" s="40" t="n"/>
      <c r="K891" s="40" t="n"/>
      <c r="L891" s="41">
        <f>IF($A891="","",IF($J891="","",ROUND($J891-IF($K891="",0,$K891),2)))</f>
        <v/>
      </c>
      <c r="M891" s="23">
        <f>IF($A891="","",IF(OR($B891="",$C891="",$D891="",$G891="",$J891=""),"Missing Required Data",IF($F891="","Unassigned to Deposit",IF(COUNTIF('Deposit Batches'!$A$6:$A$505,$F891)=0,"Unknown Deposit Batch",IF($I891="","Not Posted",IF(OR($I891&lt;$G891,AND($H891&lt;&gt;"",$H891&lt;$G891)),"Review Dates",IF(ABS($L891)&gt;Dashboard!$B$5,"Posting Variance",IF(ABS(IFERROR(INDEX('Deposit Batches'!$H$6:$H$505,MATCH($F891,'Deposit Batches'!$A$6:$A$505,0)),0))&gt;Dashboard!$B$6,"Deposit Variance","Reconciled"))))))))</f>
        <v/>
      </c>
      <c r="N891" s="24">
        <f>IF($A891="","",IF($G891="","",MAX(0,IF($M891="Reconciled",$I891,Dashboard!$B$4)-$G891)))</f>
        <v/>
      </c>
      <c r="O891" s="25" t="n"/>
    </row>
    <row r="892">
      <c r="A892" s="18" t="n"/>
      <c r="B892" s="18" t="n"/>
      <c r="C892" s="18" t="n"/>
      <c r="D892" s="18" t="n"/>
      <c r="E892" s="18" t="n"/>
      <c r="F892" s="18" t="n"/>
      <c r="G892" s="38" t="n"/>
      <c r="H892" s="39">
        <f>IF($A892="","",IF($F892="","",IFERROR(INDEX('Deposit Batches'!$C$6:$C$505,MATCH($F892,'Deposit Batches'!$A$6:$A$505,0)),"")))</f>
        <v/>
      </c>
      <c r="I892" s="38" t="n"/>
      <c r="J892" s="40" t="n"/>
      <c r="K892" s="40" t="n"/>
      <c r="L892" s="41">
        <f>IF($A892="","",IF($J892="","",ROUND($J892-IF($K892="",0,$K892),2)))</f>
        <v/>
      </c>
      <c r="M892" s="23">
        <f>IF($A892="","",IF(OR($B892="",$C892="",$D892="",$G892="",$J892=""),"Missing Required Data",IF($F892="","Unassigned to Deposit",IF(COUNTIF('Deposit Batches'!$A$6:$A$505,$F892)=0,"Unknown Deposit Batch",IF($I892="","Not Posted",IF(OR($I892&lt;$G892,AND($H892&lt;&gt;"",$H892&lt;$G892)),"Review Dates",IF(ABS($L892)&gt;Dashboard!$B$5,"Posting Variance",IF(ABS(IFERROR(INDEX('Deposit Batches'!$H$6:$H$505,MATCH($F892,'Deposit Batches'!$A$6:$A$505,0)),0))&gt;Dashboard!$B$6,"Deposit Variance","Reconciled"))))))))</f>
        <v/>
      </c>
      <c r="N892" s="24">
        <f>IF($A892="","",IF($G892="","",MAX(0,IF($M892="Reconciled",$I892,Dashboard!$B$4)-$G892)))</f>
        <v/>
      </c>
      <c r="O892" s="25" t="n"/>
    </row>
    <row r="893">
      <c r="A893" s="18" t="n"/>
      <c r="B893" s="18" t="n"/>
      <c r="C893" s="18" t="n"/>
      <c r="D893" s="18" t="n"/>
      <c r="E893" s="18" t="n"/>
      <c r="F893" s="18" t="n"/>
      <c r="G893" s="38" t="n"/>
      <c r="H893" s="39">
        <f>IF($A893="","",IF($F893="","",IFERROR(INDEX('Deposit Batches'!$C$6:$C$505,MATCH($F893,'Deposit Batches'!$A$6:$A$505,0)),"")))</f>
        <v/>
      </c>
      <c r="I893" s="38" t="n"/>
      <c r="J893" s="40" t="n"/>
      <c r="K893" s="40" t="n"/>
      <c r="L893" s="41">
        <f>IF($A893="","",IF($J893="","",ROUND($J893-IF($K893="",0,$K893),2)))</f>
        <v/>
      </c>
      <c r="M893" s="23">
        <f>IF($A893="","",IF(OR($B893="",$C893="",$D893="",$G893="",$J893=""),"Missing Required Data",IF($F893="","Unassigned to Deposit",IF(COUNTIF('Deposit Batches'!$A$6:$A$505,$F893)=0,"Unknown Deposit Batch",IF($I893="","Not Posted",IF(OR($I893&lt;$G893,AND($H893&lt;&gt;"",$H893&lt;$G893)),"Review Dates",IF(ABS($L893)&gt;Dashboard!$B$5,"Posting Variance",IF(ABS(IFERROR(INDEX('Deposit Batches'!$H$6:$H$505,MATCH($F893,'Deposit Batches'!$A$6:$A$505,0)),0))&gt;Dashboard!$B$6,"Deposit Variance","Reconciled"))))))))</f>
        <v/>
      </c>
      <c r="N893" s="24">
        <f>IF($A893="","",IF($G893="","",MAX(0,IF($M893="Reconciled",$I893,Dashboard!$B$4)-$G893)))</f>
        <v/>
      </c>
      <c r="O893" s="25" t="n"/>
    </row>
    <row r="894">
      <c r="A894" s="18" t="n"/>
      <c r="B894" s="18" t="n"/>
      <c r="C894" s="18" t="n"/>
      <c r="D894" s="18" t="n"/>
      <c r="E894" s="18" t="n"/>
      <c r="F894" s="18" t="n"/>
      <c r="G894" s="38" t="n"/>
      <c r="H894" s="39">
        <f>IF($A894="","",IF($F894="","",IFERROR(INDEX('Deposit Batches'!$C$6:$C$505,MATCH($F894,'Deposit Batches'!$A$6:$A$505,0)),"")))</f>
        <v/>
      </c>
      <c r="I894" s="38" t="n"/>
      <c r="J894" s="40" t="n"/>
      <c r="K894" s="40" t="n"/>
      <c r="L894" s="41">
        <f>IF($A894="","",IF($J894="","",ROUND($J894-IF($K894="",0,$K894),2)))</f>
        <v/>
      </c>
      <c r="M894" s="23">
        <f>IF($A894="","",IF(OR($B894="",$C894="",$D894="",$G894="",$J894=""),"Missing Required Data",IF($F894="","Unassigned to Deposit",IF(COUNTIF('Deposit Batches'!$A$6:$A$505,$F894)=0,"Unknown Deposit Batch",IF($I894="","Not Posted",IF(OR($I894&lt;$G894,AND($H894&lt;&gt;"",$H894&lt;$G894)),"Review Dates",IF(ABS($L894)&gt;Dashboard!$B$5,"Posting Variance",IF(ABS(IFERROR(INDEX('Deposit Batches'!$H$6:$H$505,MATCH($F894,'Deposit Batches'!$A$6:$A$505,0)),0))&gt;Dashboard!$B$6,"Deposit Variance","Reconciled"))))))))</f>
        <v/>
      </c>
      <c r="N894" s="24">
        <f>IF($A894="","",IF($G894="","",MAX(0,IF($M894="Reconciled",$I894,Dashboard!$B$4)-$G894)))</f>
        <v/>
      </c>
      <c r="O894" s="25" t="n"/>
    </row>
    <row r="895">
      <c r="A895" s="18" t="n"/>
      <c r="B895" s="18" t="n"/>
      <c r="C895" s="18" t="n"/>
      <c r="D895" s="18" t="n"/>
      <c r="E895" s="18" t="n"/>
      <c r="F895" s="18" t="n"/>
      <c r="G895" s="38" t="n"/>
      <c r="H895" s="39">
        <f>IF($A895="","",IF($F895="","",IFERROR(INDEX('Deposit Batches'!$C$6:$C$505,MATCH($F895,'Deposit Batches'!$A$6:$A$505,0)),"")))</f>
        <v/>
      </c>
      <c r="I895" s="38" t="n"/>
      <c r="J895" s="40" t="n"/>
      <c r="K895" s="40" t="n"/>
      <c r="L895" s="41">
        <f>IF($A895="","",IF($J895="","",ROUND($J895-IF($K895="",0,$K895),2)))</f>
        <v/>
      </c>
      <c r="M895" s="23">
        <f>IF($A895="","",IF(OR($B895="",$C895="",$D895="",$G895="",$J895=""),"Missing Required Data",IF($F895="","Unassigned to Deposit",IF(COUNTIF('Deposit Batches'!$A$6:$A$505,$F895)=0,"Unknown Deposit Batch",IF($I895="","Not Posted",IF(OR($I895&lt;$G895,AND($H895&lt;&gt;"",$H895&lt;$G895)),"Review Dates",IF(ABS($L895)&gt;Dashboard!$B$5,"Posting Variance",IF(ABS(IFERROR(INDEX('Deposit Batches'!$H$6:$H$505,MATCH($F895,'Deposit Batches'!$A$6:$A$505,0)),0))&gt;Dashboard!$B$6,"Deposit Variance","Reconciled"))))))))</f>
        <v/>
      </c>
      <c r="N895" s="24">
        <f>IF($A895="","",IF($G895="","",MAX(0,IF($M895="Reconciled",$I895,Dashboard!$B$4)-$G895)))</f>
        <v/>
      </c>
      <c r="O895" s="25" t="n"/>
    </row>
    <row r="896">
      <c r="A896" s="18" t="n"/>
      <c r="B896" s="18" t="n"/>
      <c r="C896" s="18" t="n"/>
      <c r="D896" s="18" t="n"/>
      <c r="E896" s="18" t="n"/>
      <c r="F896" s="18" t="n"/>
      <c r="G896" s="38" t="n"/>
      <c r="H896" s="39">
        <f>IF($A896="","",IF($F896="","",IFERROR(INDEX('Deposit Batches'!$C$6:$C$505,MATCH($F896,'Deposit Batches'!$A$6:$A$505,0)),"")))</f>
        <v/>
      </c>
      <c r="I896" s="38" t="n"/>
      <c r="J896" s="40" t="n"/>
      <c r="K896" s="40" t="n"/>
      <c r="L896" s="41">
        <f>IF($A896="","",IF($J896="","",ROUND($J896-IF($K896="",0,$K896),2)))</f>
        <v/>
      </c>
      <c r="M896" s="23">
        <f>IF($A896="","",IF(OR($B896="",$C896="",$D896="",$G896="",$J896=""),"Missing Required Data",IF($F896="","Unassigned to Deposit",IF(COUNTIF('Deposit Batches'!$A$6:$A$505,$F896)=0,"Unknown Deposit Batch",IF($I896="","Not Posted",IF(OR($I896&lt;$G896,AND($H896&lt;&gt;"",$H896&lt;$G896)),"Review Dates",IF(ABS($L896)&gt;Dashboard!$B$5,"Posting Variance",IF(ABS(IFERROR(INDEX('Deposit Batches'!$H$6:$H$505,MATCH($F896,'Deposit Batches'!$A$6:$A$505,0)),0))&gt;Dashboard!$B$6,"Deposit Variance","Reconciled"))))))))</f>
        <v/>
      </c>
      <c r="N896" s="24">
        <f>IF($A896="","",IF($G896="","",MAX(0,IF($M896="Reconciled",$I896,Dashboard!$B$4)-$G896)))</f>
        <v/>
      </c>
      <c r="O896" s="25" t="n"/>
    </row>
    <row r="897">
      <c r="A897" s="18" t="n"/>
      <c r="B897" s="18" t="n"/>
      <c r="C897" s="18" t="n"/>
      <c r="D897" s="18" t="n"/>
      <c r="E897" s="18" t="n"/>
      <c r="F897" s="18" t="n"/>
      <c r="G897" s="38" t="n"/>
      <c r="H897" s="39">
        <f>IF($A897="","",IF($F897="","",IFERROR(INDEX('Deposit Batches'!$C$6:$C$505,MATCH($F897,'Deposit Batches'!$A$6:$A$505,0)),"")))</f>
        <v/>
      </c>
      <c r="I897" s="38" t="n"/>
      <c r="J897" s="40" t="n"/>
      <c r="K897" s="40" t="n"/>
      <c r="L897" s="41">
        <f>IF($A897="","",IF($J897="","",ROUND($J897-IF($K897="",0,$K897),2)))</f>
        <v/>
      </c>
      <c r="M897" s="23">
        <f>IF($A897="","",IF(OR($B897="",$C897="",$D897="",$G897="",$J897=""),"Missing Required Data",IF($F897="","Unassigned to Deposit",IF(COUNTIF('Deposit Batches'!$A$6:$A$505,$F897)=0,"Unknown Deposit Batch",IF($I897="","Not Posted",IF(OR($I897&lt;$G897,AND($H897&lt;&gt;"",$H897&lt;$G897)),"Review Dates",IF(ABS($L897)&gt;Dashboard!$B$5,"Posting Variance",IF(ABS(IFERROR(INDEX('Deposit Batches'!$H$6:$H$505,MATCH($F897,'Deposit Batches'!$A$6:$A$505,0)),0))&gt;Dashboard!$B$6,"Deposit Variance","Reconciled"))))))))</f>
        <v/>
      </c>
      <c r="N897" s="24">
        <f>IF($A897="","",IF($G897="","",MAX(0,IF($M897="Reconciled",$I897,Dashboard!$B$4)-$G897)))</f>
        <v/>
      </c>
      <c r="O897" s="25" t="n"/>
    </row>
    <row r="898">
      <c r="A898" s="18" t="n"/>
      <c r="B898" s="18" t="n"/>
      <c r="C898" s="18" t="n"/>
      <c r="D898" s="18" t="n"/>
      <c r="E898" s="18" t="n"/>
      <c r="F898" s="18" t="n"/>
      <c r="G898" s="38" t="n"/>
      <c r="H898" s="39">
        <f>IF($A898="","",IF($F898="","",IFERROR(INDEX('Deposit Batches'!$C$6:$C$505,MATCH($F898,'Deposit Batches'!$A$6:$A$505,0)),"")))</f>
        <v/>
      </c>
      <c r="I898" s="38" t="n"/>
      <c r="J898" s="40" t="n"/>
      <c r="K898" s="40" t="n"/>
      <c r="L898" s="41">
        <f>IF($A898="","",IF($J898="","",ROUND($J898-IF($K898="",0,$K898),2)))</f>
        <v/>
      </c>
      <c r="M898" s="23">
        <f>IF($A898="","",IF(OR($B898="",$C898="",$D898="",$G898="",$J898=""),"Missing Required Data",IF($F898="","Unassigned to Deposit",IF(COUNTIF('Deposit Batches'!$A$6:$A$505,$F898)=0,"Unknown Deposit Batch",IF($I898="","Not Posted",IF(OR($I898&lt;$G898,AND($H898&lt;&gt;"",$H898&lt;$G898)),"Review Dates",IF(ABS($L898)&gt;Dashboard!$B$5,"Posting Variance",IF(ABS(IFERROR(INDEX('Deposit Batches'!$H$6:$H$505,MATCH($F898,'Deposit Batches'!$A$6:$A$505,0)),0))&gt;Dashboard!$B$6,"Deposit Variance","Reconciled"))))))))</f>
        <v/>
      </c>
      <c r="N898" s="24">
        <f>IF($A898="","",IF($G898="","",MAX(0,IF($M898="Reconciled",$I898,Dashboard!$B$4)-$G898)))</f>
        <v/>
      </c>
      <c r="O898" s="25" t="n"/>
    </row>
    <row r="899">
      <c r="A899" s="18" t="n"/>
      <c r="B899" s="18" t="n"/>
      <c r="C899" s="18" t="n"/>
      <c r="D899" s="18" t="n"/>
      <c r="E899" s="18" t="n"/>
      <c r="F899" s="18" t="n"/>
      <c r="G899" s="38" t="n"/>
      <c r="H899" s="39">
        <f>IF($A899="","",IF($F899="","",IFERROR(INDEX('Deposit Batches'!$C$6:$C$505,MATCH($F899,'Deposit Batches'!$A$6:$A$505,0)),"")))</f>
        <v/>
      </c>
      <c r="I899" s="38" t="n"/>
      <c r="J899" s="40" t="n"/>
      <c r="K899" s="40" t="n"/>
      <c r="L899" s="41">
        <f>IF($A899="","",IF($J899="","",ROUND($J899-IF($K899="",0,$K899),2)))</f>
        <v/>
      </c>
      <c r="M899" s="23">
        <f>IF($A899="","",IF(OR($B899="",$C899="",$D899="",$G899="",$J899=""),"Missing Required Data",IF($F899="","Unassigned to Deposit",IF(COUNTIF('Deposit Batches'!$A$6:$A$505,$F899)=0,"Unknown Deposit Batch",IF($I899="","Not Posted",IF(OR($I899&lt;$G899,AND($H899&lt;&gt;"",$H899&lt;$G899)),"Review Dates",IF(ABS($L899)&gt;Dashboard!$B$5,"Posting Variance",IF(ABS(IFERROR(INDEX('Deposit Batches'!$H$6:$H$505,MATCH($F899,'Deposit Batches'!$A$6:$A$505,0)),0))&gt;Dashboard!$B$6,"Deposit Variance","Reconciled"))))))))</f>
        <v/>
      </c>
      <c r="N899" s="24">
        <f>IF($A899="","",IF($G899="","",MAX(0,IF($M899="Reconciled",$I899,Dashboard!$B$4)-$G899)))</f>
        <v/>
      </c>
      <c r="O899" s="25" t="n"/>
    </row>
    <row r="900">
      <c r="A900" s="18" t="n"/>
      <c r="B900" s="18" t="n"/>
      <c r="C900" s="18" t="n"/>
      <c r="D900" s="18" t="n"/>
      <c r="E900" s="18" t="n"/>
      <c r="F900" s="18" t="n"/>
      <c r="G900" s="38" t="n"/>
      <c r="H900" s="39">
        <f>IF($A900="","",IF($F900="","",IFERROR(INDEX('Deposit Batches'!$C$6:$C$505,MATCH($F900,'Deposit Batches'!$A$6:$A$505,0)),"")))</f>
        <v/>
      </c>
      <c r="I900" s="38" t="n"/>
      <c r="J900" s="40" t="n"/>
      <c r="K900" s="40" t="n"/>
      <c r="L900" s="41">
        <f>IF($A900="","",IF($J900="","",ROUND($J900-IF($K900="",0,$K900),2)))</f>
        <v/>
      </c>
      <c r="M900" s="23">
        <f>IF($A900="","",IF(OR($B900="",$C900="",$D900="",$G900="",$J900=""),"Missing Required Data",IF($F900="","Unassigned to Deposit",IF(COUNTIF('Deposit Batches'!$A$6:$A$505,$F900)=0,"Unknown Deposit Batch",IF($I900="","Not Posted",IF(OR($I900&lt;$G900,AND($H900&lt;&gt;"",$H900&lt;$G900)),"Review Dates",IF(ABS($L900)&gt;Dashboard!$B$5,"Posting Variance",IF(ABS(IFERROR(INDEX('Deposit Batches'!$H$6:$H$505,MATCH($F900,'Deposit Batches'!$A$6:$A$505,0)),0))&gt;Dashboard!$B$6,"Deposit Variance","Reconciled"))))))))</f>
        <v/>
      </c>
      <c r="N900" s="24">
        <f>IF($A900="","",IF($G900="","",MAX(0,IF($M900="Reconciled",$I900,Dashboard!$B$4)-$G900)))</f>
        <v/>
      </c>
      <c r="O900" s="25" t="n"/>
    </row>
    <row r="901">
      <c r="A901" s="18" t="n"/>
      <c r="B901" s="18" t="n"/>
      <c r="C901" s="18" t="n"/>
      <c r="D901" s="18" t="n"/>
      <c r="E901" s="18" t="n"/>
      <c r="F901" s="18" t="n"/>
      <c r="G901" s="38" t="n"/>
      <c r="H901" s="39">
        <f>IF($A901="","",IF($F901="","",IFERROR(INDEX('Deposit Batches'!$C$6:$C$505,MATCH($F901,'Deposit Batches'!$A$6:$A$505,0)),"")))</f>
        <v/>
      </c>
      <c r="I901" s="38" t="n"/>
      <c r="J901" s="40" t="n"/>
      <c r="K901" s="40" t="n"/>
      <c r="L901" s="41">
        <f>IF($A901="","",IF($J901="","",ROUND($J901-IF($K901="",0,$K901),2)))</f>
        <v/>
      </c>
      <c r="M901" s="23">
        <f>IF($A901="","",IF(OR($B901="",$C901="",$D901="",$G901="",$J901=""),"Missing Required Data",IF($F901="","Unassigned to Deposit",IF(COUNTIF('Deposit Batches'!$A$6:$A$505,$F901)=0,"Unknown Deposit Batch",IF($I901="","Not Posted",IF(OR($I901&lt;$G901,AND($H901&lt;&gt;"",$H901&lt;$G901)),"Review Dates",IF(ABS($L901)&gt;Dashboard!$B$5,"Posting Variance",IF(ABS(IFERROR(INDEX('Deposit Batches'!$H$6:$H$505,MATCH($F901,'Deposit Batches'!$A$6:$A$505,0)),0))&gt;Dashboard!$B$6,"Deposit Variance","Reconciled"))))))))</f>
        <v/>
      </c>
      <c r="N901" s="24">
        <f>IF($A901="","",IF($G901="","",MAX(0,IF($M901="Reconciled",$I901,Dashboard!$B$4)-$G901)))</f>
        <v/>
      </c>
      <c r="O901" s="25" t="n"/>
    </row>
    <row r="902">
      <c r="A902" s="18" t="n"/>
      <c r="B902" s="18" t="n"/>
      <c r="C902" s="18" t="n"/>
      <c r="D902" s="18" t="n"/>
      <c r="E902" s="18" t="n"/>
      <c r="F902" s="18" t="n"/>
      <c r="G902" s="38" t="n"/>
      <c r="H902" s="39">
        <f>IF($A902="","",IF($F902="","",IFERROR(INDEX('Deposit Batches'!$C$6:$C$505,MATCH($F902,'Deposit Batches'!$A$6:$A$505,0)),"")))</f>
        <v/>
      </c>
      <c r="I902" s="38" t="n"/>
      <c r="J902" s="40" t="n"/>
      <c r="K902" s="40" t="n"/>
      <c r="L902" s="41">
        <f>IF($A902="","",IF($J902="","",ROUND($J902-IF($K902="",0,$K902),2)))</f>
        <v/>
      </c>
      <c r="M902" s="23">
        <f>IF($A902="","",IF(OR($B902="",$C902="",$D902="",$G902="",$J902=""),"Missing Required Data",IF($F902="","Unassigned to Deposit",IF(COUNTIF('Deposit Batches'!$A$6:$A$505,$F902)=0,"Unknown Deposit Batch",IF($I902="","Not Posted",IF(OR($I902&lt;$G902,AND($H902&lt;&gt;"",$H902&lt;$G902)),"Review Dates",IF(ABS($L902)&gt;Dashboard!$B$5,"Posting Variance",IF(ABS(IFERROR(INDEX('Deposit Batches'!$H$6:$H$505,MATCH($F902,'Deposit Batches'!$A$6:$A$505,0)),0))&gt;Dashboard!$B$6,"Deposit Variance","Reconciled"))))))))</f>
        <v/>
      </c>
      <c r="N902" s="24">
        <f>IF($A902="","",IF($G902="","",MAX(0,IF($M902="Reconciled",$I902,Dashboard!$B$4)-$G902)))</f>
        <v/>
      </c>
      <c r="O902" s="25" t="n"/>
    </row>
    <row r="903">
      <c r="A903" s="18" t="n"/>
      <c r="B903" s="18" t="n"/>
      <c r="C903" s="18" t="n"/>
      <c r="D903" s="18" t="n"/>
      <c r="E903" s="18" t="n"/>
      <c r="F903" s="18" t="n"/>
      <c r="G903" s="38" t="n"/>
      <c r="H903" s="39">
        <f>IF($A903="","",IF($F903="","",IFERROR(INDEX('Deposit Batches'!$C$6:$C$505,MATCH($F903,'Deposit Batches'!$A$6:$A$505,0)),"")))</f>
        <v/>
      </c>
      <c r="I903" s="38" t="n"/>
      <c r="J903" s="40" t="n"/>
      <c r="K903" s="40" t="n"/>
      <c r="L903" s="41">
        <f>IF($A903="","",IF($J903="","",ROUND($J903-IF($K903="",0,$K903),2)))</f>
        <v/>
      </c>
      <c r="M903" s="23">
        <f>IF($A903="","",IF(OR($B903="",$C903="",$D903="",$G903="",$J903=""),"Missing Required Data",IF($F903="","Unassigned to Deposit",IF(COUNTIF('Deposit Batches'!$A$6:$A$505,$F903)=0,"Unknown Deposit Batch",IF($I903="","Not Posted",IF(OR($I903&lt;$G903,AND($H903&lt;&gt;"",$H903&lt;$G903)),"Review Dates",IF(ABS($L903)&gt;Dashboard!$B$5,"Posting Variance",IF(ABS(IFERROR(INDEX('Deposit Batches'!$H$6:$H$505,MATCH($F903,'Deposit Batches'!$A$6:$A$505,0)),0))&gt;Dashboard!$B$6,"Deposit Variance","Reconciled"))))))))</f>
        <v/>
      </c>
      <c r="N903" s="24">
        <f>IF($A903="","",IF($G903="","",MAX(0,IF($M903="Reconciled",$I903,Dashboard!$B$4)-$G903)))</f>
        <v/>
      </c>
      <c r="O903" s="25" t="n"/>
    </row>
    <row r="904">
      <c r="A904" s="18" t="n"/>
      <c r="B904" s="18" t="n"/>
      <c r="C904" s="18" t="n"/>
      <c r="D904" s="18" t="n"/>
      <c r="E904" s="18" t="n"/>
      <c r="F904" s="18" t="n"/>
      <c r="G904" s="38" t="n"/>
      <c r="H904" s="39">
        <f>IF($A904="","",IF($F904="","",IFERROR(INDEX('Deposit Batches'!$C$6:$C$505,MATCH($F904,'Deposit Batches'!$A$6:$A$505,0)),"")))</f>
        <v/>
      </c>
      <c r="I904" s="38" t="n"/>
      <c r="J904" s="40" t="n"/>
      <c r="K904" s="40" t="n"/>
      <c r="L904" s="41">
        <f>IF($A904="","",IF($J904="","",ROUND($J904-IF($K904="",0,$K904),2)))</f>
        <v/>
      </c>
      <c r="M904" s="23">
        <f>IF($A904="","",IF(OR($B904="",$C904="",$D904="",$G904="",$J904=""),"Missing Required Data",IF($F904="","Unassigned to Deposit",IF(COUNTIF('Deposit Batches'!$A$6:$A$505,$F904)=0,"Unknown Deposit Batch",IF($I904="","Not Posted",IF(OR($I904&lt;$G904,AND($H904&lt;&gt;"",$H904&lt;$G904)),"Review Dates",IF(ABS($L904)&gt;Dashboard!$B$5,"Posting Variance",IF(ABS(IFERROR(INDEX('Deposit Batches'!$H$6:$H$505,MATCH($F904,'Deposit Batches'!$A$6:$A$505,0)),0))&gt;Dashboard!$B$6,"Deposit Variance","Reconciled"))))))))</f>
        <v/>
      </c>
      <c r="N904" s="24">
        <f>IF($A904="","",IF($G904="","",MAX(0,IF($M904="Reconciled",$I904,Dashboard!$B$4)-$G904)))</f>
        <v/>
      </c>
      <c r="O904" s="25" t="n"/>
    </row>
    <row r="905">
      <c r="A905" s="18" t="n"/>
      <c r="B905" s="18" t="n"/>
      <c r="C905" s="18" t="n"/>
      <c r="D905" s="18" t="n"/>
      <c r="E905" s="18" t="n"/>
      <c r="F905" s="18" t="n"/>
      <c r="G905" s="38" t="n"/>
      <c r="H905" s="39">
        <f>IF($A905="","",IF($F905="","",IFERROR(INDEX('Deposit Batches'!$C$6:$C$505,MATCH($F905,'Deposit Batches'!$A$6:$A$505,0)),"")))</f>
        <v/>
      </c>
      <c r="I905" s="38" t="n"/>
      <c r="J905" s="40" t="n"/>
      <c r="K905" s="40" t="n"/>
      <c r="L905" s="41">
        <f>IF($A905="","",IF($J905="","",ROUND($J905-IF($K905="",0,$K905),2)))</f>
        <v/>
      </c>
      <c r="M905" s="23">
        <f>IF($A905="","",IF(OR($B905="",$C905="",$D905="",$G905="",$J905=""),"Missing Required Data",IF($F905="","Unassigned to Deposit",IF(COUNTIF('Deposit Batches'!$A$6:$A$505,$F905)=0,"Unknown Deposit Batch",IF($I905="","Not Posted",IF(OR($I905&lt;$G905,AND($H905&lt;&gt;"",$H905&lt;$G905)),"Review Dates",IF(ABS($L905)&gt;Dashboard!$B$5,"Posting Variance",IF(ABS(IFERROR(INDEX('Deposit Batches'!$H$6:$H$505,MATCH($F905,'Deposit Batches'!$A$6:$A$505,0)),0))&gt;Dashboard!$B$6,"Deposit Variance","Reconciled"))))))))</f>
        <v/>
      </c>
      <c r="N905" s="24">
        <f>IF($A905="","",IF($G905="","",MAX(0,IF($M905="Reconciled",$I905,Dashboard!$B$4)-$G905)))</f>
        <v/>
      </c>
      <c r="O905" s="25" t="n"/>
    </row>
    <row r="906">
      <c r="A906" s="18" t="n"/>
      <c r="B906" s="18" t="n"/>
      <c r="C906" s="18" t="n"/>
      <c r="D906" s="18" t="n"/>
      <c r="E906" s="18" t="n"/>
      <c r="F906" s="18" t="n"/>
      <c r="G906" s="38" t="n"/>
      <c r="H906" s="39">
        <f>IF($A906="","",IF($F906="","",IFERROR(INDEX('Deposit Batches'!$C$6:$C$505,MATCH($F906,'Deposit Batches'!$A$6:$A$505,0)),"")))</f>
        <v/>
      </c>
      <c r="I906" s="38" t="n"/>
      <c r="J906" s="40" t="n"/>
      <c r="K906" s="40" t="n"/>
      <c r="L906" s="41">
        <f>IF($A906="","",IF($J906="","",ROUND($J906-IF($K906="",0,$K906),2)))</f>
        <v/>
      </c>
      <c r="M906" s="23">
        <f>IF($A906="","",IF(OR($B906="",$C906="",$D906="",$G906="",$J906=""),"Missing Required Data",IF($F906="","Unassigned to Deposit",IF(COUNTIF('Deposit Batches'!$A$6:$A$505,$F906)=0,"Unknown Deposit Batch",IF($I906="","Not Posted",IF(OR($I906&lt;$G906,AND($H906&lt;&gt;"",$H906&lt;$G906)),"Review Dates",IF(ABS($L906)&gt;Dashboard!$B$5,"Posting Variance",IF(ABS(IFERROR(INDEX('Deposit Batches'!$H$6:$H$505,MATCH($F906,'Deposit Batches'!$A$6:$A$505,0)),0))&gt;Dashboard!$B$6,"Deposit Variance","Reconciled"))))))))</f>
        <v/>
      </c>
      <c r="N906" s="24">
        <f>IF($A906="","",IF($G906="","",MAX(0,IF($M906="Reconciled",$I906,Dashboard!$B$4)-$G906)))</f>
        <v/>
      </c>
      <c r="O906" s="25" t="n"/>
    </row>
    <row r="907">
      <c r="A907" s="18" t="n"/>
      <c r="B907" s="18" t="n"/>
      <c r="C907" s="18" t="n"/>
      <c r="D907" s="18" t="n"/>
      <c r="E907" s="18" t="n"/>
      <c r="F907" s="18" t="n"/>
      <c r="G907" s="38" t="n"/>
      <c r="H907" s="39">
        <f>IF($A907="","",IF($F907="","",IFERROR(INDEX('Deposit Batches'!$C$6:$C$505,MATCH($F907,'Deposit Batches'!$A$6:$A$505,0)),"")))</f>
        <v/>
      </c>
      <c r="I907" s="38" t="n"/>
      <c r="J907" s="40" t="n"/>
      <c r="K907" s="40" t="n"/>
      <c r="L907" s="41">
        <f>IF($A907="","",IF($J907="","",ROUND($J907-IF($K907="",0,$K907),2)))</f>
        <v/>
      </c>
      <c r="M907" s="23">
        <f>IF($A907="","",IF(OR($B907="",$C907="",$D907="",$G907="",$J907=""),"Missing Required Data",IF($F907="","Unassigned to Deposit",IF(COUNTIF('Deposit Batches'!$A$6:$A$505,$F907)=0,"Unknown Deposit Batch",IF($I907="","Not Posted",IF(OR($I907&lt;$G907,AND($H907&lt;&gt;"",$H907&lt;$G907)),"Review Dates",IF(ABS($L907)&gt;Dashboard!$B$5,"Posting Variance",IF(ABS(IFERROR(INDEX('Deposit Batches'!$H$6:$H$505,MATCH($F907,'Deposit Batches'!$A$6:$A$505,0)),0))&gt;Dashboard!$B$6,"Deposit Variance","Reconciled"))))))))</f>
        <v/>
      </c>
      <c r="N907" s="24">
        <f>IF($A907="","",IF($G907="","",MAX(0,IF($M907="Reconciled",$I907,Dashboard!$B$4)-$G907)))</f>
        <v/>
      </c>
      <c r="O907" s="25" t="n"/>
    </row>
    <row r="908">
      <c r="A908" s="18" t="n"/>
      <c r="B908" s="18" t="n"/>
      <c r="C908" s="18" t="n"/>
      <c r="D908" s="18" t="n"/>
      <c r="E908" s="18" t="n"/>
      <c r="F908" s="18" t="n"/>
      <c r="G908" s="38" t="n"/>
      <c r="H908" s="39">
        <f>IF($A908="","",IF($F908="","",IFERROR(INDEX('Deposit Batches'!$C$6:$C$505,MATCH($F908,'Deposit Batches'!$A$6:$A$505,0)),"")))</f>
        <v/>
      </c>
      <c r="I908" s="38" t="n"/>
      <c r="J908" s="40" t="n"/>
      <c r="K908" s="40" t="n"/>
      <c r="L908" s="41">
        <f>IF($A908="","",IF($J908="","",ROUND($J908-IF($K908="",0,$K908),2)))</f>
        <v/>
      </c>
      <c r="M908" s="23">
        <f>IF($A908="","",IF(OR($B908="",$C908="",$D908="",$G908="",$J908=""),"Missing Required Data",IF($F908="","Unassigned to Deposit",IF(COUNTIF('Deposit Batches'!$A$6:$A$505,$F908)=0,"Unknown Deposit Batch",IF($I908="","Not Posted",IF(OR($I908&lt;$G908,AND($H908&lt;&gt;"",$H908&lt;$G908)),"Review Dates",IF(ABS($L908)&gt;Dashboard!$B$5,"Posting Variance",IF(ABS(IFERROR(INDEX('Deposit Batches'!$H$6:$H$505,MATCH($F908,'Deposit Batches'!$A$6:$A$505,0)),0))&gt;Dashboard!$B$6,"Deposit Variance","Reconciled"))))))))</f>
        <v/>
      </c>
      <c r="N908" s="24">
        <f>IF($A908="","",IF($G908="","",MAX(0,IF($M908="Reconciled",$I908,Dashboard!$B$4)-$G908)))</f>
        <v/>
      </c>
      <c r="O908" s="25" t="n"/>
    </row>
    <row r="909">
      <c r="A909" s="18" t="n"/>
      <c r="B909" s="18" t="n"/>
      <c r="C909" s="18" t="n"/>
      <c r="D909" s="18" t="n"/>
      <c r="E909" s="18" t="n"/>
      <c r="F909" s="18" t="n"/>
      <c r="G909" s="38" t="n"/>
      <c r="H909" s="39">
        <f>IF($A909="","",IF($F909="","",IFERROR(INDEX('Deposit Batches'!$C$6:$C$505,MATCH($F909,'Deposit Batches'!$A$6:$A$505,0)),"")))</f>
        <v/>
      </c>
      <c r="I909" s="38" t="n"/>
      <c r="J909" s="40" t="n"/>
      <c r="K909" s="40" t="n"/>
      <c r="L909" s="41">
        <f>IF($A909="","",IF($J909="","",ROUND($J909-IF($K909="",0,$K909),2)))</f>
        <v/>
      </c>
      <c r="M909" s="23">
        <f>IF($A909="","",IF(OR($B909="",$C909="",$D909="",$G909="",$J909=""),"Missing Required Data",IF($F909="","Unassigned to Deposit",IF(COUNTIF('Deposit Batches'!$A$6:$A$505,$F909)=0,"Unknown Deposit Batch",IF($I909="","Not Posted",IF(OR($I909&lt;$G909,AND($H909&lt;&gt;"",$H909&lt;$G909)),"Review Dates",IF(ABS($L909)&gt;Dashboard!$B$5,"Posting Variance",IF(ABS(IFERROR(INDEX('Deposit Batches'!$H$6:$H$505,MATCH($F909,'Deposit Batches'!$A$6:$A$505,0)),0))&gt;Dashboard!$B$6,"Deposit Variance","Reconciled"))))))))</f>
        <v/>
      </c>
      <c r="N909" s="24">
        <f>IF($A909="","",IF($G909="","",MAX(0,IF($M909="Reconciled",$I909,Dashboard!$B$4)-$G909)))</f>
        <v/>
      </c>
      <c r="O909" s="25" t="n"/>
    </row>
    <row r="910">
      <c r="A910" s="18" t="n"/>
      <c r="B910" s="18" t="n"/>
      <c r="C910" s="18" t="n"/>
      <c r="D910" s="18" t="n"/>
      <c r="E910" s="18" t="n"/>
      <c r="F910" s="18" t="n"/>
      <c r="G910" s="38" t="n"/>
      <c r="H910" s="39">
        <f>IF($A910="","",IF($F910="","",IFERROR(INDEX('Deposit Batches'!$C$6:$C$505,MATCH($F910,'Deposit Batches'!$A$6:$A$505,0)),"")))</f>
        <v/>
      </c>
      <c r="I910" s="38" t="n"/>
      <c r="J910" s="40" t="n"/>
      <c r="K910" s="40" t="n"/>
      <c r="L910" s="41">
        <f>IF($A910="","",IF($J910="","",ROUND($J910-IF($K910="",0,$K910),2)))</f>
        <v/>
      </c>
      <c r="M910" s="23">
        <f>IF($A910="","",IF(OR($B910="",$C910="",$D910="",$G910="",$J910=""),"Missing Required Data",IF($F910="","Unassigned to Deposit",IF(COUNTIF('Deposit Batches'!$A$6:$A$505,$F910)=0,"Unknown Deposit Batch",IF($I910="","Not Posted",IF(OR($I910&lt;$G910,AND($H910&lt;&gt;"",$H910&lt;$G910)),"Review Dates",IF(ABS($L910)&gt;Dashboard!$B$5,"Posting Variance",IF(ABS(IFERROR(INDEX('Deposit Batches'!$H$6:$H$505,MATCH($F910,'Deposit Batches'!$A$6:$A$505,0)),0))&gt;Dashboard!$B$6,"Deposit Variance","Reconciled"))))))))</f>
        <v/>
      </c>
      <c r="N910" s="24">
        <f>IF($A910="","",IF($G910="","",MAX(0,IF($M910="Reconciled",$I910,Dashboard!$B$4)-$G910)))</f>
        <v/>
      </c>
      <c r="O910" s="25" t="n"/>
    </row>
    <row r="911">
      <c r="A911" s="18" t="n"/>
      <c r="B911" s="18" t="n"/>
      <c r="C911" s="18" t="n"/>
      <c r="D911" s="18" t="n"/>
      <c r="E911" s="18" t="n"/>
      <c r="F911" s="18" t="n"/>
      <c r="G911" s="38" t="n"/>
      <c r="H911" s="39">
        <f>IF($A911="","",IF($F911="","",IFERROR(INDEX('Deposit Batches'!$C$6:$C$505,MATCH($F911,'Deposit Batches'!$A$6:$A$505,0)),"")))</f>
        <v/>
      </c>
      <c r="I911" s="38" t="n"/>
      <c r="J911" s="40" t="n"/>
      <c r="K911" s="40" t="n"/>
      <c r="L911" s="41">
        <f>IF($A911="","",IF($J911="","",ROUND($J911-IF($K911="",0,$K911),2)))</f>
        <v/>
      </c>
      <c r="M911" s="23">
        <f>IF($A911="","",IF(OR($B911="",$C911="",$D911="",$G911="",$J911=""),"Missing Required Data",IF($F911="","Unassigned to Deposit",IF(COUNTIF('Deposit Batches'!$A$6:$A$505,$F911)=0,"Unknown Deposit Batch",IF($I911="","Not Posted",IF(OR($I911&lt;$G911,AND($H911&lt;&gt;"",$H911&lt;$G911)),"Review Dates",IF(ABS($L911)&gt;Dashboard!$B$5,"Posting Variance",IF(ABS(IFERROR(INDEX('Deposit Batches'!$H$6:$H$505,MATCH($F911,'Deposit Batches'!$A$6:$A$505,0)),0))&gt;Dashboard!$B$6,"Deposit Variance","Reconciled"))))))))</f>
        <v/>
      </c>
      <c r="N911" s="24">
        <f>IF($A911="","",IF($G911="","",MAX(0,IF($M911="Reconciled",$I911,Dashboard!$B$4)-$G911)))</f>
        <v/>
      </c>
      <c r="O911" s="25" t="n"/>
    </row>
    <row r="912">
      <c r="A912" s="18" t="n"/>
      <c r="B912" s="18" t="n"/>
      <c r="C912" s="18" t="n"/>
      <c r="D912" s="18" t="n"/>
      <c r="E912" s="18" t="n"/>
      <c r="F912" s="18" t="n"/>
      <c r="G912" s="38" t="n"/>
      <c r="H912" s="39">
        <f>IF($A912="","",IF($F912="","",IFERROR(INDEX('Deposit Batches'!$C$6:$C$505,MATCH($F912,'Deposit Batches'!$A$6:$A$505,0)),"")))</f>
        <v/>
      </c>
      <c r="I912" s="38" t="n"/>
      <c r="J912" s="40" t="n"/>
      <c r="K912" s="40" t="n"/>
      <c r="L912" s="41">
        <f>IF($A912="","",IF($J912="","",ROUND($J912-IF($K912="",0,$K912),2)))</f>
        <v/>
      </c>
      <c r="M912" s="23">
        <f>IF($A912="","",IF(OR($B912="",$C912="",$D912="",$G912="",$J912=""),"Missing Required Data",IF($F912="","Unassigned to Deposit",IF(COUNTIF('Deposit Batches'!$A$6:$A$505,$F912)=0,"Unknown Deposit Batch",IF($I912="","Not Posted",IF(OR($I912&lt;$G912,AND($H912&lt;&gt;"",$H912&lt;$G912)),"Review Dates",IF(ABS($L912)&gt;Dashboard!$B$5,"Posting Variance",IF(ABS(IFERROR(INDEX('Deposit Batches'!$H$6:$H$505,MATCH($F912,'Deposit Batches'!$A$6:$A$505,0)),0))&gt;Dashboard!$B$6,"Deposit Variance","Reconciled"))))))))</f>
        <v/>
      </c>
      <c r="N912" s="24">
        <f>IF($A912="","",IF($G912="","",MAX(0,IF($M912="Reconciled",$I912,Dashboard!$B$4)-$G912)))</f>
        <v/>
      </c>
      <c r="O912" s="25" t="n"/>
    </row>
    <row r="913">
      <c r="A913" s="18" t="n"/>
      <c r="B913" s="18" t="n"/>
      <c r="C913" s="18" t="n"/>
      <c r="D913" s="18" t="n"/>
      <c r="E913" s="18" t="n"/>
      <c r="F913" s="18" t="n"/>
      <c r="G913" s="38" t="n"/>
      <c r="H913" s="39">
        <f>IF($A913="","",IF($F913="","",IFERROR(INDEX('Deposit Batches'!$C$6:$C$505,MATCH($F913,'Deposit Batches'!$A$6:$A$505,0)),"")))</f>
        <v/>
      </c>
      <c r="I913" s="38" t="n"/>
      <c r="J913" s="40" t="n"/>
      <c r="K913" s="40" t="n"/>
      <c r="L913" s="41">
        <f>IF($A913="","",IF($J913="","",ROUND($J913-IF($K913="",0,$K913),2)))</f>
        <v/>
      </c>
      <c r="M913" s="23">
        <f>IF($A913="","",IF(OR($B913="",$C913="",$D913="",$G913="",$J913=""),"Missing Required Data",IF($F913="","Unassigned to Deposit",IF(COUNTIF('Deposit Batches'!$A$6:$A$505,$F913)=0,"Unknown Deposit Batch",IF($I913="","Not Posted",IF(OR($I913&lt;$G913,AND($H913&lt;&gt;"",$H913&lt;$G913)),"Review Dates",IF(ABS($L913)&gt;Dashboard!$B$5,"Posting Variance",IF(ABS(IFERROR(INDEX('Deposit Batches'!$H$6:$H$505,MATCH($F913,'Deposit Batches'!$A$6:$A$505,0)),0))&gt;Dashboard!$B$6,"Deposit Variance","Reconciled"))))))))</f>
        <v/>
      </c>
      <c r="N913" s="24">
        <f>IF($A913="","",IF($G913="","",MAX(0,IF($M913="Reconciled",$I913,Dashboard!$B$4)-$G913)))</f>
        <v/>
      </c>
      <c r="O913" s="25" t="n"/>
    </row>
    <row r="914">
      <c r="A914" s="18" t="n"/>
      <c r="B914" s="18" t="n"/>
      <c r="C914" s="18" t="n"/>
      <c r="D914" s="18" t="n"/>
      <c r="E914" s="18" t="n"/>
      <c r="F914" s="18" t="n"/>
      <c r="G914" s="38" t="n"/>
      <c r="H914" s="39">
        <f>IF($A914="","",IF($F914="","",IFERROR(INDEX('Deposit Batches'!$C$6:$C$505,MATCH($F914,'Deposit Batches'!$A$6:$A$505,0)),"")))</f>
        <v/>
      </c>
      <c r="I914" s="38" t="n"/>
      <c r="J914" s="40" t="n"/>
      <c r="K914" s="40" t="n"/>
      <c r="L914" s="41">
        <f>IF($A914="","",IF($J914="","",ROUND($J914-IF($K914="",0,$K914),2)))</f>
        <v/>
      </c>
      <c r="M914" s="23">
        <f>IF($A914="","",IF(OR($B914="",$C914="",$D914="",$G914="",$J914=""),"Missing Required Data",IF($F914="","Unassigned to Deposit",IF(COUNTIF('Deposit Batches'!$A$6:$A$505,$F914)=0,"Unknown Deposit Batch",IF($I914="","Not Posted",IF(OR($I914&lt;$G914,AND($H914&lt;&gt;"",$H914&lt;$G914)),"Review Dates",IF(ABS($L914)&gt;Dashboard!$B$5,"Posting Variance",IF(ABS(IFERROR(INDEX('Deposit Batches'!$H$6:$H$505,MATCH($F914,'Deposit Batches'!$A$6:$A$505,0)),0))&gt;Dashboard!$B$6,"Deposit Variance","Reconciled"))))))))</f>
        <v/>
      </c>
      <c r="N914" s="24">
        <f>IF($A914="","",IF($G914="","",MAX(0,IF($M914="Reconciled",$I914,Dashboard!$B$4)-$G914)))</f>
        <v/>
      </c>
      <c r="O914" s="25" t="n"/>
    </row>
    <row r="915">
      <c r="A915" s="18" t="n"/>
      <c r="B915" s="18" t="n"/>
      <c r="C915" s="18" t="n"/>
      <c r="D915" s="18" t="n"/>
      <c r="E915" s="18" t="n"/>
      <c r="F915" s="18" t="n"/>
      <c r="G915" s="38" t="n"/>
      <c r="H915" s="39">
        <f>IF($A915="","",IF($F915="","",IFERROR(INDEX('Deposit Batches'!$C$6:$C$505,MATCH($F915,'Deposit Batches'!$A$6:$A$505,0)),"")))</f>
        <v/>
      </c>
      <c r="I915" s="38" t="n"/>
      <c r="J915" s="40" t="n"/>
      <c r="K915" s="40" t="n"/>
      <c r="L915" s="41">
        <f>IF($A915="","",IF($J915="","",ROUND($J915-IF($K915="",0,$K915),2)))</f>
        <v/>
      </c>
      <c r="M915" s="23">
        <f>IF($A915="","",IF(OR($B915="",$C915="",$D915="",$G915="",$J915=""),"Missing Required Data",IF($F915="","Unassigned to Deposit",IF(COUNTIF('Deposit Batches'!$A$6:$A$505,$F915)=0,"Unknown Deposit Batch",IF($I915="","Not Posted",IF(OR($I915&lt;$G915,AND($H915&lt;&gt;"",$H915&lt;$G915)),"Review Dates",IF(ABS($L915)&gt;Dashboard!$B$5,"Posting Variance",IF(ABS(IFERROR(INDEX('Deposit Batches'!$H$6:$H$505,MATCH($F915,'Deposit Batches'!$A$6:$A$505,0)),0))&gt;Dashboard!$B$6,"Deposit Variance","Reconciled"))))))))</f>
        <v/>
      </c>
      <c r="N915" s="24">
        <f>IF($A915="","",IF($G915="","",MAX(0,IF($M915="Reconciled",$I915,Dashboard!$B$4)-$G915)))</f>
        <v/>
      </c>
      <c r="O915" s="25" t="n"/>
    </row>
    <row r="916">
      <c r="A916" s="18" t="n"/>
      <c r="B916" s="18" t="n"/>
      <c r="C916" s="18" t="n"/>
      <c r="D916" s="18" t="n"/>
      <c r="E916" s="18" t="n"/>
      <c r="F916" s="18" t="n"/>
      <c r="G916" s="38" t="n"/>
      <c r="H916" s="39">
        <f>IF($A916="","",IF($F916="","",IFERROR(INDEX('Deposit Batches'!$C$6:$C$505,MATCH($F916,'Deposit Batches'!$A$6:$A$505,0)),"")))</f>
        <v/>
      </c>
      <c r="I916" s="38" t="n"/>
      <c r="J916" s="40" t="n"/>
      <c r="K916" s="40" t="n"/>
      <c r="L916" s="41">
        <f>IF($A916="","",IF($J916="","",ROUND($J916-IF($K916="",0,$K916),2)))</f>
        <v/>
      </c>
      <c r="M916" s="23">
        <f>IF($A916="","",IF(OR($B916="",$C916="",$D916="",$G916="",$J916=""),"Missing Required Data",IF($F916="","Unassigned to Deposit",IF(COUNTIF('Deposit Batches'!$A$6:$A$505,$F916)=0,"Unknown Deposit Batch",IF($I916="","Not Posted",IF(OR($I916&lt;$G916,AND($H916&lt;&gt;"",$H916&lt;$G916)),"Review Dates",IF(ABS($L916)&gt;Dashboard!$B$5,"Posting Variance",IF(ABS(IFERROR(INDEX('Deposit Batches'!$H$6:$H$505,MATCH($F916,'Deposit Batches'!$A$6:$A$505,0)),0))&gt;Dashboard!$B$6,"Deposit Variance","Reconciled"))))))))</f>
        <v/>
      </c>
      <c r="N916" s="24">
        <f>IF($A916="","",IF($G916="","",MAX(0,IF($M916="Reconciled",$I916,Dashboard!$B$4)-$G916)))</f>
        <v/>
      </c>
      <c r="O916" s="25" t="n"/>
    </row>
    <row r="917">
      <c r="A917" s="18" t="n"/>
      <c r="B917" s="18" t="n"/>
      <c r="C917" s="18" t="n"/>
      <c r="D917" s="18" t="n"/>
      <c r="E917" s="18" t="n"/>
      <c r="F917" s="18" t="n"/>
      <c r="G917" s="38" t="n"/>
      <c r="H917" s="39">
        <f>IF($A917="","",IF($F917="","",IFERROR(INDEX('Deposit Batches'!$C$6:$C$505,MATCH($F917,'Deposit Batches'!$A$6:$A$505,0)),"")))</f>
        <v/>
      </c>
      <c r="I917" s="38" t="n"/>
      <c r="J917" s="40" t="n"/>
      <c r="K917" s="40" t="n"/>
      <c r="L917" s="41">
        <f>IF($A917="","",IF($J917="","",ROUND($J917-IF($K917="",0,$K917),2)))</f>
        <v/>
      </c>
      <c r="M917" s="23">
        <f>IF($A917="","",IF(OR($B917="",$C917="",$D917="",$G917="",$J917=""),"Missing Required Data",IF($F917="","Unassigned to Deposit",IF(COUNTIF('Deposit Batches'!$A$6:$A$505,$F917)=0,"Unknown Deposit Batch",IF($I917="","Not Posted",IF(OR($I917&lt;$G917,AND($H917&lt;&gt;"",$H917&lt;$G917)),"Review Dates",IF(ABS($L917)&gt;Dashboard!$B$5,"Posting Variance",IF(ABS(IFERROR(INDEX('Deposit Batches'!$H$6:$H$505,MATCH($F917,'Deposit Batches'!$A$6:$A$505,0)),0))&gt;Dashboard!$B$6,"Deposit Variance","Reconciled"))))))))</f>
        <v/>
      </c>
      <c r="N917" s="24">
        <f>IF($A917="","",IF($G917="","",MAX(0,IF($M917="Reconciled",$I917,Dashboard!$B$4)-$G917)))</f>
        <v/>
      </c>
      <c r="O917" s="25" t="n"/>
    </row>
    <row r="918">
      <c r="A918" s="18" t="n"/>
      <c r="B918" s="18" t="n"/>
      <c r="C918" s="18" t="n"/>
      <c r="D918" s="18" t="n"/>
      <c r="E918" s="18" t="n"/>
      <c r="F918" s="18" t="n"/>
      <c r="G918" s="38" t="n"/>
      <c r="H918" s="39">
        <f>IF($A918="","",IF($F918="","",IFERROR(INDEX('Deposit Batches'!$C$6:$C$505,MATCH($F918,'Deposit Batches'!$A$6:$A$505,0)),"")))</f>
        <v/>
      </c>
      <c r="I918" s="38" t="n"/>
      <c r="J918" s="40" t="n"/>
      <c r="K918" s="40" t="n"/>
      <c r="L918" s="41">
        <f>IF($A918="","",IF($J918="","",ROUND($J918-IF($K918="",0,$K918),2)))</f>
        <v/>
      </c>
      <c r="M918" s="23">
        <f>IF($A918="","",IF(OR($B918="",$C918="",$D918="",$G918="",$J918=""),"Missing Required Data",IF($F918="","Unassigned to Deposit",IF(COUNTIF('Deposit Batches'!$A$6:$A$505,$F918)=0,"Unknown Deposit Batch",IF($I918="","Not Posted",IF(OR($I918&lt;$G918,AND($H918&lt;&gt;"",$H918&lt;$G918)),"Review Dates",IF(ABS($L918)&gt;Dashboard!$B$5,"Posting Variance",IF(ABS(IFERROR(INDEX('Deposit Batches'!$H$6:$H$505,MATCH($F918,'Deposit Batches'!$A$6:$A$505,0)),0))&gt;Dashboard!$B$6,"Deposit Variance","Reconciled"))))))))</f>
        <v/>
      </c>
      <c r="N918" s="24">
        <f>IF($A918="","",IF($G918="","",MAX(0,IF($M918="Reconciled",$I918,Dashboard!$B$4)-$G918)))</f>
        <v/>
      </c>
      <c r="O918" s="25" t="n"/>
    </row>
    <row r="919">
      <c r="A919" s="18" t="n"/>
      <c r="B919" s="18" t="n"/>
      <c r="C919" s="18" t="n"/>
      <c r="D919" s="18" t="n"/>
      <c r="E919" s="18" t="n"/>
      <c r="F919" s="18" t="n"/>
      <c r="G919" s="38" t="n"/>
      <c r="H919" s="39">
        <f>IF($A919="","",IF($F919="","",IFERROR(INDEX('Deposit Batches'!$C$6:$C$505,MATCH($F919,'Deposit Batches'!$A$6:$A$505,0)),"")))</f>
        <v/>
      </c>
      <c r="I919" s="38" t="n"/>
      <c r="J919" s="40" t="n"/>
      <c r="K919" s="40" t="n"/>
      <c r="L919" s="41">
        <f>IF($A919="","",IF($J919="","",ROUND($J919-IF($K919="",0,$K919),2)))</f>
        <v/>
      </c>
      <c r="M919" s="23">
        <f>IF($A919="","",IF(OR($B919="",$C919="",$D919="",$G919="",$J919=""),"Missing Required Data",IF($F919="","Unassigned to Deposit",IF(COUNTIF('Deposit Batches'!$A$6:$A$505,$F919)=0,"Unknown Deposit Batch",IF($I919="","Not Posted",IF(OR($I919&lt;$G919,AND($H919&lt;&gt;"",$H919&lt;$G919)),"Review Dates",IF(ABS($L919)&gt;Dashboard!$B$5,"Posting Variance",IF(ABS(IFERROR(INDEX('Deposit Batches'!$H$6:$H$505,MATCH($F919,'Deposit Batches'!$A$6:$A$505,0)),0))&gt;Dashboard!$B$6,"Deposit Variance","Reconciled"))))))))</f>
        <v/>
      </c>
      <c r="N919" s="24">
        <f>IF($A919="","",IF($G919="","",MAX(0,IF($M919="Reconciled",$I919,Dashboard!$B$4)-$G919)))</f>
        <v/>
      </c>
      <c r="O919" s="25" t="n"/>
    </row>
    <row r="920">
      <c r="A920" s="18" t="n"/>
      <c r="B920" s="18" t="n"/>
      <c r="C920" s="18" t="n"/>
      <c r="D920" s="18" t="n"/>
      <c r="E920" s="18" t="n"/>
      <c r="F920" s="18" t="n"/>
      <c r="G920" s="38" t="n"/>
      <c r="H920" s="39">
        <f>IF($A920="","",IF($F920="","",IFERROR(INDEX('Deposit Batches'!$C$6:$C$505,MATCH($F920,'Deposit Batches'!$A$6:$A$505,0)),"")))</f>
        <v/>
      </c>
      <c r="I920" s="38" t="n"/>
      <c r="J920" s="40" t="n"/>
      <c r="K920" s="40" t="n"/>
      <c r="L920" s="41">
        <f>IF($A920="","",IF($J920="","",ROUND($J920-IF($K920="",0,$K920),2)))</f>
        <v/>
      </c>
      <c r="M920" s="23">
        <f>IF($A920="","",IF(OR($B920="",$C920="",$D920="",$G920="",$J920=""),"Missing Required Data",IF($F920="","Unassigned to Deposit",IF(COUNTIF('Deposit Batches'!$A$6:$A$505,$F920)=0,"Unknown Deposit Batch",IF($I920="","Not Posted",IF(OR($I920&lt;$G920,AND($H920&lt;&gt;"",$H920&lt;$G920)),"Review Dates",IF(ABS($L920)&gt;Dashboard!$B$5,"Posting Variance",IF(ABS(IFERROR(INDEX('Deposit Batches'!$H$6:$H$505,MATCH($F920,'Deposit Batches'!$A$6:$A$505,0)),0))&gt;Dashboard!$B$6,"Deposit Variance","Reconciled"))))))))</f>
        <v/>
      </c>
      <c r="N920" s="24">
        <f>IF($A920="","",IF($G920="","",MAX(0,IF($M920="Reconciled",$I920,Dashboard!$B$4)-$G920)))</f>
        <v/>
      </c>
      <c r="O920" s="25" t="n"/>
    </row>
    <row r="921">
      <c r="A921" s="18" t="n"/>
      <c r="B921" s="18" t="n"/>
      <c r="C921" s="18" t="n"/>
      <c r="D921" s="18" t="n"/>
      <c r="E921" s="18" t="n"/>
      <c r="F921" s="18" t="n"/>
      <c r="G921" s="38" t="n"/>
      <c r="H921" s="39">
        <f>IF($A921="","",IF($F921="","",IFERROR(INDEX('Deposit Batches'!$C$6:$C$505,MATCH($F921,'Deposit Batches'!$A$6:$A$505,0)),"")))</f>
        <v/>
      </c>
      <c r="I921" s="38" t="n"/>
      <c r="J921" s="40" t="n"/>
      <c r="K921" s="40" t="n"/>
      <c r="L921" s="41">
        <f>IF($A921="","",IF($J921="","",ROUND($J921-IF($K921="",0,$K921),2)))</f>
        <v/>
      </c>
      <c r="M921" s="23">
        <f>IF($A921="","",IF(OR($B921="",$C921="",$D921="",$G921="",$J921=""),"Missing Required Data",IF($F921="","Unassigned to Deposit",IF(COUNTIF('Deposit Batches'!$A$6:$A$505,$F921)=0,"Unknown Deposit Batch",IF($I921="","Not Posted",IF(OR($I921&lt;$G921,AND($H921&lt;&gt;"",$H921&lt;$G921)),"Review Dates",IF(ABS($L921)&gt;Dashboard!$B$5,"Posting Variance",IF(ABS(IFERROR(INDEX('Deposit Batches'!$H$6:$H$505,MATCH($F921,'Deposit Batches'!$A$6:$A$505,0)),0))&gt;Dashboard!$B$6,"Deposit Variance","Reconciled"))))))))</f>
        <v/>
      </c>
      <c r="N921" s="24">
        <f>IF($A921="","",IF($G921="","",MAX(0,IF($M921="Reconciled",$I921,Dashboard!$B$4)-$G921)))</f>
        <v/>
      </c>
      <c r="O921" s="25" t="n"/>
    </row>
    <row r="922">
      <c r="A922" s="18" t="n"/>
      <c r="B922" s="18" t="n"/>
      <c r="C922" s="18" t="n"/>
      <c r="D922" s="18" t="n"/>
      <c r="E922" s="18" t="n"/>
      <c r="F922" s="18" t="n"/>
      <c r="G922" s="38" t="n"/>
      <c r="H922" s="39">
        <f>IF($A922="","",IF($F922="","",IFERROR(INDEX('Deposit Batches'!$C$6:$C$505,MATCH($F922,'Deposit Batches'!$A$6:$A$505,0)),"")))</f>
        <v/>
      </c>
      <c r="I922" s="38" t="n"/>
      <c r="J922" s="40" t="n"/>
      <c r="K922" s="40" t="n"/>
      <c r="L922" s="41">
        <f>IF($A922="","",IF($J922="","",ROUND($J922-IF($K922="",0,$K922),2)))</f>
        <v/>
      </c>
      <c r="M922" s="23">
        <f>IF($A922="","",IF(OR($B922="",$C922="",$D922="",$G922="",$J922=""),"Missing Required Data",IF($F922="","Unassigned to Deposit",IF(COUNTIF('Deposit Batches'!$A$6:$A$505,$F922)=0,"Unknown Deposit Batch",IF($I922="","Not Posted",IF(OR($I922&lt;$G922,AND($H922&lt;&gt;"",$H922&lt;$G922)),"Review Dates",IF(ABS($L922)&gt;Dashboard!$B$5,"Posting Variance",IF(ABS(IFERROR(INDEX('Deposit Batches'!$H$6:$H$505,MATCH($F922,'Deposit Batches'!$A$6:$A$505,0)),0))&gt;Dashboard!$B$6,"Deposit Variance","Reconciled"))))))))</f>
        <v/>
      </c>
      <c r="N922" s="24">
        <f>IF($A922="","",IF($G922="","",MAX(0,IF($M922="Reconciled",$I922,Dashboard!$B$4)-$G922)))</f>
        <v/>
      </c>
      <c r="O922" s="25" t="n"/>
    </row>
    <row r="923">
      <c r="A923" s="18" t="n"/>
      <c r="B923" s="18" t="n"/>
      <c r="C923" s="18" t="n"/>
      <c r="D923" s="18" t="n"/>
      <c r="E923" s="18" t="n"/>
      <c r="F923" s="18" t="n"/>
      <c r="G923" s="38" t="n"/>
      <c r="H923" s="39">
        <f>IF($A923="","",IF($F923="","",IFERROR(INDEX('Deposit Batches'!$C$6:$C$505,MATCH($F923,'Deposit Batches'!$A$6:$A$505,0)),"")))</f>
        <v/>
      </c>
      <c r="I923" s="38" t="n"/>
      <c r="J923" s="40" t="n"/>
      <c r="K923" s="40" t="n"/>
      <c r="L923" s="41">
        <f>IF($A923="","",IF($J923="","",ROUND($J923-IF($K923="",0,$K923),2)))</f>
        <v/>
      </c>
      <c r="M923" s="23">
        <f>IF($A923="","",IF(OR($B923="",$C923="",$D923="",$G923="",$J923=""),"Missing Required Data",IF($F923="","Unassigned to Deposit",IF(COUNTIF('Deposit Batches'!$A$6:$A$505,$F923)=0,"Unknown Deposit Batch",IF($I923="","Not Posted",IF(OR($I923&lt;$G923,AND($H923&lt;&gt;"",$H923&lt;$G923)),"Review Dates",IF(ABS($L923)&gt;Dashboard!$B$5,"Posting Variance",IF(ABS(IFERROR(INDEX('Deposit Batches'!$H$6:$H$505,MATCH($F923,'Deposit Batches'!$A$6:$A$505,0)),0))&gt;Dashboard!$B$6,"Deposit Variance","Reconciled"))))))))</f>
        <v/>
      </c>
      <c r="N923" s="24">
        <f>IF($A923="","",IF($G923="","",MAX(0,IF($M923="Reconciled",$I923,Dashboard!$B$4)-$G923)))</f>
        <v/>
      </c>
      <c r="O923" s="25" t="n"/>
    </row>
    <row r="924">
      <c r="A924" s="18" t="n"/>
      <c r="B924" s="18" t="n"/>
      <c r="C924" s="18" t="n"/>
      <c r="D924" s="18" t="n"/>
      <c r="E924" s="18" t="n"/>
      <c r="F924" s="18" t="n"/>
      <c r="G924" s="38" t="n"/>
      <c r="H924" s="39">
        <f>IF($A924="","",IF($F924="","",IFERROR(INDEX('Deposit Batches'!$C$6:$C$505,MATCH($F924,'Deposit Batches'!$A$6:$A$505,0)),"")))</f>
        <v/>
      </c>
      <c r="I924" s="38" t="n"/>
      <c r="J924" s="40" t="n"/>
      <c r="K924" s="40" t="n"/>
      <c r="L924" s="41">
        <f>IF($A924="","",IF($J924="","",ROUND($J924-IF($K924="",0,$K924),2)))</f>
        <v/>
      </c>
      <c r="M924" s="23">
        <f>IF($A924="","",IF(OR($B924="",$C924="",$D924="",$G924="",$J924=""),"Missing Required Data",IF($F924="","Unassigned to Deposit",IF(COUNTIF('Deposit Batches'!$A$6:$A$505,$F924)=0,"Unknown Deposit Batch",IF($I924="","Not Posted",IF(OR($I924&lt;$G924,AND($H924&lt;&gt;"",$H924&lt;$G924)),"Review Dates",IF(ABS($L924)&gt;Dashboard!$B$5,"Posting Variance",IF(ABS(IFERROR(INDEX('Deposit Batches'!$H$6:$H$505,MATCH($F924,'Deposit Batches'!$A$6:$A$505,0)),0))&gt;Dashboard!$B$6,"Deposit Variance","Reconciled"))))))))</f>
        <v/>
      </c>
      <c r="N924" s="24">
        <f>IF($A924="","",IF($G924="","",MAX(0,IF($M924="Reconciled",$I924,Dashboard!$B$4)-$G924)))</f>
        <v/>
      </c>
      <c r="O924" s="25" t="n"/>
    </row>
    <row r="925">
      <c r="A925" s="18" t="n"/>
      <c r="B925" s="18" t="n"/>
      <c r="C925" s="18" t="n"/>
      <c r="D925" s="18" t="n"/>
      <c r="E925" s="18" t="n"/>
      <c r="F925" s="18" t="n"/>
      <c r="G925" s="38" t="n"/>
      <c r="H925" s="39">
        <f>IF($A925="","",IF($F925="","",IFERROR(INDEX('Deposit Batches'!$C$6:$C$505,MATCH($F925,'Deposit Batches'!$A$6:$A$505,0)),"")))</f>
        <v/>
      </c>
      <c r="I925" s="38" t="n"/>
      <c r="J925" s="40" t="n"/>
      <c r="K925" s="40" t="n"/>
      <c r="L925" s="41">
        <f>IF($A925="","",IF($J925="","",ROUND($J925-IF($K925="",0,$K925),2)))</f>
        <v/>
      </c>
      <c r="M925" s="23">
        <f>IF($A925="","",IF(OR($B925="",$C925="",$D925="",$G925="",$J925=""),"Missing Required Data",IF($F925="","Unassigned to Deposit",IF(COUNTIF('Deposit Batches'!$A$6:$A$505,$F925)=0,"Unknown Deposit Batch",IF($I925="","Not Posted",IF(OR($I925&lt;$G925,AND($H925&lt;&gt;"",$H925&lt;$G925)),"Review Dates",IF(ABS($L925)&gt;Dashboard!$B$5,"Posting Variance",IF(ABS(IFERROR(INDEX('Deposit Batches'!$H$6:$H$505,MATCH($F925,'Deposit Batches'!$A$6:$A$505,0)),0))&gt;Dashboard!$B$6,"Deposit Variance","Reconciled"))))))))</f>
        <v/>
      </c>
      <c r="N925" s="24">
        <f>IF($A925="","",IF($G925="","",MAX(0,IF($M925="Reconciled",$I925,Dashboard!$B$4)-$G925)))</f>
        <v/>
      </c>
      <c r="O925" s="25" t="n"/>
    </row>
    <row r="926">
      <c r="A926" s="18" t="n"/>
      <c r="B926" s="18" t="n"/>
      <c r="C926" s="18" t="n"/>
      <c r="D926" s="18" t="n"/>
      <c r="E926" s="18" t="n"/>
      <c r="F926" s="18" t="n"/>
      <c r="G926" s="38" t="n"/>
      <c r="H926" s="39">
        <f>IF($A926="","",IF($F926="","",IFERROR(INDEX('Deposit Batches'!$C$6:$C$505,MATCH($F926,'Deposit Batches'!$A$6:$A$505,0)),"")))</f>
        <v/>
      </c>
      <c r="I926" s="38" t="n"/>
      <c r="J926" s="40" t="n"/>
      <c r="K926" s="40" t="n"/>
      <c r="L926" s="41">
        <f>IF($A926="","",IF($J926="","",ROUND($J926-IF($K926="",0,$K926),2)))</f>
        <v/>
      </c>
      <c r="M926" s="23">
        <f>IF($A926="","",IF(OR($B926="",$C926="",$D926="",$G926="",$J926=""),"Missing Required Data",IF($F926="","Unassigned to Deposit",IF(COUNTIF('Deposit Batches'!$A$6:$A$505,$F926)=0,"Unknown Deposit Batch",IF($I926="","Not Posted",IF(OR($I926&lt;$G926,AND($H926&lt;&gt;"",$H926&lt;$G926)),"Review Dates",IF(ABS($L926)&gt;Dashboard!$B$5,"Posting Variance",IF(ABS(IFERROR(INDEX('Deposit Batches'!$H$6:$H$505,MATCH($F926,'Deposit Batches'!$A$6:$A$505,0)),0))&gt;Dashboard!$B$6,"Deposit Variance","Reconciled"))))))))</f>
        <v/>
      </c>
      <c r="N926" s="24">
        <f>IF($A926="","",IF($G926="","",MAX(0,IF($M926="Reconciled",$I926,Dashboard!$B$4)-$G926)))</f>
        <v/>
      </c>
      <c r="O926" s="25" t="n"/>
    </row>
    <row r="927">
      <c r="A927" s="18" t="n"/>
      <c r="B927" s="18" t="n"/>
      <c r="C927" s="18" t="n"/>
      <c r="D927" s="18" t="n"/>
      <c r="E927" s="18" t="n"/>
      <c r="F927" s="18" t="n"/>
      <c r="G927" s="38" t="n"/>
      <c r="H927" s="39">
        <f>IF($A927="","",IF($F927="","",IFERROR(INDEX('Deposit Batches'!$C$6:$C$505,MATCH($F927,'Deposit Batches'!$A$6:$A$505,0)),"")))</f>
        <v/>
      </c>
      <c r="I927" s="38" t="n"/>
      <c r="J927" s="40" t="n"/>
      <c r="K927" s="40" t="n"/>
      <c r="L927" s="41">
        <f>IF($A927="","",IF($J927="","",ROUND($J927-IF($K927="",0,$K927),2)))</f>
        <v/>
      </c>
      <c r="M927" s="23">
        <f>IF($A927="","",IF(OR($B927="",$C927="",$D927="",$G927="",$J927=""),"Missing Required Data",IF($F927="","Unassigned to Deposit",IF(COUNTIF('Deposit Batches'!$A$6:$A$505,$F927)=0,"Unknown Deposit Batch",IF($I927="","Not Posted",IF(OR($I927&lt;$G927,AND($H927&lt;&gt;"",$H927&lt;$G927)),"Review Dates",IF(ABS($L927)&gt;Dashboard!$B$5,"Posting Variance",IF(ABS(IFERROR(INDEX('Deposit Batches'!$H$6:$H$505,MATCH($F927,'Deposit Batches'!$A$6:$A$505,0)),0))&gt;Dashboard!$B$6,"Deposit Variance","Reconciled"))))))))</f>
        <v/>
      </c>
      <c r="N927" s="24">
        <f>IF($A927="","",IF($G927="","",MAX(0,IF($M927="Reconciled",$I927,Dashboard!$B$4)-$G927)))</f>
        <v/>
      </c>
      <c r="O927" s="25" t="n"/>
    </row>
    <row r="928">
      <c r="A928" s="18" t="n"/>
      <c r="B928" s="18" t="n"/>
      <c r="C928" s="18" t="n"/>
      <c r="D928" s="18" t="n"/>
      <c r="E928" s="18" t="n"/>
      <c r="F928" s="18" t="n"/>
      <c r="G928" s="38" t="n"/>
      <c r="H928" s="39">
        <f>IF($A928="","",IF($F928="","",IFERROR(INDEX('Deposit Batches'!$C$6:$C$505,MATCH($F928,'Deposit Batches'!$A$6:$A$505,0)),"")))</f>
        <v/>
      </c>
      <c r="I928" s="38" t="n"/>
      <c r="J928" s="40" t="n"/>
      <c r="K928" s="40" t="n"/>
      <c r="L928" s="41">
        <f>IF($A928="","",IF($J928="","",ROUND($J928-IF($K928="",0,$K928),2)))</f>
        <v/>
      </c>
      <c r="M928" s="23">
        <f>IF($A928="","",IF(OR($B928="",$C928="",$D928="",$G928="",$J928=""),"Missing Required Data",IF($F928="","Unassigned to Deposit",IF(COUNTIF('Deposit Batches'!$A$6:$A$505,$F928)=0,"Unknown Deposit Batch",IF($I928="","Not Posted",IF(OR($I928&lt;$G928,AND($H928&lt;&gt;"",$H928&lt;$G928)),"Review Dates",IF(ABS($L928)&gt;Dashboard!$B$5,"Posting Variance",IF(ABS(IFERROR(INDEX('Deposit Batches'!$H$6:$H$505,MATCH($F928,'Deposit Batches'!$A$6:$A$505,0)),0))&gt;Dashboard!$B$6,"Deposit Variance","Reconciled"))))))))</f>
        <v/>
      </c>
      <c r="N928" s="24">
        <f>IF($A928="","",IF($G928="","",MAX(0,IF($M928="Reconciled",$I928,Dashboard!$B$4)-$G928)))</f>
        <v/>
      </c>
      <c r="O928" s="25" t="n"/>
    </row>
    <row r="929">
      <c r="A929" s="18" t="n"/>
      <c r="B929" s="18" t="n"/>
      <c r="C929" s="18" t="n"/>
      <c r="D929" s="18" t="n"/>
      <c r="E929" s="18" t="n"/>
      <c r="F929" s="18" t="n"/>
      <c r="G929" s="38" t="n"/>
      <c r="H929" s="39">
        <f>IF($A929="","",IF($F929="","",IFERROR(INDEX('Deposit Batches'!$C$6:$C$505,MATCH($F929,'Deposit Batches'!$A$6:$A$505,0)),"")))</f>
        <v/>
      </c>
      <c r="I929" s="38" t="n"/>
      <c r="J929" s="40" t="n"/>
      <c r="K929" s="40" t="n"/>
      <c r="L929" s="41">
        <f>IF($A929="","",IF($J929="","",ROUND($J929-IF($K929="",0,$K929),2)))</f>
        <v/>
      </c>
      <c r="M929" s="23">
        <f>IF($A929="","",IF(OR($B929="",$C929="",$D929="",$G929="",$J929=""),"Missing Required Data",IF($F929="","Unassigned to Deposit",IF(COUNTIF('Deposit Batches'!$A$6:$A$505,$F929)=0,"Unknown Deposit Batch",IF($I929="","Not Posted",IF(OR($I929&lt;$G929,AND($H929&lt;&gt;"",$H929&lt;$G929)),"Review Dates",IF(ABS($L929)&gt;Dashboard!$B$5,"Posting Variance",IF(ABS(IFERROR(INDEX('Deposit Batches'!$H$6:$H$505,MATCH($F929,'Deposit Batches'!$A$6:$A$505,0)),0))&gt;Dashboard!$B$6,"Deposit Variance","Reconciled"))))))))</f>
        <v/>
      </c>
      <c r="N929" s="24">
        <f>IF($A929="","",IF($G929="","",MAX(0,IF($M929="Reconciled",$I929,Dashboard!$B$4)-$G929)))</f>
        <v/>
      </c>
      <c r="O929" s="25" t="n"/>
    </row>
    <row r="930">
      <c r="A930" s="18" t="n"/>
      <c r="B930" s="18" t="n"/>
      <c r="C930" s="18" t="n"/>
      <c r="D930" s="18" t="n"/>
      <c r="E930" s="18" t="n"/>
      <c r="F930" s="18" t="n"/>
      <c r="G930" s="38" t="n"/>
      <c r="H930" s="39">
        <f>IF($A930="","",IF($F930="","",IFERROR(INDEX('Deposit Batches'!$C$6:$C$505,MATCH($F930,'Deposit Batches'!$A$6:$A$505,0)),"")))</f>
        <v/>
      </c>
      <c r="I930" s="38" t="n"/>
      <c r="J930" s="40" t="n"/>
      <c r="K930" s="40" t="n"/>
      <c r="L930" s="41">
        <f>IF($A930="","",IF($J930="","",ROUND($J930-IF($K930="",0,$K930),2)))</f>
        <v/>
      </c>
      <c r="M930" s="23">
        <f>IF($A930="","",IF(OR($B930="",$C930="",$D930="",$G930="",$J930=""),"Missing Required Data",IF($F930="","Unassigned to Deposit",IF(COUNTIF('Deposit Batches'!$A$6:$A$505,$F930)=0,"Unknown Deposit Batch",IF($I930="","Not Posted",IF(OR($I930&lt;$G930,AND($H930&lt;&gt;"",$H930&lt;$G930)),"Review Dates",IF(ABS($L930)&gt;Dashboard!$B$5,"Posting Variance",IF(ABS(IFERROR(INDEX('Deposit Batches'!$H$6:$H$505,MATCH($F930,'Deposit Batches'!$A$6:$A$505,0)),0))&gt;Dashboard!$B$6,"Deposit Variance","Reconciled"))))))))</f>
        <v/>
      </c>
      <c r="N930" s="24">
        <f>IF($A930="","",IF($G930="","",MAX(0,IF($M930="Reconciled",$I930,Dashboard!$B$4)-$G930)))</f>
        <v/>
      </c>
      <c r="O930" s="25" t="n"/>
    </row>
    <row r="931">
      <c r="A931" s="18" t="n"/>
      <c r="B931" s="18" t="n"/>
      <c r="C931" s="18" t="n"/>
      <c r="D931" s="18" t="n"/>
      <c r="E931" s="18" t="n"/>
      <c r="F931" s="18" t="n"/>
      <c r="G931" s="38" t="n"/>
      <c r="H931" s="39">
        <f>IF($A931="","",IF($F931="","",IFERROR(INDEX('Deposit Batches'!$C$6:$C$505,MATCH($F931,'Deposit Batches'!$A$6:$A$505,0)),"")))</f>
        <v/>
      </c>
      <c r="I931" s="38" t="n"/>
      <c r="J931" s="40" t="n"/>
      <c r="K931" s="40" t="n"/>
      <c r="L931" s="41">
        <f>IF($A931="","",IF($J931="","",ROUND($J931-IF($K931="",0,$K931),2)))</f>
        <v/>
      </c>
      <c r="M931" s="23">
        <f>IF($A931="","",IF(OR($B931="",$C931="",$D931="",$G931="",$J931=""),"Missing Required Data",IF($F931="","Unassigned to Deposit",IF(COUNTIF('Deposit Batches'!$A$6:$A$505,$F931)=0,"Unknown Deposit Batch",IF($I931="","Not Posted",IF(OR($I931&lt;$G931,AND($H931&lt;&gt;"",$H931&lt;$G931)),"Review Dates",IF(ABS($L931)&gt;Dashboard!$B$5,"Posting Variance",IF(ABS(IFERROR(INDEX('Deposit Batches'!$H$6:$H$505,MATCH($F931,'Deposit Batches'!$A$6:$A$505,0)),0))&gt;Dashboard!$B$6,"Deposit Variance","Reconciled"))))))))</f>
        <v/>
      </c>
      <c r="N931" s="24">
        <f>IF($A931="","",IF($G931="","",MAX(0,IF($M931="Reconciled",$I931,Dashboard!$B$4)-$G931)))</f>
        <v/>
      </c>
      <c r="O931" s="25" t="n"/>
    </row>
    <row r="932">
      <c r="A932" s="18" t="n"/>
      <c r="B932" s="18" t="n"/>
      <c r="C932" s="18" t="n"/>
      <c r="D932" s="18" t="n"/>
      <c r="E932" s="18" t="n"/>
      <c r="F932" s="18" t="n"/>
      <c r="G932" s="38" t="n"/>
      <c r="H932" s="39">
        <f>IF($A932="","",IF($F932="","",IFERROR(INDEX('Deposit Batches'!$C$6:$C$505,MATCH($F932,'Deposit Batches'!$A$6:$A$505,0)),"")))</f>
        <v/>
      </c>
      <c r="I932" s="38" t="n"/>
      <c r="J932" s="40" t="n"/>
      <c r="K932" s="40" t="n"/>
      <c r="L932" s="41">
        <f>IF($A932="","",IF($J932="","",ROUND($J932-IF($K932="",0,$K932),2)))</f>
        <v/>
      </c>
      <c r="M932" s="23">
        <f>IF($A932="","",IF(OR($B932="",$C932="",$D932="",$G932="",$J932=""),"Missing Required Data",IF($F932="","Unassigned to Deposit",IF(COUNTIF('Deposit Batches'!$A$6:$A$505,$F932)=0,"Unknown Deposit Batch",IF($I932="","Not Posted",IF(OR($I932&lt;$G932,AND($H932&lt;&gt;"",$H932&lt;$G932)),"Review Dates",IF(ABS($L932)&gt;Dashboard!$B$5,"Posting Variance",IF(ABS(IFERROR(INDEX('Deposit Batches'!$H$6:$H$505,MATCH($F932,'Deposit Batches'!$A$6:$A$505,0)),0))&gt;Dashboard!$B$6,"Deposit Variance","Reconciled"))))))))</f>
        <v/>
      </c>
      <c r="N932" s="24">
        <f>IF($A932="","",IF($G932="","",MAX(0,IF($M932="Reconciled",$I932,Dashboard!$B$4)-$G932)))</f>
        <v/>
      </c>
      <c r="O932" s="25" t="n"/>
    </row>
    <row r="933">
      <c r="A933" s="18" t="n"/>
      <c r="B933" s="18" t="n"/>
      <c r="C933" s="18" t="n"/>
      <c r="D933" s="18" t="n"/>
      <c r="E933" s="18" t="n"/>
      <c r="F933" s="18" t="n"/>
      <c r="G933" s="38" t="n"/>
      <c r="H933" s="39">
        <f>IF($A933="","",IF($F933="","",IFERROR(INDEX('Deposit Batches'!$C$6:$C$505,MATCH($F933,'Deposit Batches'!$A$6:$A$505,0)),"")))</f>
        <v/>
      </c>
      <c r="I933" s="38" t="n"/>
      <c r="J933" s="40" t="n"/>
      <c r="K933" s="40" t="n"/>
      <c r="L933" s="41">
        <f>IF($A933="","",IF($J933="","",ROUND($J933-IF($K933="",0,$K933),2)))</f>
        <v/>
      </c>
      <c r="M933" s="23">
        <f>IF($A933="","",IF(OR($B933="",$C933="",$D933="",$G933="",$J933=""),"Missing Required Data",IF($F933="","Unassigned to Deposit",IF(COUNTIF('Deposit Batches'!$A$6:$A$505,$F933)=0,"Unknown Deposit Batch",IF($I933="","Not Posted",IF(OR($I933&lt;$G933,AND($H933&lt;&gt;"",$H933&lt;$G933)),"Review Dates",IF(ABS($L933)&gt;Dashboard!$B$5,"Posting Variance",IF(ABS(IFERROR(INDEX('Deposit Batches'!$H$6:$H$505,MATCH($F933,'Deposit Batches'!$A$6:$A$505,0)),0))&gt;Dashboard!$B$6,"Deposit Variance","Reconciled"))))))))</f>
        <v/>
      </c>
      <c r="N933" s="24">
        <f>IF($A933="","",IF($G933="","",MAX(0,IF($M933="Reconciled",$I933,Dashboard!$B$4)-$G933)))</f>
        <v/>
      </c>
      <c r="O933" s="25" t="n"/>
    </row>
    <row r="934">
      <c r="A934" s="18" t="n"/>
      <c r="B934" s="18" t="n"/>
      <c r="C934" s="18" t="n"/>
      <c r="D934" s="18" t="n"/>
      <c r="E934" s="18" t="n"/>
      <c r="F934" s="18" t="n"/>
      <c r="G934" s="38" t="n"/>
      <c r="H934" s="39">
        <f>IF($A934="","",IF($F934="","",IFERROR(INDEX('Deposit Batches'!$C$6:$C$505,MATCH($F934,'Deposit Batches'!$A$6:$A$505,0)),"")))</f>
        <v/>
      </c>
      <c r="I934" s="38" t="n"/>
      <c r="J934" s="40" t="n"/>
      <c r="K934" s="40" t="n"/>
      <c r="L934" s="41">
        <f>IF($A934="","",IF($J934="","",ROUND($J934-IF($K934="",0,$K934),2)))</f>
        <v/>
      </c>
      <c r="M934" s="23">
        <f>IF($A934="","",IF(OR($B934="",$C934="",$D934="",$G934="",$J934=""),"Missing Required Data",IF($F934="","Unassigned to Deposit",IF(COUNTIF('Deposit Batches'!$A$6:$A$505,$F934)=0,"Unknown Deposit Batch",IF($I934="","Not Posted",IF(OR($I934&lt;$G934,AND($H934&lt;&gt;"",$H934&lt;$G934)),"Review Dates",IF(ABS($L934)&gt;Dashboard!$B$5,"Posting Variance",IF(ABS(IFERROR(INDEX('Deposit Batches'!$H$6:$H$505,MATCH($F934,'Deposit Batches'!$A$6:$A$505,0)),0))&gt;Dashboard!$B$6,"Deposit Variance","Reconciled"))))))))</f>
        <v/>
      </c>
      <c r="N934" s="24">
        <f>IF($A934="","",IF($G934="","",MAX(0,IF($M934="Reconciled",$I934,Dashboard!$B$4)-$G934)))</f>
        <v/>
      </c>
      <c r="O934" s="25" t="n"/>
    </row>
    <row r="935">
      <c r="A935" s="18" t="n"/>
      <c r="B935" s="18" t="n"/>
      <c r="C935" s="18" t="n"/>
      <c r="D935" s="18" t="n"/>
      <c r="E935" s="18" t="n"/>
      <c r="F935" s="18" t="n"/>
      <c r="G935" s="38" t="n"/>
      <c r="H935" s="39">
        <f>IF($A935="","",IF($F935="","",IFERROR(INDEX('Deposit Batches'!$C$6:$C$505,MATCH($F935,'Deposit Batches'!$A$6:$A$505,0)),"")))</f>
        <v/>
      </c>
      <c r="I935" s="38" t="n"/>
      <c r="J935" s="40" t="n"/>
      <c r="K935" s="40" t="n"/>
      <c r="L935" s="41">
        <f>IF($A935="","",IF($J935="","",ROUND($J935-IF($K935="",0,$K935),2)))</f>
        <v/>
      </c>
      <c r="M935" s="23">
        <f>IF($A935="","",IF(OR($B935="",$C935="",$D935="",$G935="",$J935=""),"Missing Required Data",IF($F935="","Unassigned to Deposit",IF(COUNTIF('Deposit Batches'!$A$6:$A$505,$F935)=0,"Unknown Deposit Batch",IF($I935="","Not Posted",IF(OR($I935&lt;$G935,AND($H935&lt;&gt;"",$H935&lt;$G935)),"Review Dates",IF(ABS($L935)&gt;Dashboard!$B$5,"Posting Variance",IF(ABS(IFERROR(INDEX('Deposit Batches'!$H$6:$H$505,MATCH($F935,'Deposit Batches'!$A$6:$A$505,0)),0))&gt;Dashboard!$B$6,"Deposit Variance","Reconciled"))))))))</f>
        <v/>
      </c>
      <c r="N935" s="24">
        <f>IF($A935="","",IF($G935="","",MAX(0,IF($M935="Reconciled",$I935,Dashboard!$B$4)-$G935)))</f>
        <v/>
      </c>
      <c r="O935" s="25" t="n"/>
    </row>
    <row r="936">
      <c r="A936" s="18" t="n"/>
      <c r="B936" s="18" t="n"/>
      <c r="C936" s="18" t="n"/>
      <c r="D936" s="18" t="n"/>
      <c r="E936" s="18" t="n"/>
      <c r="F936" s="18" t="n"/>
      <c r="G936" s="38" t="n"/>
      <c r="H936" s="39">
        <f>IF($A936="","",IF($F936="","",IFERROR(INDEX('Deposit Batches'!$C$6:$C$505,MATCH($F936,'Deposit Batches'!$A$6:$A$505,0)),"")))</f>
        <v/>
      </c>
      <c r="I936" s="38" t="n"/>
      <c r="J936" s="40" t="n"/>
      <c r="K936" s="40" t="n"/>
      <c r="L936" s="41">
        <f>IF($A936="","",IF($J936="","",ROUND($J936-IF($K936="",0,$K936),2)))</f>
        <v/>
      </c>
      <c r="M936" s="23">
        <f>IF($A936="","",IF(OR($B936="",$C936="",$D936="",$G936="",$J936=""),"Missing Required Data",IF($F936="","Unassigned to Deposit",IF(COUNTIF('Deposit Batches'!$A$6:$A$505,$F936)=0,"Unknown Deposit Batch",IF($I936="","Not Posted",IF(OR($I936&lt;$G936,AND($H936&lt;&gt;"",$H936&lt;$G936)),"Review Dates",IF(ABS($L936)&gt;Dashboard!$B$5,"Posting Variance",IF(ABS(IFERROR(INDEX('Deposit Batches'!$H$6:$H$505,MATCH($F936,'Deposit Batches'!$A$6:$A$505,0)),0))&gt;Dashboard!$B$6,"Deposit Variance","Reconciled"))))))))</f>
        <v/>
      </c>
      <c r="N936" s="24">
        <f>IF($A936="","",IF($G936="","",MAX(0,IF($M936="Reconciled",$I936,Dashboard!$B$4)-$G936)))</f>
        <v/>
      </c>
      <c r="O936" s="25" t="n"/>
    </row>
    <row r="937">
      <c r="A937" s="18" t="n"/>
      <c r="B937" s="18" t="n"/>
      <c r="C937" s="18" t="n"/>
      <c r="D937" s="18" t="n"/>
      <c r="E937" s="18" t="n"/>
      <c r="F937" s="18" t="n"/>
      <c r="G937" s="38" t="n"/>
      <c r="H937" s="39">
        <f>IF($A937="","",IF($F937="","",IFERROR(INDEX('Deposit Batches'!$C$6:$C$505,MATCH($F937,'Deposit Batches'!$A$6:$A$505,0)),"")))</f>
        <v/>
      </c>
      <c r="I937" s="38" t="n"/>
      <c r="J937" s="40" t="n"/>
      <c r="K937" s="40" t="n"/>
      <c r="L937" s="41">
        <f>IF($A937="","",IF($J937="","",ROUND($J937-IF($K937="",0,$K937),2)))</f>
        <v/>
      </c>
      <c r="M937" s="23">
        <f>IF($A937="","",IF(OR($B937="",$C937="",$D937="",$G937="",$J937=""),"Missing Required Data",IF($F937="","Unassigned to Deposit",IF(COUNTIF('Deposit Batches'!$A$6:$A$505,$F937)=0,"Unknown Deposit Batch",IF($I937="","Not Posted",IF(OR($I937&lt;$G937,AND($H937&lt;&gt;"",$H937&lt;$G937)),"Review Dates",IF(ABS($L937)&gt;Dashboard!$B$5,"Posting Variance",IF(ABS(IFERROR(INDEX('Deposit Batches'!$H$6:$H$505,MATCH($F937,'Deposit Batches'!$A$6:$A$505,0)),0))&gt;Dashboard!$B$6,"Deposit Variance","Reconciled"))))))))</f>
        <v/>
      </c>
      <c r="N937" s="24">
        <f>IF($A937="","",IF($G937="","",MAX(0,IF($M937="Reconciled",$I937,Dashboard!$B$4)-$G937)))</f>
        <v/>
      </c>
      <c r="O937" s="25" t="n"/>
    </row>
    <row r="938">
      <c r="A938" s="18" t="n"/>
      <c r="B938" s="18" t="n"/>
      <c r="C938" s="18" t="n"/>
      <c r="D938" s="18" t="n"/>
      <c r="E938" s="18" t="n"/>
      <c r="F938" s="18" t="n"/>
      <c r="G938" s="38" t="n"/>
      <c r="H938" s="39">
        <f>IF($A938="","",IF($F938="","",IFERROR(INDEX('Deposit Batches'!$C$6:$C$505,MATCH($F938,'Deposit Batches'!$A$6:$A$505,0)),"")))</f>
        <v/>
      </c>
      <c r="I938" s="38" t="n"/>
      <c r="J938" s="40" t="n"/>
      <c r="K938" s="40" t="n"/>
      <c r="L938" s="41">
        <f>IF($A938="","",IF($J938="","",ROUND($J938-IF($K938="",0,$K938),2)))</f>
        <v/>
      </c>
      <c r="M938" s="23">
        <f>IF($A938="","",IF(OR($B938="",$C938="",$D938="",$G938="",$J938=""),"Missing Required Data",IF($F938="","Unassigned to Deposit",IF(COUNTIF('Deposit Batches'!$A$6:$A$505,$F938)=0,"Unknown Deposit Batch",IF($I938="","Not Posted",IF(OR($I938&lt;$G938,AND($H938&lt;&gt;"",$H938&lt;$G938)),"Review Dates",IF(ABS($L938)&gt;Dashboard!$B$5,"Posting Variance",IF(ABS(IFERROR(INDEX('Deposit Batches'!$H$6:$H$505,MATCH($F938,'Deposit Batches'!$A$6:$A$505,0)),0))&gt;Dashboard!$B$6,"Deposit Variance","Reconciled"))))))))</f>
        <v/>
      </c>
      <c r="N938" s="24">
        <f>IF($A938="","",IF($G938="","",MAX(0,IF($M938="Reconciled",$I938,Dashboard!$B$4)-$G938)))</f>
        <v/>
      </c>
      <c r="O938" s="25" t="n"/>
    </row>
    <row r="939">
      <c r="A939" s="18" t="n"/>
      <c r="B939" s="18" t="n"/>
      <c r="C939" s="18" t="n"/>
      <c r="D939" s="18" t="n"/>
      <c r="E939" s="18" t="n"/>
      <c r="F939" s="18" t="n"/>
      <c r="G939" s="38" t="n"/>
      <c r="H939" s="39">
        <f>IF($A939="","",IF($F939="","",IFERROR(INDEX('Deposit Batches'!$C$6:$C$505,MATCH($F939,'Deposit Batches'!$A$6:$A$505,0)),"")))</f>
        <v/>
      </c>
      <c r="I939" s="38" t="n"/>
      <c r="J939" s="40" t="n"/>
      <c r="K939" s="40" t="n"/>
      <c r="L939" s="41">
        <f>IF($A939="","",IF($J939="","",ROUND($J939-IF($K939="",0,$K939),2)))</f>
        <v/>
      </c>
      <c r="M939" s="23">
        <f>IF($A939="","",IF(OR($B939="",$C939="",$D939="",$G939="",$J939=""),"Missing Required Data",IF($F939="","Unassigned to Deposit",IF(COUNTIF('Deposit Batches'!$A$6:$A$505,$F939)=0,"Unknown Deposit Batch",IF($I939="","Not Posted",IF(OR($I939&lt;$G939,AND($H939&lt;&gt;"",$H939&lt;$G939)),"Review Dates",IF(ABS($L939)&gt;Dashboard!$B$5,"Posting Variance",IF(ABS(IFERROR(INDEX('Deposit Batches'!$H$6:$H$505,MATCH($F939,'Deposit Batches'!$A$6:$A$505,0)),0))&gt;Dashboard!$B$6,"Deposit Variance","Reconciled"))))))))</f>
        <v/>
      </c>
      <c r="N939" s="24">
        <f>IF($A939="","",IF($G939="","",MAX(0,IF($M939="Reconciled",$I939,Dashboard!$B$4)-$G939)))</f>
        <v/>
      </c>
      <c r="O939" s="25" t="n"/>
    </row>
    <row r="940">
      <c r="A940" s="18" t="n"/>
      <c r="B940" s="18" t="n"/>
      <c r="C940" s="18" t="n"/>
      <c r="D940" s="18" t="n"/>
      <c r="E940" s="18" t="n"/>
      <c r="F940" s="18" t="n"/>
      <c r="G940" s="38" t="n"/>
      <c r="H940" s="39">
        <f>IF($A940="","",IF($F940="","",IFERROR(INDEX('Deposit Batches'!$C$6:$C$505,MATCH($F940,'Deposit Batches'!$A$6:$A$505,0)),"")))</f>
        <v/>
      </c>
      <c r="I940" s="38" t="n"/>
      <c r="J940" s="40" t="n"/>
      <c r="K940" s="40" t="n"/>
      <c r="L940" s="41">
        <f>IF($A940="","",IF($J940="","",ROUND($J940-IF($K940="",0,$K940),2)))</f>
        <v/>
      </c>
      <c r="M940" s="23">
        <f>IF($A940="","",IF(OR($B940="",$C940="",$D940="",$G940="",$J940=""),"Missing Required Data",IF($F940="","Unassigned to Deposit",IF(COUNTIF('Deposit Batches'!$A$6:$A$505,$F940)=0,"Unknown Deposit Batch",IF($I940="","Not Posted",IF(OR($I940&lt;$G940,AND($H940&lt;&gt;"",$H940&lt;$G940)),"Review Dates",IF(ABS($L940)&gt;Dashboard!$B$5,"Posting Variance",IF(ABS(IFERROR(INDEX('Deposit Batches'!$H$6:$H$505,MATCH($F940,'Deposit Batches'!$A$6:$A$505,0)),0))&gt;Dashboard!$B$6,"Deposit Variance","Reconciled"))))))))</f>
        <v/>
      </c>
      <c r="N940" s="24">
        <f>IF($A940="","",IF($G940="","",MAX(0,IF($M940="Reconciled",$I940,Dashboard!$B$4)-$G940)))</f>
        <v/>
      </c>
      <c r="O940" s="25" t="n"/>
    </row>
    <row r="941">
      <c r="A941" s="18" t="n"/>
      <c r="B941" s="18" t="n"/>
      <c r="C941" s="18" t="n"/>
      <c r="D941" s="18" t="n"/>
      <c r="E941" s="18" t="n"/>
      <c r="F941" s="18" t="n"/>
      <c r="G941" s="38" t="n"/>
      <c r="H941" s="39">
        <f>IF($A941="","",IF($F941="","",IFERROR(INDEX('Deposit Batches'!$C$6:$C$505,MATCH($F941,'Deposit Batches'!$A$6:$A$505,0)),"")))</f>
        <v/>
      </c>
      <c r="I941" s="38" t="n"/>
      <c r="J941" s="40" t="n"/>
      <c r="K941" s="40" t="n"/>
      <c r="L941" s="41">
        <f>IF($A941="","",IF($J941="","",ROUND($J941-IF($K941="",0,$K941),2)))</f>
        <v/>
      </c>
      <c r="M941" s="23">
        <f>IF($A941="","",IF(OR($B941="",$C941="",$D941="",$G941="",$J941=""),"Missing Required Data",IF($F941="","Unassigned to Deposit",IF(COUNTIF('Deposit Batches'!$A$6:$A$505,$F941)=0,"Unknown Deposit Batch",IF($I941="","Not Posted",IF(OR($I941&lt;$G941,AND($H941&lt;&gt;"",$H941&lt;$G941)),"Review Dates",IF(ABS($L941)&gt;Dashboard!$B$5,"Posting Variance",IF(ABS(IFERROR(INDEX('Deposit Batches'!$H$6:$H$505,MATCH($F941,'Deposit Batches'!$A$6:$A$505,0)),0))&gt;Dashboard!$B$6,"Deposit Variance","Reconciled"))))))))</f>
        <v/>
      </c>
      <c r="N941" s="24">
        <f>IF($A941="","",IF($G941="","",MAX(0,IF($M941="Reconciled",$I941,Dashboard!$B$4)-$G941)))</f>
        <v/>
      </c>
      <c r="O941" s="25" t="n"/>
    </row>
    <row r="942">
      <c r="A942" s="18" t="n"/>
      <c r="B942" s="18" t="n"/>
      <c r="C942" s="18" t="n"/>
      <c r="D942" s="18" t="n"/>
      <c r="E942" s="18" t="n"/>
      <c r="F942" s="18" t="n"/>
      <c r="G942" s="38" t="n"/>
      <c r="H942" s="39">
        <f>IF($A942="","",IF($F942="","",IFERROR(INDEX('Deposit Batches'!$C$6:$C$505,MATCH($F942,'Deposit Batches'!$A$6:$A$505,0)),"")))</f>
        <v/>
      </c>
      <c r="I942" s="38" t="n"/>
      <c r="J942" s="40" t="n"/>
      <c r="K942" s="40" t="n"/>
      <c r="L942" s="41">
        <f>IF($A942="","",IF($J942="","",ROUND($J942-IF($K942="",0,$K942),2)))</f>
        <v/>
      </c>
      <c r="M942" s="23">
        <f>IF($A942="","",IF(OR($B942="",$C942="",$D942="",$G942="",$J942=""),"Missing Required Data",IF($F942="","Unassigned to Deposit",IF(COUNTIF('Deposit Batches'!$A$6:$A$505,$F942)=0,"Unknown Deposit Batch",IF($I942="","Not Posted",IF(OR($I942&lt;$G942,AND($H942&lt;&gt;"",$H942&lt;$G942)),"Review Dates",IF(ABS($L942)&gt;Dashboard!$B$5,"Posting Variance",IF(ABS(IFERROR(INDEX('Deposit Batches'!$H$6:$H$505,MATCH($F942,'Deposit Batches'!$A$6:$A$505,0)),0))&gt;Dashboard!$B$6,"Deposit Variance","Reconciled"))))))))</f>
        <v/>
      </c>
      <c r="N942" s="24">
        <f>IF($A942="","",IF($G942="","",MAX(0,IF($M942="Reconciled",$I942,Dashboard!$B$4)-$G942)))</f>
        <v/>
      </c>
      <c r="O942" s="25" t="n"/>
    </row>
    <row r="943">
      <c r="A943" s="18" t="n"/>
      <c r="B943" s="18" t="n"/>
      <c r="C943" s="18" t="n"/>
      <c r="D943" s="18" t="n"/>
      <c r="E943" s="18" t="n"/>
      <c r="F943" s="18" t="n"/>
      <c r="G943" s="38" t="n"/>
      <c r="H943" s="39">
        <f>IF($A943="","",IF($F943="","",IFERROR(INDEX('Deposit Batches'!$C$6:$C$505,MATCH($F943,'Deposit Batches'!$A$6:$A$505,0)),"")))</f>
        <v/>
      </c>
      <c r="I943" s="38" t="n"/>
      <c r="J943" s="40" t="n"/>
      <c r="K943" s="40" t="n"/>
      <c r="L943" s="41">
        <f>IF($A943="","",IF($J943="","",ROUND($J943-IF($K943="",0,$K943),2)))</f>
        <v/>
      </c>
      <c r="M943" s="23">
        <f>IF($A943="","",IF(OR($B943="",$C943="",$D943="",$G943="",$J943=""),"Missing Required Data",IF($F943="","Unassigned to Deposit",IF(COUNTIF('Deposit Batches'!$A$6:$A$505,$F943)=0,"Unknown Deposit Batch",IF($I943="","Not Posted",IF(OR($I943&lt;$G943,AND($H943&lt;&gt;"",$H943&lt;$G943)),"Review Dates",IF(ABS($L943)&gt;Dashboard!$B$5,"Posting Variance",IF(ABS(IFERROR(INDEX('Deposit Batches'!$H$6:$H$505,MATCH($F943,'Deposit Batches'!$A$6:$A$505,0)),0))&gt;Dashboard!$B$6,"Deposit Variance","Reconciled"))))))))</f>
        <v/>
      </c>
      <c r="N943" s="24">
        <f>IF($A943="","",IF($G943="","",MAX(0,IF($M943="Reconciled",$I943,Dashboard!$B$4)-$G943)))</f>
        <v/>
      </c>
      <c r="O943" s="25" t="n"/>
    </row>
    <row r="944">
      <c r="A944" s="18" t="n"/>
      <c r="B944" s="18" t="n"/>
      <c r="C944" s="18" t="n"/>
      <c r="D944" s="18" t="n"/>
      <c r="E944" s="18" t="n"/>
      <c r="F944" s="18" t="n"/>
      <c r="G944" s="38" t="n"/>
      <c r="H944" s="39">
        <f>IF($A944="","",IF($F944="","",IFERROR(INDEX('Deposit Batches'!$C$6:$C$505,MATCH($F944,'Deposit Batches'!$A$6:$A$505,0)),"")))</f>
        <v/>
      </c>
      <c r="I944" s="38" t="n"/>
      <c r="J944" s="40" t="n"/>
      <c r="K944" s="40" t="n"/>
      <c r="L944" s="41">
        <f>IF($A944="","",IF($J944="","",ROUND($J944-IF($K944="",0,$K944),2)))</f>
        <v/>
      </c>
      <c r="M944" s="23">
        <f>IF($A944="","",IF(OR($B944="",$C944="",$D944="",$G944="",$J944=""),"Missing Required Data",IF($F944="","Unassigned to Deposit",IF(COUNTIF('Deposit Batches'!$A$6:$A$505,$F944)=0,"Unknown Deposit Batch",IF($I944="","Not Posted",IF(OR($I944&lt;$G944,AND($H944&lt;&gt;"",$H944&lt;$G944)),"Review Dates",IF(ABS($L944)&gt;Dashboard!$B$5,"Posting Variance",IF(ABS(IFERROR(INDEX('Deposit Batches'!$H$6:$H$505,MATCH($F944,'Deposit Batches'!$A$6:$A$505,0)),0))&gt;Dashboard!$B$6,"Deposit Variance","Reconciled"))))))))</f>
        <v/>
      </c>
      <c r="N944" s="24">
        <f>IF($A944="","",IF($G944="","",MAX(0,IF($M944="Reconciled",$I944,Dashboard!$B$4)-$G944)))</f>
        <v/>
      </c>
      <c r="O944" s="25" t="n"/>
    </row>
    <row r="945">
      <c r="A945" s="18" t="n"/>
      <c r="B945" s="18" t="n"/>
      <c r="C945" s="18" t="n"/>
      <c r="D945" s="18" t="n"/>
      <c r="E945" s="18" t="n"/>
      <c r="F945" s="18" t="n"/>
      <c r="G945" s="38" t="n"/>
      <c r="H945" s="39">
        <f>IF($A945="","",IF($F945="","",IFERROR(INDEX('Deposit Batches'!$C$6:$C$505,MATCH($F945,'Deposit Batches'!$A$6:$A$505,0)),"")))</f>
        <v/>
      </c>
      <c r="I945" s="38" t="n"/>
      <c r="J945" s="40" t="n"/>
      <c r="K945" s="40" t="n"/>
      <c r="L945" s="41">
        <f>IF($A945="","",IF($J945="","",ROUND($J945-IF($K945="",0,$K945),2)))</f>
        <v/>
      </c>
      <c r="M945" s="23">
        <f>IF($A945="","",IF(OR($B945="",$C945="",$D945="",$G945="",$J945=""),"Missing Required Data",IF($F945="","Unassigned to Deposit",IF(COUNTIF('Deposit Batches'!$A$6:$A$505,$F945)=0,"Unknown Deposit Batch",IF($I945="","Not Posted",IF(OR($I945&lt;$G945,AND($H945&lt;&gt;"",$H945&lt;$G945)),"Review Dates",IF(ABS($L945)&gt;Dashboard!$B$5,"Posting Variance",IF(ABS(IFERROR(INDEX('Deposit Batches'!$H$6:$H$505,MATCH($F945,'Deposit Batches'!$A$6:$A$505,0)),0))&gt;Dashboard!$B$6,"Deposit Variance","Reconciled"))))))))</f>
        <v/>
      </c>
      <c r="N945" s="24">
        <f>IF($A945="","",IF($G945="","",MAX(0,IF($M945="Reconciled",$I945,Dashboard!$B$4)-$G945)))</f>
        <v/>
      </c>
      <c r="O945" s="25" t="n"/>
    </row>
    <row r="946">
      <c r="A946" s="18" t="n"/>
      <c r="B946" s="18" t="n"/>
      <c r="C946" s="18" t="n"/>
      <c r="D946" s="18" t="n"/>
      <c r="E946" s="18" t="n"/>
      <c r="F946" s="18" t="n"/>
      <c r="G946" s="38" t="n"/>
      <c r="H946" s="39">
        <f>IF($A946="","",IF($F946="","",IFERROR(INDEX('Deposit Batches'!$C$6:$C$505,MATCH($F946,'Deposit Batches'!$A$6:$A$505,0)),"")))</f>
        <v/>
      </c>
      <c r="I946" s="38" t="n"/>
      <c r="J946" s="40" t="n"/>
      <c r="K946" s="40" t="n"/>
      <c r="L946" s="41">
        <f>IF($A946="","",IF($J946="","",ROUND($J946-IF($K946="",0,$K946),2)))</f>
        <v/>
      </c>
      <c r="M946" s="23">
        <f>IF($A946="","",IF(OR($B946="",$C946="",$D946="",$G946="",$J946=""),"Missing Required Data",IF($F946="","Unassigned to Deposit",IF(COUNTIF('Deposit Batches'!$A$6:$A$505,$F946)=0,"Unknown Deposit Batch",IF($I946="","Not Posted",IF(OR($I946&lt;$G946,AND($H946&lt;&gt;"",$H946&lt;$G946)),"Review Dates",IF(ABS($L946)&gt;Dashboard!$B$5,"Posting Variance",IF(ABS(IFERROR(INDEX('Deposit Batches'!$H$6:$H$505,MATCH($F946,'Deposit Batches'!$A$6:$A$505,0)),0))&gt;Dashboard!$B$6,"Deposit Variance","Reconciled"))))))))</f>
        <v/>
      </c>
      <c r="N946" s="24">
        <f>IF($A946="","",IF($G946="","",MAX(0,IF($M946="Reconciled",$I946,Dashboard!$B$4)-$G946)))</f>
        <v/>
      </c>
      <c r="O946" s="25" t="n"/>
    </row>
    <row r="947">
      <c r="A947" s="18" t="n"/>
      <c r="B947" s="18" t="n"/>
      <c r="C947" s="18" t="n"/>
      <c r="D947" s="18" t="n"/>
      <c r="E947" s="18" t="n"/>
      <c r="F947" s="18" t="n"/>
      <c r="G947" s="38" t="n"/>
      <c r="H947" s="39">
        <f>IF($A947="","",IF($F947="","",IFERROR(INDEX('Deposit Batches'!$C$6:$C$505,MATCH($F947,'Deposit Batches'!$A$6:$A$505,0)),"")))</f>
        <v/>
      </c>
      <c r="I947" s="38" t="n"/>
      <c r="J947" s="40" t="n"/>
      <c r="K947" s="40" t="n"/>
      <c r="L947" s="41">
        <f>IF($A947="","",IF($J947="","",ROUND($J947-IF($K947="",0,$K947),2)))</f>
        <v/>
      </c>
      <c r="M947" s="23">
        <f>IF($A947="","",IF(OR($B947="",$C947="",$D947="",$G947="",$J947=""),"Missing Required Data",IF($F947="","Unassigned to Deposit",IF(COUNTIF('Deposit Batches'!$A$6:$A$505,$F947)=0,"Unknown Deposit Batch",IF($I947="","Not Posted",IF(OR($I947&lt;$G947,AND($H947&lt;&gt;"",$H947&lt;$G947)),"Review Dates",IF(ABS($L947)&gt;Dashboard!$B$5,"Posting Variance",IF(ABS(IFERROR(INDEX('Deposit Batches'!$H$6:$H$505,MATCH($F947,'Deposit Batches'!$A$6:$A$505,0)),0))&gt;Dashboard!$B$6,"Deposit Variance","Reconciled"))))))))</f>
        <v/>
      </c>
      <c r="N947" s="24">
        <f>IF($A947="","",IF($G947="","",MAX(0,IF($M947="Reconciled",$I947,Dashboard!$B$4)-$G947)))</f>
        <v/>
      </c>
      <c r="O947" s="25" t="n"/>
    </row>
    <row r="948">
      <c r="A948" s="18" t="n"/>
      <c r="B948" s="18" t="n"/>
      <c r="C948" s="18" t="n"/>
      <c r="D948" s="18" t="n"/>
      <c r="E948" s="18" t="n"/>
      <c r="F948" s="18" t="n"/>
      <c r="G948" s="38" t="n"/>
      <c r="H948" s="39">
        <f>IF($A948="","",IF($F948="","",IFERROR(INDEX('Deposit Batches'!$C$6:$C$505,MATCH($F948,'Deposit Batches'!$A$6:$A$505,0)),"")))</f>
        <v/>
      </c>
      <c r="I948" s="38" t="n"/>
      <c r="J948" s="40" t="n"/>
      <c r="K948" s="40" t="n"/>
      <c r="L948" s="41">
        <f>IF($A948="","",IF($J948="","",ROUND($J948-IF($K948="",0,$K948),2)))</f>
        <v/>
      </c>
      <c r="M948" s="23">
        <f>IF($A948="","",IF(OR($B948="",$C948="",$D948="",$G948="",$J948=""),"Missing Required Data",IF($F948="","Unassigned to Deposit",IF(COUNTIF('Deposit Batches'!$A$6:$A$505,$F948)=0,"Unknown Deposit Batch",IF($I948="","Not Posted",IF(OR($I948&lt;$G948,AND($H948&lt;&gt;"",$H948&lt;$G948)),"Review Dates",IF(ABS($L948)&gt;Dashboard!$B$5,"Posting Variance",IF(ABS(IFERROR(INDEX('Deposit Batches'!$H$6:$H$505,MATCH($F948,'Deposit Batches'!$A$6:$A$505,0)),0))&gt;Dashboard!$B$6,"Deposit Variance","Reconciled"))))))))</f>
        <v/>
      </c>
      <c r="N948" s="24">
        <f>IF($A948="","",IF($G948="","",MAX(0,IF($M948="Reconciled",$I948,Dashboard!$B$4)-$G948)))</f>
        <v/>
      </c>
      <c r="O948" s="25" t="n"/>
    </row>
    <row r="949">
      <c r="A949" s="18" t="n"/>
      <c r="B949" s="18" t="n"/>
      <c r="C949" s="18" t="n"/>
      <c r="D949" s="18" t="n"/>
      <c r="E949" s="18" t="n"/>
      <c r="F949" s="18" t="n"/>
      <c r="G949" s="38" t="n"/>
      <c r="H949" s="39">
        <f>IF($A949="","",IF($F949="","",IFERROR(INDEX('Deposit Batches'!$C$6:$C$505,MATCH($F949,'Deposit Batches'!$A$6:$A$505,0)),"")))</f>
        <v/>
      </c>
      <c r="I949" s="38" t="n"/>
      <c r="J949" s="40" t="n"/>
      <c r="K949" s="40" t="n"/>
      <c r="L949" s="41">
        <f>IF($A949="","",IF($J949="","",ROUND($J949-IF($K949="",0,$K949),2)))</f>
        <v/>
      </c>
      <c r="M949" s="23">
        <f>IF($A949="","",IF(OR($B949="",$C949="",$D949="",$G949="",$J949=""),"Missing Required Data",IF($F949="","Unassigned to Deposit",IF(COUNTIF('Deposit Batches'!$A$6:$A$505,$F949)=0,"Unknown Deposit Batch",IF($I949="","Not Posted",IF(OR($I949&lt;$G949,AND($H949&lt;&gt;"",$H949&lt;$G949)),"Review Dates",IF(ABS($L949)&gt;Dashboard!$B$5,"Posting Variance",IF(ABS(IFERROR(INDEX('Deposit Batches'!$H$6:$H$505,MATCH($F949,'Deposit Batches'!$A$6:$A$505,0)),0))&gt;Dashboard!$B$6,"Deposit Variance","Reconciled"))))))))</f>
        <v/>
      </c>
      <c r="N949" s="24">
        <f>IF($A949="","",IF($G949="","",MAX(0,IF($M949="Reconciled",$I949,Dashboard!$B$4)-$G949)))</f>
        <v/>
      </c>
      <c r="O949" s="25" t="n"/>
    </row>
    <row r="950">
      <c r="A950" s="18" t="n"/>
      <c r="B950" s="18" t="n"/>
      <c r="C950" s="18" t="n"/>
      <c r="D950" s="18" t="n"/>
      <c r="E950" s="18" t="n"/>
      <c r="F950" s="18" t="n"/>
      <c r="G950" s="38" t="n"/>
      <c r="H950" s="39">
        <f>IF($A950="","",IF($F950="","",IFERROR(INDEX('Deposit Batches'!$C$6:$C$505,MATCH($F950,'Deposit Batches'!$A$6:$A$505,0)),"")))</f>
        <v/>
      </c>
      <c r="I950" s="38" t="n"/>
      <c r="J950" s="40" t="n"/>
      <c r="K950" s="40" t="n"/>
      <c r="L950" s="41">
        <f>IF($A950="","",IF($J950="","",ROUND($J950-IF($K950="",0,$K950),2)))</f>
        <v/>
      </c>
      <c r="M950" s="23">
        <f>IF($A950="","",IF(OR($B950="",$C950="",$D950="",$G950="",$J950=""),"Missing Required Data",IF($F950="","Unassigned to Deposit",IF(COUNTIF('Deposit Batches'!$A$6:$A$505,$F950)=0,"Unknown Deposit Batch",IF($I950="","Not Posted",IF(OR($I950&lt;$G950,AND($H950&lt;&gt;"",$H950&lt;$G950)),"Review Dates",IF(ABS($L950)&gt;Dashboard!$B$5,"Posting Variance",IF(ABS(IFERROR(INDEX('Deposit Batches'!$H$6:$H$505,MATCH($F950,'Deposit Batches'!$A$6:$A$505,0)),0))&gt;Dashboard!$B$6,"Deposit Variance","Reconciled"))))))))</f>
        <v/>
      </c>
      <c r="N950" s="24">
        <f>IF($A950="","",IF($G950="","",MAX(0,IF($M950="Reconciled",$I950,Dashboard!$B$4)-$G950)))</f>
        <v/>
      </c>
      <c r="O950" s="25" t="n"/>
    </row>
    <row r="951">
      <c r="A951" s="18" t="n"/>
      <c r="B951" s="18" t="n"/>
      <c r="C951" s="18" t="n"/>
      <c r="D951" s="18" t="n"/>
      <c r="E951" s="18" t="n"/>
      <c r="F951" s="18" t="n"/>
      <c r="G951" s="38" t="n"/>
      <c r="H951" s="39">
        <f>IF($A951="","",IF($F951="","",IFERROR(INDEX('Deposit Batches'!$C$6:$C$505,MATCH($F951,'Deposit Batches'!$A$6:$A$505,0)),"")))</f>
        <v/>
      </c>
      <c r="I951" s="38" t="n"/>
      <c r="J951" s="40" t="n"/>
      <c r="K951" s="40" t="n"/>
      <c r="L951" s="41">
        <f>IF($A951="","",IF($J951="","",ROUND($J951-IF($K951="",0,$K951),2)))</f>
        <v/>
      </c>
      <c r="M951" s="23">
        <f>IF($A951="","",IF(OR($B951="",$C951="",$D951="",$G951="",$J951=""),"Missing Required Data",IF($F951="","Unassigned to Deposit",IF(COUNTIF('Deposit Batches'!$A$6:$A$505,$F951)=0,"Unknown Deposit Batch",IF($I951="","Not Posted",IF(OR($I951&lt;$G951,AND($H951&lt;&gt;"",$H951&lt;$G951)),"Review Dates",IF(ABS($L951)&gt;Dashboard!$B$5,"Posting Variance",IF(ABS(IFERROR(INDEX('Deposit Batches'!$H$6:$H$505,MATCH($F951,'Deposit Batches'!$A$6:$A$505,0)),0))&gt;Dashboard!$B$6,"Deposit Variance","Reconciled"))))))))</f>
        <v/>
      </c>
      <c r="N951" s="24">
        <f>IF($A951="","",IF($G951="","",MAX(0,IF($M951="Reconciled",$I951,Dashboard!$B$4)-$G951)))</f>
        <v/>
      </c>
      <c r="O951" s="25" t="n"/>
    </row>
    <row r="952">
      <c r="A952" s="18" t="n"/>
      <c r="B952" s="18" t="n"/>
      <c r="C952" s="18" t="n"/>
      <c r="D952" s="18" t="n"/>
      <c r="E952" s="18" t="n"/>
      <c r="F952" s="18" t="n"/>
      <c r="G952" s="38" t="n"/>
      <c r="H952" s="39">
        <f>IF($A952="","",IF($F952="","",IFERROR(INDEX('Deposit Batches'!$C$6:$C$505,MATCH($F952,'Deposit Batches'!$A$6:$A$505,0)),"")))</f>
        <v/>
      </c>
      <c r="I952" s="38" t="n"/>
      <c r="J952" s="40" t="n"/>
      <c r="K952" s="40" t="n"/>
      <c r="L952" s="41">
        <f>IF($A952="","",IF($J952="","",ROUND($J952-IF($K952="",0,$K952),2)))</f>
        <v/>
      </c>
      <c r="M952" s="23">
        <f>IF($A952="","",IF(OR($B952="",$C952="",$D952="",$G952="",$J952=""),"Missing Required Data",IF($F952="","Unassigned to Deposit",IF(COUNTIF('Deposit Batches'!$A$6:$A$505,$F952)=0,"Unknown Deposit Batch",IF($I952="","Not Posted",IF(OR($I952&lt;$G952,AND($H952&lt;&gt;"",$H952&lt;$G952)),"Review Dates",IF(ABS($L952)&gt;Dashboard!$B$5,"Posting Variance",IF(ABS(IFERROR(INDEX('Deposit Batches'!$H$6:$H$505,MATCH($F952,'Deposit Batches'!$A$6:$A$505,0)),0))&gt;Dashboard!$B$6,"Deposit Variance","Reconciled"))))))))</f>
        <v/>
      </c>
      <c r="N952" s="24">
        <f>IF($A952="","",IF($G952="","",MAX(0,IF($M952="Reconciled",$I952,Dashboard!$B$4)-$G952)))</f>
        <v/>
      </c>
      <c r="O952" s="25" t="n"/>
    </row>
    <row r="953">
      <c r="A953" s="18" t="n"/>
      <c r="B953" s="18" t="n"/>
      <c r="C953" s="18" t="n"/>
      <c r="D953" s="18" t="n"/>
      <c r="E953" s="18" t="n"/>
      <c r="F953" s="18" t="n"/>
      <c r="G953" s="38" t="n"/>
      <c r="H953" s="39">
        <f>IF($A953="","",IF($F953="","",IFERROR(INDEX('Deposit Batches'!$C$6:$C$505,MATCH($F953,'Deposit Batches'!$A$6:$A$505,0)),"")))</f>
        <v/>
      </c>
      <c r="I953" s="38" t="n"/>
      <c r="J953" s="40" t="n"/>
      <c r="K953" s="40" t="n"/>
      <c r="L953" s="41">
        <f>IF($A953="","",IF($J953="","",ROUND($J953-IF($K953="",0,$K953),2)))</f>
        <v/>
      </c>
      <c r="M953" s="23">
        <f>IF($A953="","",IF(OR($B953="",$C953="",$D953="",$G953="",$J953=""),"Missing Required Data",IF($F953="","Unassigned to Deposit",IF(COUNTIF('Deposit Batches'!$A$6:$A$505,$F953)=0,"Unknown Deposit Batch",IF($I953="","Not Posted",IF(OR($I953&lt;$G953,AND($H953&lt;&gt;"",$H953&lt;$G953)),"Review Dates",IF(ABS($L953)&gt;Dashboard!$B$5,"Posting Variance",IF(ABS(IFERROR(INDEX('Deposit Batches'!$H$6:$H$505,MATCH($F953,'Deposit Batches'!$A$6:$A$505,0)),0))&gt;Dashboard!$B$6,"Deposit Variance","Reconciled"))))))))</f>
        <v/>
      </c>
      <c r="N953" s="24">
        <f>IF($A953="","",IF($G953="","",MAX(0,IF($M953="Reconciled",$I953,Dashboard!$B$4)-$G953)))</f>
        <v/>
      </c>
      <c r="O953" s="25" t="n"/>
    </row>
    <row r="954">
      <c r="A954" s="18" t="n"/>
      <c r="B954" s="18" t="n"/>
      <c r="C954" s="18" t="n"/>
      <c r="D954" s="18" t="n"/>
      <c r="E954" s="18" t="n"/>
      <c r="F954" s="18" t="n"/>
      <c r="G954" s="38" t="n"/>
      <c r="H954" s="39">
        <f>IF($A954="","",IF($F954="","",IFERROR(INDEX('Deposit Batches'!$C$6:$C$505,MATCH($F954,'Deposit Batches'!$A$6:$A$505,0)),"")))</f>
        <v/>
      </c>
      <c r="I954" s="38" t="n"/>
      <c r="J954" s="40" t="n"/>
      <c r="K954" s="40" t="n"/>
      <c r="L954" s="41">
        <f>IF($A954="","",IF($J954="","",ROUND($J954-IF($K954="",0,$K954),2)))</f>
        <v/>
      </c>
      <c r="M954" s="23">
        <f>IF($A954="","",IF(OR($B954="",$C954="",$D954="",$G954="",$J954=""),"Missing Required Data",IF($F954="","Unassigned to Deposit",IF(COUNTIF('Deposit Batches'!$A$6:$A$505,$F954)=0,"Unknown Deposit Batch",IF($I954="","Not Posted",IF(OR($I954&lt;$G954,AND($H954&lt;&gt;"",$H954&lt;$G954)),"Review Dates",IF(ABS($L954)&gt;Dashboard!$B$5,"Posting Variance",IF(ABS(IFERROR(INDEX('Deposit Batches'!$H$6:$H$505,MATCH($F954,'Deposit Batches'!$A$6:$A$505,0)),0))&gt;Dashboard!$B$6,"Deposit Variance","Reconciled"))))))))</f>
        <v/>
      </c>
      <c r="N954" s="24">
        <f>IF($A954="","",IF($G954="","",MAX(0,IF($M954="Reconciled",$I954,Dashboard!$B$4)-$G954)))</f>
        <v/>
      </c>
      <c r="O954" s="25" t="n"/>
    </row>
    <row r="955">
      <c r="A955" s="18" t="n"/>
      <c r="B955" s="18" t="n"/>
      <c r="C955" s="18" t="n"/>
      <c r="D955" s="18" t="n"/>
      <c r="E955" s="18" t="n"/>
      <c r="F955" s="18" t="n"/>
      <c r="G955" s="38" t="n"/>
      <c r="H955" s="39">
        <f>IF($A955="","",IF($F955="","",IFERROR(INDEX('Deposit Batches'!$C$6:$C$505,MATCH($F955,'Deposit Batches'!$A$6:$A$505,0)),"")))</f>
        <v/>
      </c>
      <c r="I955" s="38" t="n"/>
      <c r="J955" s="40" t="n"/>
      <c r="K955" s="40" t="n"/>
      <c r="L955" s="41">
        <f>IF($A955="","",IF($J955="","",ROUND($J955-IF($K955="",0,$K955),2)))</f>
        <v/>
      </c>
      <c r="M955" s="23">
        <f>IF($A955="","",IF(OR($B955="",$C955="",$D955="",$G955="",$J955=""),"Missing Required Data",IF($F955="","Unassigned to Deposit",IF(COUNTIF('Deposit Batches'!$A$6:$A$505,$F955)=0,"Unknown Deposit Batch",IF($I955="","Not Posted",IF(OR($I955&lt;$G955,AND($H955&lt;&gt;"",$H955&lt;$G955)),"Review Dates",IF(ABS($L955)&gt;Dashboard!$B$5,"Posting Variance",IF(ABS(IFERROR(INDEX('Deposit Batches'!$H$6:$H$505,MATCH($F955,'Deposit Batches'!$A$6:$A$505,0)),0))&gt;Dashboard!$B$6,"Deposit Variance","Reconciled"))))))))</f>
        <v/>
      </c>
      <c r="N955" s="24">
        <f>IF($A955="","",IF($G955="","",MAX(0,IF($M955="Reconciled",$I955,Dashboard!$B$4)-$G955)))</f>
        <v/>
      </c>
      <c r="O955" s="25" t="n"/>
    </row>
    <row r="956">
      <c r="A956" s="18" t="n"/>
      <c r="B956" s="18" t="n"/>
      <c r="C956" s="18" t="n"/>
      <c r="D956" s="18" t="n"/>
      <c r="E956" s="18" t="n"/>
      <c r="F956" s="18" t="n"/>
      <c r="G956" s="38" t="n"/>
      <c r="H956" s="39">
        <f>IF($A956="","",IF($F956="","",IFERROR(INDEX('Deposit Batches'!$C$6:$C$505,MATCH($F956,'Deposit Batches'!$A$6:$A$505,0)),"")))</f>
        <v/>
      </c>
      <c r="I956" s="38" t="n"/>
      <c r="J956" s="40" t="n"/>
      <c r="K956" s="40" t="n"/>
      <c r="L956" s="41">
        <f>IF($A956="","",IF($J956="","",ROUND($J956-IF($K956="",0,$K956),2)))</f>
        <v/>
      </c>
      <c r="M956" s="23">
        <f>IF($A956="","",IF(OR($B956="",$C956="",$D956="",$G956="",$J956=""),"Missing Required Data",IF($F956="","Unassigned to Deposit",IF(COUNTIF('Deposit Batches'!$A$6:$A$505,$F956)=0,"Unknown Deposit Batch",IF($I956="","Not Posted",IF(OR($I956&lt;$G956,AND($H956&lt;&gt;"",$H956&lt;$G956)),"Review Dates",IF(ABS($L956)&gt;Dashboard!$B$5,"Posting Variance",IF(ABS(IFERROR(INDEX('Deposit Batches'!$H$6:$H$505,MATCH($F956,'Deposit Batches'!$A$6:$A$505,0)),0))&gt;Dashboard!$B$6,"Deposit Variance","Reconciled"))))))))</f>
        <v/>
      </c>
      <c r="N956" s="24">
        <f>IF($A956="","",IF($G956="","",MAX(0,IF($M956="Reconciled",$I956,Dashboard!$B$4)-$G956)))</f>
        <v/>
      </c>
      <c r="O956" s="25" t="n"/>
    </row>
    <row r="957">
      <c r="A957" s="18" t="n"/>
      <c r="B957" s="18" t="n"/>
      <c r="C957" s="18" t="n"/>
      <c r="D957" s="18" t="n"/>
      <c r="E957" s="18" t="n"/>
      <c r="F957" s="18" t="n"/>
      <c r="G957" s="38" t="n"/>
      <c r="H957" s="39">
        <f>IF($A957="","",IF($F957="","",IFERROR(INDEX('Deposit Batches'!$C$6:$C$505,MATCH($F957,'Deposit Batches'!$A$6:$A$505,0)),"")))</f>
        <v/>
      </c>
      <c r="I957" s="38" t="n"/>
      <c r="J957" s="40" t="n"/>
      <c r="K957" s="40" t="n"/>
      <c r="L957" s="41">
        <f>IF($A957="","",IF($J957="","",ROUND($J957-IF($K957="",0,$K957),2)))</f>
        <v/>
      </c>
      <c r="M957" s="23">
        <f>IF($A957="","",IF(OR($B957="",$C957="",$D957="",$G957="",$J957=""),"Missing Required Data",IF($F957="","Unassigned to Deposit",IF(COUNTIF('Deposit Batches'!$A$6:$A$505,$F957)=0,"Unknown Deposit Batch",IF($I957="","Not Posted",IF(OR($I957&lt;$G957,AND($H957&lt;&gt;"",$H957&lt;$G957)),"Review Dates",IF(ABS($L957)&gt;Dashboard!$B$5,"Posting Variance",IF(ABS(IFERROR(INDEX('Deposit Batches'!$H$6:$H$505,MATCH($F957,'Deposit Batches'!$A$6:$A$505,0)),0))&gt;Dashboard!$B$6,"Deposit Variance","Reconciled"))))))))</f>
        <v/>
      </c>
      <c r="N957" s="24">
        <f>IF($A957="","",IF($G957="","",MAX(0,IF($M957="Reconciled",$I957,Dashboard!$B$4)-$G957)))</f>
        <v/>
      </c>
      <c r="O957" s="25" t="n"/>
    </row>
    <row r="958">
      <c r="A958" s="18" t="n"/>
      <c r="B958" s="18" t="n"/>
      <c r="C958" s="18" t="n"/>
      <c r="D958" s="18" t="n"/>
      <c r="E958" s="18" t="n"/>
      <c r="F958" s="18" t="n"/>
      <c r="G958" s="38" t="n"/>
      <c r="H958" s="39">
        <f>IF($A958="","",IF($F958="","",IFERROR(INDEX('Deposit Batches'!$C$6:$C$505,MATCH($F958,'Deposit Batches'!$A$6:$A$505,0)),"")))</f>
        <v/>
      </c>
      <c r="I958" s="38" t="n"/>
      <c r="J958" s="40" t="n"/>
      <c r="K958" s="40" t="n"/>
      <c r="L958" s="41">
        <f>IF($A958="","",IF($J958="","",ROUND($J958-IF($K958="",0,$K958),2)))</f>
        <v/>
      </c>
      <c r="M958" s="23">
        <f>IF($A958="","",IF(OR($B958="",$C958="",$D958="",$G958="",$J958=""),"Missing Required Data",IF($F958="","Unassigned to Deposit",IF(COUNTIF('Deposit Batches'!$A$6:$A$505,$F958)=0,"Unknown Deposit Batch",IF($I958="","Not Posted",IF(OR($I958&lt;$G958,AND($H958&lt;&gt;"",$H958&lt;$G958)),"Review Dates",IF(ABS($L958)&gt;Dashboard!$B$5,"Posting Variance",IF(ABS(IFERROR(INDEX('Deposit Batches'!$H$6:$H$505,MATCH($F958,'Deposit Batches'!$A$6:$A$505,0)),0))&gt;Dashboard!$B$6,"Deposit Variance","Reconciled"))))))))</f>
        <v/>
      </c>
      <c r="N958" s="24">
        <f>IF($A958="","",IF($G958="","",MAX(0,IF($M958="Reconciled",$I958,Dashboard!$B$4)-$G958)))</f>
        <v/>
      </c>
      <c r="O958" s="25" t="n"/>
    </row>
    <row r="959">
      <c r="A959" s="18" t="n"/>
      <c r="B959" s="18" t="n"/>
      <c r="C959" s="18" t="n"/>
      <c r="D959" s="18" t="n"/>
      <c r="E959" s="18" t="n"/>
      <c r="F959" s="18" t="n"/>
      <c r="G959" s="38" t="n"/>
      <c r="H959" s="39">
        <f>IF($A959="","",IF($F959="","",IFERROR(INDEX('Deposit Batches'!$C$6:$C$505,MATCH($F959,'Deposit Batches'!$A$6:$A$505,0)),"")))</f>
        <v/>
      </c>
      <c r="I959" s="38" t="n"/>
      <c r="J959" s="40" t="n"/>
      <c r="K959" s="40" t="n"/>
      <c r="L959" s="41">
        <f>IF($A959="","",IF($J959="","",ROUND($J959-IF($K959="",0,$K959),2)))</f>
        <v/>
      </c>
      <c r="M959" s="23">
        <f>IF($A959="","",IF(OR($B959="",$C959="",$D959="",$G959="",$J959=""),"Missing Required Data",IF($F959="","Unassigned to Deposit",IF(COUNTIF('Deposit Batches'!$A$6:$A$505,$F959)=0,"Unknown Deposit Batch",IF($I959="","Not Posted",IF(OR($I959&lt;$G959,AND($H959&lt;&gt;"",$H959&lt;$G959)),"Review Dates",IF(ABS($L959)&gt;Dashboard!$B$5,"Posting Variance",IF(ABS(IFERROR(INDEX('Deposit Batches'!$H$6:$H$505,MATCH($F959,'Deposit Batches'!$A$6:$A$505,0)),0))&gt;Dashboard!$B$6,"Deposit Variance","Reconciled"))))))))</f>
        <v/>
      </c>
      <c r="N959" s="24">
        <f>IF($A959="","",IF($G959="","",MAX(0,IF($M959="Reconciled",$I959,Dashboard!$B$4)-$G959)))</f>
        <v/>
      </c>
      <c r="O959" s="25" t="n"/>
    </row>
    <row r="960">
      <c r="A960" s="18" t="n"/>
      <c r="B960" s="18" t="n"/>
      <c r="C960" s="18" t="n"/>
      <c r="D960" s="18" t="n"/>
      <c r="E960" s="18" t="n"/>
      <c r="F960" s="18" t="n"/>
      <c r="G960" s="38" t="n"/>
      <c r="H960" s="39">
        <f>IF($A960="","",IF($F960="","",IFERROR(INDEX('Deposit Batches'!$C$6:$C$505,MATCH($F960,'Deposit Batches'!$A$6:$A$505,0)),"")))</f>
        <v/>
      </c>
      <c r="I960" s="38" t="n"/>
      <c r="J960" s="40" t="n"/>
      <c r="K960" s="40" t="n"/>
      <c r="L960" s="41">
        <f>IF($A960="","",IF($J960="","",ROUND($J960-IF($K960="",0,$K960),2)))</f>
        <v/>
      </c>
      <c r="M960" s="23">
        <f>IF($A960="","",IF(OR($B960="",$C960="",$D960="",$G960="",$J960=""),"Missing Required Data",IF($F960="","Unassigned to Deposit",IF(COUNTIF('Deposit Batches'!$A$6:$A$505,$F960)=0,"Unknown Deposit Batch",IF($I960="","Not Posted",IF(OR($I960&lt;$G960,AND($H960&lt;&gt;"",$H960&lt;$G960)),"Review Dates",IF(ABS($L960)&gt;Dashboard!$B$5,"Posting Variance",IF(ABS(IFERROR(INDEX('Deposit Batches'!$H$6:$H$505,MATCH($F960,'Deposit Batches'!$A$6:$A$505,0)),0))&gt;Dashboard!$B$6,"Deposit Variance","Reconciled"))))))))</f>
        <v/>
      </c>
      <c r="N960" s="24">
        <f>IF($A960="","",IF($G960="","",MAX(0,IF($M960="Reconciled",$I960,Dashboard!$B$4)-$G960)))</f>
        <v/>
      </c>
      <c r="O960" s="25" t="n"/>
    </row>
    <row r="961">
      <c r="A961" s="18" t="n"/>
      <c r="B961" s="18" t="n"/>
      <c r="C961" s="18" t="n"/>
      <c r="D961" s="18" t="n"/>
      <c r="E961" s="18" t="n"/>
      <c r="F961" s="18" t="n"/>
      <c r="G961" s="38" t="n"/>
      <c r="H961" s="39">
        <f>IF($A961="","",IF($F961="","",IFERROR(INDEX('Deposit Batches'!$C$6:$C$505,MATCH($F961,'Deposit Batches'!$A$6:$A$505,0)),"")))</f>
        <v/>
      </c>
      <c r="I961" s="38" t="n"/>
      <c r="J961" s="40" t="n"/>
      <c r="K961" s="40" t="n"/>
      <c r="L961" s="41">
        <f>IF($A961="","",IF($J961="","",ROUND($J961-IF($K961="",0,$K961),2)))</f>
        <v/>
      </c>
      <c r="M961" s="23">
        <f>IF($A961="","",IF(OR($B961="",$C961="",$D961="",$G961="",$J961=""),"Missing Required Data",IF($F961="","Unassigned to Deposit",IF(COUNTIF('Deposit Batches'!$A$6:$A$505,$F961)=0,"Unknown Deposit Batch",IF($I961="","Not Posted",IF(OR($I961&lt;$G961,AND($H961&lt;&gt;"",$H961&lt;$G961)),"Review Dates",IF(ABS($L961)&gt;Dashboard!$B$5,"Posting Variance",IF(ABS(IFERROR(INDEX('Deposit Batches'!$H$6:$H$505,MATCH($F961,'Deposit Batches'!$A$6:$A$505,0)),0))&gt;Dashboard!$B$6,"Deposit Variance","Reconciled"))))))))</f>
        <v/>
      </c>
      <c r="N961" s="24">
        <f>IF($A961="","",IF($G961="","",MAX(0,IF($M961="Reconciled",$I961,Dashboard!$B$4)-$G961)))</f>
        <v/>
      </c>
      <c r="O961" s="25" t="n"/>
    </row>
    <row r="962">
      <c r="A962" s="18" t="n"/>
      <c r="B962" s="18" t="n"/>
      <c r="C962" s="18" t="n"/>
      <c r="D962" s="18" t="n"/>
      <c r="E962" s="18" t="n"/>
      <c r="F962" s="18" t="n"/>
      <c r="G962" s="38" t="n"/>
      <c r="H962" s="39">
        <f>IF($A962="","",IF($F962="","",IFERROR(INDEX('Deposit Batches'!$C$6:$C$505,MATCH($F962,'Deposit Batches'!$A$6:$A$505,0)),"")))</f>
        <v/>
      </c>
      <c r="I962" s="38" t="n"/>
      <c r="J962" s="40" t="n"/>
      <c r="K962" s="40" t="n"/>
      <c r="L962" s="41">
        <f>IF($A962="","",IF($J962="","",ROUND($J962-IF($K962="",0,$K962),2)))</f>
        <v/>
      </c>
      <c r="M962" s="23">
        <f>IF($A962="","",IF(OR($B962="",$C962="",$D962="",$G962="",$J962=""),"Missing Required Data",IF($F962="","Unassigned to Deposit",IF(COUNTIF('Deposit Batches'!$A$6:$A$505,$F962)=0,"Unknown Deposit Batch",IF($I962="","Not Posted",IF(OR($I962&lt;$G962,AND($H962&lt;&gt;"",$H962&lt;$G962)),"Review Dates",IF(ABS($L962)&gt;Dashboard!$B$5,"Posting Variance",IF(ABS(IFERROR(INDEX('Deposit Batches'!$H$6:$H$505,MATCH($F962,'Deposit Batches'!$A$6:$A$505,0)),0))&gt;Dashboard!$B$6,"Deposit Variance","Reconciled"))))))))</f>
        <v/>
      </c>
      <c r="N962" s="24">
        <f>IF($A962="","",IF($G962="","",MAX(0,IF($M962="Reconciled",$I962,Dashboard!$B$4)-$G962)))</f>
        <v/>
      </c>
      <c r="O962" s="25" t="n"/>
    </row>
    <row r="963">
      <c r="A963" s="18" t="n"/>
      <c r="B963" s="18" t="n"/>
      <c r="C963" s="18" t="n"/>
      <c r="D963" s="18" t="n"/>
      <c r="E963" s="18" t="n"/>
      <c r="F963" s="18" t="n"/>
      <c r="G963" s="38" t="n"/>
      <c r="H963" s="39">
        <f>IF($A963="","",IF($F963="","",IFERROR(INDEX('Deposit Batches'!$C$6:$C$505,MATCH($F963,'Deposit Batches'!$A$6:$A$505,0)),"")))</f>
        <v/>
      </c>
      <c r="I963" s="38" t="n"/>
      <c r="J963" s="40" t="n"/>
      <c r="K963" s="40" t="n"/>
      <c r="L963" s="41">
        <f>IF($A963="","",IF($J963="","",ROUND($J963-IF($K963="",0,$K963),2)))</f>
        <v/>
      </c>
      <c r="M963" s="23">
        <f>IF($A963="","",IF(OR($B963="",$C963="",$D963="",$G963="",$J963=""),"Missing Required Data",IF($F963="","Unassigned to Deposit",IF(COUNTIF('Deposit Batches'!$A$6:$A$505,$F963)=0,"Unknown Deposit Batch",IF($I963="","Not Posted",IF(OR($I963&lt;$G963,AND($H963&lt;&gt;"",$H963&lt;$G963)),"Review Dates",IF(ABS($L963)&gt;Dashboard!$B$5,"Posting Variance",IF(ABS(IFERROR(INDEX('Deposit Batches'!$H$6:$H$505,MATCH($F963,'Deposit Batches'!$A$6:$A$505,0)),0))&gt;Dashboard!$B$6,"Deposit Variance","Reconciled"))))))))</f>
        <v/>
      </c>
      <c r="N963" s="24">
        <f>IF($A963="","",IF($G963="","",MAX(0,IF($M963="Reconciled",$I963,Dashboard!$B$4)-$G963)))</f>
        <v/>
      </c>
      <c r="O963" s="25" t="n"/>
    </row>
    <row r="964">
      <c r="A964" s="18" t="n"/>
      <c r="B964" s="18" t="n"/>
      <c r="C964" s="18" t="n"/>
      <c r="D964" s="18" t="n"/>
      <c r="E964" s="18" t="n"/>
      <c r="F964" s="18" t="n"/>
      <c r="G964" s="38" t="n"/>
      <c r="H964" s="39">
        <f>IF($A964="","",IF($F964="","",IFERROR(INDEX('Deposit Batches'!$C$6:$C$505,MATCH($F964,'Deposit Batches'!$A$6:$A$505,0)),"")))</f>
        <v/>
      </c>
      <c r="I964" s="38" t="n"/>
      <c r="J964" s="40" t="n"/>
      <c r="K964" s="40" t="n"/>
      <c r="L964" s="41">
        <f>IF($A964="","",IF($J964="","",ROUND($J964-IF($K964="",0,$K964),2)))</f>
        <v/>
      </c>
      <c r="M964" s="23">
        <f>IF($A964="","",IF(OR($B964="",$C964="",$D964="",$G964="",$J964=""),"Missing Required Data",IF($F964="","Unassigned to Deposit",IF(COUNTIF('Deposit Batches'!$A$6:$A$505,$F964)=0,"Unknown Deposit Batch",IF($I964="","Not Posted",IF(OR($I964&lt;$G964,AND($H964&lt;&gt;"",$H964&lt;$G964)),"Review Dates",IF(ABS($L964)&gt;Dashboard!$B$5,"Posting Variance",IF(ABS(IFERROR(INDEX('Deposit Batches'!$H$6:$H$505,MATCH($F964,'Deposit Batches'!$A$6:$A$505,0)),0))&gt;Dashboard!$B$6,"Deposit Variance","Reconciled"))))))))</f>
        <v/>
      </c>
      <c r="N964" s="24">
        <f>IF($A964="","",IF($G964="","",MAX(0,IF($M964="Reconciled",$I964,Dashboard!$B$4)-$G964)))</f>
        <v/>
      </c>
      <c r="O964" s="25" t="n"/>
    </row>
    <row r="965">
      <c r="A965" s="18" t="n"/>
      <c r="B965" s="18" t="n"/>
      <c r="C965" s="18" t="n"/>
      <c r="D965" s="18" t="n"/>
      <c r="E965" s="18" t="n"/>
      <c r="F965" s="18" t="n"/>
      <c r="G965" s="38" t="n"/>
      <c r="H965" s="39">
        <f>IF($A965="","",IF($F965="","",IFERROR(INDEX('Deposit Batches'!$C$6:$C$505,MATCH($F965,'Deposit Batches'!$A$6:$A$505,0)),"")))</f>
        <v/>
      </c>
      <c r="I965" s="38" t="n"/>
      <c r="J965" s="40" t="n"/>
      <c r="K965" s="40" t="n"/>
      <c r="L965" s="41">
        <f>IF($A965="","",IF($J965="","",ROUND($J965-IF($K965="",0,$K965),2)))</f>
        <v/>
      </c>
      <c r="M965" s="23">
        <f>IF($A965="","",IF(OR($B965="",$C965="",$D965="",$G965="",$J965=""),"Missing Required Data",IF($F965="","Unassigned to Deposit",IF(COUNTIF('Deposit Batches'!$A$6:$A$505,$F965)=0,"Unknown Deposit Batch",IF($I965="","Not Posted",IF(OR($I965&lt;$G965,AND($H965&lt;&gt;"",$H965&lt;$G965)),"Review Dates",IF(ABS($L965)&gt;Dashboard!$B$5,"Posting Variance",IF(ABS(IFERROR(INDEX('Deposit Batches'!$H$6:$H$505,MATCH($F965,'Deposit Batches'!$A$6:$A$505,0)),0))&gt;Dashboard!$B$6,"Deposit Variance","Reconciled"))))))))</f>
        <v/>
      </c>
      <c r="N965" s="24">
        <f>IF($A965="","",IF($G965="","",MAX(0,IF($M965="Reconciled",$I965,Dashboard!$B$4)-$G965)))</f>
        <v/>
      </c>
      <c r="O965" s="25" t="n"/>
    </row>
    <row r="966">
      <c r="A966" s="18" t="n"/>
      <c r="B966" s="18" t="n"/>
      <c r="C966" s="18" t="n"/>
      <c r="D966" s="18" t="n"/>
      <c r="E966" s="18" t="n"/>
      <c r="F966" s="18" t="n"/>
      <c r="G966" s="38" t="n"/>
      <c r="H966" s="39">
        <f>IF($A966="","",IF($F966="","",IFERROR(INDEX('Deposit Batches'!$C$6:$C$505,MATCH($F966,'Deposit Batches'!$A$6:$A$505,0)),"")))</f>
        <v/>
      </c>
      <c r="I966" s="38" t="n"/>
      <c r="J966" s="40" t="n"/>
      <c r="K966" s="40" t="n"/>
      <c r="L966" s="41">
        <f>IF($A966="","",IF($J966="","",ROUND($J966-IF($K966="",0,$K966),2)))</f>
        <v/>
      </c>
      <c r="M966" s="23">
        <f>IF($A966="","",IF(OR($B966="",$C966="",$D966="",$G966="",$J966=""),"Missing Required Data",IF($F966="","Unassigned to Deposit",IF(COUNTIF('Deposit Batches'!$A$6:$A$505,$F966)=0,"Unknown Deposit Batch",IF($I966="","Not Posted",IF(OR($I966&lt;$G966,AND($H966&lt;&gt;"",$H966&lt;$G966)),"Review Dates",IF(ABS($L966)&gt;Dashboard!$B$5,"Posting Variance",IF(ABS(IFERROR(INDEX('Deposit Batches'!$H$6:$H$505,MATCH($F966,'Deposit Batches'!$A$6:$A$505,0)),0))&gt;Dashboard!$B$6,"Deposit Variance","Reconciled"))))))))</f>
        <v/>
      </c>
      <c r="N966" s="24">
        <f>IF($A966="","",IF($G966="","",MAX(0,IF($M966="Reconciled",$I966,Dashboard!$B$4)-$G966)))</f>
        <v/>
      </c>
      <c r="O966" s="25" t="n"/>
    </row>
    <row r="967">
      <c r="A967" s="18" t="n"/>
      <c r="B967" s="18" t="n"/>
      <c r="C967" s="18" t="n"/>
      <c r="D967" s="18" t="n"/>
      <c r="E967" s="18" t="n"/>
      <c r="F967" s="18" t="n"/>
      <c r="G967" s="38" t="n"/>
      <c r="H967" s="39">
        <f>IF($A967="","",IF($F967="","",IFERROR(INDEX('Deposit Batches'!$C$6:$C$505,MATCH($F967,'Deposit Batches'!$A$6:$A$505,0)),"")))</f>
        <v/>
      </c>
      <c r="I967" s="38" t="n"/>
      <c r="J967" s="40" t="n"/>
      <c r="K967" s="40" t="n"/>
      <c r="L967" s="41">
        <f>IF($A967="","",IF($J967="","",ROUND($J967-IF($K967="",0,$K967),2)))</f>
        <v/>
      </c>
      <c r="M967" s="23">
        <f>IF($A967="","",IF(OR($B967="",$C967="",$D967="",$G967="",$J967=""),"Missing Required Data",IF($F967="","Unassigned to Deposit",IF(COUNTIF('Deposit Batches'!$A$6:$A$505,$F967)=0,"Unknown Deposit Batch",IF($I967="","Not Posted",IF(OR($I967&lt;$G967,AND($H967&lt;&gt;"",$H967&lt;$G967)),"Review Dates",IF(ABS($L967)&gt;Dashboard!$B$5,"Posting Variance",IF(ABS(IFERROR(INDEX('Deposit Batches'!$H$6:$H$505,MATCH($F967,'Deposit Batches'!$A$6:$A$505,0)),0))&gt;Dashboard!$B$6,"Deposit Variance","Reconciled"))))))))</f>
        <v/>
      </c>
      <c r="N967" s="24">
        <f>IF($A967="","",IF($G967="","",MAX(0,IF($M967="Reconciled",$I967,Dashboard!$B$4)-$G967)))</f>
        <v/>
      </c>
      <c r="O967" s="25" t="n"/>
    </row>
    <row r="968">
      <c r="A968" s="18" t="n"/>
      <c r="B968" s="18" t="n"/>
      <c r="C968" s="18" t="n"/>
      <c r="D968" s="18" t="n"/>
      <c r="E968" s="18" t="n"/>
      <c r="F968" s="18" t="n"/>
      <c r="G968" s="38" t="n"/>
      <c r="H968" s="39">
        <f>IF($A968="","",IF($F968="","",IFERROR(INDEX('Deposit Batches'!$C$6:$C$505,MATCH($F968,'Deposit Batches'!$A$6:$A$505,0)),"")))</f>
        <v/>
      </c>
      <c r="I968" s="38" t="n"/>
      <c r="J968" s="40" t="n"/>
      <c r="K968" s="40" t="n"/>
      <c r="L968" s="41">
        <f>IF($A968="","",IF($J968="","",ROUND($J968-IF($K968="",0,$K968),2)))</f>
        <v/>
      </c>
      <c r="M968" s="23">
        <f>IF($A968="","",IF(OR($B968="",$C968="",$D968="",$G968="",$J968=""),"Missing Required Data",IF($F968="","Unassigned to Deposit",IF(COUNTIF('Deposit Batches'!$A$6:$A$505,$F968)=0,"Unknown Deposit Batch",IF($I968="","Not Posted",IF(OR($I968&lt;$G968,AND($H968&lt;&gt;"",$H968&lt;$G968)),"Review Dates",IF(ABS($L968)&gt;Dashboard!$B$5,"Posting Variance",IF(ABS(IFERROR(INDEX('Deposit Batches'!$H$6:$H$505,MATCH($F968,'Deposit Batches'!$A$6:$A$505,0)),0))&gt;Dashboard!$B$6,"Deposit Variance","Reconciled"))))))))</f>
        <v/>
      </c>
      <c r="N968" s="24">
        <f>IF($A968="","",IF($G968="","",MAX(0,IF($M968="Reconciled",$I968,Dashboard!$B$4)-$G968)))</f>
        <v/>
      </c>
      <c r="O968" s="25" t="n"/>
    </row>
    <row r="969">
      <c r="A969" s="18" t="n"/>
      <c r="B969" s="18" t="n"/>
      <c r="C969" s="18" t="n"/>
      <c r="D969" s="18" t="n"/>
      <c r="E969" s="18" t="n"/>
      <c r="F969" s="18" t="n"/>
      <c r="G969" s="38" t="n"/>
      <c r="H969" s="39">
        <f>IF($A969="","",IF($F969="","",IFERROR(INDEX('Deposit Batches'!$C$6:$C$505,MATCH($F969,'Deposit Batches'!$A$6:$A$505,0)),"")))</f>
        <v/>
      </c>
      <c r="I969" s="38" t="n"/>
      <c r="J969" s="40" t="n"/>
      <c r="K969" s="40" t="n"/>
      <c r="L969" s="41">
        <f>IF($A969="","",IF($J969="","",ROUND($J969-IF($K969="",0,$K969),2)))</f>
        <v/>
      </c>
      <c r="M969" s="23">
        <f>IF($A969="","",IF(OR($B969="",$C969="",$D969="",$G969="",$J969=""),"Missing Required Data",IF($F969="","Unassigned to Deposit",IF(COUNTIF('Deposit Batches'!$A$6:$A$505,$F969)=0,"Unknown Deposit Batch",IF($I969="","Not Posted",IF(OR($I969&lt;$G969,AND($H969&lt;&gt;"",$H969&lt;$G969)),"Review Dates",IF(ABS($L969)&gt;Dashboard!$B$5,"Posting Variance",IF(ABS(IFERROR(INDEX('Deposit Batches'!$H$6:$H$505,MATCH($F969,'Deposit Batches'!$A$6:$A$505,0)),0))&gt;Dashboard!$B$6,"Deposit Variance","Reconciled"))))))))</f>
        <v/>
      </c>
      <c r="N969" s="24">
        <f>IF($A969="","",IF($G969="","",MAX(0,IF($M969="Reconciled",$I969,Dashboard!$B$4)-$G969)))</f>
        <v/>
      </c>
      <c r="O969" s="25" t="n"/>
    </row>
    <row r="970">
      <c r="A970" s="18" t="n"/>
      <c r="B970" s="18" t="n"/>
      <c r="C970" s="18" t="n"/>
      <c r="D970" s="18" t="n"/>
      <c r="E970" s="18" t="n"/>
      <c r="F970" s="18" t="n"/>
      <c r="G970" s="38" t="n"/>
      <c r="H970" s="39">
        <f>IF($A970="","",IF($F970="","",IFERROR(INDEX('Deposit Batches'!$C$6:$C$505,MATCH($F970,'Deposit Batches'!$A$6:$A$505,0)),"")))</f>
        <v/>
      </c>
      <c r="I970" s="38" t="n"/>
      <c r="J970" s="40" t="n"/>
      <c r="K970" s="40" t="n"/>
      <c r="L970" s="41">
        <f>IF($A970="","",IF($J970="","",ROUND($J970-IF($K970="",0,$K970),2)))</f>
        <v/>
      </c>
      <c r="M970" s="23">
        <f>IF($A970="","",IF(OR($B970="",$C970="",$D970="",$G970="",$J970=""),"Missing Required Data",IF($F970="","Unassigned to Deposit",IF(COUNTIF('Deposit Batches'!$A$6:$A$505,$F970)=0,"Unknown Deposit Batch",IF($I970="","Not Posted",IF(OR($I970&lt;$G970,AND($H970&lt;&gt;"",$H970&lt;$G970)),"Review Dates",IF(ABS($L970)&gt;Dashboard!$B$5,"Posting Variance",IF(ABS(IFERROR(INDEX('Deposit Batches'!$H$6:$H$505,MATCH($F970,'Deposit Batches'!$A$6:$A$505,0)),0))&gt;Dashboard!$B$6,"Deposit Variance","Reconciled"))))))))</f>
        <v/>
      </c>
      <c r="N970" s="24">
        <f>IF($A970="","",IF($G970="","",MAX(0,IF($M970="Reconciled",$I970,Dashboard!$B$4)-$G970)))</f>
        <v/>
      </c>
      <c r="O970" s="25" t="n"/>
    </row>
    <row r="971">
      <c r="A971" s="18" t="n"/>
      <c r="B971" s="18" t="n"/>
      <c r="C971" s="18" t="n"/>
      <c r="D971" s="18" t="n"/>
      <c r="E971" s="18" t="n"/>
      <c r="F971" s="18" t="n"/>
      <c r="G971" s="38" t="n"/>
      <c r="H971" s="39">
        <f>IF($A971="","",IF($F971="","",IFERROR(INDEX('Deposit Batches'!$C$6:$C$505,MATCH($F971,'Deposit Batches'!$A$6:$A$505,0)),"")))</f>
        <v/>
      </c>
      <c r="I971" s="38" t="n"/>
      <c r="J971" s="40" t="n"/>
      <c r="K971" s="40" t="n"/>
      <c r="L971" s="41">
        <f>IF($A971="","",IF($J971="","",ROUND($J971-IF($K971="",0,$K971),2)))</f>
        <v/>
      </c>
      <c r="M971" s="23">
        <f>IF($A971="","",IF(OR($B971="",$C971="",$D971="",$G971="",$J971=""),"Missing Required Data",IF($F971="","Unassigned to Deposit",IF(COUNTIF('Deposit Batches'!$A$6:$A$505,$F971)=0,"Unknown Deposit Batch",IF($I971="","Not Posted",IF(OR($I971&lt;$G971,AND($H971&lt;&gt;"",$H971&lt;$G971)),"Review Dates",IF(ABS($L971)&gt;Dashboard!$B$5,"Posting Variance",IF(ABS(IFERROR(INDEX('Deposit Batches'!$H$6:$H$505,MATCH($F971,'Deposit Batches'!$A$6:$A$505,0)),0))&gt;Dashboard!$B$6,"Deposit Variance","Reconciled"))))))))</f>
        <v/>
      </c>
      <c r="N971" s="24">
        <f>IF($A971="","",IF($G971="","",MAX(0,IF($M971="Reconciled",$I971,Dashboard!$B$4)-$G971)))</f>
        <v/>
      </c>
      <c r="O971" s="25" t="n"/>
    </row>
    <row r="972">
      <c r="A972" s="18" t="n"/>
      <c r="B972" s="18" t="n"/>
      <c r="C972" s="18" t="n"/>
      <c r="D972" s="18" t="n"/>
      <c r="E972" s="18" t="n"/>
      <c r="F972" s="18" t="n"/>
      <c r="G972" s="38" t="n"/>
      <c r="H972" s="39">
        <f>IF($A972="","",IF($F972="","",IFERROR(INDEX('Deposit Batches'!$C$6:$C$505,MATCH($F972,'Deposit Batches'!$A$6:$A$505,0)),"")))</f>
        <v/>
      </c>
      <c r="I972" s="38" t="n"/>
      <c r="J972" s="40" t="n"/>
      <c r="K972" s="40" t="n"/>
      <c r="L972" s="41">
        <f>IF($A972="","",IF($J972="","",ROUND($J972-IF($K972="",0,$K972),2)))</f>
        <v/>
      </c>
      <c r="M972" s="23">
        <f>IF($A972="","",IF(OR($B972="",$C972="",$D972="",$G972="",$J972=""),"Missing Required Data",IF($F972="","Unassigned to Deposit",IF(COUNTIF('Deposit Batches'!$A$6:$A$505,$F972)=0,"Unknown Deposit Batch",IF($I972="","Not Posted",IF(OR($I972&lt;$G972,AND($H972&lt;&gt;"",$H972&lt;$G972)),"Review Dates",IF(ABS($L972)&gt;Dashboard!$B$5,"Posting Variance",IF(ABS(IFERROR(INDEX('Deposit Batches'!$H$6:$H$505,MATCH($F972,'Deposit Batches'!$A$6:$A$505,0)),0))&gt;Dashboard!$B$6,"Deposit Variance","Reconciled"))))))))</f>
        <v/>
      </c>
      <c r="N972" s="24">
        <f>IF($A972="","",IF($G972="","",MAX(0,IF($M972="Reconciled",$I972,Dashboard!$B$4)-$G972)))</f>
        <v/>
      </c>
      <c r="O972" s="25" t="n"/>
    </row>
    <row r="973">
      <c r="A973" s="18" t="n"/>
      <c r="B973" s="18" t="n"/>
      <c r="C973" s="18" t="n"/>
      <c r="D973" s="18" t="n"/>
      <c r="E973" s="18" t="n"/>
      <c r="F973" s="18" t="n"/>
      <c r="G973" s="38" t="n"/>
      <c r="H973" s="39">
        <f>IF($A973="","",IF($F973="","",IFERROR(INDEX('Deposit Batches'!$C$6:$C$505,MATCH($F973,'Deposit Batches'!$A$6:$A$505,0)),"")))</f>
        <v/>
      </c>
      <c r="I973" s="38" t="n"/>
      <c r="J973" s="40" t="n"/>
      <c r="K973" s="40" t="n"/>
      <c r="L973" s="41">
        <f>IF($A973="","",IF($J973="","",ROUND($J973-IF($K973="",0,$K973),2)))</f>
        <v/>
      </c>
      <c r="M973" s="23">
        <f>IF($A973="","",IF(OR($B973="",$C973="",$D973="",$G973="",$J973=""),"Missing Required Data",IF($F973="","Unassigned to Deposit",IF(COUNTIF('Deposit Batches'!$A$6:$A$505,$F973)=0,"Unknown Deposit Batch",IF($I973="","Not Posted",IF(OR($I973&lt;$G973,AND($H973&lt;&gt;"",$H973&lt;$G973)),"Review Dates",IF(ABS($L973)&gt;Dashboard!$B$5,"Posting Variance",IF(ABS(IFERROR(INDEX('Deposit Batches'!$H$6:$H$505,MATCH($F973,'Deposit Batches'!$A$6:$A$505,0)),0))&gt;Dashboard!$B$6,"Deposit Variance","Reconciled"))))))))</f>
        <v/>
      </c>
      <c r="N973" s="24">
        <f>IF($A973="","",IF($G973="","",MAX(0,IF($M973="Reconciled",$I973,Dashboard!$B$4)-$G973)))</f>
        <v/>
      </c>
      <c r="O973" s="25" t="n"/>
    </row>
    <row r="974">
      <c r="A974" s="18" t="n"/>
      <c r="B974" s="18" t="n"/>
      <c r="C974" s="18" t="n"/>
      <c r="D974" s="18" t="n"/>
      <c r="E974" s="18" t="n"/>
      <c r="F974" s="18" t="n"/>
      <c r="G974" s="38" t="n"/>
      <c r="H974" s="39">
        <f>IF($A974="","",IF($F974="","",IFERROR(INDEX('Deposit Batches'!$C$6:$C$505,MATCH($F974,'Deposit Batches'!$A$6:$A$505,0)),"")))</f>
        <v/>
      </c>
      <c r="I974" s="38" t="n"/>
      <c r="J974" s="40" t="n"/>
      <c r="K974" s="40" t="n"/>
      <c r="L974" s="41">
        <f>IF($A974="","",IF($J974="","",ROUND($J974-IF($K974="",0,$K974),2)))</f>
        <v/>
      </c>
      <c r="M974" s="23">
        <f>IF($A974="","",IF(OR($B974="",$C974="",$D974="",$G974="",$J974=""),"Missing Required Data",IF($F974="","Unassigned to Deposit",IF(COUNTIF('Deposit Batches'!$A$6:$A$505,$F974)=0,"Unknown Deposit Batch",IF($I974="","Not Posted",IF(OR($I974&lt;$G974,AND($H974&lt;&gt;"",$H974&lt;$G974)),"Review Dates",IF(ABS($L974)&gt;Dashboard!$B$5,"Posting Variance",IF(ABS(IFERROR(INDEX('Deposit Batches'!$H$6:$H$505,MATCH($F974,'Deposit Batches'!$A$6:$A$505,0)),0))&gt;Dashboard!$B$6,"Deposit Variance","Reconciled"))))))))</f>
        <v/>
      </c>
      <c r="N974" s="24">
        <f>IF($A974="","",IF($G974="","",MAX(0,IF($M974="Reconciled",$I974,Dashboard!$B$4)-$G974)))</f>
        <v/>
      </c>
      <c r="O974" s="25" t="n"/>
    </row>
    <row r="975">
      <c r="A975" s="18" t="n"/>
      <c r="B975" s="18" t="n"/>
      <c r="C975" s="18" t="n"/>
      <c r="D975" s="18" t="n"/>
      <c r="E975" s="18" t="n"/>
      <c r="F975" s="18" t="n"/>
      <c r="G975" s="38" t="n"/>
      <c r="H975" s="39">
        <f>IF($A975="","",IF($F975="","",IFERROR(INDEX('Deposit Batches'!$C$6:$C$505,MATCH($F975,'Deposit Batches'!$A$6:$A$505,0)),"")))</f>
        <v/>
      </c>
      <c r="I975" s="38" t="n"/>
      <c r="J975" s="40" t="n"/>
      <c r="K975" s="40" t="n"/>
      <c r="L975" s="41">
        <f>IF($A975="","",IF($J975="","",ROUND($J975-IF($K975="",0,$K975),2)))</f>
        <v/>
      </c>
      <c r="M975" s="23">
        <f>IF($A975="","",IF(OR($B975="",$C975="",$D975="",$G975="",$J975=""),"Missing Required Data",IF($F975="","Unassigned to Deposit",IF(COUNTIF('Deposit Batches'!$A$6:$A$505,$F975)=0,"Unknown Deposit Batch",IF($I975="","Not Posted",IF(OR($I975&lt;$G975,AND($H975&lt;&gt;"",$H975&lt;$G975)),"Review Dates",IF(ABS($L975)&gt;Dashboard!$B$5,"Posting Variance",IF(ABS(IFERROR(INDEX('Deposit Batches'!$H$6:$H$505,MATCH($F975,'Deposit Batches'!$A$6:$A$505,0)),0))&gt;Dashboard!$B$6,"Deposit Variance","Reconciled"))))))))</f>
        <v/>
      </c>
      <c r="N975" s="24">
        <f>IF($A975="","",IF($G975="","",MAX(0,IF($M975="Reconciled",$I975,Dashboard!$B$4)-$G975)))</f>
        <v/>
      </c>
      <c r="O975" s="25" t="n"/>
    </row>
    <row r="976">
      <c r="A976" s="18" t="n"/>
      <c r="B976" s="18" t="n"/>
      <c r="C976" s="18" t="n"/>
      <c r="D976" s="18" t="n"/>
      <c r="E976" s="18" t="n"/>
      <c r="F976" s="18" t="n"/>
      <c r="G976" s="38" t="n"/>
      <c r="H976" s="39">
        <f>IF($A976="","",IF($F976="","",IFERROR(INDEX('Deposit Batches'!$C$6:$C$505,MATCH($F976,'Deposit Batches'!$A$6:$A$505,0)),"")))</f>
        <v/>
      </c>
      <c r="I976" s="38" t="n"/>
      <c r="J976" s="40" t="n"/>
      <c r="K976" s="40" t="n"/>
      <c r="L976" s="41">
        <f>IF($A976="","",IF($J976="","",ROUND($J976-IF($K976="",0,$K976),2)))</f>
        <v/>
      </c>
      <c r="M976" s="23">
        <f>IF($A976="","",IF(OR($B976="",$C976="",$D976="",$G976="",$J976=""),"Missing Required Data",IF($F976="","Unassigned to Deposit",IF(COUNTIF('Deposit Batches'!$A$6:$A$505,$F976)=0,"Unknown Deposit Batch",IF($I976="","Not Posted",IF(OR($I976&lt;$G976,AND($H976&lt;&gt;"",$H976&lt;$G976)),"Review Dates",IF(ABS($L976)&gt;Dashboard!$B$5,"Posting Variance",IF(ABS(IFERROR(INDEX('Deposit Batches'!$H$6:$H$505,MATCH($F976,'Deposit Batches'!$A$6:$A$505,0)),0))&gt;Dashboard!$B$6,"Deposit Variance","Reconciled"))))))))</f>
        <v/>
      </c>
      <c r="N976" s="24">
        <f>IF($A976="","",IF($G976="","",MAX(0,IF($M976="Reconciled",$I976,Dashboard!$B$4)-$G976)))</f>
        <v/>
      </c>
      <c r="O976" s="25" t="n"/>
    </row>
    <row r="977">
      <c r="A977" s="18" t="n"/>
      <c r="B977" s="18" t="n"/>
      <c r="C977" s="18" t="n"/>
      <c r="D977" s="18" t="n"/>
      <c r="E977" s="18" t="n"/>
      <c r="F977" s="18" t="n"/>
      <c r="G977" s="38" t="n"/>
      <c r="H977" s="39">
        <f>IF($A977="","",IF($F977="","",IFERROR(INDEX('Deposit Batches'!$C$6:$C$505,MATCH($F977,'Deposit Batches'!$A$6:$A$505,0)),"")))</f>
        <v/>
      </c>
      <c r="I977" s="38" t="n"/>
      <c r="J977" s="40" t="n"/>
      <c r="K977" s="40" t="n"/>
      <c r="L977" s="41">
        <f>IF($A977="","",IF($J977="","",ROUND($J977-IF($K977="",0,$K977),2)))</f>
        <v/>
      </c>
      <c r="M977" s="23">
        <f>IF($A977="","",IF(OR($B977="",$C977="",$D977="",$G977="",$J977=""),"Missing Required Data",IF($F977="","Unassigned to Deposit",IF(COUNTIF('Deposit Batches'!$A$6:$A$505,$F977)=0,"Unknown Deposit Batch",IF($I977="","Not Posted",IF(OR($I977&lt;$G977,AND($H977&lt;&gt;"",$H977&lt;$G977)),"Review Dates",IF(ABS($L977)&gt;Dashboard!$B$5,"Posting Variance",IF(ABS(IFERROR(INDEX('Deposit Batches'!$H$6:$H$505,MATCH($F977,'Deposit Batches'!$A$6:$A$505,0)),0))&gt;Dashboard!$B$6,"Deposit Variance","Reconciled"))))))))</f>
        <v/>
      </c>
      <c r="N977" s="24">
        <f>IF($A977="","",IF($G977="","",MAX(0,IF($M977="Reconciled",$I977,Dashboard!$B$4)-$G977)))</f>
        <v/>
      </c>
      <c r="O977" s="25" t="n"/>
    </row>
    <row r="978">
      <c r="A978" s="18" t="n"/>
      <c r="B978" s="18" t="n"/>
      <c r="C978" s="18" t="n"/>
      <c r="D978" s="18" t="n"/>
      <c r="E978" s="18" t="n"/>
      <c r="F978" s="18" t="n"/>
      <c r="G978" s="38" t="n"/>
      <c r="H978" s="39">
        <f>IF($A978="","",IF($F978="","",IFERROR(INDEX('Deposit Batches'!$C$6:$C$505,MATCH($F978,'Deposit Batches'!$A$6:$A$505,0)),"")))</f>
        <v/>
      </c>
      <c r="I978" s="38" t="n"/>
      <c r="J978" s="40" t="n"/>
      <c r="K978" s="40" t="n"/>
      <c r="L978" s="41">
        <f>IF($A978="","",IF($J978="","",ROUND($J978-IF($K978="",0,$K978),2)))</f>
        <v/>
      </c>
      <c r="M978" s="23">
        <f>IF($A978="","",IF(OR($B978="",$C978="",$D978="",$G978="",$J978=""),"Missing Required Data",IF($F978="","Unassigned to Deposit",IF(COUNTIF('Deposit Batches'!$A$6:$A$505,$F978)=0,"Unknown Deposit Batch",IF($I978="","Not Posted",IF(OR($I978&lt;$G978,AND($H978&lt;&gt;"",$H978&lt;$G978)),"Review Dates",IF(ABS($L978)&gt;Dashboard!$B$5,"Posting Variance",IF(ABS(IFERROR(INDEX('Deposit Batches'!$H$6:$H$505,MATCH($F978,'Deposit Batches'!$A$6:$A$505,0)),0))&gt;Dashboard!$B$6,"Deposit Variance","Reconciled"))))))))</f>
        <v/>
      </c>
      <c r="N978" s="24">
        <f>IF($A978="","",IF($G978="","",MAX(0,IF($M978="Reconciled",$I978,Dashboard!$B$4)-$G978)))</f>
        <v/>
      </c>
      <c r="O978" s="25" t="n"/>
    </row>
    <row r="979">
      <c r="A979" s="18" t="n"/>
      <c r="B979" s="18" t="n"/>
      <c r="C979" s="18" t="n"/>
      <c r="D979" s="18" t="n"/>
      <c r="E979" s="18" t="n"/>
      <c r="F979" s="18" t="n"/>
      <c r="G979" s="38" t="n"/>
      <c r="H979" s="39">
        <f>IF($A979="","",IF($F979="","",IFERROR(INDEX('Deposit Batches'!$C$6:$C$505,MATCH($F979,'Deposit Batches'!$A$6:$A$505,0)),"")))</f>
        <v/>
      </c>
      <c r="I979" s="38" t="n"/>
      <c r="J979" s="40" t="n"/>
      <c r="K979" s="40" t="n"/>
      <c r="L979" s="41">
        <f>IF($A979="","",IF($J979="","",ROUND($J979-IF($K979="",0,$K979),2)))</f>
        <v/>
      </c>
      <c r="M979" s="23">
        <f>IF($A979="","",IF(OR($B979="",$C979="",$D979="",$G979="",$J979=""),"Missing Required Data",IF($F979="","Unassigned to Deposit",IF(COUNTIF('Deposit Batches'!$A$6:$A$505,$F979)=0,"Unknown Deposit Batch",IF($I979="","Not Posted",IF(OR($I979&lt;$G979,AND($H979&lt;&gt;"",$H979&lt;$G979)),"Review Dates",IF(ABS($L979)&gt;Dashboard!$B$5,"Posting Variance",IF(ABS(IFERROR(INDEX('Deposit Batches'!$H$6:$H$505,MATCH($F979,'Deposit Batches'!$A$6:$A$505,0)),0))&gt;Dashboard!$B$6,"Deposit Variance","Reconciled"))))))))</f>
        <v/>
      </c>
      <c r="N979" s="24">
        <f>IF($A979="","",IF($G979="","",MAX(0,IF($M979="Reconciled",$I979,Dashboard!$B$4)-$G979)))</f>
        <v/>
      </c>
      <c r="O979" s="25" t="n"/>
    </row>
    <row r="980">
      <c r="A980" s="18" t="n"/>
      <c r="B980" s="18" t="n"/>
      <c r="C980" s="18" t="n"/>
      <c r="D980" s="18" t="n"/>
      <c r="E980" s="18" t="n"/>
      <c r="F980" s="18" t="n"/>
      <c r="G980" s="38" t="n"/>
      <c r="H980" s="39">
        <f>IF($A980="","",IF($F980="","",IFERROR(INDEX('Deposit Batches'!$C$6:$C$505,MATCH($F980,'Deposit Batches'!$A$6:$A$505,0)),"")))</f>
        <v/>
      </c>
      <c r="I980" s="38" t="n"/>
      <c r="J980" s="40" t="n"/>
      <c r="K980" s="40" t="n"/>
      <c r="L980" s="41">
        <f>IF($A980="","",IF($J980="","",ROUND($J980-IF($K980="",0,$K980),2)))</f>
        <v/>
      </c>
      <c r="M980" s="23">
        <f>IF($A980="","",IF(OR($B980="",$C980="",$D980="",$G980="",$J980=""),"Missing Required Data",IF($F980="","Unassigned to Deposit",IF(COUNTIF('Deposit Batches'!$A$6:$A$505,$F980)=0,"Unknown Deposit Batch",IF($I980="","Not Posted",IF(OR($I980&lt;$G980,AND($H980&lt;&gt;"",$H980&lt;$G980)),"Review Dates",IF(ABS($L980)&gt;Dashboard!$B$5,"Posting Variance",IF(ABS(IFERROR(INDEX('Deposit Batches'!$H$6:$H$505,MATCH($F980,'Deposit Batches'!$A$6:$A$505,0)),0))&gt;Dashboard!$B$6,"Deposit Variance","Reconciled"))))))))</f>
        <v/>
      </c>
      <c r="N980" s="24">
        <f>IF($A980="","",IF($G980="","",MAX(0,IF($M980="Reconciled",$I980,Dashboard!$B$4)-$G980)))</f>
        <v/>
      </c>
      <c r="O980" s="25" t="n"/>
    </row>
    <row r="981">
      <c r="A981" s="18" t="n"/>
      <c r="B981" s="18" t="n"/>
      <c r="C981" s="18" t="n"/>
      <c r="D981" s="18" t="n"/>
      <c r="E981" s="18" t="n"/>
      <c r="F981" s="18" t="n"/>
      <c r="G981" s="38" t="n"/>
      <c r="H981" s="39">
        <f>IF($A981="","",IF($F981="","",IFERROR(INDEX('Deposit Batches'!$C$6:$C$505,MATCH($F981,'Deposit Batches'!$A$6:$A$505,0)),"")))</f>
        <v/>
      </c>
      <c r="I981" s="38" t="n"/>
      <c r="J981" s="40" t="n"/>
      <c r="K981" s="40" t="n"/>
      <c r="L981" s="41">
        <f>IF($A981="","",IF($J981="","",ROUND($J981-IF($K981="",0,$K981),2)))</f>
        <v/>
      </c>
      <c r="M981" s="23">
        <f>IF($A981="","",IF(OR($B981="",$C981="",$D981="",$G981="",$J981=""),"Missing Required Data",IF($F981="","Unassigned to Deposit",IF(COUNTIF('Deposit Batches'!$A$6:$A$505,$F981)=0,"Unknown Deposit Batch",IF($I981="","Not Posted",IF(OR($I981&lt;$G981,AND($H981&lt;&gt;"",$H981&lt;$G981)),"Review Dates",IF(ABS($L981)&gt;Dashboard!$B$5,"Posting Variance",IF(ABS(IFERROR(INDEX('Deposit Batches'!$H$6:$H$505,MATCH($F981,'Deposit Batches'!$A$6:$A$505,0)),0))&gt;Dashboard!$B$6,"Deposit Variance","Reconciled"))))))))</f>
        <v/>
      </c>
      <c r="N981" s="24">
        <f>IF($A981="","",IF($G981="","",MAX(0,IF($M981="Reconciled",$I981,Dashboard!$B$4)-$G981)))</f>
        <v/>
      </c>
      <c r="O981" s="25" t="n"/>
    </row>
    <row r="982">
      <c r="A982" s="18" t="n"/>
      <c r="B982" s="18" t="n"/>
      <c r="C982" s="18" t="n"/>
      <c r="D982" s="18" t="n"/>
      <c r="E982" s="18" t="n"/>
      <c r="F982" s="18" t="n"/>
      <c r="G982" s="38" t="n"/>
      <c r="H982" s="39">
        <f>IF($A982="","",IF($F982="","",IFERROR(INDEX('Deposit Batches'!$C$6:$C$505,MATCH($F982,'Deposit Batches'!$A$6:$A$505,0)),"")))</f>
        <v/>
      </c>
      <c r="I982" s="38" t="n"/>
      <c r="J982" s="40" t="n"/>
      <c r="K982" s="40" t="n"/>
      <c r="L982" s="41">
        <f>IF($A982="","",IF($J982="","",ROUND($J982-IF($K982="",0,$K982),2)))</f>
        <v/>
      </c>
      <c r="M982" s="23">
        <f>IF($A982="","",IF(OR($B982="",$C982="",$D982="",$G982="",$J982=""),"Missing Required Data",IF($F982="","Unassigned to Deposit",IF(COUNTIF('Deposit Batches'!$A$6:$A$505,$F982)=0,"Unknown Deposit Batch",IF($I982="","Not Posted",IF(OR($I982&lt;$G982,AND($H982&lt;&gt;"",$H982&lt;$G982)),"Review Dates",IF(ABS($L982)&gt;Dashboard!$B$5,"Posting Variance",IF(ABS(IFERROR(INDEX('Deposit Batches'!$H$6:$H$505,MATCH($F982,'Deposit Batches'!$A$6:$A$505,0)),0))&gt;Dashboard!$B$6,"Deposit Variance","Reconciled"))))))))</f>
        <v/>
      </c>
      <c r="N982" s="24">
        <f>IF($A982="","",IF($G982="","",MAX(0,IF($M982="Reconciled",$I982,Dashboard!$B$4)-$G982)))</f>
        <v/>
      </c>
      <c r="O982" s="25" t="n"/>
    </row>
    <row r="983">
      <c r="A983" s="18" t="n"/>
      <c r="B983" s="18" t="n"/>
      <c r="C983" s="18" t="n"/>
      <c r="D983" s="18" t="n"/>
      <c r="E983" s="18" t="n"/>
      <c r="F983" s="18" t="n"/>
      <c r="G983" s="38" t="n"/>
      <c r="H983" s="39">
        <f>IF($A983="","",IF($F983="","",IFERROR(INDEX('Deposit Batches'!$C$6:$C$505,MATCH($F983,'Deposit Batches'!$A$6:$A$505,0)),"")))</f>
        <v/>
      </c>
      <c r="I983" s="38" t="n"/>
      <c r="J983" s="40" t="n"/>
      <c r="K983" s="40" t="n"/>
      <c r="L983" s="41">
        <f>IF($A983="","",IF($J983="","",ROUND($J983-IF($K983="",0,$K983),2)))</f>
        <v/>
      </c>
      <c r="M983" s="23">
        <f>IF($A983="","",IF(OR($B983="",$C983="",$D983="",$G983="",$J983=""),"Missing Required Data",IF($F983="","Unassigned to Deposit",IF(COUNTIF('Deposit Batches'!$A$6:$A$505,$F983)=0,"Unknown Deposit Batch",IF($I983="","Not Posted",IF(OR($I983&lt;$G983,AND($H983&lt;&gt;"",$H983&lt;$G983)),"Review Dates",IF(ABS($L983)&gt;Dashboard!$B$5,"Posting Variance",IF(ABS(IFERROR(INDEX('Deposit Batches'!$H$6:$H$505,MATCH($F983,'Deposit Batches'!$A$6:$A$505,0)),0))&gt;Dashboard!$B$6,"Deposit Variance","Reconciled"))))))))</f>
        <v/>
      </c>
      <c r="N983" s="24">
        <f>IF($A983="","",IF($G983="","",MAX(0,IF($M983="Reconciled",$I983,Dashboard!$B$4)-$G983)))</f>
        <v/>
      </c>
      <c r="O983" s="25" t="n"/>
    </row>
    <row r="984">
      <c r="A984" s="18" t="n"/>
      <c r="B984" s="18" t="n"/>
      <c r="C984" s="18" t="n"/>
      <c r="D984" s="18" t="n"/>
      <c r="E984" s="18" t="n"/>
      <c r="F984" s="18" t="n"/>
      <c r="G984" s="38" t="n"/>
      <c r="H984" s="39">
        <f>IF($A984="","",IF($F984="","",IFERROR(INDEX('Deposit Batches'!$C$6:$C$505,MATCH($F984,'Deposit Batches'!$A$6:$A$505,0)),"")))</f>
        <v/>
      </c>
      <c r="I984" s="38" t="n"/>
      <c r="J984" s="40" t="n"/>
      <c r="K984" s="40" t="n"/>
      <c r="L984" s="41">
        <f>IF($A984="","",IF($J984="","",ROUND($J984-IF($K984="",0,$K984),2)))</f>
        <v/>
      </c>
      <c r="M984" s="23">
        <f>IF($A984="","",IF(OR($B984="",$C984="",$D984="",$G984="",$J984=""),"Missing Required Data",IF($F984="","Unassigned to Deposit",IF(COUNTIF('Deposit Batches'!$A$6:$A$505,$F984)=0,"Unknown Deposit Batch",IF($I984="","Not Posted",IF(OR($I984&lt;$G984,AND($H984&lt;&gt;"",$H984&lt;$G984)),"Review Dates",IF(ABS($L984)&gt;Dashboard!$B$5,"Posting Variance",IF(ABS(IFERROR(INDEX('Deposit Batches'!$H$6:$H$505,MATCH($F984,'Deposit Batches'!$A$6:$A$505,0)),0))&gt;Dashboard!$B$6,"Deposit Variance","Reconciled"))))))))</f>
        <v/>
      </c>
      <c r="N984" s="24">
        <f>IF($A984="","",IF($G984="","",MAX(0,IF($M984="Reconciled",$I984,Dashboard!$B$4)-$G984)))</f>
        <v/>
      </c>
      <c r="O984" s="25" t="n"/>
    </row>
    <row r="985">
      <c r="A985" s="18" t="n"/>
      <c r="B985" s="18" t="n"/>
      <c r="C985" s="18" t="n"/>
      <c r="D985" s="18" t="n"/>
      <c r="E985" s="18" t="n"/>
      <c r="F985" s="18" t="n"/>
      <c r="G985" s="38" t="n"/>
      <c r="H985" s="39">
        <f>IF($A985="","",IF($F985="","",IFERROR(INDEX('Deposit Batches'!$C$6:$C$505,MATCH($F985,'Deposit Batches'!$A$6:$A$505,0)),"")))</f>
        <v/>
      </c>
      <c r="I985" s="38" t="n"/>
      <c r="J985" s="40" t="n"/>
      <c r="K985" s="40" t="n"/>
      <c r="L985" s="41">
        <f>IF($A985="","",IF($J985="","",ROUND($J985-IF($K985="",0,$K985),2)))</f>
        <v/>
      </c>
      <c r="M985" s="23">
        <f>IF($A985="","",IF(OR($B985="",$C985="",$D985="",$G985="",$J985=""),"Missing Required Data",IF($F985="","Unassigned to Deposit",IF(COUNTIF('Deposit Batches'!$A$6:$A$505,$F985)=0,"Unknown Deposit Batch",IF($I985="","Not Posted",IF(OR($I985&lt;$G985,AND($H985&lt;&gt;"",$H985&lt;$G985)),"Review Dates",IF(ABS($L985)&gt;Dashboard!$B$5,"Posting Variance",IF(ABS(IFERROR(INDEX('Deposit Batches'!$H$6:$H$505,MATCH($F985,'Deposit Batches'!$A$6:$A$505,0)),0))&gt;Dashboard!$B$6,"Deposit Variance","Reconciled"))))))))</f>
        <v/>
      </c>
      <c r="N985" s="24">
        <f>IF($A985="","",IF($G985="","",MAX(0,IF($M985="Reconciled",$I985,Dashboard!$B$4)-$G985)))</f>
        <v/>
      </c>
      <c r="O985" s="25" t="n"/>
    </row>
    <row r="986">
      <c r="A986" s="18" t="n"/>
      <c r="B986" s="18" t="n"/>
      <c r="C986" s="18" t="n"/>
      <c r="D986" s="18" t="n"/>
      <c r="E986" s="18" t="n"/>
      <c r="F986" s="18" t="n"/>
      <c r="G986" s="38" t="n"/>
      <c r="H986" s="39">
        <f>IF($A986="","",IF($F986="","",IFERROR(INDEX('Deposit Batches'!$C$6:$C$505,MATCH($F986,'Deposit Batches'!$A$6:$A$505,0)),"")))</f>
        <v/>
      </c>
      <c r="I986" s="38" t="n"/>
      <c r="J986" s="40" t="n"/>
      <c r="K986" s="40" t="n"/>
      <c r="L986" s="41">
        <f>IF($A986="","",IF($J986="","",ROUND($J986-IF($K986="",0,$K986),2)))</f>
        <v/>
      </c>
      <c r="M986" s="23">
        <f>IF($A986="","",IF(OR($B986="",$C986="",$D986="",$G986="",$J986=""),"Missing Required Data",IF($F986="","Unassigned to Deposit",IF(COUNTIF('Deposit Batches'!$A$6:$A$505,$F986)=0,"Unknown Deposit Batch",IF($I986="","Not Posted",IF(OR($I986&lt;$G986,AND($H986&lt;&gt;"",$H986&lt;$G986)),"Review Dates",IF(ABS($L986)&gt;Dashboard!$B$5,"Posting Variance",IF(ABS(IFERROR(INDEX('Deposit Batches'!$H$6:$H$505,MATCH($F986,'Deposit Batches'!$A$6:$A$505,0)),0))&gt;Dashboard!$B$6,"Deposit Variance","Reconciled"))))))))</f>
        <v/>
      </c>
      <c r="N986" s="24">
        <f>IF($A986="","",IF($G986="","",MAX(0,IF($M986="Reconciled",$I986,Dashboard!$B$4)-$G986)))</f>
        <v/>
      </c>
      <c r="O986" s="25" t="n"/>
    </row>
    <row r="987">
      <c r="A987" s="18" t="n"/>
      <c r="B987" s="18" t="n"/>
      <c r="C987" s="18" t="n"/>
      <c r="D987" s="18" t="n"/>
      <c r="E987" s="18" t="n"/>
      <c r="F987" s="18" t="n"/>
      <c r="G987" s="38" t="n"/>
      <c r="H987" s="39">
        <f>IF($A987="","",IF($F987="","",IFERROR(INDEX('Deposit Batches'!$C$6:$C$505,MATCH($F987,'Deposit Batches'!$A$6:$A$505,0)),"")))</f>
        <v/>
      </c>
      <c r="I987" s="38" t="n"/>
      <c r="J987" s="40" t="n"/>
      <c r="K987" s="40" t="n"/>
      <c r="L987" s="41">
        <f>IF($A987="","",IF($J987="","",ROUND($J987-IF($K987="",0,$K987),2)))</f>
        <v/>
      </c>
      <c r="M987" s="23">
        <f>IF($A987="","",IF(OR($B987="",$C987="",$D987="",$G987="",$J987=""),"Missing Required Data",IF($F987="","Unassigned to Deposit",IF(COUNTIF('Deposit Batches'!$A$6:$A$505,$F987)=0,"Unknown Deposit Batch",IF($I987="","Not Posted",IF(OR($I987&lt;$G987,AND($H987&lt;&gt;"",$H987&lt;$G987)),"Review Dates",IF(ABS($L987)&gt;Dashboard!$B$5,"Posting Variance",IF(ABS(IFERROR(INDEX('Deposit Batches'!$H$6:$H$505,MATCH($F987,'Deposit Batches'!$A$6:$A$505,0)),0))&gt;Dashboard!$B$6,"Deposit Variance","Reconciled"))))))))</f>
        <v/>
      </c>
      <c r="N987" s="24">
        <f>IF($A987="","",IF($G987="","",MAX(0,IF($M987="Reconciled",$I987,Dashboard!$B$4)-$G987)))</f>
        <v/>
      </c>
      <c r="O987" s="25" t="n"/>
    </row>
    <row r="988">
      <c r="A988" s="18" t="n"/>
      <c r="B988" s="18" t="n"/>
      <c r="C988" s="18" t="n"/>
      <c r="D988" s="18" t="n"/>
      <c r="E988" s="18" t="n"/>
      <c r="F988" s="18" t="n"/>
      <c r="G988" s="38" t="n"/>
      <c r="H988" s="39">
        <f>IF($A988="","",IF($F988="","",IFERROR(INDEX('Deposit Batches'!$C$6:$C$505,MATCH($F988,'Deposit Batches'!$A$6:$A$505,0)),"")))</f>
        <v/>
      </c>
      <c r="I988" s="38" t="n"/>
      <c r="J988" s="40" t="n"/>
      <c r="K988" s="40" t="n"/>
      <c r="L988" s="41">
        <f>IF($A988="","",IF($J988="","",ROUND($J988-IF($K988="",0,$K988),2)))</f>
        <v/>
      </c>
      <c r="M988" s="23">
        <f>IF($A988="","",IF(OR($B988="",$C988="",$D988="",$G988="",$J988=""),"Missing Required Data",IF($F988="","Unassigned to Deposit",IF(COUNTIF('Deposit Batches'!$A$6:$A$505,$F988)=0,"Unknown Deposit Batch",IF($I988="","Not Posted",IF(OR($I988&lt;$G988,AND($H988&lt;&gt;"",$H988&lt;$G988)),"Review Dates",IF(ABS($L988)&gt;Dashboard!$B$5,"Posting Variance",IF(ABS(IFERROR(INDEX('Deposit Batches'!$H$6:$H$505,MATCH($F988,'Deposit Batches'!$A$6:$A$505,0)),0))&gt;Dashboard!$B$6,"Deposit Variance","Reconciled"))))))))</f>
        <v/>
      </c>
      <c r="N988" s="24">
        <f>IF($A988="","",IF($G988="","",MAX(0,IF($M988="Reconciled",$I988,Dashboard!$B$4)-$G988)))</f>
        <v/>
      </c>
      <c r="O988" s="25" t="n"/>
    </row>
    <row r="989">
      <c r="A989" s="18" t="n"/>
      <c r="B989" s="18" t="n"/>
      <c r="C989" s="18" t="n"/>
      <c r="D989" s="18" t="n"/>
      <c r="E989" s="18" t="n"/>
      <c r="F989" s="18" t="n"/>
      <c r="G989" s="38" t="n"/>
      <c r="H989" s="39">
        <f>IF($A989="","",IF($F989="","",IFERROR(INDEX('Deposit Batches'!$C$6:$C$505,MATCH($F989,'Deposit Batches'!$A$6:$A$505,0)),"")))</f>
        <v/>
      </c>
      <c r="I989" s="38" t="n"/>
      <c r="J989" s="40" t="n"/>
      <c r="K989" s="40" t="n"/>
      <c r="L989" s="41">
        <f>IF($A989="","",IF($J989="","",ROUND($J989-IF($K989="",0,$K989),2)))</f>
        <v/>
      </c>
      <c r="M989" s="23">
        <f>IF($A989="","",IF(OR($B989="",$C989="",$D989="",$G989="",$J989=""),"Missing Required Data",IF($F989="","Unassigned to Deposit",IF(COUNTIF('Deposit Batches'!$A$6:$A$505,$F989)=0,"Unknown Deposit Batch",IF($I989="","Not Posted",IF(OR($I989&lt;$G989,AND($H989&lt;&gt;"",$H989&lt;$G989)),"Review Dates",IF(ABS($L989)&gt;Dashboard!$B$5,"Posting Variance",IF(ABS(IFERROR(INDEX('Deposit Batches'!$H$6:$H$505,MATCH($F989,'Deposit Batches'!$A$6:$A$505,0)),0))&gt;Dashboard!$B$6,"Deposit Variance","Reconciled"))))))))</f>
        <v/>
      </c>
      <c r="N989" s="24">
        <f>IF($A989="","",IF($G989="","",MAX(0,IF($M989="Reconciled",$I989,Dashboard!$B$4)-$G989)))</f>
        <v/>
      </c>
      <c r="O989" s="25" t="n"/>
    </row>
    <row r="990">
      <c r="A990" s="18" t="n"/>
      <c r="B990" s="18" t="n"/>
      <c r="C990" s="18" t="n"/>
      <c r="D990" s="18" t="n"/>
      <c r="E990" s="18" t="n"/>
      <c r="F990" s="18" t="n"/>
      <c r="G990" s="38" t="n"/>
      <c r="H990" s="39">
        <f>IF($A990="","",IF($F990="","",IFERROR(INDEX('Deposit Batches'!$C$6:$C$505,MATCH($F990,'Deposit Batches'!$A$6:$A$505,0)),"")))</f>
        <v/>
      </c>
      <c r="I990" s="38" t="n"/>
      <c r="J990" s="40" t="n"/>
      <c r="K990" s="40" t="n"/>
      <c r="L990" s="41">
        <f>IF($A990="","",IF($J990="","",ROUND($J990-IF($K990="",0,$K990),2)))</f>
        <v/>
      </c>
      <c r="M990" s="23">
        <f>IF($A990="","",IF(OR($B990="",$C990="",$D990="",$G990="",$J990=""),"Missing Required Data",IF($F990="","Unassigned to Deposit",IF(COUNTIF('Deposit Batches'!$A$6:$A$505,$F990)=0,"Unknown Deposit Batch",IF($I990="","Not Posted",IF(OR($I990&lt;$G990,AND($H990&lt;&gt;"",$H990&lt;$G990)),"Review Dates",IF(ABS($L990)&gt;Dashboard!$B$5,"Posting Variance",IF(ABS(IFERROR(INDEX('Deposit Batches'!$H$6:$H$505,MATCH($F990,'Deposit Batches'!$A$6:$A$505,0)),0))&gt;Dashboard!$B$6,"Deposit Variance","Reconciled"))))))))</f>
        <v/>
      </c>
      <c r="N990" s="24">
        <f>IF($A990="","",IF($G990="","",MAX(0,IF($M990="Reconciled",$I990,Dashboard!$B$4)-$G990)))</f>
        <v/>
      </c>
      <c r="O990" s="25" t="n"/>
    </row>
    <row r="991">
      <c r="A991" s="18" t="n"/>
      <c r="B991" s="18" t="n"/>
      <c r="C991" s="18" t="n"/>
      <c r="D991" s="18" t="n"/>
      <c r="E991" s="18" t="n"/>
      <c r="F991" s="18" t="n"/>
      <c r="G991" s="38" t="n"/>
      <c r="H991" s="39">
        <f>IF($A991="","",IF($F991="","",IFERROR(INDEX('Deposit Batches'!$C$6:$C$505,MATCH($F991,'Deposit Batches'!$A$6:$A$505,0)),"")))</f>
        <v/>
      </c>
      <c r="I991" s="38" t="n"/>
      <c r="J991" s="40" t="n"/>
      <c r="K991" s="40" t="n"/>
      <c r="L991" s="41">
        <f>IF($A991="","",IF($J991="","",ROUND($J991-IF($K991="",0,$K991),2)))</f>
        <v/>
      </c>
      <c r="M991" s="23">
        <f>IF($A991="","",IF(OR($B991="",$C991="",$D991="",$G991="",$J991=""),"Missing Required Data",IF($F991="","Unassigned to Deposit",IF(COUNTIF('Deposit Batches'!$A$6:$A$505,$F991)=0,"Unknown Deposit Batch",IF($I991="","Not Posted",IF(OR($I991&lt;$G991,AND($H991&lt;&gt;"",$H991&lt;$G991)),"Review Dates",IF(ABS($L991)&gt;Dashboard!$B$5,"Posting Variance",IF(ABS(IFERROR(INDEX('Deposit Batches'!$H$6:$H$505,MATCH($F991,'Deposit Batches'!$A$6:$A$505,0)),0))&gt;Dashboard!$B$6,"Deposit Variance","Reconciled"))))))))</f>
        <v/>
      </c>
      <c r="N991" s="24">
        <f>IF($A991="","",IF($G991="","",MAX(0,IF($M991="Reconciled",$I991,Dashboard!$B$4)-$G991)))</f>
        <v/>
      </c>
      <c r="O991" s="25" t="n"/>
    </row>
    <row r="992">
      <c r="A992" s="18" t="n"/>
      <c r="B992" s="18" t="n"/>
      <c r="C992" s="18" t="n"/>
      <c r="D992" s="18" t="n"/>
      <c r="E992" s="18" t="n"/>
      <c r="F992" s="18" t="n"/>
      <c r="G992" s="38" t="n"/>
      <c r="H992" s="39">
        <f>IF($A992="","",IF($F992="","",IFERROR(INDEX('Deposit Batches'!$C$6:$C$505,MATCH($F992,'Deposit Batches'!$A$6:$A$505,0)),"")))</f>
        <v/>
      </c>
      <c r="I992" s="38" t="n"/>
      <c r="J992" s="40" t="n"/>
      <c r="K992" s="40" t="n"/>
      <c r="L992" s="41">
        <f>IF($A992="","",IF($J992="","",ROUND($J992-IF($K992="",0,$K992),2)))</f>
        <v/>
      </c>
      <c r="M992" s="23">
        <f>IF($A992="","",IF(OR($B992="",$C992="",$D992="",$G992="",$J992=""),"Missing Required Data",IF($F992="","Unassigned to Deposit",IF(COUNTIF('Deposit Batches'!$A$6:$A$505,$F992)=0,"Unknown Deposit Batch",IF($I992="","Not Posted",IF(OR($I992&lt;$G992,AND($H992&lt;&gt;"",$H992&lt;$G992)),"Review Dates",IF(ABS($L992)&gt;Dashboard!$B$5,"Posting Variance",IF(ABS(IFERROR(INDEX('Deposit Batches'!$H$6:$H$505,MATCH($F992,'Deposit Batches'!$A$6:$A$505,0)),0))&gt;Dashboard!$B$6,"Deposit Variance","Reconciled"))))))))</f>
        <v/>
      </c>
      <c r="N992" s="24">
        <f>IF($A992="","",IF($G992="","",MAX(0,IF($M992="Reconciled",$I992,Dashboard!$B$4)-$G992)))</f>
        <v/>
      </c>
      <c r="O992" s="25" t="n"/>
    </row>
    <row r="993">
      <c r="A993" s="18" t="n"/>
      <c r="B993" s="18" t="n"/>
      <c r="C993" s="18" t="n"/>
      <c r="D993" s="18" t="n"/>
      <c r="E993" s="18" t="n"/>
      <c r="F993" s="18" t="n"/>
      <c r="G993" s="38" t="n"/>
      <c r="H993" s="39">
        <f>IF($A993="","",IF($F993="","",IFERROR(INDEX('Deposit Batches'!$C$6:$C$505,MATCH($F993,'Deposit Batches'!$A$6:$A$505,0)),"")))</f>
        <v/>
      </c>
      <c r="I993" s="38" t="n"/>
      <c r="J993" s="40" t="n"/>
      <c r="K993" s="40" t="n"/>
      <c r="L993" s="41">
        <f>IF($A993="","",IF($J993="","",ROUND($J993-IF($K993="",0,$K993),2)))</f>
        <v/>
      </c>
      <c r="M993" s="23">
        <f>IF($A993="","",IF(OR($B993="",$C993="",$D993="",$G993="",$J993=""),"Missing Required Data",IF($F993="","Unassigned to Deposit",IF(COUNTIF('Deposit Batches'!$A$6:$A$505,$F993)=0,"Unknown Deposit Batch",IF($I993="","Not Posted",IF(OR($I993&lt;$G993,AND($H993&lt;&gt;"",$H993&lt;$G993)),"Review Dates",IF(ABS($L993)&gt;Dashboard!$B$5,"Posting Variance",IF(ABS(IFERROR(INDEX('Deposit Batches'!$H$6:$H$505,MATCH($F993,'Deposit Batches'!$A$6:$A$505,0)),0))&gt;Dashboard!$B$6,"Deposit Variance","Reconciled"))))))))</f>
        <v/>
      </c>
      <c r="N993" s="24">
        <f>IF($A993="","",IF($G993="","",MAX(0,IF($M993="Reconciled",$I993,Dashboard!$B$4)-$G993)))</f>
        <v/>
      </c>
      <c r="O993" s="25" t="n"/>
    </row>
    <row r="994">
      <c r="A994" s="18" t="n"/>
      <c r="B994" s="18" t="n"/>
      <c r="C994" s="18" t="n"/>
      <c r="D994" s="18" t="n"/>
      <c r="E994" s="18" t="n"/>
      <c r="F994" s="18" t="n"/>
      <c r="G994" s="38" t="n"/>
      <c r="H994" s="39">
        <f>IF($A994="","",IF($F994="","",IFERROR(INDEX('Deposit Batches'!$C$6:$C$505,MATCH($F994,'Deposit Batches'!$A$6:$A$505,0)),"")))</f>
        <v/>
      </c>
      <c r="I994" s="38" t="n"/>
      <c r="J994" s="40" t="n"/>
      <c r="K994" s="40" t="n"/>
      <c r="L994" s="41">
        <f>IF($A994="","",IF($J994="","",ROUND($J994-IF($K994="",0,$K994),2)))</f>
        <v/>
      </c>
      <c r="M994" s="23">
        <f>IF($A994="","",IF(OR($B994="",$C994="",$D994="",$G994="",$J994=""),"Missing Required Data",IF($F994="","Unassigned to Deposit",IF(COUNTIF('Deposit Batches'!$A$6:$A$505,$F994)=0,"Unknown Deposit Batch",IF($I994="","Not Posted",IF(OR($I994&lt;$G994,AND($H994&lt;&gt;"",$H994&lt;$G994)),"Review Dates",IF(ABS($L994)&gt;Dashboard!$B$5,"Posting Variance",IF(ABS(IFERROR(INDEX('Deposit Batches'!$H$6:$H$505,MATCH($F994,'Deposit Batches'!$A$6:$A$505,0)),0))&gt;Dashboard!$B$6,"Deposit Variance","Reconciled"))))))))</f>
        <v/>
      </c>
      <c r="N994" s="24">
        <f>IF($A994="","",IF($G994="","",MAX(0,IF($M994="Reconciled",$I994,Dashboard!$B$4)-$G994)))</f>
        <v/>
      </c>
      <c r="O994" s="25" t="n"/>
    </row>
    <row r="995">
      <c r="A995" s="18" t="n"/>
      <c r="B995" s="18" t="n"/>
      <c r="C995" s="18" t="n"/>
      <c r="D995" s="18" t="n"/>
      <c r="E995" s="18" t="n"/>
      <c r="F995" s="18" t="n"/>
      <c r="G995" s="38" t="n"/>
      <c r="H995" s="39">
        <f>IF($A995="","",IF($F995="","",IFERROR(INDEX('Deposit Batches'!$C$6:$C$505,MATCH($F995,'Deposit Batches'!$A$6:$A$505,0)),"")))</f>
        <v/>
      </c>
      <c r="I995" s="38" t="n"/>
      <c r="J995" s="40" t="n"/>
      <c r="K995" s="40" t="n"/>
      <c r="L995" s="41">
        <f>IF($A995="","",IF($J995="","",ROUND($J995-IF($K995="",0,$K995),2)))</f>
        <v/>
      </c>
      <c r="M995" s="23">
        <f>IF($A995="","",IF(OR($B995="",$C995="",$D995="",$G995="",$J995=""),"Missing Required Data",IF($F995="","Unassigned to Deposit",IF(COUNTIF('Deposit Batches'!$A$6:$A$505,$F995)=0,"Unknown Deposit Batch",IF($I995="","Not Posted",IF(OR($I995&lt;$G995,AND($H995&lt;&gt;"",$H995&lt;$G995)),"Review Dates",IF(ABS($L995)&gt;Dashboard!$B$5,"Posting Variance",IF(ABS(IFERROR(INDEX('Deposit Batches'!$H$6:$H$505,MATCH($F995,'Deposit Batches'!$A$6:$A$505,0)),0))&gt;Dashboard!$B$6,"Deposit Variance","Reconciled"))))))))</f>
        <v/>
      </c>
      <c r="N995" s="24">
        <f>IF($A995="","",IF($G995="","",MAX(0,IF($M995="Reconciled",$I995,Dashboard!$B$4)-$G995)))</f>
        <v/>
      </c>
      <c r="O995" s="25" t="n"/>
    </row>
    <row r="996">
      <c r="A996" s="18" t="n"/>
      <c r="B996" s="18" t="n"/>
      <c r="C996" s="18" t="n"/>
      <c r="D996" s="18" t="n"/>
      <c r="E996" s="18" t="n"/>
      <c r="F996" s="18" t="n"/>
      <c r="G996" s="38" t="n"/>
      <c r="H996" s="39">
        <f>IF($A996="","",IF($F996="","",IFERROR(INDEX('Deposit Batches'!$C$6:$C$505,MATCH($F996,'Deposit Batches'!$A$6:$A$505,0)),"")))</f>
        <v/>
      </c>
      <c r="I996" s="38" t="n"/>
      <c r="J996" s="40" t="n"/>
      <c r="K996" s="40" t="n"/>
      <c r="L996" s="41">
        <f>IF($A996="","",IF($J996="","",ROUND($J996-IF($K996="",0,$K996),2)))</f>
        <v/>
      </c>
      <c r="M996" s="23">
        <f>IF($A996="","",IF(OR($B996="",$C996="",$D996="",$G996="",$J996=""),"Missing Required Data",IF($F996="","Unassigned to Deposit",IF(COUNTIF('Deposit Batches'!$A$6:$A$505,$F996)=0,"Unknown Deposit Batch",IF($I996="","Not Posted",IF(OR($I996&lt;$G996,AND($H996&lt;&gt;"",$H996&lt;$G996)),"Review Dates",IF(ABS($L996)&gt;Dashboard!$B$5,"Posting Variance",IF(ABS(IFERROR(INDEX('Deposit Batches'!$H$6:$H$505,MATCH($F996,'Deposit Batches'!$A$6:$A$505,0)),0))&gt;Dashboard!$B$6,"Deposit Variance","Reconciled"))))))))</f>
        <v/>
      </c>
      <c r="N996" s="24">
        <f>IF($A996="","",IF($G996="","",MAX(0,IF($M996="Reconciled",$I996,Dashboard!$B$4)-$G996)))</f>
        <v/>
      </c>
      <c r="O996" s="25" t="n"/>
    </row>
    <row r="997">
      <c r="A997" s="18" t="n"/>
      <c r="B997" s="18" t="n"/>
      <c r="C997" s="18" t="n"/>
      <c r="D997" s="18" t="n"/>
      <c r="E997" s="18" t="n"/>
      <c r="F997" s="18" t="n"/>
      <c r="G997" s="38" t="n"/>
      <c r="H997" s="39">
        <f>IF($A997="","",IF($F997="","",IFERROR(INDEX('Deposit Batches'!$C$6:$C$505,MATCH($F997,'Deposit Batches'!$A$6:$A$505,0)),"")))</f>
        <v/>
      </c>
      <c r="I997" s="38" t="n"/>
      <c r="J997" s="40" t="n"/>
      <c r="K997" s="40" t="n"/>
      <c r="L997" s="41">
        <f>IF($A997="","",IF($J997="","",ROUND($J997-IF($K997="",0,$K997),2)))</f>
        <v/>
      </c>
      <c r="M997" s="23">
        <f>IF($A997="","",IF(OR($B997="",$C997="",$D997="",$G997="",$J997=""),"Missing Required Data",IF($F997="","Unassigned to Deposit",IF(COUNTIF('Deposit Batches'!$A$6:$A$505,$F997)=0,"Unknown Deposit Batch",IF($I997="","Not Posted",IF(OR($I997&lt;$G997,AND($H997&lt;&gt;"",$H997&lt;$G997)),"Review Dates",IF(ABS($L997)&gt;Dashboard!$B$5,"Posting Variance",IF(ABS(IFERROR(INDEX('Deposit Batches'!$H$6:$H$505,MATCH($F997,'Deposit Batches'!$A$6:$A$505,0)),0))&gt;Dashboard!$B$6,"Deposit Variance","Reconciled"))))))))</f>
        <v/>
      </c>
      <c r="N997" s="24">
        <f>IF($A997="","",IF($G997="","",MAX(0,IF($M997="Reconciled",$I997,Dashboard!$B$4)-$G997)))</f>
        <v/>
      </c>
      <c r="O997" s="25" t="n"/>
    </row>
    <row r="998">
      <c r="A998" s="18" t="n"/>
      <c r="B998" s="18" t="n"/>
      <c r="C998" s="18" t="n"/>
      <c r="D998" s="18" t="n"/>
      <c r="E998" s="18" t="n"/>
      <c r="F998" s="18" t="n"/>
      <c r="G998" s="38" t="n"/>
      <c r="H998" s="39">
        <f>IF($A998="","",IF($F998="","",IFERROR(INDEX('Deposit Batches'!$C$6:$C$505,MATCH($F998,'Deposit Batches'!$A$6:$A$505,0)),"")))</f>
        <v/>
      </c>
      <c r="I998" s="38" t="n"/>
      <c r="J998" s="40" t="n"/>
      <c r="K998" s="40" t="n"/>
      <c r="L998" s="41">
        <f>IF($A998="","",IF($J998="","",ROUND($J998-IF($K998="",0,$K998),2)))</f>
        <v/>
      </c>
      <c r="M998" s="23">
        <f>IF($A998="","",IF(OR($B998="",$C998="",$D998="",$G998="",$J998=""),"Missing Required Data",IF($F998="","Unassigned to Deposit",IF(COUNTIF('Deposit Batches'!$A$6:$A$505,$F998)=0,"Unknown Deposit Batch",IF($I998="","Not Posted",IF(OR($I998&lt;$G998,AND($H998&lt;&gt;"",$H998&lt;$G998)),"Review Dates",IF(ABS($L998)&gt;Dashboard!$B$5,"Posting Variance",IF(ABS(IFERROR(INDEX('Deposit Batches'!$H$6:$H$505,MATCH($F998,'Deposit Batches'!$A$6:$A$505,0)),0))&gt;Dashboard!$B$6,"Deposit Variance","Reconciled"))))))))</f>
        <v/>
      </c>
      <c r="N998" s="24">
        <f>IF($A998="","",IF($G998="","",MAX(0,IF($M998="Reconciled",$I998,Dashboard!$B$4)-$G998)))</f>
        <v/>
      </c>
      <c r="O998" s="25" t="n"/>
    </row>
    <row r="999">
      <c r="A999" s="18" t="n"/>
      <c r="B999" s="18" t="n"/>
      <c r="C999" s="18" t="n"/>
      <c r="D999" s="18" t="n"/>
      <c r="E999" s="18" t="n"/>
      <c r="F999" s="18" t="n"/>
      <c r="G999" s="38" t="n"/>
      <c r="H999" s="39">
        <f>IF($A999="","",IF($F999="","",IFERROR(INDEX('Deposit Batches'!$C$6:$C$505,MATCH($F999,'Deposit Batches'!$A$6:$A$505,0)),"")))</f>
        <v/>
      </c>
      <c r="I999" s="38" t="n"/>
      <c r="J999" s="40" t="n"/>
      <c r="K999" s="40" t="n"/>
      <c r="L999" s="41">
        <f>IF($A999="","",IF($J999="","",ROUND($J999-IF($K999="",0,$K999),2)))</f>
        <v/>
      </c>
      <c r="M999" s="23">
        <f>IF($A999="","",IF(OR($B999="",$C999="",$D999="",$G999="",$J999=""),"Missing Required Data",IF($F999="","Unassigned to Deposit",IF(COUNTIF('Deposit Batches'!$A$6:$A$505,$F999)=0,"Unknown Deposit Batch",IF($I999="","Not Posted",IF(OR($I999&lt;$G999,AND($H999&lt;&gt;"",$H999&lt;$G999)),"Review Dates",IF(ABS($L999)&gt;Dashboard!$B$5,"Posting Variance",IF(ABS(IFERROR(INDEX('Deposit Batches'!$H$6:$H$505,MATCH($F999,'Deposit Batches'!$A$6:$A$505,0)),0))&gt;Dashboard!$B$6,"Deposit Variance","Reconciled"))))))))</f>
        <v/>
      </c>
      <c r="N999" s="24">
        <f>IF($A999="","",IF($G999="","",MAX(0,IF($M999="Reconciled",$I999,Dashboard!$B$4)-$G999)))</f>
        <v/>
      </c>
      <c r="O999" s="25" t="n"/>
    </row>
    <row r="1000">
      <c r="A1000" s="18" t="n"/>
      <c r="B1000" s="18" t="n"/>
      <c r="C1000" s="18" t="n"/>
      <c r="D1000" s="18" t="n"/>
      <c r="E1000" s="18" t="n"/>
      <c r="F1000" s="18" t="n"/>
      <c r="G1000" s="38" t="n"/>
      <c r="H1000" s="39">
        <f>IF($A1000="","",IF($F1000="","",IFERROR(INDEX('Deposit Batches'!$C$6:$C$505,MATCH($F1000,'Deposit Batches'!$A$6:$A$505,0)),"")))</f>
        <v/>
      </c>
      <c r="I1000" s="38" t="n"/>
      <c r="J1000" s="40" t="n"/>
      <c r="K1000" s="40" t="n"/>
      <c r="L1000" s="41">
        <f>IF($A1000="","",IF($J1000="","",ROUND($J1000-IF($K1000="",0,$K1000),2)))</f>
        <v/>
      </c>
      <c r="M1000" s="23">
        <f>IF($A1000="","",IF(OR($B1000="",$C1000="",$D1000="",$G1000="",$J1000=""),"Missing Required Data",IF($F1000="","Unassigned to Deposit",IF(COUNTIF('Deposit Batches'!$A$6:$A$505,$F1000)=0,"Unknown Deposit Batch",IF($I1000="","Not Posted",IF(OR($I1000&lt;$G1000,AND($H1000&lt;&gt;"",$H1000&lt;$G1000)),"Review Dates",IF(ABS($L1000)&gt;Dashboard!$B$5,"Posting Variance",IF(ABS(IFERROR(INDEX('Deposit Batches'!$H$6:$H$505,MATCH($F1000,'Deposit Batches'!$A$6:$A$505,0)),0))&gt;Dashboard!$B$6,"Deposit Variance","Reconciled"))))))))</f>
        <v/>
      </c>
      <c r="N1000" s="24">
        <f>IF($A1000="","",IF($G1000="","",MAX(0,IF($M1000="Reconciled",$I1000,Dashboard!$B$4)-$G1000)))</f>
        <v/>
      </c>
      <c r="O1000" s="25" t="n"/>
    </row>
    <row r="1001">
      <c r="A1001" s="18" t="n"/>
      <c r="B1001" s="18" t="n"/>
      <c r="C1001" s="18" t="n"/>
      <c r="D1001" s="18" t="n"/>
      <c r="E1001" s="18" t="n"/>
      <c r="F1001" s="18" t="n"/>
      <c r="G1001" s="38" t="n"/>
      <c r="H1001" s="39">
        <f>IF($A1001="","",IF($F1001="","",IFERROR(INDEX('Deposit Batches'!$C$6:$C$505,MATCH($F1001,'Deposit Batches'!$A$6:$A$505,0)),"")))</f>
        <v/>
      </c>
      <c r="I1001" s="38" t="n"/>
      <c r="J1001" s="40" t="n"/>
      <c r="K1001" s="40" t="n"/>
      <c r="L1001" s="41">
        <f>IF($A1001="","",IF($J1001="","",ROUND($J1001-IF($K1001="",0,$K1001),2)))</f>
        <v/>
      </c>
      <c r="M1001" s="23">
        <f>IF($A1001="","",IF(OR($B1001="",$C1001="",$D1001="",$G1001="",$J1001=""),"Missing Required Data",IF($F1001="","Unassigned to Deposit",IF(COUNTIF('Deposit Batches'!$A$6:$A$505,$F1001)=0,"Unknown Deposit Batch",IF($I1001="","Not Posted",IF(OR($I1001&lt;$G1001,AND($H1001&lt;&gt;"",$H1001&lt;$G1001)),"Review Dates",IF(ABS($L1001)&gt;Dashboard!$B$5,"Posting Variance",IF(ABS(IFERROR(INDEX('Deposit Batches'!$H$6:$H$505,MATCH($F1001,'Deposit Batches'!$A$6:$A$505,0)),0))&gt;Dashboard!$B$6,"Deposit Variance","Reconciled"))))))))</f>
        <v/>
      </c>
      <c r="N1001" s="24">
        <f>IF($A1001="","",IF($G1001="","",MAX(0,IF($M1001="Reconciled",$I1001,Dashboard!$B$4)-$G1001)))</f>
        <v/>
      </c>
      <c r="O1001" s="25" t="n"/>
    </row>
    <row r="1002">
      <c r="A1002" s="18" t="n"/>
      <c r="B1002" s="18" t="n"/>
      <c r="C1002" s="18" t="n"/>
      <c r="D1002" s="18" t="n"/>
      <c r="E1002" s="18" t="n"/>
      <c r="F1002" s="18" t="n"/>
      <c r="G1002" s="38" t="n"/>
      <c r="H1002" s="39">
        <f>IF($A1002="","",IF($F1002="","",IFERROR(INDEX('Deposit Batches'!$C$6:$C$505,MATCH($F1002,'Deposit Batches'!$A$6:$A$505,0)),"")))</f>
        <v/>
      </c>
      <c r="I1002" s="38" t="n"/>
      <c r="J1002" s="40" t="n"/>
      <c r="K1002" s="40" t="n"/>
      <c r="L1002" s="41">
        <f>IF($A1002="","",IF($J1002="","",ROUND($J1002-IF($K1002="",0,$K1002),2)))</f>
        <v/>
      </c>
      <c r="M1002" s="23">
        <f>IF($A1002="","",IF(OR($B1002="",$C1002="",$D1002="",$G1002="",$J1002=""),"Missing Required Data",IF($F1002="","Unassigned to Deposit",IF(COUNTIF('Deposit Batches'!$A$6:$A$505,$F1002)=0,"Unknown Deposit Batch",IF($I1002="","Not Posted",IF(OR($I1002&lt;$G1002,AND($H1002&lt;&gt;"",$H1002&lt;$G1002)),"Review Dates",IF(ABS($L1002)&gt;Dashboard!$B$5,"Posting Variance",IF(ABS(IFERROR(INDEX('Deposit Batches'!$H$6:$H$505,MATCH($F1002,'Deposit Batches'!$A$6:$A$505,0)),0))&gt;Dashboard!$B$6,"Deposit Variance","Reconciled"))))))))</f>
        <v/>
      </c>
      <c r="N1002" s="24">
        <f>IF($A1002="","",IF($G1002="","",MAX(0,IF($M1002="Reconciled",$I1002,Dashboard!$B$4)-$G1002)))</f>
        <v/>
      </c>
      <c r="O1002" s="25" t="n"/>
    </row>
    <row r="1003">
      <c r="A1003" s="18" t="n"/>
      <c r="B1003" s="18" t="n"/>
      <c r="C1003" s="18" t="n"/>
      <c r="D1003" s="18" t="n"/>
      <c r="E1003" s="18" t="n"/>
      <c r="F1003" s="18" t="n"/>
      <c r="G1003" s="38" t="n"/>
      <c r="H1003" s="39">
        <f>IF($A1003="","",IF($F1003="","",IFERROR(INDEX('Deposit Batches'!$C$6:$C$505,MATCH($F1003,'Deposit Batches'!$A$6:$A$505,0)),"")))</f>
        <v/>
      </c>
      <c r="I1003" s="38" t="n"/>
      <c r="J1003" s="40" t="n"/>
      <c r="K1003" s="40" t="n"/>
      <c r="L1003" s="41">
        <f>IF($A1003="","",IF($J1003="","",ROUND($J1003-IF($K1003="",0,$K1003),2)))</f>
        <v/>
      </c>
      <c r="M1003" s="23">
        <f>IF($A1003="","",IF(OR($B1003="",$C1003="",$D1003="",$G1003="",$J1003=""),"Missing Required Data",IF($F1003="","Unassigned to Deposit",IF(COUNTIF('Deposit Batches'!$A$6:$A$505,$F1003)=0,"Unknown Deposit Batch",IF($I1003="","Not Posted",IF(OR($I1003&lt;$G1003,AND($H1003&lt;&gt;"",$H1003&lt;$G1003)),"Review Dates",IF(ABS($L1003)&gt;Dashboard!$B$5,"Posting Variance",IF(ABS(IFERROR(INDEX('Deposit Batches'!$H$6:$H$505,MATCH($F1003,'Deposit Batches'!$A$6:$A$505,0)),0))&gt;Dashboard!$B$6,"Deposit Variance","Reconciled"))))))))</f>
        <v/>
      </c>
      <c r="N1003" s="24">
        <f>IF($A1003="","",IF($G1003="","",MAX(0,IF($M1003="Reconciled",$I1003,Dashboard!$B$4)-$G1003)))</f>
        <v/>
      </c>
      <c r="O1003" s="25" t="n"/>
    </row>
    <row r="1004">
      <c r="A1004" s="18" t="n"/>
      <c r="B1004" s="18" t="n"/>
      <c r="C1004" s="18" t="n"/>
      <c r="D1004" s="18" t="n"/>
      <c r="E1004" s="18" t="n"/>
      <c r="F1004" s="18" t="n"/>
      <c r="G1004" s="38" t="n"/>
      <c r="H1004" s="39">
        <f>IF($A1004="","",IF($F1004="","",IFERROR(INDEX('Deposit Batches'!$C$6:$C$505,MATCH($F1004,'Deposit Batches'!$A$6:$A$505,0)),"")))</f>
        <v/>
      </c>
      <c r="I1004" s="38" t="n"/>
      <c r="J1004" s="40" t="n"/>
      <c r="K1004" s="40" t="n"/>
      <c r="L1004" s="41">
        <f>IF($A1004="","",IF($J1004="","",ROUND($J1004-IF($K1004="",0,$K1004),2)))</f>
        <v/>
      </c>
      <c r="M1004" s="23">
        <f>IF($A1004="","",IF(OR($B1004="",$C1004="",$D1004="",$G1004="",$J1004=""),"Missing Required Data",IF($F1004="","Unassigned to Deposit",IF(COUNTIF('Deposit Batches'!$A$6:$A$505,$F1004)=0,"Unknown Deposit Batch",IF($I1004="","Not Posted",IF(OR($I1004&lt;$G1004,AND($H1004&lt;&gt;"",$H1004&lt;$G1004)),"Review Dates",IF(ABS($L1004)&gt;Dashboard!$B$5,"Posting Variance",IF(ABS(IFERROR(INDEX('Deposit Batches'!$H$6:$H$505,MATCH($F1004,'Deposit Batches'!$A$6:$A$505,0)),0))&gt;Dashboard!$B$6,"Deposit Variance","Reconciled"))))))))</f>
        <v/>
      </c>
      <c r="N1004" s="24">
        <f>IF($A1004="","",IF($G1004="","",MAX(0,IF($M1004="Reconciled",$I1004,Dashboard!$B$4)-$G1004)))</f>
        <v/>
      </c>
      <c r="O1004" s="25" t="n"/>
    </row>
    <row r="1005">
      <c r="A1005" s="18" t="n"/>
      <c r="B1005" s="18" t="n"/>
      <c r="C1005" s="18" t="n"/>
      <c r="D1005" s="18" t="n"/>
      <c r="E1005" s="18" t="n"/>
      <c r="F1005" s="18" t="n"/>
      <c r="G1005" s="38" t="n"/>
      <c r="H1005" s="39">
        <f>IF($A1005="","",IF($F1005="","",IFERROR(INDEX('Deposit Batches'!$C$6:$C$505,MATCH($F1005,'Deposit Batches'!$A$6:$A$505,0)),"")))</f>
        <v/>
      </c>
      <c r="I1005" s="38" t="n"/>
      <c r="J1005" s="40" t="n"/>
      <c r="K1005" s="40" t="n"/>
      <c r="L1005" s="41">
        <f>IF($A1005="","",IF($J1005="","",ROUND($J1005-IF($K1005="",0,$K1005),2)))</f>
        <v/>
      </c>
      <c r="M1005" s="23">
        <f>IF($A1005="","",IF(OR($B1005="",$C1005="",$D1005="",$G1005="",$J1005=""),"Missing Required Data",IF($F1005="","Unassigned to Deposit",IF(COUNTIF('Deposit Batches'!$A$6:$A$505,$F1005)=0,"Unknown Deposit Batch",IF($I1005="","Not Posted",IF(OR($I1005&lt;$G1005,AND($H1005&lt;&gt;"",$H1005&lt;$G1005)),"Review Dates",IF(ABS($L1005)&gt;Dashboard!$B$5,"Posting Variance",IF(ABS(IFERROR(INDEX('Deposit Batches'!$H$6:$H$505,MATCH($F1005,'Deposit Batches'!$A$6:$A$505,0)),0))&gt;Dashboard!$B$6,"Deposit Variance","Reconciled"))))))))</f>
        <v/>
      </c>
      <c r="N1005" s="24">
        <f>IF($A1005="","",IF($G1005="","",MAX(0,IF($M1005="Reconciled",$I1005,Dashboard!$B$4)-$G1005)))</f>
        <v/>
      </c>
      <c r="O1005" s="25" t="n"/>
    </row>
  </sheetData>
  <autoFilter ref="A5:O1005"/>
  <mergeCells count="1">
    <mergeCell ref="A1:O1"/>
  </mergeCells>
  <conditionalFormatting sqref="A6:O1005">
    <cfRule type="expression" priority="1" dxfId="0" stopIfTrue="1">
      <formula>$M6="Missing Required Data"</formula>
    </cfRule>
    <cfRule type="expression" priority="2" dxfId="0" stopIfTrue="1">
      <formula>$M6="Unknown Deposit Batch"</formula>
    </cfRule>
    <cfRule type="expression" priority="3" dxfId="0" stopIfTrue="1">
      <formula>$M6="Posting Variance"</formula>
    </cfRule>
    <cfRule type="expression" priority="4" dxfId="2" stopIfTrue="1">
      <formula>$M6="Deposit Variance"</formula>
    </cfRule>
    <cfRule type="expression" priority="5" dxfId="3" stopIfTrue="1">
      <formula>$M6="Not Posted"</formula>
    </cfRule>
    <cfRule type="expression" priority="6" dxfId="3" stopIfTrue="1">
      <formula>$M6="Unassigned to Deposit"</formula>
    </cfRule>
    <cfRule type="expression" priority="7" dxfId="0" stopIfTrue="1">
      <formula>$M6="Review Dates"</formula>
    </cfRule>
    <cfRule type="expression" priority="8" dxfId="1" stopIfTrue="1">
      <formula>$M6="Reconciled"</formula>
    </cfRule>
  </conditionalFormatting>
  <conditionalFormatting sqref="N6:N1005">
    <cfRule type="expression" priority="9" dxfId="4">
      <formula>AND($A6&lt;&gt;"",$M6&lt;&gt;"Reconciled",$N6&gt;Dashboard!$B$7)</formula>
    </cfRule>
  </conditionalFormatting>
  <conditionalFormatting sqref="A6:A1005">
    <cfRule type="expression" priority="10" dxfId="4">
      <formula>AND($A6&lt;&gt;"",COUNTIF($A$6:$A$1005,$A6)&gt;1)</formula>
    </cfRule>
  </conditionalFormatting>
  <dataValidations count="6">
    <dataValidation sqref="B6:B1005" showDropDown="0" showInputMessage="0" showErrorMessage="1" allowBlank="0" errorTitle="Invalid Clinic" error="Select a clinic from the list." type="list" errorStyle="stop">
      <formula1>"Harbor Ridge Family Clinic,Pine Street Medical Office,Westfield Community Clinic"</formula1>
    </dataValidation>
    <dataValidation sqref="D6:D1005" showDropDown="0" showInputMessage="0" showErrorMessage="1" allowBlank="0" errorTitle="Invalid Payment Method" error="Select EFT, Check, or Virtual Card." type="list" errorStyle="stop">
      <formula1>"EFT,Check,Virtual Card"</formula1>
    </dataValidation>
    <dataValidation sqref="F6:F1005" showDropDown="0" showInputMessage="1" showErrorMessage="1" allowBlank="0" errorTitle="Invalid Deposit Batch" error="Select a deposit batch listed on the Deposit Batches sheet." promptTitle="Deposit Assignment" prompt="Select the bank deposit batch that contains this payment. Leave blank until assigned." type="list" errorStyle="stop">
      <formula1>'Deposit Batches'!$A$6:$A$505</formula1>
    </dataValidation>
    <dataValidation sqref="G6:G1005 I6:I1005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J6:K1005" showDropDown="0" showInputMessage="0" showErrorMessage="1" allowBlank="0" errorTitle="Invalid Amount" error="Enter an amount from 0 through 100000000. Negative amounts are not permitted." type="decimal" errorStyle="stop" operator="between">
      <formula1>0</formula1>
      <formula2>100000000</formula2>
    </dataValidation>
    <dataValidation sqref="O6:O1005" showDropDown="0" showInputMessage="0" showErrorMessage="1" allowBlank="0" errorTitle="Note Too Long" error="Enter no more than 250 characters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1" customWidth="1" min="2" max="2"/>
    <col width="15" customWidth="1" min="3" max="3"/>
    <col width="21" customWidth="1" min="4" max="4"/>
    <col width="19" customWidth="1" min="5" max="5"/>
    <col width="19" customWidth="1" min="6" max="6"/>
    <col width="20" customWidth="1" min="7" max="7"/>
    <col width="17" customWidth="1" min="8" max="8"/>
    <col width="22" customWidth="1" min="9" max="9"/>
    <col width="18" customWidth="1" min="10" max="10"/>
    <col width="15" customWidth="1" min="11" max="11"/>
    <col width="42" customWidth="1" min="12" max="12"/>
  </cols>
  <sheetData>
    <row r="1" ht="28" customHeight="1">
      <c r="A1" s="1" t="inlineStr">
        <is>
          <t>Insurance Deposit Batches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4" t="n"/>
    </row>
    <row r="2" ht="30" customHeight="1">
      <c r="A2" s="16" t="inlineStr">
        <is>
          <t>Enter one row per bank deposit batch. Linked payment totals and reconciliation status calculate automatically.</t>
        </is>
      </c>
    </row>
    <row r="5" ht="42" customHeight="1">
      <c r="A5" s="17" t="inlineStr">
        <is>
          <t>Deposit Batch ID</t>
        </is>
      </c>
      <c r="B5" s="17" t="inlineStr">
        <is>
          <t>Clinic</t>
        </is>
      </c>
      <c r="C5" s="17" t="inlineStr">
        <is>
          <t>Deposit Date</t>
        </is>
      </c>
      <c r="D5" s="17" t="inlineStr">
        <is>
          <t>Bank Reference</t>
        </is>
      </c>
      <c r="E5" s="17" t="inlineStr">
        <is>
          <t>Bank Deposit Amount</t>
        </is>
      </c>
      <c r="F5" s="17" t="inlineStr">
        <is>
          <t>Linked Payment Count</t>
        </is>
      </c>
      <c r="G5" s="17" t="inlineStr">
        <is>
          <t>Linked Payment Amount</t>
        </is>
      </c>
      <c r="H5" s="17" t="inlineStr">
        <is>
          <t>Deposit Variance</t>
        </is>
      </c>
      <c r="I5" s="17" t="inlineStr">
        <is>
          <t>Deposit Status</t>
        </is>
      </c>
      <c r="J5" s="17" t="inlineStr">
        <is>
          <t>Reviewed By</t>
        </is>
      </c>
      <c r="K5" s="17" t="inlineStr">
        <is>
          <t>Review Date</t>
        </is>
      </c>
      <c r="L5" s="17" t="inlineStr">
        <is>
          <t>Notes</t>
        </is>
      </c>
    </row>
    <row r="6">
      <c r="A6" s="18" t="inlineStr">
        <is>
          <t>DEP-FIC-260901-A</t>
        </is>
      </c>
      <c r="B6" s="18" t="inlineStr">
        <is>
          <t>Harbor Ridge Family Clinic</t>
        </is>
      </c>
      <c r="C6" s="38" t="n">
        <v>46267</v>
      </c>
      <c r="D6" s="18" t="inlineStr">
        <is>
          <t>BANK-FIC-91001</t>
        </is>
      </c>
      <c r="E6" s="40" t="n">
        <v>2030.5</v>
      </c>
      <c r="F6" s="24">
        <f>IF($A6="","",COUNTIF('Payment Log'!$F$6:$F$1005,$A6))</f>
        <v/>
      </c>
      <c r="G6" s="41">
        <f>IF($A6="","",ROUND(SUMIF('Payment Log'!$F$6:$F$1005,$A6,'Payment Log'!$J$6:$J$1005),2))</f>
        <v/>
      </c>
      <c r="H6" s="41">
        <f>IF($A6="","",IF($E6="","",ROUND($E6-$G6,2)))</f>
        <v/>
      </c>
      <c r="I6" s="23">
        <f>IF($A6="","",IF(OR($B6="",$C6="",$E6=""),"Missing Required Data",IF($F6=0,"No Linked Payments",IF(ABS($H6)&gt;Dashboard!$B$6,"Variance","Matched"))))</f>
        <v/>
      </c>
      <c r="J6" s="18" t="inlineStr">
        <is>
          <t>Jordan Lee</t>
        </is>
      </c>
      <c r="K6" s="38" t="n">
        <v>46268</v>
      </c>
      <c r="L6" s="25" t="inlineStr">
        <is>
          <t>Two payments combined in one deposit.</t>
        </is>
      </c>
    </row>
    <row r="7">
      <c r="A7" s="18" t="inlineStr">
        <is>
          <t>DEP-FIC-260902-B</t>
        </is>
      </c>
      <c r="B7" s="18" t="inlineStr">
        <is>
          <t>Pine Street Medical Office</t>
        </is>
      </c>
      <c r="C7" s="38" t="n">
        <v>46268</v>
      </c>
      <c r="D7" s="18" t="inlineStr">
        <is>
          <t>BANK-FIC-91002</t>
        </is>
      </c>
      <c r="E7" s="40" t="n">
        <v>950</v>
      </c>
      <c r="F7" s="24">
        <f>IF($A7="","",COUNTIF('Payment Log'!$F$6:$F$1005,$A7))</f>
        <v/>
      </c>
      <c r="G7" s="41">
        <f>IF($A7="","",ROUND(SUMIF('Payment Log'!$F$6:$F$1005,$A7,'Payment Log'!$J$6:$J$1005),2))</f>
        <v/>
      </c>
      <c r="H7" s="41">
        <f>IF($A7="","",IF($E7="","",ROUND($E7-$G7,2)))</f>
        <v/>
      </c>
      <c r="I7" s="23">
        <f>IF($A7="","",IF(OR($B7="",$C7="",$E7=""),"Missing Required Data",IF($F7=0,"No Linked Payments",IF(ABS($H7)&gt;Dashboard!$B$6,"Variance","Matched"))))</f>
        <v/>
      </c>
      <c r="J7" s="18" t="inlineStr">
        <is>
          <t>Casey Morgan</t>
        </is>
      </c>
      <c r="K7" s="38" t="n">
        <v>46269</v>
      </c>
      <c r="L7" s="25" t="inlineStr">
        <is>
          <t>Deposit matched; posting difference remains.</t>
        </is>
      </c>
    </row>
    <row r="8">
      <c r="A8" s="18" t="inlineStr">
        <is>
          <t>DEP-FIC-260903-C</t>
        </is>
      </c>
      <c r="B8" s="18" t="inlineStr">
        <is>
          <t>Westfield Community Clinic</t>
        </is>
      </c>
      <c r="C8" s="38" t="n">
        <v>46269</v>
      </c>
      <c r="D8" s="18" t="inlineStr">
        <is>
          <t>BANK-FIC-91003</t>
        </is>
      </c>
      <c r="E8" s="40" t="n">
        <v>1650.25</v>
      </c>
      <c r="F8" s="24">
        <f>IF($A8="","",COUNTIF('Payment Log'!$F$6:$F$1005,$A8))</f>
        <v/>
      </c>
      <c r="G8" s="41">
        <f>IF($A8="","",ROUND(SUMIF('Payment Log'!$F$6:$F$1005,$A8,'Payment Log'!$J$6:$J$1005),2))</f>
        <v/>
      </c>
      <c r="H8" s="41">
        <f>IF($A8="","",IF($E8="","",ROUND($E8-$G8,2)))</f>
        <v/>
      </c>
      <c r="I8" s="23">
        <f>IF($A8="","",IF(OR($B8="",$C8="",$E8=""),"Missing Required Data",IF($F8=0,"No Linked Payments",IF(ABS($H8)&gt;Dashboard!$B$6,"Variance","Matched"))))</f>
        <v/>
      </c>
      <c r="J8" s="18" t="inlineStr">
        <is>
          <t>Taylor Reed</t>
        </is>
      </c>
      <c r="K8" s="38" t="n">
        <v>46270</v>
      </c>
      <c r="L8" s="25" t="inlineStr">
        <is>
          <t>Two linked payments.</t>
        </is>
      </c>
    </row>
    <row r="9">
      <c r="A9" s="18" t="inlineStr">
        <is>
          <t>DEP-FIC-260904-D</t>
        </is>
      </c>
      <c r="B9" s="18" t="inlineStr">
        <is>
          <t>Pine Street Medical Office</t>
        </is>
      </c>
      <c r="C9" s="38" t="n">
        <v>46270</v>
      </c>
      <c r="D9" s="18" t="inlineStr">
        <is>
          <t>BANK-FIC-91004</t>
        </is>
      </c>
      <c r="E9" s="40" t="n">
        <v>1810.75</v>
      </c>
      <c r="F9" s="24">
        <f>IF($A9="","",COUNTIF('Payment Log'!$F$6:$F$1005,$A9))</f>
        <v/>
      </c>
      <c r="G9" s="41">
        <f>IF($A9="","",ROUND(SUMIF('Payment Log'!$F$6:$F$1005,$A9,'Payment Log'!$J$6:$J$1005),2))</f>
        <v/>
      </c>
      <c r="H9" s="41">
        <f>IF($A9="","",IF($E9="","",ROUND($E9-$G9,2)))</f>
        <v/>
      </c>
      <c r="I9" s="23">
        <f>IF($A9="","",IF(OR($B9="",$C9="",$E9=""),"Missing Required Data",IF($F9=0,"No Linked Payments",IF(ABS($H9)&gt;Dashboard!$B$6,"Variance","Matched"))))</f>
        <v/>
      </c>
      <c r="J9" s="18" t="inlineStr"/>
      <c r="K9" s="38" t="n"/>
      <c r="L9" s="25" t="inlineStr">
        <is>
          <t>Includes one payment not yet posted.</t>
        </is>
      </c>
    </row>
    <row r="10">
      <c r="A10" s="18" t="inlineStr">
        <is>
          <t>DEP-FIC-260905-E</t>
        </is>
      </c>
      <c r="B10" s="18" t="inlineStr">
        <is>
          <t>Westfield Community Clinic</t>
        </is>
      </c>
      <c r="C10" s="38" t="n">
        <v>46271</v>
      </c>
      <c r="D10" s="18" t="inlineStr">
        <is>
          <t>BANK-FIC-91005</t>
        </is>
      </c>
      <c r="E10" s="40" t="n">
        <v>800</v>
      </c>
      <c r="F10" s="24">
        <f>IF($A10="","",COUNTIF('Payment Log'!$F$6:$F$1005,$A10))</f>
        <v/>
      </c>
      <c r="G10" s="41">
        <f>IF($A10="","",ROUND(SUMIF('Payment Log'!$F$6:$F$1005,$A10,'Payment Log'!$J$6:$J$1005),2))</f>
        <v/>
      </c>
      <c r="H10" s="41">
        <f>IF($A10="","",IF($E10="","",ROUND($E10-$G10,2)))</f>
        <v/>
      </c>
      <c r="I10" s="23">
        <f>IF($A10="","",IF(OR($B10="",$C10="",$E10=""),"Missing Required Data",IF($F10=0,"No Linked Payments",IF(ABS($H10)&gt;Dashboard!$B$6,"Variance","Matched"))))</f>
        <v/>
      </c>
      <c r="J10" s="18" t="inlineStr"/>
      <c r="K10" s="38" t="n"/>
      <c r="L10" s="25" t="inlineStr">
        <is>
          <t>Bank total is lower than linked remittance.</t>
        </is>
      </c>
    </row>
    <row r="11">
      <c r="A11" s="18" t="inlineStr">
        <is>
          <t>DEP-FIC-260906-F</t>
        </is>
      </c>
      <c r="B11" s="18" t="inlineStr">
        <is>
          <t>Harbor Ridge Family Clinic</t>
        </is>
      </c>
      <c r="C11" s="38" t="n">
        <v>46271</v>
      </c>
      <c r="D11" s="18" t="inlineStr">
        <is>
          <t>BANK-FIC-91006</t>
        </is>
      </c>
      <c r="E11" s="40" t="n">
        <v>2200</v>
      </c>
      <c r="F11" s="24">
        <f>IF($A11="","",COUNTIF('Payment Log'!$F$6:$F$1005,$A11))</f>
        <v/>
      </c>
      <c r="G11" s="41">
        <f>IF($A11="","",ROUND(SUMIF('Payment Log'!$F$6:$F$1005,$A11,'Payment Log'!$J$6:$J$1005),2))</f>
        <v/>
      </c>
      <c r="H11" s="41">
        <f>IF($A11="","",IF($E11="","",ROUND($E11-$G11,2)))</f>
        <v/>
      </c>
      <c r="I11" s="23">
        <f>IF($A11="","",IF(OR($B11="",$C11="",$E11=""),"Missing Required Data",IF($F11=0,"No Linked Payments",IF(ABS($H11)&gt;Dashboard!$B$6,"Variance","Matched"))))</f>
        <v/>
      </c>
      <c r="J11" s="18" t="inlineStr"/>
      <c r="K11" s="38" t="n"/>
      <c r="L11" s="25" t="inlineStr">
        <is>
          <t>Payment date sequence requires review.</t>
        </is>
      </c>
    </row>
    <row r="12">
      <c r="A12" s="18" t="n"/>
      <c r="B12" s="18" t="n"/>
      <c r="C12" s="38" t="n"/>
      <c r="D12" s="18" t="n"/>
      <c r="E12" s="40" t="n"/>
      <c r="F12" s="24">
        <f>IF($A12="","",COUNTIF('Payment Log'!$F$6:$F$1005,$A12))</f>
        <v/>
      </c>
      <c r="G12" s="41">
        <f>IF($A12="","",ROUND(SUMIF('Payment Log'!$F$6:$F$1005,$A12,'Payment Log'!$J$6:$J$1005),2))</f>
        <v/>
      </c>
      <c r="H12" s="41">
        <f>IF($A12="","",IF($E12="","",ROUND($E12-$G12,2)))</f>
        <v/>
      </c>
      <c r="I12" s="23">
        <f>IF($A12="","",IF(OR($B12="",$C12="",$E12=""),"Missing Required Data",IF($F12=0,"No Linked Payments",IF(ABS($H12)&gt;Dashboard!$B$6,"Variance","Matched"))))</f>
        <v/>
      </c>
      <c r="J12" s="18" t="n"/>
      <c r="K12" s="38" t="n"/>
      <c r="L12" s="25" t="n"/>
    </row>
    <row r="13">
      <c r="A13" s="18" t="n"/>
      <c r="B13" s="18" t="n"/>
      <c r="C13" s="38" t="n"/>
      <c r="D13" s="18" t="n"/>
      <c r="E13" s="40" t="n"/>
      <c r="F13" s="24">
        <f>IF($A13="","",COUNTIF('Payment Log'!$F$6:$F$1005,$A13))</f>
        <v/>
      </c>
      <c r="G13" s="41">
        <f>IF($A13="","",ROUND(SUMIF('Payment Log'!$F$6:$F$1005,$A13,'Payment Log'!$J$6:$J$1005),2))</f>
        <v/>
      </c>
      <c r="H13" s="41">
        <f>IF($A13="","",IF($E13="","",ROUND($E13-$G13,2)))</f>
        <v/>
      </c>
      <c r="I13" s="23">
        <f>IF($A13="","",IF(OR($B13="",$C13="",$E13=""),"Missing Required Data",IF($F13=0,"No Linked Payments",IF(ABS($H13)&gt;Dashboard!$B$6,"Variance","Matched"))))</f>
        <v/>
      </c>
      <c r="J13" s="18" t="n"/>
      <c r="K13" s="38" t="n"/>
      <c r="L13" s="25" t="n"/>
    </row>
    <row r="14">
      <c r="A14" s="18" t="n"/>
      <c r="B14" s="18" t="n"/>
      <c r="C14" s="38" t="n"/>
      <c r="D14" s="18" t="n"/>
      <c r="E14" s="40" t="n"/>
      <c r="F14" s="24">
        <f>IF($A14="","",COUNTIF('Payment Log'!$F$6:$F$1005,$A14))</f>
        <v/>
      </c>
      <c r="G14" s="41">
        <f>IF($A14="","",ROUND(SUMIF('Payment Log'!$F$6:$F$1005,$A14,'Payment Log'!$J$6:$J$1005),2))</f>
        <v/>
      </c>
      <c r="H14" s="41">
        <f>IF($A14="","",IF($E14="","",ROUND($E14-$G14,2)))</f>
        <v/>
      </c>
      <c r="I14" s="23">
        <f>IF($A14="","",IF(OR($B14="",$C14="",$E14=""),"Missing Required Data",IF($F14=0,"No Linked Payments",IF(ABS($H14)&gt;Dashboard!$B$6,"Variance","Matched"))))</f>
        <v/>
      </c>
      <c r="J14" s="18" t="n"/>
      <c r="K14" s="38" t="n"/>
      <c r="L14" s="25" t="n"/>
    </row>
    <row r="15">
      <c r="A15" s="18" t="n"/>
      <c r="B15" s="18" t="n"/>
      <c r="C15" s="38" t="n"/>
      <c r="D15" s="18" t="n"/>
      <c r="E15" s="40" t="n"/>
      <c r="F15" s="24">
        <f>IF($A15="","",COUNTIF('Payment Log'!$F$6:$F$1005,$A15))</f>
        <v/>
      </c>
      <c r="G15" s="41">
        <f>IF($A15="","",ROUND(SUMIF('Payment Log'!$F$6:$F$1005,$A15,'Payment Log'!$J$6:$J$1005),2))</f>
        <v/>
      </c>
      <c r="H15" s="41">
        <f>IF($A15="","",IF($E15="","",ROUND($E15-$G15,2)))</f>
        <v/>
      </c>
      <c r="I15" s="23">
        <f>IF($A15="","",IF(OR($B15="",$C15="",$E15=""),"Missing Required Data",IF($F15=0,"No Linked Payments",IF(ABS($H15)&gt;Dashboard!$B$6,"Variance","Matched"))))</f>
        <v/>
      </c>
      <c r="J15" s="18" t="n"/>
      <c r="K15" s="38" t="n"/>
      <c r="L15" s="25" t="n"/>
    </row>
    <row r="16">
      <c r="A16" s="18" t="n"/>
      <c r="B16" s="18" t="n"/>
      <c r="C16" s="38" t="n"/>
      <c r="D16" s="18" t="n"/>
      <c r="E16" s="40" t="n"/>
      <c r="F16" s="24">
        <f>IF($A16="","",COUNTIF('Payment Log'!$F$6:$F$1005,$A16))</f>
        <v/>
      </c>
      <c r="G16" s="41">
        <f>IF($A16="","",ROUND(SUMIF('Payment Log'!$F$6:$F$1005,$A16,'Payment Log'!$J$6:$J$1005),2))</f>
        <v/>
      </c>
      <c r="H16" s="41">
        <f>IF($A16="","",IF($E16="","",ROUND($E16-$G16,2)))</f>
        <v/>
      </c>
      <c r="I16" s="23">
        <f>IF($A16="","",IF(OR($B16="",$C16="",$E16=""),"Missing Required Data",IF($F16=0,"No Linked Payments",IF(ABS($H16)&gt;Dashboard!$B$6,"Variance","Matched"))))</f>
        <v/>
      </c>
      <c r="J16" s="18" t="n"/>
      <c r="K16" s="38" t="n"/>
      <c r="L16" s="25" t="n"/>
    </row>
    <row r="17">
      <c r="A17" s="18" t="n"/>
      <c r="B17" s="18" t="n"/>
      <c r="C17" s="38" t="n"/>
      <c r="D17" s="18" t="n"/>
      <c r="E17" s="40" t="n"/>
      <c r="F17" s="24">
        <f>IF($A17="","",COUNTIF('Payment Log'!$F$6:$F$1005,$A17))</f>
        <v/>
      </c>
      <c r="G17" s="41">
        <f>IF($A17="","",ROUND(SUMIF('Payment Log'!$F$6:$F$1005,$A17,'Payment Log'!$J$6:$J$1005),2))</f>
        <v/>
      </c>
      <c r="H17" s="41">
        <f>IF($A17="","",IF($E17="","",ROUND($E17-$G17,2)))</f>
        <v/>
      </c>
      <c r="I17" s="23">
        <f>IF($A17="","",IF(OR($B17="",$C17="",$E17=""),"Missing Required Data",IF($F17=0,"No Linked Payments",IF(ABS($H17)&gt;Dashboard!$B$6,"Variance","Matched"))))</f>
        <v/>
      </c>
      <c r="J17" s="18" t="n"/>
      <c r="K17" s="38" t="n"/>
      <c r="L17" s="25" t="n"/>
    </row>
    <row r="18">
      <c r="A18" s="18" t="n"/>
      <c r="B18" s="18" t="n"/>
      <c r="C18" s="38" t="n"/>
      <c r="D18" s="18" t="n"/>
      <c r="E18" s="40" t="n"/>
      <c r="F18" s="24">
        <f>IF($A18="","",COUNTIF('Payment Log'!$F$6:$F$1005,$A18))</f>
        <v/>
      </c>
      <c r="G18" s="41">
        <f>IF($A18="","",ROUND(SUMIF('Payment Log'!$F$6:$F$1005,$A18,'Payment Log'!$J$6:$J$1005),2))</f>
        <v/>
      </c>
      <c r="H18" s="41">
        <f>IF($A18="","",IF($E18="","",ROUND($E18-$G18,2)))</f>
        <v/>
      </c>
      <c r="I18" s="23">
        <f>IF($A18="","",IF(OR($B18="",$C18="",$E18=""),"Missing Required Data",IF($F18=0,"No Linked Payments",IF(ABS($H18)&gt;Dashboard!$B$6,"Variance","Matched"))))</f>
        <v/>
      </c>
      <c r="J18" s="18" t="n"/>
      <c r="K18" s="38" t="n"/>
      <c r="L18" s="25" t="n"/>
    </row>
    <row r="19">
      <c r="A19" s="18" t="n"/>
      <c r="B19" s="18" t="n"/>
      <c r="C19" s="38" t="n"/>
      <c r="D19" s="18" t="n"/>
      <c r="E19" s="40" t="n"/>
      <c r="F19" s="24">
        <f>IF($A19="","",COUNTIF('Payment Log'!$F$6:$F$1005,$A19))</f>
        <v/>
      </c>
      <c r="G19" s="41">
        <f>IF($A19="","",ROUND(SUMIF('Payment Log'!$F$6:$F$1005,$A19,'Payment Log'!$J$6:$J$1005),2))</f>
        <v/>
      </c>
      <c r="H19" s="41">
        <f>IF($A19="","",IF($E19="","",ROUND($E19-$G19,2)))</f>
        <v/>
      </c>
      <c r="I19" s="23">
        <f>IF($A19="","",IF(OR($B19="",$C19="",$E19=""),"Missing Required Data",IF($F19=0,"No Linked Payments",IF(ABS($H19)&gt;Dashboard!$B$6,"Variance","Matched"))))</f>
        <v/>
      </c>
      <c r="J19" s="18" t="n"/>
      <c r="K19" s="38" t="n"/>
      <c r="L19" s="25" t="n"/>
    </row>
    <row r="20">
      <c r="A20" s="18" t="n"/>
      <c r="B20" s="18" t="n"/>
      <c r="C20" s="38" t="n"/>
      <c r="D20" s="18" t="n"/>
      <c r="E20" s="40" t="n"/>
      <c r="F20" s="24">
        <f>IF($A20="","",COUNTIF('Payment Log'!$F$6:$F$1005,$A20))</f>
        <v/>
      </c>
      <c r="G20" s="41">
        <f>IF($A20="","",ROUND(SUMIF('Payment Log'!$F$6:$F$1005,$A20,'Payment Log'!$J$6:$J$1005),2))</f>
        <v/>
      </c>
      <c r="H20" s="41">
        <f>IF($A20="","",IF($E20="","",ROUND($E20-$G20,2)))</f>
        <v/>
      </c>
      <c r="I20" s="23">
        <f>IF($A20="","",IF(OR($B20="",$C20="",$E20=""),"Missing Required Data",IF($F20=0,"No Linked Payments",IF(ABS($H20)&gt;Dashboard!$B$6,"Variance","Matched"))))</f>
        <v/>
      </c>
      <c r="J20" s="18" t="n"/>
      <c r="K20" s="38" t="n"/>
      <c r="L20" s="25" t="n"/>
    </row>
    <row r="21">
      <c r="A21" s="18" t="n"/>
      <c r="B21" s="18" t="n"/>
      <c r="C21" s="38" t="n"/>
      <c r="D21" s="18" t="n"/>
      <c r="E21" s="40" t="n"/>
      <c r="F21" s="24">
        <f>IF($A21="","",COUNTIF('Payment Log'!$F$6:$F$1005,$A21))</f>
        <v/>
      </c>
      <c r="G21" s="41">
        <f>IF($A21="","",ROUND(SUMIF('Payment Log'!$F$6:$F$1005,$A21,'Payment Log'!$J$6:$J$1005),2))</f>
        <v/>
      </c>
      <c r="H21" s="41">
        <f>IF($A21="","",IF($E21="","",ROUND($E21-$G21,2)))</f>
        <v/>
      </c>
      <c r="I21" s="23">
        <f>IF($A21="","",IF(OR($B21="",$C21="",$E21=""),"Missing Required Data",IF($F21=0,"No Linked Payments",IF(ABS($H21)&gt;Dashboard!$B$6,"Variance","Matched"))))</f>
        <v/>
      </c>
      <c r="J21" s="18" t="n"/>
      <c r="K21" s="38" t="n"/>
      <c r="L21" s="25" t="n"/>
    </row>
    <row r="22">
      <c r="A22" s="18" t="n"/>
      <c r="B22" s="18" t="n"/>
      <c r="C22" s="38" t="n"/>
      <c r="D22" s="18" t="n"/>
      <c r="E22" s="40" t="n"/>
      <c r="F22" s="24">
        <f>IF($A22="","",COUNTIF('Payment Log'!$F$6:$F$1005,$A22))</f>
        <v/>
      </c>
      <c r="G22" s="41">
        <f>IF($A22="","",ROUND(SUMIF('Payment Log'!$F$6:$F$1005,$A22,'Payment Log'!$J$6:$J$1005),2))</f>
        <v/>
      </c>
      <c r="H22" s="41">
        <f>IF($A22="","",IF($E22="","",ROUND($E22-$G22,2)))</f>
        <v/>
      </c>
      <c r="I22" s="23">
        <f>IF($A22="","",IF(OR($B22="",$C22="",$E22=""),"Missing Required Data",IF($F22=0,"No Linked Payments",IF(ABS($H22)&gt;Dashboard!$B$6,"Variance","Matched"))))</f>
        <v/>
      </c>
      <c r="J22" s="18" t="n"/>
      <c r="K22" s="38" t="n"/>
      <c r="L22" s="25" t="n"/>
    </row>
    <row r="23">
      <c r="A23" s="18" t="n"/>
      <c r="B23" s="18" t="n"/>
      <c r="C23" s="38" t="n"/>
      <c r="D23" s="18" t="n"/>
      <c r="E23" s="40" t="n"/>
      <c r="F23" s="24">
        <f>IF($A23="","",COUNTIF('Payment Log'!$F$6:$F$1005,$A23))</f>
        <v/>
      </c>
      <c r="G23" s="41">
        <f>IF($A23="","",ROUND(SUMIF('Payment Log'!$F$6:$F$1005,$A23,'Payment Log'!$J$6:$J$1005),2))</f>
        <v/>
      </c>
      <c r="H23" s="41">
        <f>IF($A23="","",IF($E23="","",ROUND($E23-$G23,2)))</f>
        <v/>
      </c>
      <c r="I23" s="23">
        <f>IF($A23="","",IF(OR($B23="",$C23="",$E23=""),"Missing Required Data",IF($F23=0,"No Linked Payments",IF(ABS($H23)&gt;Dashboard!$B$6,"Variance","Matched"))))</f>
        <v/>
      </c>
      <c r="J23" s="18" t="n"/>
      <c r="K23" s="38" t="n"/>
      <c r="L23" s="25" t="n"/>
    </row>
    <row r="24">
      <c r="A24" s="18" t="n"/>
      <c r="B24" s="18" t="n"/>
      <c r="C24" s="38" t="n"/>
      <c r="D24" s="18" t="n"/>
      <c r="E24" s="40" t="n"/>
      <c r="F24" s="24">
        <f>IF($A24="","",COUNTIF('Payment Log'!$F$6:$F$1005,$A24))</f>
        <v/>
      </c>
      <c r="G24" s="41">
        <f>IF($A24="","",ROUND(SUMIF('Payment Log'!$F$6:$F$1005,$A24,'Payment Log'!$J$6:$J$1005),2))</f>
        <v/>
      </c>
      <c r="H24" s="41">
        <f>IF($A24="","",IF($E24="","",ROUND($E24-$G24,2)))</f>
        <v/>
      </c>
      <c r="I24" s="23">
        <f>IF($A24="","",IF(OR($B24="",$C24="",$E24=""),"Missing Required Data",IF($F24=0,"No Linked Payments",IF(ABS($H24)&gt;Dashboard!$B$6,"Variance","Matched"))))</f>
        <v/>
      </c>
      <c r="J24" s="18" t="n"/>
      <c r="K24" s="38" t="n"/>
      <c r="L24" s="25" t="n"/>
    </row>
    <row r="25">
      <c r="A25" s="18" t="n"/>
      <c r="B25" s="18" t="n"/>
      <c r="C25" s="38" t="n"/>
      <c r="D25" s="18" t="n"/>
      <c r="E25" s="40" t="n"/>
      <c r="F25" s="24">
        <f>IF($A25="","",COUNTIF('Payment Log'!$F$6:$F$1005,$A25))</f>
        <v/>
      </c>
      <c r="G25" s="41">
        <f>IF($A25="","",ROUND(SUMIF('Payment Log'!$F$6:$F$1005,$A25,'Payment Log'!$J$6:$J$1005),2))</f>
        <v/>
      </c>
      <c r="H25" s="41">
        <f>IF($A25="","",IF($E25="","",ROUND($E25-$G25,2)))</f>
        <v/>
      </c>
      <c r="I25" s="23">
        <f>IF($A25="","",IF(OR($B25="",$C25="",$E25=""),"Missing Required Data",IF($F25=0,"No Linked Payments",IF(ABS($H25)&gt;Dashboard!$B$6,"Variance","Matched"))))</f>
        <v/>
      </c>
      <c r="J25" s="18" t="n"/>
      <c r="K25" s="38" t="n"/>
      <c r="L25" s="25" t="n"/>
    </row>
    <row r="26">
      <c r="A26" s="18" t="n"/>
      <c r="B26" s="18" t="n"/>
      <c r="C26" s="38" t="n"/>
      <c r="D26" s="18" t="n"/>
      <c r="E26" s="40" t="n"/>
      <c r="F26" s="24">
        <f>IF($A26="","",COUNTIF('Payment Log'!$F$6:$F$1005,$A26))</f>
        <v/>
      </c>
      <c r="G26" s="41">
        <f>IF($A26="","",ROUND(SUMIF('Payment Log'!$F$6:$F$1005,$A26,'Payment Log'!$J$6:$J$1005),2))</f>
        <v/>
      </c>
      <c r="H26" s="41">
        <f>IF($A26="","",IF($E26="","",ROUND($E26-$G26,2)))</f>
        <v/>
      </c>
      <c r="I26" s="23">
        <f>IF($A26="","",IF(OR($B26="",$C26="",$E26=""),"Missing Required Data",IF($F26=0,"No Linked Payments",IF(ABS($H26)&gt;Dashboard!$B$6,"Variance","Matched"))))</f>
        <v/>
      </c>
      <c r="J26" s="18" t="n"/>
      <c r="K26" s="38" t="n"/>
      <c r="L26" s="25" t="n"/>
    </row>
    <row r="27">
      <c r="A27" s="18" t="n"/>
      <c r="B27" s="18" t="n"/>
      <c r="C27" s="38" t="n"/>
      <c r="D27" s="18" t="n"/>
      <c r="E27" s="40" t="n"/>
      <c r="F27" s="24">
        <f>IF($A27="","",COUNTIF('Payment Log'!$F$6:$F$1005,$A27))</f>
        <v/>
      </c>
      <c r="G27" s="41">
        <f>IF($A27="","",ROUND(SUMIF('Payment Log'!$F$6:$F$1005,$A27,'Payment Log'!$J$6:$J$1005),2))</f>
        <v/>
      </c>
      <c r="H27" s="41">
        <f>IF($A27="","",IF($E27="","",ROUND($E27-$G27,2)))</f>
        <v/>
      </c>
      <c r="I27" s="23">
        <f>IF($A27="","",IF(OR($B27="",$C27="",$E27=""),"Missing Required Data",IF($F27=0,"No Linked Payments",IF(ABS($H27)&gt;Dashboard!$B$6,"Variance","Matched"))))</f>
        <v/>
      </c>
      <c r="J27" s="18" t="n"/>
      <c r="K27" s="38" t="n"/>
      <c r="L27" s="25" t="n"/>
    </row>
    <row r="28">
      <c r="A28" s="18" t="n"/>
      <c r="B28" s="18" t="n"/>
      <c r="C28" s="38" t="n"/>
      <c r="D28" s="18" t="n"/>
      <c r="E28" s="40" t="n"/>
      <c r="F28" s="24">
        <f>IF($A28="","",COUNTIF('Payment Log'!$F$6:$F$1005,$A28))</f>
        <v/>
      </c>
      <c r="G28" s="41">
        <f>IF($A28="","",ROUND(SUMIF('Payment Log'!$F$6:$F$1005,$A28,'Payment Log'!$J$6:$J$1005),2))</f>
        <v/>
      </c>
      <c r="H28" s="41">
        <f>IF($A28="","",IF($E28="","",ROUND($E28-$G28,2)))</f>
        <v/>
      </c>
      <c r="I28" s="23">
        <f>IF($A28="","",IF(OR($B28="",$C28="",$E28=""),"Missing Required Data",IF($F28=0,"No Linked Payments",IF(ABS($H28)&gt;Dashboard!$B$6,"Variance","Matched"))))</f>
        <v/>
      </c>
      <c r="J28" s="18" t="n"/>
      <c r="K28" s="38" t="n"/>
      <c r="L28" s="25" t="n"/>
    </row>
    <row r="29">
      <c r="A29" s="18" t="n"/>
      <c r="B29" s="18" t="n"/>
      <c r="C29" s="38" t="n"/>
      <c r="D29" s="18" t="n"/>
      <c r="E29" s="40" t="n"/>
      <c r="F29" s="24">
        <f>IF($A29="","",COUNTIF('Payment Log'!$F$6:$F$1005,$A29))</f>
        <v/>
      </c>
      <c r="G29" s="41">
        <f>IF($A29="","",ROUND(SUMIF('Payment Log'!$F$6:$F$1005,$A29,'Payment Log'!$J$6:$J$1005),2))</f>
        <v/>
      </c>
      <c r="H29" s="41">
        <f>IF($A29="","",IF($E29="","",ROUND($E29-$G29,2)))</f>
        <v/>
      </c>
      <c r="I29" s="23">
        <f>IF($A29="","",IF(OR($B29="",$C29="",$E29=""),"Missing Required Data",IF($F29=0,"No Linked Payments",IF(ABS($H29)&gt;Dashboard!$B$6,"Variance","Matched"))))</f>
        <v/>
      </c>
      <c r="J29" s="18" t="n"/>
      <c r="K29" s="38" t="n"/>
      <c r="L29" s="25" t="n"/>
    </row>
    <row r="30">
      <c r="A30" s="18" t="n"/>
      <c r="B30" s="18" t="n"/>
      <c r="C30" s="38" t="n"/>
      <c r="D30" s="18" t="n"/>
      <c r="E30" s="40" t="n"/>
      <c r="F30" s="24">
        <f>IF($A30="","",COUNTIF('Payment Log'!$F$6:$F$1005,$A30))</f>
        <v/>
      </c>
      <c r="G30" s="41">
        <f>IF($A30="","",ROUND(SUMIF('Payment Log'!$F$6:$F$1005,$A30,'Payment Log'!$J$6:$J$1005),2))</f>
        <v/>
      </c>
      <c r="H30" s="41">
        <f>IF($A30="","",IF($E30="","",ROUND($E30-$G30,2)))</f>
        <v/>
      </c>
      <c r="I30" s="23">
        <f>IF($A30="","",IF(OR($B30="",$C30="",$E30=""),"Missing Required Data",IF($F30=0,"No Linked Payments",IF(ABS($H30)&gt;Dashboard!$B$6,"Variance","Matched"))))</f>
        <v/>
      </c>
      <c r="J30" s="18" t="n"/>
      <c r="K30" s="38" t="n"/>
      <c r="L30" s="25" t="n"/>
    </row>
    <row r="31">
      <c r="A31" s="18" t="n"/>
      <c r="B31" s="18" t="n"/>
      <c r="C31" s="38" t="n"/>
      <c r="D31" s="18" t="n"/>
      <c r="E31" s="40" t="n"/>
      <c r="F31" s="24">
        <f>IF($A31="","",COUNTIF('Payment Log'!$F$6:$F$1005,$A31))</f>
        <v/>
      </c>
      <c r="G31" s="41">
        <f>IF($A31="","",ROUND(SUMIF('Payment Log'!$F$6:$F$1005,$A31,'Payment Log'!$J$6:$J$1005),2))</f>
        <v/>
      </c>
      <c r="H31" s="41">
        <f>IF($A31="","",IF($E31="","",ROUND($E31-$G31,2)))</f>
        <v/>
      </c>
      <c r="I31" s="23">
        <f>IF($A31="","",IF(OR($B31="",$C31="",$E31=""),"Missing Required Data",IF($F31=0,"No Linked Payments",IF(ABS($H31)&gt;Dashboard!$B$6,"Variance","Matched"))))</f>
        <v/>
      </c>
      <c r="J31" s="18" t="n"/>
      <c r="K31" s="38" t="n"/>
      <c r="L31" s="25" t="n"/>
    </row>
    <row r="32">
      <c r="A32" s="18" t="n"/>
      <c r="B32" s="18" t="n"/>
      <c r="C32" s="38" t="n"/>
      <c r="D32" s="18" t="n"/>
      <c r="E32" s="40" t="n"/>
      <c r="F32" s="24">
        <f>IF($A32="","",COUNTIF('Payment Log'!$F$6:$F$1005,$A32))</f>
        <v/>
      </c>
      <c r="G32" s="41">
        <f>IF($A32="","",ROUND(SUMIF('Payment Log'!$F$6:$F$1005,$A32,'Payment Log'!$J$6:$J$1005),2))</f>
        <v/>
      </c>
      <c r="H32" s="41">
        <f>IF($A32="","",IF($E32="","",ROUND($E32-$G32,2)))</f>
        <v/>
      </c>
      <c r="I32" s="23">
        <f>IF($A32="","",IF(OR($B32="",$C32="",$E32=""),"Missing Required Data",IF($F32=0,"No Linked Payments",IF(ABS($H32)&gt;Dashboard!$B$6,"Variance","Matched"))))</f>
        <v/>
      </c>
      <c r="J32" s="18" t="n"/>
      <c r="K32" s="38" t="n"/>
      <c r="L32" s="25" t="n"/>
    </row>
    <row r="33">
      <c r="A33" s="18" t="n"/>
      <c r="B33" s="18" t="n"/>
      <c r="C33" s="38" t="n"/>
      <c r="D33" s="18" t="n"/>
      <c r="E33" s="40" t="n"/>
      <c r="F33" s="24">
        <f>IF($A33="","",COUNTIF('Payment Log'!$F$6:$F$1005,$A33))</f>
        <v/>
      </c>
      <c r="G33" s="41">
        <f>IF($A33="","",ROUND(SUMIF('Payment Log'!$F$6:$F$1005,$A33,'Payment Log'!$J$6:$J$1005),2))</f>
        <v/>
      </c>
      <c r="H33" s="41">
        <f>IF($A33="","",IF($E33="","",ROUND($E33-$G33,2)))</f>
        <v/>
      </c>
      <c r="I33" s="23">
        <f>IF($A33="","",IF(OR($B33="",$C33="",$E33=""),"Missing Required Data",IF($F33=0,"No Linked Payments",IF(ABS($H33)&gt;Dashboard!$B$6,"Variance","Matched"))))</f>
        <v/>
      </c>
      <c r="J33" s="18" t="n"/>
      <c r="K33" s="38" t="n"/>
      <c r="L33" s="25" t="n"/>
    </row>
    <row r="34">
      <c r="A34" s="18" t="n"/>
      <c r="B34" s="18" t="n"/>
      <c r="C34" s="38" t="n"/>
      <c r="D34" s="18" t="n"/>
      <c r="E34" s="40" t="n"/>
      <c r="F34" s="24">
        <f>IF($A34="","",COUNTIF('Payment Log'!$F$6:$F$1005,$A34))</f>
        <v/>
      </c>
      <c r="G34" s="41">
        <f>IF($A34="","",ROUND(SUMIF('Payment Log'!$F$6:$F$1005,$A34,'Payment Log'!$J$6:$J$1005),2))</f>
        <v/>
      </c>
      <c r="H34" s="41">
        <f>IF($A34="","",IF($E34="","",ROUND($E34-$G34,2)))</f>
        <v/>
      </c>
      <c r="I34" s="23">
        <f>IF($A34="","",IF(OR($B34="",$C34="",$E34=""),"Missing Required Data",IF($F34=0,"No Linked Payments",IF(ABS($H34)&gt;Dashboard!$B$6,"Variance","Matched"))))</f>
        <v/>
      </c>
      <c r="J34" s="18" t="n"/>
      <c r="K34" s="38" t="n"/>
      <c r="L34" s="25" t="n"/>
    </row>
    <row r="35">
      <c r="A35" s="18" t="n"/>
      <c r="B35" s="18" t="n"/>
      <c r="C35" s="38" t="n"/>
      <c r="D35" s="18" t="n"/>
      <c r="E35" s="40" t="n"/>
      <c r="F35" s="24">
        <f>IF($A35="","",COUNTIF('Payment Log'!$F$6:$F$1005,$A35))</f>
        <v/>
      </c>
      <c r="G35" s="41">
        <f>IF($A35="","",ROUND(SUMIF('Payment Log'!$F$6:$F$1005,$A35,'Payment Log'!$J$6:$J$1005),2))</f>
        <v/>
      </c>
      <c r="H35" s="41">
        <f>IF($A35="","",IF($E35="","",ROUND($E35-$G35,2)))</f>
        <v/>
      </c>
      <c r="I35" s="23">
        <f>IF($A35="","",IF(OR($B35="",$C35="",$E35=""),"Missing Required Data",IF($F35=0,"No Linked Payments",IF(ABS($H35)&gt;Dashboard!$B$6,"Variance","Matched"))))</f>
        <v/>
      </c>
      <c r="J35" s="18" t="n"/>
      <c r="K35" s="38" t="n"/>
      <c r="L35" s="25" t="n"/>
    </row>
    <row r="36">
      <c r="A36" s="18" t="n"/>
      <c r="B36" s="18" t="n"/>
      <c r="C36" s="38" t="n"/>
      <c r="D36" s="18" t="n"/>
      <c r="E36" s="40" t="n"/>
      <c r="F36" s="24">
        <f>IF($A36="","",COUNTIF('Payment Log'!$F$6:$F$1005,$A36))</f>
        <v/>
      </c>
      <c r="G36" s="41">
        <f>IF($A36="","",ROUND(SUMIF('Payment Log'!$F$6:$F$1005,$A36,'Payment Log'!$J$6:$J$1005),2))</f>
        <v/>
      </c>
      <c r="H36" s="41">
        <f>IF($A36="","",IF($E36="","",ROUND($E36-$G36,2)))</f>
        <v/>
      </c>
      <c r="I36" s="23">
        <f>IF($A36="","",IF(OR($B36="",$C36="",$E36=""),"Missing Required Data",IF($F36=0,"No Linked Payments",IF(ABS($H36)&gt;Dashboard!$B$6,"Variance","Matched"))))</f>
        <v/>
      </c>
      <c r="J36" s="18" t="n"/>
      <c r="K36" s="38" t="n"/>
      <c r="L36" s="25" t="n"/>
    </row>
    <row r="37">
      <c r="A37" s="18" t="n"/>
      <c r="B37" s="18" t="n"/>
      <c r="C37" s="38" t="n"/>
      <c r="D37" s="18" t="n"/>
      <c r="E37" s="40" t="n"/>
      <c r="F37" s="24">
        <f>IF($A37="","",COUNTIF('Payment Log'!$F$6:$F$1005,$A37))</f>
        <v/>
      </c>
      <c r="G37" s="41">
        <f>IF($A37="","",ROUND(SUMIF('Payment Log'!$F$6:$F$1005,$A37,'Payment Log'!$J$6:$J$1005),2))</f>
        <v/>
      </c>
      <c r="H37" s="41">
        <f>IF($A37="","",IF($E37="","",ROUND($E37-$G37,2)))</f>
        <v/>
      </c>
      <c r="I37" s="23">
        <f>IF($A37="","",IF(OR($B37="",$C37="",$E37=""),"Missing Required Data",IF($F37=0,"No Linked Payments",IF(ABS($H37)&gt;Dashboard!$B$6,"Variance","Matched"))))</f>
        <v/>
      </c>
      <c r="J37" s="18" t="n"/>
      <c r="K37" s="38" t="n"/>
      <c r="L37" s="25" t="n"/>
    </row>
    <row r="38">
      <c r="A38" s="18" t="n"/>
      <c r="B38" s="18" t="n"/>
      <c r="C38" s="38" t="n"/>
      <c r="D38" s="18" t="n"/>
      <c r="E38" s="40" t="n"/>
      <c r="F38" s="24">
        <f>IF($A38="","",COUNTIF('Payment Log'!$F$6:$F$1005,$A38))</f>
        <v/>
      </c>
      <c r="G38" s="41">
        <f>IF($A38="","",ROUND(SUMIF('Payment Log'!$F$6:$F$1005,$A38,'Payment Log'!$J$6:$J$1005),2))</f>
        <v/>
      </c>
      <c r="H38" s="41">
        <f>IF($A38="","",IF($E38="","",ROUND($E38-$G38,2)))</f>
        <v/>
      </c>
      <c r="I38" s="23">
        <f>IF($A38="","",IF(OR($B38="",$C38="",$E38=""),"Missing Required Data",IF($F38=0,"No Linked Payments",IF(ABS($H38)&gt;Dashboard!$B$6,"Variance","Matched"))))</f>
        <v/>
      </c>
      <c r="J38" s="18" t="n"/>
      <c r="K38" s="38" t="n"/>
      <c r="L38" s="25" t="n"/>
    </row>
    <row r="39">
      <c r="A39" s="18" t="n"/>
      <c r="B39" s="18" t="n"/>
      <c r="C39" s="38" t="n"/>
      <c r="D39" s="18" t="n"/>
      <c r="E39" s="40" t="n"/>
      <c r="F39" s="24">
        <f>IF($A39="","",COUNTIF('Payment Log'!$F$6:$F$1005,$A39))</f>
        <v/>
      </c>
      <c r="G39" s="41">
        <f>IF($A39="","",ROUND(SUMIF('Payment Log'!$F$6:$F$1005,$A39,'Payment Log'!$J$6:$J$1005),2))</f>
        <v/>
      </c>
      <c r="H39" s="41">
        <f>IF($A39="","",IF($E39="","",ROUND($E39-$G39,2)))</f>
        <v/>
      </c>
      <c r="I39" s="23">
        <f>IF($A39="","",IF(OR($B39="",$C39="",$E39=""),"Missing Required Data",IF($F39=0,"No Linked Payments",IF(ABS($H39)&gt;Dashboard!$B$6,"Variance","Matched"))))</f>
        <v/>
      </c>
      <c r="J39" s="18" t="n"/>
      <c r="K39" s="38" t="n"/>
      <c r="L39" s="25" t="n"/>
    </row>
    <row r="40">
      <c r="A40" s="18" t="n"/>
      <c r="B40" s="18" t="n"/>
      <c r="C40" s="38" t="n"/>
      <c r="D40" s="18" t="n"/>
      <c r="E40" s="40" t="n"/>
      <c r="F40" s="24">
        <f>IF($A40="","",COUNTIF('Payment Log'!$F$6:$F$1005,$A40))</f>
        <v/>
      </c>
      <c r="G40" s="41">
        <f>IF($A40="","",ROUND(SUMIF('Payment Log'!$F$6:$F$1005,$A40,'Payment Log'!$J$6:$J$1005),2))</f>
        <v/>
      </c>
      <c r="H40" s="41">
        <f>IF($A40="","",IF($E40="","",ROUND($E40-$G40,2)))</f>
        <v/>
      </c>
      <c r="I40" s="23">
        <f>IF($A40="","",IF(OR($B40="",$C40="",$E40=""),"Missing Required Data",IF($F40=0,"No Linked Payments",IF(ABS($H40)&gt;Dashboard!$B$6,"Variance","Matched"))))</f>
        <v/>
      </c>
      <c r="J40" s="18" t="n"/>
      <c r="K40" s="38" t="n"/>
      <c r="L40" s="25" t="n"/>
    </row>
    <row r="41">
      <c r="A41" s="18" t="n"/>
      <c r="B41" s="18" t="n"/>
      <c r="C41" s="38" t="n"/>
      <c r="D41" s="18" t="n"/>
      <c r="E41" s="40" t="n"/>
      <c r="F41" s="24">
        <f>IF($A41="","",COUNTIF('Payment Log'!$F$6:$F$1005,$A41))</f>
        <v/>
      </c>
      <c r="G41" s="41">
        <f>IF($A41="","",ROUND(SUMIF('Payment Log'!$F$6:$F$1005,$A41,'Payment Log'!$J$6:$J$1005),2))</f>
        <v/>
      </c>
      <c r="H41" s="41">
        <f>IF($A41="","",IF($E41="","",ROUND($E41-$G41,2)))</f>
        <v/>
      </c>
      <c r="I41" s="23">
        <f>IF($A41="","",IF(OR($B41="",$C41="",$E41=""),"Missing Required Data",IF($F41=0,"No Linked Payments",IF(ABS($H41)&gt;Dashboard!$B$6,"Variance","Matched"))))</f>
        <v/>
      </c>
      <c r="J41" s="18" t="n"/>
      <c r="K41" s="38" t="n"/>
      <c r="L41" s="25" t="n"/>
    </row>
    <row r="42">
      <c r="A42" s="18" t="n"/>
      <c r="B42" s="18" t="n"/>
      <c r="C42" s="38" t="n"/>
      <c r="D42" s="18" t="n"/>
      <c r="E42" s="40" t="n"/>
      <c r="F42" s="24">
        <f>IF($A42="","",COUNTIF('Payment Log'!$F$6:$F$1005,$A42))</f>
        <v/>
      </c>
      <c r="G42" s="41">
        <f>IF($A42="","",ROUND(SUMIF('Payment Log'!$F$6:$F$1005,$A42,'Payment Log'!$J$6:$J$1005),2))</f>
        <v/>
      </c>
      <c r="H42" s="41">
        <f>IF($A42="","",IF($E42="","",ROUND($E42-$G42,2)))</f>
        <v/>
      </c>
      <c r="I42" s="23">
        <f>IF($A42="","",IF(OR($B42="",$C42="",$E42=""),"Missing Required Data",IF($F42=0,"No Linked Payments",IF(ABS($H42)&gt;Dashboard!$B$6,"Variance","Matched"))))</f>
        <v/>
      </c>
      <c r="J42" s="18" t="n"/>
      <c r="K42" s="38" t="n"/>
      <c r="L42" s="25" t="n"/>
    </row>
    <row r="43">
      <c r="A43" s="18" t="n"/>
      <c r="B43" s="18" t="n"/>
      <c r="C43" s="38" t="n"/>
      <c r="D43" s="18" t="n"/>
      <c r="E43" s="40" t="n"/>
      <c r="F43" s="24">
        <f>IF($A43="","",COUNTIF('Payment Log'!$F$6:$F$1005,$A43))</f>
        <v/>
      </c>
      <c r="G43" s="41">
        <f>IF($A43="","",ROUND(SUMIF('Payment Log'!$F$6:$F$1005,$A43,'Payment Log'!$J$6:$J$1005),2))</f>
        <v/>
      </c>
      <c r="H43" s="41">
        <f>IF($A43="","",IF($E43="","",ROUND($E43-$G43,2)))</f>
        <v/>
      </c>
      <c r="I43" s="23">
        <f>IF($A43="","",IF(OR($B43="",$C43="",$E43=""),"Missing Required Data",IF($F43=0,"No Linked Payments",IF(ABS($H43)&gt;Dashboard!$B$6,"Variance","Matched"))))</f>
        <v/>
      </c>
      <c r="J43" s="18" t="n"/>
      <c r="K43" s="38" t="n"/>
      <c r="L43" s="25" t="n"/>
    </row>
    <row r="44">
      <c r="A44" s="18" t="n"/>
      <c r="B44" s="18" t="n"/>
      <c r="C44" s="38" t="n"/>
      <c r="D44" s="18" t="n"/>
      <c r="E44" s="40" t="n"/>
      <c r="F44" s="24">
        <f>IF($A44="","",COUNTIF('Payment Log'!$F$6:$F$1005,$A44))</f>
        <v/>
      </c>
      <c r="G44" s="41">
        <f>IF($A44="","",ROUND(SUMIF('Payment Log'!$F$6:$F$1005,$A44,'Payment Log'!$J$6:$J$1005),2))</f>
        <v/>
      </c>
      <c r="H44" s="41">
        <f>IF($A44="","",IF($E44="","",ROUND($E44-$G44,2)))</f>
        <v/>
      </c>
      <c r="I44" s="23">
        <f>IF($A44="","",IF(OR($B44="",$C44="",$E44=""),"Missing Required Data",IF($F44=0,"No Linked Payments",IF(ABS($H44)&gt;Dashboard!$B$6,"Variance","Matched"))))</f>
        <v/>
      </c>
      <c r="J44" s="18" t="n"/>
      <c r="K44" s="38" t="n"/>
      <c r="L44" s="25" t="n"/>
    </row>
    <row r="45">
      <c r="A45" s="18" t="n"/>
      <c r="B45" s="18" t="n"/>
      <c r="C45" s="38" t="n"/>
      <c r="D45" s="18" t="n"/>
      <c r="E45" s="40" t="n"/>
      <c r="F45" s="24">
        <f>IF($A45="","",COUNTIF('Payment Log'!$F$6:$F$1005,$A45))</f>
        <v/>
      </c>
      <c r="G45" s="41">
        <f>IF($A45="","",ROUND(SUMIF('Payment Log'!$F$6:$F$1005,$A45,'Payment Log'!$J$6:$J$1005),2))</f>
        <v/>
      </c>
      <c r="H45" s="41">
        <f>IF($A45="","",IF($E45="","",ROUND($E45-$G45,2)))</f>
        <v/>
      </c>
      <c r="I45" s="23">
        <f>IF($A45="","",IF(OR($B45="",$C45="",$E45=""),"Missing Required Data",IF($F45=0,"No Linked Payments",IF(ABS($H45)&gt;Dashboard!$B$6,"Variance","Matched"))))</f>
        <v/>
      </c>
      <c r="J45" s="18" t="n"/>
      <c r="K45" s="38" t="n"/>
      <c r="L45" s="25" t="n"/>
    </row>
    <row r="46">
      <c r="A46" s="18" t="n"/>
      <c r="B46" s="18" t="n"/>
      <c r="C46" s="38" t="n"/>
      <c r="D46" s="18" t="n"/>
      <c r="E46" s="40" t="n"/>
      <c r="F46" s="24">
        <f>IF($A46="","",COUNTIF('Payment Log'!$F$6:$F$1005,$A46))</f>
        <v/>
      </c>
      <c r="G46" s="41">
        <f>IF($A46="","",ROUND(SUMIF('Payment Log'!$F$6:$F$1005,$A46,'Payment Log'!$J$6:$J$1005),2))</f>
        <v/>
      </c>
      <c r="H46" s="41">
        <f>IF($A46="","",IF($E46="","",ROUND($E46-$G46,2)))</f>
        <v/>
      </c>
      <c r="I46" s="23">
        <f>IF($A46="","",IF(OR($B46="",$C46="",$E46=""),"Missing Required Data",IF($F46=0,"No Linked Payments",IF(ABS($H46)&gt;Dashboard!$B$6,"Variance","Matched"))))</f>
        <v/>
      </c>
      <c r="J46" s="18" t="n"/>
      <c r="K46" s="38" t="n"/>
      <c r="L46" s="25" t="n"/>
    </row>
    <row r="47">
      <c r="A47" s="18" t="n"/>
      <c r="B47" s="18" t="n"/>
      <c r="C47" s="38" t="n"/>
      <c r="D47" s="18" t="n"/>
      <c r="E47" s="40" t="n"/>
      <c r="F47" s="24">
        <f>IF($A47="","",COUNTIF('Payment Log'!$F$6:$F$1005,$A47))</f>
        <v/>
      </c>
      <c r="G47" s="41">
        <f>IF($A47="","",ROUND(SUMIF('Payment Log'!$F$6:$F$1005,$A47,'Payment Log'!$J$6:$J$1005),2))</f>
        <v/>
      </c>
      <c r="H47" s="41">
        <f>IF($A47="","",IF($E47="","",ROUND($E47-$G47,2)))</f>
        <v/>
      </c>
      <c r="I47" s="23">
        <f>IF($A47="","",IF(OR($B47="",$C47="",$E47=""),"Missing Required Data",IF($F47=0,"No Linked Payments",IF(ABS($H47)&gt;Dashboard!$B$6,"Variance","Matched"))))</f>
        <v/>
      </c>
      <c r="J47" s="18" t="n"/>
      <c r="K47" s="38" t="n"/>
      <c r="L47" s="25" t="n"/>
    </row>
    <row r="48">
      <c r="A48" s="18" t="n"/>
      <c r="B48" s="18" t="n"/>
      <c r="C48" s="38" t="n"/>
      <c r="D48" s="18" t="n"/>
      <c r="E48" s="40" t="n"/>
      <c r="F48" s="24">
        <f>IF($A48="","",COUNTIF('Payment Log'!$F$6:$F$1005,$A48))</f>
        <v/>
      </c>
      <c r="G48" s="41">
        <f>IF($A48="","",ROUND(SUMIF('Payment Log'!$F$6:$F$1005,$A48,'Payment Log'!$J$6:$J$1005),2))</f>
        <v/>
      </c>
      <c r="H48" s="41">
        <f>IF($A48="","",IF($E48="","",ROUND($E48-$G48,2)))</f>
        <v/>
      </c>
      <c r="I48" s="23">
        <f>IF($A48="","",IF(OR($B48="",$C48="",$E48=""),"Missing Required Data",IF($F48=0,"No Linked Payments",IF(ABS($H48)&gt;Dashboard!$B$6,"Variance","Matched"))))</f>
        <v/>
      </c>
      <c r="J48" s="18" t="n"/>
      <c r="K48" s="38" t="n"/>
      <c r="L48" s="25" t="n"/>
    </row>
    <row r="49">
      <c r="A49" s="18" t="n"/>
      <c r="B49" s="18" t="n"/>
      <c r="C49" s="38" t="n"/>
      <c r="D49" s="18" t="n"/>
      <c r="E49" s="40" t="n"/>
      <c r="F49" s="24">
        <f>IF($A49="","",COUNTIF('Payment Log'!$F$6:$F$1005,$A49))</f>
        <v/>
      </c>
      <c r="G49" s="41">
        <f>IF($A49="","",ROUND(SUMIF('Payment Log'!$F$6:$F$1005,$A49,'Payment Log'!$J$6:$J$1005),2))</f>
        <v/>
      </c>
      <c r="H49" s="41">
        <f>IF($A49="","",IF($E49="","",ROUND($E49-$G49,2)))</f>
        <v/>
      </c>
      <c r="I49" s="23">
        <f>IF($A49="","",IF(OR($B49="",$C49="",$E49=""),"Missing Required Data",IF($F49=0,"No Linked Payments",IF(ABS($H49)&gt;Dashboard!$B$6,"Variance","Matched"))))</f>
        <v/>
      </c>
      <c r="J49" s="18" t="n"/>
      <c r="K49" s="38" t="n"/>
      <c r="L49" s="25" t="n"/>
    </row>
    <row r="50">
      <c r="A50" s="18" t="n"/>
      <c r="B50" s="18" t="n"/>
      <c r="C50" s="38" t="n"/>
      <c r="D50" s="18" t="n"/>
      <c r="E50" s="40" t="n"/>
      <c r="F50" s="24">
        <f>IF($A50="","",COUNTIF('Payment Log'!$F$6:$F$1005,$A50))</f>
        <v/>
      </c>
      <c r="G50" s="41">
        <f>IF($A50="","",ROUND(SUMIF('Payment Log'!$F$6:$F$1005,$A50,'Payment Log'!$J$6:$J$1005),2))</f>
        <v/>
      </c>
      <c r="H50" s="41">
        <f>IF($A50="","",IF($E50="","",ROUND($E50-$G50,2)))</f>
        <v/>
      </c>
      <c r="I50" s="23">
        <f>IF($A50="","",IF(OR($B50="",$C50="",$E50=""),"Missing Required Data",IF($F50=0,"No Linked Payments",IF(ABS($H50)&gt;Dashboard!$B$6,"Variance","Matched"))))</f>
        <v/>
      </c>
      <c r="J50" s="18" t="n"/>
      <c r="K50" s="38" t="n"/>
      <c r="L50" s="25" t="n"/>
    </row>
    <row r="51">
      <c r="A51" s="18" t="n"/>
      <c r="B51" s="18" t="n"/>
      <c r="C51" s="38" t="n"/>
      <c r="D51" s="18" t="n"/>
      <c r="E51" s="40" t="n"/>
      <c r="F51" s="24">
        <f>IF($A51="","",COUNTIF('Payment Log'!$F$6:$F$1005,$A51))</f>
        <v/>
      </c>
      <c r="G51" s="41">
        <f>IF($A51="","",ROUND(SUMIF('Payment Log'!$F$6:$F$1005,$A51,'Payment Log'!$J$6:$J$1005),2))</f>
        <v/>
      </c>
      <c r="H51" s="41">
        <f>IF($A51="","",IF($E51="","",ROUND($E51-$G51,2)))</f>
        <v/>
      </c>
      <c r="I51" s="23">
        <f>IF($A51="","",IF(OR($B51="",$C51="",$E51=""),"Missing Required Data",IF($F51=0,"No Linked Payments",IF(ABS($H51)&gt;Dashboard!$B$6,"Variance","Matched"))))</f>
        <v/>
      </c>
      <c r="J51" s="18" t="n"/>
      <c r="K51" s="38" t="n"/>
      <c r="L51" s="25" t="n"/>
    </row>
    <row r="52">
      <c r="A52" s="18" t="n"/>
      <c r="B52" s="18" t="n"/>
      <c r="C52" s="38" t="n"/>
      <c r="D52" s="18" t="n"/>
      <c r="E52" s="40" t="n"/>
      <c r="F52" s="24">
        <f>IF($A52="","",COUNTIF('Payment Log'!$F$6:$F$1005,$A52))</f>
        <v/>
      </c>
      <c r="G52" s="41">
        <f>IF($A52="","",ROUND(SUMIF('Payment Log'!$F$6:$F$1005,$A52,'Payment Log'!$J$6:$J$1005),2))</f>
        <v/>
      </c>
      <c r="H52" s="41">
        <f>IF($A52="","",IF($E52="","",ROUND($E52-$G52,2)))</f>
        <v/>
      </c>
      <c r="I52" s="23">
        <f>IF($A52="","",IF(OR($B52="",$C52="",$E52=""),"Missing Required Data",IF($F52=0,"No Linked Payments",IF(ABS($H52)&gt;Dashboard!$B$6,"Variance","Matched"))))</f>
        <v/>
      </c>
      <c r="J52" s="18" t="n"/>
      <c r="K52" s="38" t="n"/>
      <c r="L52" s="25" t="n"/>
    </row>
    <row r="53">
      <c r="A53" s="18" t="n"/>
      <c r="B53" s="18" t="n"/>
      <c r="C53" s="38" t="n"/>
      <c r="D53" s="18" t="n"/>
      <c r="E53" s="40" t="n"/>
      <c r="F53" s="24">
        <f>IF($A53="","",COUNTIF('Payment Log'!$F$6:$F$1005,$A53))</f>
        <v/>
      </c>
      <c r="G53" s="41">
        <f>IF($A53="","",ROUND(SUMIF('Payment Log'!$F$6:$F$1005,$A53,'Payment Log'!$J$6:$J$1005),2))</f>
        <v/>
      </c>
      <c r="H53" s="41">
        <f>IF($A53="","",IF($E53="","",ROUND($E53-$G53,2)))</f>
        <v/>
      </c>
      <c r="I53" s="23">
        <f>IF($A53="","",IF(OR($B53="",$C53="",$E53=""),"Missing Required Data",IF($F53=0,"No Linked Payments",IF(ABS($H53)&gt;Dashboard!$B$6,"Variance","Matched"))))</f>
        <v/>
      </c>
      <c r="J53" s="18" t="n"/>
      <c r="K53" s="38" t="n"/>
      <c r="L53" s="25" t="n"/>
    </row>
    <row r="54">
      <c r="A54" s="18" t="n"/>
      <c r="B54" s="18" t="n"/>
      <c r="C54" s="38" t="n"/>
      <c r="D54" s="18" t="n"/>
      <c r="E54" s="40" t="n"/>
      <c r="F54" s="24">
        <f>IF($A54="","",COUNTIF('Payment Log'!$F$6:$F$1005,$A54))</f>
        <v/>
      </c>
      <c r="G54" s="41">
        <f>IF($A54="","",ROUND(SUMIF('Payment Log'!$F$6:$F$1005,$A54,'Payment Log'!$J$6:$J$1005),2))</f>
        <v/>
      </c>
      <c r="H54" s="41">
        <f>IF($A54="","",IF($E54="","",ROUND($E54-$G54,2)))</f>
        <v/>
      </c>
      <c r="I54" s="23">
        <f>IF($A54="","",IF(OR($B54="",$C54="",$E54=""),"Missing Required Data",IF($F54=0,"No Linked Payments",IF(ABS($H54)&gt;Dashboard!$B$6,"Variance","Matched"))))</f>
        <v/>
      </c>
      <c r="J54" s="18" t="n"/>
      <c r="K54" s="38" t="n"/>
      <c r="L54" s="25" t="n"/>
    </row>
    <row r="55">
      <c r="A55" s="18" t="n"/>
      <c r="B55" s="18" t="n"/>
      <c r="C55" s="38" t="n"/>
      <c r="D55" s="18" t="n"/>
      <c r="E55" s="40" t="n"/>
      <c r="F55" s="24">
        <f>IF($A55="","",COUNTIF('Payment Log'!$F$6:$F$1005,$A55))</f>
        <v/>
      </c>
      <c r="G55" s="41">
        <f>IF($A55="","",ROUND(SUMIF('Payment Log'!$F$6:$F$1005,$A55,'Payment Log'!$J$6:$J$1005),2))</f>
        <v/>
      </c>
      <c r="H55" s="41">
        <f>IF($A55="","",IF($E55="","",ROUND($E55-$G55,2)))</f>
        <v/>
      </c>
      <c r="I55" s="23">
        <f>IF($A55="","",IF(OR($B55="",$C55="",$E55=""),"Missing Required Data",IF($F55=0,"No Linked Payments",IF(ABS($H55)&gt;Dashboard!$B$6,"Variance","Matched"))))</f>
        <v/>
      </c>
      <c r="J55" s="18" t="n"/>
      <c r="K55" s="38" t="n"/>
      <c r="L55" s="25" t="n"/>
    </row>
    <row r="56">
      <c r="A56" s="18" t="n"/>
      <c r="B56" s="18" t="n"/>
      <c r="C56" s="38" t="n"/>
      <c r="D56" s="18" t="n"/>
      <c r="E56" s="40" t="n"/>
      <c r="F56" s="24">
        <f>IF($A56="","",COUNTIF('Payment Log'!$F$6:$F$1005,$A56))</f>
        <v/>
      </c>
      <c r="G56" s="41">
        <f>IF($A56="","",ROUND(SUMIF('Payment Log'!$F$6:$F$1005,$A56,'Payment Log'!$J$6:$J$1005),2))</f>
        <v/>
      </c>
      <c r="H56" s="41">
        <f>IF($A56="","",IF($E56="","",ROUND($E56-$G56,2)))</f>
        <v/>
      </c>
      <c r="I56" s="23">
        <f>IF($A56="","",IF(OR($B56="",$C56="",$E56=""),"Missing Required Data",IF($F56=0,"No Linked Payments",IF(ABS($H56)&gt;Dashboard!$B$6,"Variance","Matched"))))</f>
        <v/>
      </c>
      <c r="J56" s="18" t="n"/>
      <c r="K56" s="38" t="n"/>
      <c r="L56" s="25" t="n"/>
    </row>
    <row r="57">
      <c r="A57" s="18" t="n"/>
      <c r="B57" s="18" t="n"/>
      <c r="C57" s="38" t="n"/>
      <c r="D57" s="18" t="n"/>
      <c r="E57" s="40" t="n"/>
      <c r="F57" s="24">
        <f>IF($A57="","",COUNTIF('Payment Log'!$F$6:$F$1005,$A57))</f>
        <v/>
      </c>
      <c r="G57" s="41">
        <f>IF($A57="","",ROUND(SUMIF('Payment Log'!$F$6:$F$1005,$A57,'Payment Log'!$J$6:$J$1005),2))</f>
        <v/>
      </c>
      <c r="H57" s="41">
        <f>IF($A57="","",IF($E57="","",ROUND($E57-$G57,2)))</f>
        <v/>
      </c>
      <c r="I57" s="23">
        <f>IF($A57="","",IF(OR($B57="",$C57="",$E57=""),"Missing Required Data",IF($F57=0,"No Linked Payments",IF(ABS($H57)&gt;Dashboard!$B$6,"Variance","Matched"))))</f>
        <v/>
      </c>
      <c r="J57" s="18" t="n"/>
      <c r="K57" s="38" t="n"/>
      <c r="L57" s="25" t="n"/>
    </row>
    <row r="58">
      <c r="A58" s="18" t="n"/>
      <c r="B58" s="18" t="n"/>
      <c r="C58" s="38" t="n"/>
      <c r="D58" s="18" t="n"/>
      <c r="E58" s="40" t="n"/>
      <c r="F58" s="24">
        <f>IF($A58="","",COUNTIF('Payment Log'!$F$6:$F$1005,$A58))</f>
        <v/>
      </c>
      <c r="G58" s="41">
        <f>IF($A58="","",ROUND(SUMIF('Payment Log'!$F$6:$F$1005,$A58,'Payment Log'!$J$6:$J$1005),2))</f>
        <v/>
      </c>
      <c r="H58" s="41">
        <f>IF($A58="","",IF($E58="","",ROUND($E58-$G58,2)))</f>
        <v/>
      </c>
      <c r="I58" s="23">
        <f>IF($A58="","",IF(OR($B58="",$C58="",$E58=""),"Missing Required Data",IF($F58=0,"No Linked Payments",IF(ABS($H58)&gt;Dashboard!$B$6,"Variance","Matched"))))</f>
        <v/>
      </c>
      <c r="J58" s="18" t="n"/>
      <c r="K58" s="38" t="n"/>
      <c r="L58" s="25" t="n"/>
    </row>
    <row r="59">
      <c r="A59" s="18" t="n"/>
      <c r="B59" s="18" t="n"/>
      <c r="C59" s="38" t="n"/>
      <c r="D59" s="18" t="n"/>
      <c r="E59" s="40" t="n"/>
      <c r="F59" s="24">
        <f>IF($A59="","",COUNTIF('Payment Log'!$F$6:$F$1005,$A59))</f>
        <v/>
      </c>
      <c r="G59" s="41">
        <f>IF($A59="","",ROUND(SUMIF('Payment Log'!$F$6:$F$1005,$A59,'Payment Log'!$J$6:$J$1005),2))</f>
        <v/>
      </c>
      <c r="H59" s="41">
        <f>IF($A59="","",IF($E59="","",ROUND($E59-$G59,2)))</f>
        <v/>
      </c>
      <c r="I59" s="23">
        <f>IF($A59="","",IF(OR($B59="",$C59="",$E59=""),"Missing Required Data",IF($F59=0,"No Linked Payments",IF(ABS($H59)&gt;Dashboard!$B$6,"Variance","Matched"))))</f>
        <v/>
      </c>
      <c r="J59" s="18" t="n"/>
      <c r="K59" s="38" t="n"/>
      <c r="L59" s="25" t="n"/>
    </row>
    <row r="60">
      <c r="A60" s="18" t="n"/>
      <c r="B60" s="18" t="n"/>
      <c r="C60" s="38" t="n"/>
      <c r="D60" s="18" t="n"/>
      <c r="E60" s="40" t="n"/>
      <c r="F60" s="24">
        <f>IF($A60="","",COUNTIF('Payment Log'!$F$6:$F$1005,$A60))</f>
        <v/>
      </c>
      <c r="G60" s="41">
        <f>IF($A60="","",ROUND(SUMIF('Payment Log'!$F$6:$F$1005,$A60,'Payment Log'!$J$6:$J$1005),2))</f>
        <v/>
      </c>
      <c r="H60" s="41">
        <f>IF($A60="","",IF($E60="","",ROUND($E60-$G60,2)))</f>
        <v/>
      </c>
      <c r="I60" s="23">
        <f>IF($A60="","",IF(OR($B60="",$C60="",$E60=""),"Missing Required Data",IF($F60=0,"No Linked Payments",IF(ABS($H60)&gt;Dashboard!$B$6,"Variance","Matched"))))</f>
        <v/>
      </c>
      <c r="J60" s="18" t="n"/>
      <c r="K60" s="38" t="n"/>
      <c r="L60" s="25" t="n"/>
    </row>
    <row r="61">
      <c r="A61" s="18" t="n"/>
      <c r="B61" s="18" t="n"/>
      <c r="C61" s="38" t="n"/>
      <c r="D61" s="18" t="n"/>
      <c r="E61" s="40" t="n"/>
      <c r="F61" s="24">
        <f>IF($A61="","",COUNTIF('Payment Log'!$F$6:$F$1005,$A61))</f>
        <v/>
      </c>
      <c r="G61" s="41">
        <f>IF($A61="","",ROUND(SUMIF('Payment Log'!$F$6:$F$1005,$A61,'Payment Log'!$J$6:$J$1005),2))</f>
        <v/>
      </c>
      <c r="H61" s="41">
        <f>IF($A61="","",IF($E61="","",ROUND($E61-$G61,2)))</f>
        <v/>
      </c>
      <c r="I61" s="23">
        <f>IF($A61="","",IF(OR($B61="",$C61="",$E61=""),"Missing Required Data",IF($F61=0,"No Linked Payments",IF(ABS($H61)&gt;Dashboard!$B$6,"Variance","Matched"))))</f>
        <v/>
      </c>
      <c r="J61" s="18" t="n"/>
      <c r="K61" s="38" t="n"/>
      <c r="L61" s="25" t="n"/>
    </row>
    <row r="62">
      <c r="A62" s="18" t="n"/>
      <c r="B62" s="18" t="n"/>
      <c r="C62" s="38" t="n"/>
      <c r="D62" s="18" t="n"/>
      <c r="E62" s="40" t="n"/>
      <c r="F62" s="24">
        <f>IF($A62="","",COUNTIF('Payment Log'!$F$6:$F$1005,$A62))</f>
        <v/>
      </c>
      <c r="G62" s="41">
        <f>IF($A62="","",ROUND(SUMIF('Payment Log'!$F$6:$F$1005,$A62,'Payment Log'!$J$6:$J$1005),2))</f>
        <v/>
      </c>
      <c r="H62" s="41">
        <f>IF($A62="","",IF($E62="","",ROUND($E62-$G62,2)))</f>
        <v/>
      </c>
      <c r="I62" s="23">
        <f>IF($A62="","",IF(OR($B62="",$C62="",$E62=""),"Missing Required Data",IF($F62=0,"No Linked Payments",IF(ABS($H62)&gt;Dashboard!$B$6,"Variance","Matched"))))</f>
        <v/>
      </c>
      <c r="J62" s="18" t="n"/>
      <c r="K62" s="38" t="n"/>
      <c r="L62" s="25" t="n"/>
    </row>
    <row r="63">
      <c r="A63" s="18" t="n"/>
      <c r="B63" s="18" t="n"/>
      <c r="C63" s="38" t="n"/>
      <c r="D63" s="18" t="n"/>
      <c r="E63" s="40" t="n"/>
      <c r="F63" s="24">
        <f>IF($A63="","",COUNTIF('Payment Log'!$F$6:$F$1005,$A63))</f>
        <v/>
      </c>
      <c r="G63" s="41">
        <f>IF($A63="","",ROUND(SUMIF('Payment Log'!$F$6:$F$1005,$A63,'Payment Log'!$J$6:$J$1005),2))</f>
        <v/>
      </c>
      <c r="H63" s="41">
        <f>IF($A63="","",IF($E63="","",ROUND($E63-$G63,2)))</f>
        <v/>
      </c>
      <c r="I63" s="23">
        <f>IF($A63="","",IF(OR($B63="",$C63="",$E63=""),"Missing Required Data",IF($F63=0,"No Linked Payments",IF(ABS($H63)&gt;Dashboard!$B$6,"Variance","Matched"))))</f>
        <v/>
      </c>
      <c r="J63" s="18" t="n"/>
      <c r="K63" s="38" t="n"/>
      <c r="L63" s="25" t="n"/>
    </row>
    <row r="64">
      <c r="A64" s="18" t="n"/>
      <c r="B64" s="18" t="n"/>
      <c r="C64" s="38" t="n"/>
      <c r="D64" s="18" t="n"/>
      <c r="E64" s="40" t="n"/>
      <c r="F64" s="24">
        <f>IF($A64="","",COUNTIF('Payment Log'!$F$6:$F$1005,$A64))</f>
        <v/>
      </c>
      <c r="G64" s="41">
        <f>IF($A64="","",ROUND(SUMIF('Payment Log'!$F$6:$F$1005,$A64,'Payment Log'!$J$6:$J$1005),2))</f>
        <v/>
      </c>
      <c r="H64" s="41">
        <f>IF($A64="","",IF($E64="","",ROUND($E64-$G64,2)))</f>
        <v/>
      </c>
      <c r="I64" s="23">
        <f>IF($A64="","",IF(OR($B64="",$C64="",$E64=""),"Missing Required Data",IF($F64=0,"No Linked Payments",IF(ABS($H64)&gt;Dashboard!$B$6,"Variance","Matched"))))</f>
        <v/>
      </c>
      <c r="J64" s="18" t="n"/>
      <c r="K64" s="38" t="n"/>
      <c r="L64" s="25" t="n"/>
    </row>
    <row r="65">
      <c r="A65" s="18" t="n"/>
      <c r="B65" s="18" t="n"/>
      <c r="C65" s="38" t="n"/>
      <c r="D65" s="18" t="n"/>
      <c r="E65" s="40" t="n"/>
      <c r="F65" s="24">
        <f>IF($A65="","",COUNTIF('Payment Log'!$F$6:$F$1005,$A65))</f>
        <v/>
      </c>
      <c r="G65" s="41">
        <f>IF($A65="","",ROUND(SUMIF('Payment Log'!$F$6:$F$1005,$A65,'Payment Log'!$J$6:$J$1005),2))</f>
        <v/>
      </c>
      <c r="H65" s="41">
        <f>IF($A65="","",IF($E65="","",ROUND($E65-$G65,2)))</f>
        <v/>
      </c>
      <c r="I65" s="23">
        <f>IF($A65="","",IF(OR($B65="",$C65="",$E65=""),"Missing Required Data",IF($F65=0,"No Linked Payments",IF(ABS($H65)&gt;Dashboard!$B$6,"Variance","Matched"))))</f>
        <v/>
      </c>
      <c r="J65" s="18" t="n"/>
      <c r="K65" s="38" t="n"/>
      <c r="L65" s="25" t="n"/>
    </row>
    <row r="66">
      <c r="A66" s="18" t="n"/>
      <c r="B66" s="18" t="n"/>
      <c r="C66" s="38" t="n"/>
      <c r="D66" s="18" t="n"/>
      <c r="E66" s="40" t="n"/>
      <c r="F66" s="24">
        <f>IF($A66="","",COUNTIF('Payment Log'!$F$6:$F$1005,$A66))</f>
        <v/>
      </c>
      <c r="G66" s="41">
        <f>IF($A66="","",ROUND(SUMIF('Payment Log'!$F$6:$F$1005,$A66,'Payment Log'!$J$6:$J$1005),2))</f>
        <v/>
      </c>
      <c r="H66" s="41">
        <f>IF($A66="","",IF($E66="","",ROUND($E66-$G66,2)))</f>
        <v/>
      </c>
      <c r="I66" s="23">
        <f>IF($A66="","",IF(OR($B66="",$C66="",$E66=""),"Missing Required Data",IF($F66=0,"No Linked Payments",IF(ABS($H66)&gt;Dashboard!$B$6,"Variance","Matched"))))</f>
        <v/>
      </c>
      <c r="J66" s="18" t="n"/>
      <c r="K66" s="38" t="n"/>
      <c r="L66" s="25" t="n"/>
    </row>
    <row r="67">
      <c r="A67" s="18" t="n"/>
      <c r="B67" s="18" t="n"/>
      <c r="C67" s="38" t="n"/>
      <c r="D67" s="18" t="n"/>
      <c r="E67" s="40" t="n"/>
      <c r="F67" s="24">
        <f>IF($A67="","",COUNTIF('Payment Log'!$F$6:$F$1005,$A67))</f>
        <v/>
      </c>
      <c r="G67" s="41">
        <f>IF($A67="","",ROUND(SUMIF('Payment Log'!$F$6:$F$1005,$A67,'Payment Log'!$J$6:$J$1005),2))</f>
        <v/>
      </c>
      <c r="H67" s="41">
        <f>IF($A67="","",IF($E67="","",ROUND($E67-$G67,2)))</f>
        <v/>
      </c>
      <c r="I67" s="23">
        <f>IF($A67="","",IF(OR($B67="",$C67="",$E67=""),"Missing Required Data",IF($F67=0,"No Linked Payments",IF(ABS($H67)&gt;Dashboard!$B$6,"Variance","Matched"))))</f>
        <v/>
      </c>
      <c r="J67" s="18" t="n"/>
      <c r="K67" s="38" t="n"/>
      <c r="L67" s="25" t="n"/>
    </row>
    <row r="68">
      <c r="A68" s="18" t="n"/>
      <c r="B68" s="18" t="n"/>
      <c r="C68" s="38" t="n"/>
      <c r="D68" s="18" t="n"/>
      <c r="E68" s="40" t="n"/>
      <c r="F68" s="24">
        <f>IF($A68="","",COUNTIF('Payment Log'!$F$6:$F$1005,$A68))</f>
        <v/>
      </c>
      <c r="G68" s="41">
        <f>IF($A68="","",ROUND(SUMIF('Payment Log'!$F$6:$F$1005,$A68,'Payment Log'!$J$6:$J$1005),2))</f>
        <v/>
      </c>
      <c r="H68" s="41">
        <f>IF($A68="","",IF($E68="","",ROUND($E68-$G68,2)))</f>
        <v/>
      </c>
      <c r="I68" s="23">
        <f>IF($A68="","",IF(OR($B68="",$C68="",$E68=""),"Missing Required Data",IF($F68=0,"No Linked Payments",IF(ABS($H68)&gt;Dashboard!$B$6,"Variance","Matched"))))</f>
        <v/>
      </c>
      <c r="J68" s="18" t="n"/>
      <c r="K68" s="38" t="n"/>
      <c r="L68" s="25" t="n"/>
    </row>
    <row r="69">
      <c r="A69" s="18" t="n"/>
      <c r="B69" s="18" t="n"/>
      <c r="C69" s="38" t="n"/>
      <c r="D69" s="18" t="n"/>
      <c r="E69" s="40" t="n"/>
      <c r="F69" s="24">
        <f>IF($A69="","",COUNTIF('Payment Log'!$F$6:$F$1005,$A69))</f>
        <v/>
      </c>
      <c r="G69" s="41">
        <f>IF($A69="","",ROUND(SUMIF('Payment Log'!$F$6:$F$1005,$A69,'Payment Log'!$J$6:$J$1005),2))</f>
        <v/>
      </c>
      <c r="H69" s="41">
        <f>IF($A69="","",IF($E69="","",ROUND($E69-$G69,2)))</f>
        <v/>
      </c>
      <c r="I69" s="23">
        <f>IF($A69="","",IF(OR($B69="",$C69="",$E69=""),"Missing Required Data",IF($F69=0,"No Linked Payments",IF(ABS($H69)&gt;Dashboard!$B$6,"Variance","Matched"))))</f>
        <v/>
      </c>
      <c r="J69" s="18" t="n"/>
      <c r="K69" s="38" t="n"/>
      <c r="L69" s="25" t="n"/>
    </row>
    <row r="70">
      <c r="A70" s="18" t="n"/>
      <c r="B70" s="18" t="n"/>
      <c r="C70" s="38" t="n"/>
      <c r="D70" s="18" t="n"/>
      <c r="E70" s="40" t="n"/>
      <c r="F70" s="24">
        <f>IF($A70="","",COUNTIF('Payment Log'!$F$6:$F$1005,$A70))</f>
        <v/>
      </c>
      <c r="G70" s="41">
        <f>IF($A70="","",ROUND(SUMIF('Payment Log'!$F$6:$F$1005,$A70,'Payment Log'!$J$6:$J$1005),2))</f>
        <v/>
      </c>
      <c r="H70" s="41">
        <f>IF($A70="","",IF($E70="","",ROUND($E70-$G70,2)))</f>
        <v/>
      </c>
      <c r="I70" s="23">
        <f>IF($A70="","",IF(OR($B70="",$C70="",$E70=""),"Missing Required Data",IF($F70=0,"No Linked Payments",IF(ABS($H70)&gt;Dashboard!$B$6,"Variance","Matched"))))</f>
        <v/>
      </c>
      <c r="J70" s="18" t="n"/>
      <c r="K70" s="38" t="n"/>
      <c r="L70" s="25" t="n"/>
    </row>
    <row r="71">
      <c r="A71" s="18" t="n"/>
      <c r="B71" s="18" t="n"/>
      <c r="C71" s="38" t="n"/>
      <c r="D71" s="18" t="n"/>
      <c r="E71" s="40" t="n"/>
      <c r="F71" s="24">
        <f>IF($A71="","",COUNTIF('Payment Log'!$F$6:$F$1005,$A71))</f>
        <v/>
      </c>
      <c r="G71" s="41">
        <f>IF($A71="","",ROUND(SUMIF('Payment Log'!$F$6:$F$1005,$A71,'Payment Log'!$J$6:$J$1005),2))</f>
        <v/>
      </c>
      <c r="H71" s="41">
        <f>IF($A71="","",IF($E71="","",ROUND($E71-$G71,2)))</f>
        <v/>
      </c>
      <c r="I71" s="23">
        <f>IF($A71="","",IF(OR($B71="",$C71="",$E71=""),"Missing Required Data",IF($F71=0,"No Linked Payments",IF(ABS($H71)&gt;Dashboard!$B$6,"Variance","Matched"))))</f>
        <v/>
      </c>
      <c r="J71" s="18" t="n"/>
      <c r="K71" s="38" t="n"/>
      <c r="L71" s="25" t="n"/>
    </row>
    <row r="72">
      <c r="A72" s="18" t="n"/>
      <c r="B72" s="18" t="n"/>
      <c r="C72" s="38" t="n"/>
      <c r="D72" s="18" t="n"/>
      <c r="E72" s="40" t="n"/>
      <c r="F72" s="24">
        <f>IF($A72="","",COUNTIF('Payment Log'!$F$6:$F$1005,$A72))</f>
        <v/>
      </c>
      <c r="G72" s="41">
        <f>IF($A72="","",ROUND(SUMIF('Payment Log'!$F$6:$F$1005,$A72,'Payment Log'!$J$6:$J$1005),2))</f>
        <v/>
      </c>
      <c r="H72" s="41">
        <f>IF($A72="","",IF($E72="","",ROUND($E72-$G72,2)))</f>
        <v/>
      </c>
      <c r="I72" s="23">
        <f>IF($A72="","",IF(OR($B72="",$C72="",$E72=""),"Missing Required Data",IF($F72=0,"No Linked Payments",IF(ABS($H72)&gt;Dashboard!$B$6,"Variance","Matched"))))</f>
        <v/>
      </c>
      <c r="J72" s="18" t="n"/>
      <c r="K72" s="38" t="n"/>
      <c r="L72" s="25" t="n"/>
    </row>
    <row r="73">
      <c r="A73" s="18" t="n"/>
      <c r="B73" s="18" t="n"/>
      <c r="C73" s="38" t="n"/>
      <c r="D73" s="18" t="n"/>
      <c r="E73" s="40" t="n"/>
      <c r="F73" s="24">
        <f>IF($A73="","",COUNTIF('Payment Log'!$F$6:$F$1005,$A73))</f>
        <v/>
      </c>
      <c r="G73" s="41">
        <f>IF($A73="","",ROUND(SUMIF('Payment Log'!$F$6:$F$1005,$A73,'Payment Log'!$J$6:$J$1005),2))</f>
        <v/>
      </c>
      <c r="H73" s="41">
        <f>IF($A73="","",IF($E73="","",ROUND($E73-$G73,2)))</f>
        <v/>
      </c>
      <c r="I73" s="23">
        <f>IF($A73="","",IF(OR($B73="",$C73="",$E73=""),"Missing Required Data",IF($F73=0,"No Linked Payments",IF(ABS($H73)&gt;Dashboard!$B$6,"Variance","Matched"))))</f>
        <v/>
      </c>
      <c r="J73" s="18" t="n"/>
      <c r="K73" s="38" t="n"/>
      <c r="L73" s="25" t="n"/>
    </row>
    <row r="74">
      <c r="A74" s="18" t="n"/>
      <c r="B74" s="18" t="n"/>
      <c r="C74" s="38" t="n"/>
      <c r="D74" s="18" t="n"/>
      <c r="E74" s="40" t="n"/>
      <c r="F74" s="24">
        <f>IF($A74="","",COUNTIF('Payment Log'!$F$6:$F$1005,$A74))</f>
        <v/>
      </c>
      <c r="G74" s="41">
        <f>IF($A74="","",ROUND(SUMIF('Payment Log'!$F$6:$F$1005,$A74,'Payment Log'!$J$6:$J$1005),2))</f>
        <v/>
      </c>
      <c r="H74" s="41">
        <f>IF($A74="","",IF($E74="","",ROUND($E74-$G74,2)))</f>
        <v/>
      </c>
      <c r="I74" s="23">
        <f>IF($A74="","",IF(OR($B74="",$C74="",$E74=""),"Missing Required Data",IF($F74=0,"No Linked Payments",IF(ABS($H74)&gt;Dashboard!$B$6,"Variance","Matched"))))</f>
        <v/>
      </c>
      <c r="J74" s="18" t="n"/>
      <c r="K74" s="38" t="n"/>
      <c r="L74" s="25" t="n"/>
    </row>
    <row r="75">
      <c r="A75" s="18" t="n"/>
      <c r="B75" s="18" t="n"/>
      <c r="C75" s="38" t="n"/>
      <c r="D75" s="18" t="n"/>
      <c r="E75" s="40" t="n"/>
      <c r="F75" s="24">
        <f>IF($A75="","",COUNTIF('Payment Log'!$F$6:$F$1005,$A75))</f>
        <v/>
      </c>
      <c r="G75" s="41">
        <f>IF($A75="","",ROUND(SUMIF('Payment Log'!$F$6:$F$1005,$A75,'Payment Log'!$J$6:$J$1005),2))</f>
        <v/>
      </c>
      <c r="H75" s="41">
        <f>IF($A75="","",IF($E75="","",ROUND($E75-$G75,2)))</f>
        <v/>
      </c>
      <c r="I75" s="23">
        <f>IF($A75="","",IF(OR($B75="",$C75="",$E75=""),"Missing Required Data",IF($F75=0,"No Linked Payments",IF(ABS($H75)&gt;Dashboard!$B$6,"Variance","Matched"))))</f>
        <v/>
      </c>
      <c r="J75" s="18" t="n"/>
      <c r="K75" s="38" t="n"/>
      <c r="L75" s="25" t="n"/>
    </row>
    <row r="76">
      <c r="A76" s="18" t="n"/>
      <c r="B76" s="18" t="n"/>
      <c r="C76" s="38" t="n"/>
      <c r="D76" s="18" t="n"/>
      <c r="E76" s="40" t="n"/>
      <c r="F76" s="24">
        <f>IF($A76="","",COUNTIF('Payment Log'!$F$6:$F$1005,$A76))</f>
        <v/>
      </c>
      <c r="G76" s="41">
        <f>IF($A76="","",ROUND(SUMIF('Payment Log'!$F$6:$F$1005,$A76,'Payment Log'!$J$6:$J$1005),2))</f>
        <v/>
      </c>
      <c r="H76" s="41">
        <f>IF($A76="","",IF($E76="","",ROUND($E76-$G76,2)))</f>
        <v/>
      </c>
      <c r="I76" s="23">
        <f>IF($A76="","",IF(OR($B76="",$C76="",$E76=""),"Missing Required Data",IF($F76=0,"No Linked Payments",IF(ABS($H76)&gt;Dashboard!$B$6,"Variance","Matched"))))</f>
        <v/>
      </c>
      <c r="J76" s="18" t="n"/>
      <c r="K76" s="38" t="n"/>
      <c r="L76" s="25" t="n"/>
    </row>
    <row r="77">
      <c r="A77" s="18" t="n"/>
      <c r="B77" s="18" t="n"/>
      <c r="C77" s="38" t="n"/>
      <c r="D77" s="18" t="n"/>
      <c r="E77" s="40" t="n"/>
      <c r="F77" s="24">
        <f>IF($A77="","",COUNTIF('Payment Log'!$F$6:$F$1005,$A77))</f>
        <v/>
      </c>
      <c r="G77" s="41">
        <f>IF($A77="","",ROUND(SUMIF('Payment Log'!$F$6:$F$1005,$A77,'Payment Log'!$J$6:$J$1005),2))</f>
        <v/>
      </c>
      <c r="H77" s="41">
        <f>IF($A77="","",IF($E77="","",ROUND($E77-$G77,2)))</f>
        <v/>
      </c>
      <c r="I77" s="23">
        <f>IF($A77="","",IF(OR($B77="",$C77="",$E77=""),"Missing Required Data",IF($F77=0,"No Linked Payments",IF(ABS($H77)&gt;Dashboard!$B$6,"Variance","Matched"))))</f>
        <v/>
      </c>
      <c r="J77" s="18" t="n"/>
      <c r="K77" s="38" t="n"/>
      <c r="L77" s="25" t="n"/>
    </row>
    <row r="78">
      <c r="A78" s="18" t="n"/>
      <c r="B78" s="18" t="n"/>
      <c r="C78" s="38" t="n"/>
      <c r="D78" s="18" t="n"/>
      <c r="E78" s="40" t="n"/>
      <c r="F78" s="24">
        <f>IF($A78="","",COUNTIF('Payment Log'!$F$6:$F$1005,$A78))</f>
        <v/>
      </c>
      <c r="G78" s="41">
        <f>IF($A78="","",ROUND(SUMIF('Payment Log'!$F$6:$F$1005,$A78,'Payment Log'!$J$6:$J$1005),2))</f>
        <v/>
      </c>
      <c r="H78" s="41">
        <f>IF($A78="","",IF($E78="","",ROUND($E78-$G78,2)))</f>
        <v/>
      </c>
      <c r="I78" s="23">
        <f>IF($A78="","",IF(OR($B78="",$C78="",$E78=""),"Missing Required Data",IF($F78=0,"No Linked Payments",IF(ABS($H78)&gt;Dashboard!$B$6,"Variance","Matched"))))</f>
        <v/>
      </c>
      <c r="J78" s="18" t="n"/>
      <c r="K78" s="38" t="n"/>
      <c r="L78" s="25" t="n"/>
    </row>
    <row r="79">
      <c r="A79" s="18" t="n"/>
      <c r="B79" s="18" t="n"/>
      <c r="C79" s="38" t="n"/>
      <c r="D79" s="18" t="n"/>
      <c r="E79" s="40" t="n"/>
      <c r="F79" s="24">
        <f>IF($A79="","",COUNTIF('Payment Log'!$F$6:$F$1005,$A79))</f>
        <v/>
      </c>
      <c r="G79" s="41">
        <f>IF($A79="","",ROUND(SUMIF('Payment Log'!$F$6:$F$1005,$A79,'Payment Log'!$J$6:$J$1005),2))</f>
        <v/>
      </c>
      <c r="H79" s="41">
        <f>IF($A79="","",IF($E79="","",ROUND($E79-$G79,2)))</f>
        <v/>
      </c>
      <c r="I79" s="23">
        <f>IF($A79="","",IF(OR($B79="",$C79="",$E79=""),"Missing Required Data",IF($F79=0,"No Linked Payments",IF(ABS($H79)&gt;Dashboard!$B$6,"Variance","Matched"))))</f>
        <v/>
      </c>
      <c r="J79" s="18" t="n"/>
      <c r="K79" s="38" t="n"/>
      <c r="L79" s="25" t="n"/>
    </row>
    <row r="80">
      <c r="A80" s="18" t="n"/>
      <c r="B80" s="18" t="n"/>
      <c r="C80" s="38" t="n"/>
      <c r="D80" s="18" t="n"/>
      <c r="E80" s="40" t="n"/>
      <c r="F80" s="24">
        <f>IF($A80="","",COUNTIF('Payment Log'!$F$6:$F$1005,$A80))</f>
        <v/>
      </c>
      <c r="G80" s="41">
        <f>IF($A80="","",ROUND(SUMIF('Payment Log'!$F$6:$F$1005,$A80,'Payment Log'!$J$6:$J$1005),2))</f>
        <v/>
      </c>
      <c r="H80" s="41">
        <f>IF($A80="","",IF($E80="","",ROUND($E80-$G80,2)))</f>
        <v/>
      </c>
      <c r="I80" s="23">
        <f>IF($A80="","",IF(OR($B80="",$C80="",$E80=""),"Missing Required Data",IF($F80=0,"No Linked Payments",IF(ABS($H80)&gt;Dashboard!$B$6,"Variance","Matched"))))</f>
        <v/>
      </c>
      <c r="J80" s="18" t="n"/>
      <c r="K80" s="38" t="n"/>
      <c r="L80" s="25" t="n"/>
    </row>
    <row r="81">
      <c r="A81" s="18" t="n"/>
      <c r="B81" s="18" t="n"/>
      <c r="C81" s="38" t="n"/>
      <c r="D81" s="18" t="n"/>
      <c r="E81" s="40" t="n"/>
      <c r="F81" s="24">
        <f>IF($A81="","",COUNTIF('Payment Log'!$F$6:$F$1005,$A81))</f>
        <v/>
      </c>
      <c r="G81" s="41">
        <f>IF($A81="","",ROUND(SUMIF('Payment Log'!$F$6:$F$1005,$A81,'Payment Log'!$J$6:$J$1005),2))</f>
        <v/>
      </c>
      <c r="H81" s="41">
        <f>IF($A81="","",IF($E81="","",ROUND($E81-$G81,2)))</f>
        <v/>
      </c>
      <c r="I81" s="23">
        <f>IF($A81="","",IF(OR($B81="",$C81="",$E81=""),"Missing Required Data",IF($F81=0,"No Linked Payments",IF(ABS($H81)&gt;Dashboard!$B$6,"Variance","Matched"))))</f>
        <v/>
      </c>
      <c r="J81" s="18" t="n"/>
      <c r="K81" s="38" t="n"/>
      <c r="L81" s="25" t="n"/>
    </row>
    <row r="82">
      <c r="A82" s="18" t="n"/>
      <c r="B82" s="18" t="n"/>
      <c r="C82" s="38" t="n"/>
      <c r="D82" s="18" t="n"/>
      <c r="E82" s="40" t="n"/>
      <c r="F82" s="24">
        <f>IF($A82="","",COUNTIF('Payment Log'!$F$6:$F$1005,$A82))</f>
        <v/>
      </c>
      <c r="G82" s="41">
        <f>IF($A82="","",ROUND(SUMIF('Payment Log'!$F$6:$F$1005,$A82,'Payment Log'!$J$6:$J$1005),2))</f>
        <v/>
      </c>
      <c r="H82" s="41">
        <f>IF($A82="","",IF($E82="","",ROUND($E82-$G82,2)))</f>
        <v/>
      </c>
      <c r="I82" s="23">
        <f>IF($A82="","",IF(OR($B82="",$C82="",$E82=""),"Missing Required Data",IF($F82=0,"No Linked Payments",IF(ABS($H82)&gt;Dashboard!$B$6,"Variance","Matched"))))</f>
        <v/>
      </c>
      <c r="J82" s="18" t="n"/>
      <c r="K82" s="38" t="n"/>
      <c r="L82" s="25" t="n"/>
    </row>
    <row r="83">
      <c r="A83" s="18" t="n"/>
      <c r="B83" s="18" t="n"/>
      <c r="C83" s="38" t="n"/>
      <c r="D83" s="18" t="n"/>
      <c r="E83" s="40" t="n"/>
      <c r="F83" s="24">
        <f>IF($A83="","",COUNTIF('Payment Log'!$F$6:$F$1005,$A83))</f>
        <v/>
      </c>
      <c r="G83" s="41">
        <f>IF($A83="","",ROUND(SUMIF('Payment Log'!$F$6:$F$1005,$A83,'Payment Log'!$J$6:$J$1005),2))</f>
        <v/>
      </c>
      <c r="H83" s="41">
        <f>IF($A83="","",IF($E83="","",ROUND($E83-$G83,2)))</f>
        <v/>
      </c>
      <c r="I83" s="23">
        <f>IF($A83="","",IF(OR($B83="",$C83="",$E83=""),"Missing Required Data",IF($F83=0,"No Linked Payments",IF(ABS($H83)&gt;Dashboard!$B$6,"Variance","Matched"))))</f>
        <v/>
      </c>
      <c r="J83" s="18" t="n"/>
      <c r="K83" s="38" t="n"/>
      <c r="L83" s="25" t="n"/>
    </row>
    <row r="84">
      <c r="A84" s="18" t="n"/>
      <c r="B84" s="18" t="n"/>
      <c r="C84" s="38" t="n"/>
      <c r="D84" s="18" t="n"/>
      <c r="E84" s="40" t="n"/>
      <c r="F84" s="24">
        <f>IF($A84="","",COUNTIF('Payment Log'!$F$6:$F$1005,$A84))</f>
        <v/>
      </c>
      <c r="G84" s="41">
        <f>IF($A84="","",ROUND(SUMIF('Payment Log'!$F$6:$F$1005,$A84,'Payment Log'!$J$6:$J$1005),2))</f>
        <v/>
      </c>
      <c r="H84" s="41">
        <f>IF($A84="","",IF($E84="","",ROUND($E84-$G84,2)))</f>
        <v/>
      </c>
      <c r="I84" s="23">
        <f>IF($A84="","",IF(OR($B84="",$C84="",$E84=""),"Missing Required Data",IF($F84=0,"No Linked Payments",IF(ABS($H84)&gt;Dashboard!$B$6,"Variance","Matched"))))</f>
        <v/>
      </c>
      <c r="J84" s="18" t="n"/>
      <c r="K84" s="38" t="n"/>
      <c r="L84" s="25" t="n"/>
    </row>
    <row r="85">
      <c r="A85" s="18" t="n"/>
      <c r="B85" s="18" t="n"/>
      <c r="C85" s="38" t="n"/>
      <c r="D85" s="18" t="n"/>
      <c r="E85" s="40" t="n"/>
      <c r="F85" s="24">
        <f>IF($A85="","",COUNTIF('Payment Log'!$F$6:$F$1005,$A85))</f>
        <v/>
      </c>
      <c r="G85" s="41">
        <f>IF($A85="","",ROUND(SUMIF('Payment Log'!$F$6:$F$1005,$A85,'Payment Log'!$J$6:$J$1005),2))</f>
        <v/>
      </c>
      <c r="H85" s="41">
        <f>IF($A85="","",IF($E85="","",ROUND($E85-$G85,2)))</f>
        <v/>
      </c>
      <c r="I85" s="23">
        <f>IF($A85="","",IF(OR($B85="",$C85="",$E85=""),"Missing Required Data",IF($F85=0,"No Linked Payments",IF(ABS($H85)&gt;Dashboard!$B$6,"Variance","Matched"))))</f>
        <v/>
      </c>
      <c r="J85" s="18" t="n"/>
      <c r="K85" s="38" t="n"/>
      <c r="L85" s="25" t="n"/>
    </row>
    <row r="86">
      <c r="A86" s="18" t="n"/>
      <c r="B86" s="18" t="n"/>
      <c r="C86" s="38" t="n"/>
      <c r="D86" s="18" t="n"/>
      <c r="E86" s="40" t="n"/>
      <c r="F86" s="24">
        <f>IF($A86="","",COUNTIF('Payment Log'!$F$6:$F$1005,$A86))</f>
        <v/>
      </c>
      <c r="G86" s="41">
        <f>IF($A86="","",ROUND(SUMIF('Payment Log'!$F$6:$F$1005,$A86,'Payment Log'!$J$6:$J$1005),2))</f>
        <v/>
      </c>
      <c r="H86" s="41">
        <f>IF($A86="","",IF($E86="","",ROUND($E86-$G86,2)))</f>
        <v/>
      </c>
      <c r="I86" s="23">
        <f>IF($A86="","",IF(OR($B86="",$C86="",$E86=""),"Missing Required Data",IF($F86=0,"No Linked Payments",IF(ABS($H86)&gt;Dashboard!$B$6,"Variance","Matched"))))</f>
        <v/>
      </c>
      <c r="J86" s="18" t="n"/>
      <c r="K86" s="38" t="n"/>
      <c r="L86" s="25" t="n"/>
    </row>
    <row r="87">
      <c r="A87" s="18" t="n"/>
      <c r="B87" s="18" t="n"/>
      <c r="C87" s="38" t="n"/>
      <c r="D87" s="18" t="n"/>
      <c r="E87" s="40" t="n"/>
      <c r="F87" s="24">
        <f>IF($A87="","",COUNTIF('Payment Log'!$F$6:$F$1005,$A87))</f>
        <v/>
      </c>
      <c r="G87" s="41">
        <f>IF($A87="","",ROUND(SUMIF('Payment Log'!$F$6:$F$1005,$A87,'Payment Log'!$J$6:$J$1005),2))</f>
        <v/>
      </c>
      <c r="H87" s="41">
        <f>IF($A87="","",IF($E87="","",ROUND($E87-$G87,2)))</f>
        <v/>
      </c>
      <c r="I87" s="23">
        <f>IF($A87="","",IF(OR($B87="",$C87="",$E87=""),"Missing Required Data",IF($F87=0,"No Linked Payments",IF(ABS($H87)&gt;Dashboard!$B$6,"Variance","Matched"))))</f>
        <v/>
      </c>
      <c r="J87" s="18" t="n"/>
      <c r="K87" s="38" t="n"/>
      <c r="L87" s="25" t="n"/>
    </row>
    <row r="88">
      <c r="A88" s="18" t="n"/>
      <c r="B88" s="18" t="n"/>
      <c r="C88" s="38" t="n"/>
      <c r="D88" s="18" t="n"/>
      <c r="E88" s="40" t="n"/>
      <c r="F88" s="24">
        <f>IF($A88="","",COUNTIF('Payment Log'!$F$6:$F$1005,$A88))</f>
        <v/>
      </c>
      <c r="G88" s="41">
        <f>IF($A88="","",ROUND(SUMIF('Payment Log'!$F$6:$F$1005,$A88,'Payment Log'!$J$6:$J$1005),2))</f>
        <v/>
      </c>
      <c r="H88" s="41">
        <f>IF($A88="","",IF($E88="","",ROUND($E88-$G88,2)))</f>
        <v/>
      </c>
      <c r="I88" s="23">
        <f>IF($A88="","",IF(OR($B88="",$C88="",$E88=""),"Missing Required Data",IF($F88=0,"No Linked Payments",IF(ABS($H88)&gt;Dashboard!$B$6,"Variance","Matched"))))</f>
        <v/>
      </c>
      <c r="J88" s="18" t="n"/>
      <c r="K88" s="38" t="n"/>
      <c r="L88" s="25" t="n"/>
    </row>
    <row r="89">
      <c r="A89" s="18" t="n"/>
      <c r="B89" s="18" t="n"/>
      <c r="C89" s="38" t="n"/>
      <c r="D89" s="18" t="n"/>
      <c r="E89" s="40" t="n"/>
      <c r="F89" s="24">
        <f>IF($A89="","",COUNTIF('Payment Log'!$F$6:$F$1005,$A89))</f>
        <v/>
      </c>
      <c r="G89" s="41">
        <f>IF($A89="","",ROUND(SUMIF('Payment Log'!$F$6:$F$1005,$A89,'Payment Log'!$J$6:$J$1005),2))</f>
        <v/>
      </c>
      <c r="H89" s="41">
        <f>IF($A89="","",IF($E89="","",ROUND($E89-$G89,2)))</f>
        <v/>
      </c>
      <c r="I89" s="23">
        <f>IF($A89="","",IF(OR($B89="",$C89="",$E89=""),"Missing Required Data",IF($F89=0,"No Linked Payments",IF(ABS($H89)&gt;Dashboard!$B$6,"Variance","Matched"))))</f>
        <v/>
      </c>
      <c r="J89" s="18" t="n"/>
      <c r="K89" s="38" t="n"/>
      <c r="L89" s="25" t="n"/>
    </row>
    <row r="90">
      <c r="A90" s="18" t="n"/>
      <c r="B90" s="18" t="n"/>
      <c r="C90" s="38" t="n"/>
      <c r="D90" s="18" t="n"/>
      <c r="E90" s="40" t="n"/>
      <c r="F90" s="24">
        <f>IF($A90="","",COUNTIF('Payment Log'!$F$6:$F$1005,$A90))</f>
        <v/>
      </c>
      <c r="G90" s="41">
        <f>IF($A90="","",ROUND(SUMIF('Payment Log'!$F$6:$F$1005,$A90,'Payment Log'!$J$6:$J$1005),2))</f>
        <v/>
      </c>
      <c r="H90" s="41">
        <f>IF($A90="","",IF($E90="","",ROUND($E90-$G90,2)))</f>
        <v/>
      </c>
      <c r="I90" s="23">
        <f>IF($A90="","",IF(OR($B90="",$C90="",$E90=""),"Missing Required Data",IF($F90=0,"No Linked Payments",IF(ABS($H90)&gt;Dashboard!$B$6,"Variance","Matched"))))</f>
        <v/>
      </c>
      <c r="J90" s="18" t="n"/>
      <c r="K90" s="38" t="n"/>
      <c r="L90" s="25" t="n"/>
    </row>
    <row r="91">
      <c r="A91" s="18" t="n"/>
      <c r="B91" s="18" t="n"/>
      <c r="C91" s="38" t="n"/>
      <c r="D91" s="18" t="n"/>
      <c r="E91" s="40" t="n"/>
      <c r="F91" s="24">
        <f>IF($A91="","",COUNTIF('Payment Log'!$F$6:$F$1005,$A91))</f>
        <v/>
      </c>
      <c r="G91" s="41">
        <f>IF($A91="","",ROUND(SUMIF('Payment Log'!$F$6:$F$1005,$A91,'Payment Log'!$J$6:$J$1005),2))</f>
        <v/>
      </c>
      <c r="H91" s="41">
        <f>IF($A91="","",IF($E91="","",ROUND($E91-$G91,2)))</f>
        <v/>
      </c>
      <c r="I91" s="23">
        <f>IF($A91="","",IF(OR($B91="",$C91="",$E91=""),"Missing Required Data",IF($F91=0,"No Linked Payments",IF(ABS($H91)&gt;Dashboard!$B$6,"Variance","Matched"))))</f>
        <v/>
      </c>
      <c r="J91" s="18" t="n"/>
      <c r="K91" s="38" t="n"/>
      <c r="L91" s="25" t="n"/>
    </row>
    <row r="92">
      <c r="A92" s="18" t="n"/>
      <c r="B92" s="18" t="n"/>
      <c r="C92" s="38" t="n"/>
      <c r="D92" s="18" t="n"/>
      <c r="E92" s="40" t="n"/>
      <c r="F92" s="24">
        <f>IF($A92="","",COUNTIF('Payment Log'!$F$6:$F$1005,$A92))</f>
        <v/>
      </c>
      <c r="G92" s="41">
        <f>IF($A92="","",ROUND(SUMIF('Payment Log'!$F$6:$F$1005,$A92,'Payment Log'!$J$6:$J$1005),2))</f>
        <v/>
      </c>
      <c r="H92" s="41">
        <f>IF($A92="","",IF($E92="","",ROUND($E92-$G92,2)))</f>
        <v/>
      </c>
      <c r="I92" s="23">
        <f>IF($A92="","",IF(OR($B92="",$C92="",$E92=""),"Missing Required Data",IF($F92=0,"No Linked Payments",IF(ABS($H92)&gt;Dashboard!$B$6,"Variance","Matched"))))</f>
        <v/>
      </c>
      <c r="J92" s="18" t="n"/>
      <c r="K92" s="38" t="n"/>
      <c r="L92" s="25" t="n"/>
    </row>
    <row r="93">
      <c r="A93" s="18" t="n"/>
      <c r="B93" s="18" t="n"/>
      <c r="C93" s="38" t="n"/>
      <c r="D93" s="18" t="n"/>
      <c r="E93" s="40" t="n"/>
      <c r="F93" s="24">
        <f>IF($A93="","",COUNTIF('Payment Log'!$F$6:$F$1005,$A93))</f>
        <v/>
      </c>
      <c r="G93" s="41">
        <f>IF($A93="","",ROUND(SUMIF('Payment Log'!$F$6:$F$1005,$A93,'Payment Log'!$J$6:$J$1005),2))</f>
        <v/>
      </c>
      <c r="H93" s="41">
        <f>IF($A93="","",IF($E93="","",ROUND($E93-$G93,2)))</f>
        <v/>
      </c>
      <c r="I93" s="23">
        <f>IF($A93="","",IF(OR($B93="",$C93="",$E93=""),"Missing Required Data",IF($F93=0,"No Linked Payments",IF(ABS($H93)&gt;Dashboard!$B$6,"Variance","Matched"))))</f>
        <v/>
      </c>
      <c r="J93" s="18" t="n"/>
      <c r="K93" s="38" t="n"/>
      <c r="L93" s="25" t="n"/>
    </row>
    <row r="94">
      <c r="A94" s="18" t="n"/>
      <c r="B94" s="18" t="n"/>
      <c r="C94" s="38" t="n"/>
      <c r="D94" s="18" t="n"/>
      <c r="E94" s="40" t="n"/>
      <c r="F94" s="24">
        <f>IF($A94="","",COUNTIF('Payment Log'!$F$6:$F$1005,$A94))</f>
        <v/>
      </c>
      <c r="G94" s="41">
        <f>IF($A94="","",ROUND(SUMIF('Payment Log'!$F$6:$F$1005,$A94,'Payment Log'!$J$6:$J$1005),2))</f>
        <v/>
      </c>
      <c r="H94" s="41">
        <f>IF($A94="","",IF($E94="","",ROUND($E94-$G94,2)))</f>
        <v/>
      </c>
      <c r="I94" s="23">
        <f>IF($A94="","",IF(OR($B94="",$C94="",$E94=""),"Missing Required Data",IF($F94=0,"No Linked Payments",IF(ABS($H94)&gt;Dashboard!$B$6,"Variance","Matched"))))</f>
        <v/>
      </c>
      <c r="J94" s="18" t="n"/>
      <c r="K94" s="38" t="n"/>
      <c r="L94" s="25" t="n"/>
    </row>
    <row r="95">
      <c r="A95" s="18" t="n"/>
      <c r="B95" s="18" t="n"/>
      <c r="C95" s="38" t="n"/>
      <c r="D95" s="18" t="n"/>
      <c r="E95" s="40" t="n"/>
      <c r="F95" s="24">
        <f>IF($A95="","",COUNTIF('Payment Log'!$F$6:$F$1005,$A95))</f>
        <v/>
      </c>
      <c r="G95" s="41">
        <f>IF($A95="","",ROUND(SUMIF('Payment Log'!$F$6:$F$1005,$A95,'Payment Log'!$J$6:$J$1005),2))</f>
        <v/>
      </c>
      <c r="H95" s="41">
        <f>IF($A95="","",IF($E95="","",ROUND($E95-$G95,2)))</f>
        <v/>
      </c>
      <c r="I95" s="23">
        <f>IF($A95="","",IF(OR($B95="",$C95="",$E95=""),"Missing Required Data",IF($F95=0,"No Linked Payments",IF(ABS($H95)&gt;Dashboard!$B$6,"Variance","Matched"))))</f>
        <v/>
      </c>
      <c r="J95" s="18" t="n"/>
      <c r="K95" s="38" t="n"/>
      <c r="L95" s="25" t="n"/>
    </row>
    <row r="96">
      <c r="A96" s="18" t="n"/>
      <c r="B96" s="18" t="n"/>
      <c r="C96" s="38" t="n"/>
      <c r="D96" s="18" t="n"/>
      <c r="E96" s="40" t="n"/>
      <c r="F96" s="24">
        <f>IF($A96="","",COUNTIF('Payment Log'!$F$6:$F$1005,$A96))</f>
        <v/>
      </c>
      <c r="G96" s="41">
        <f>IF($A96="","",ROUND(SUMIF('Payment Log'!$F$6:$F$1005,$A96,'Payment Log'!$J$6:$J$1005),2))</f>
        <v/>
      </c>
      <c r="H96" s="41">
        <f>IF($A96="","",IF($E96="","",ROUND($E96-$G96,2)))</f>
        <v/>
      </c>
      <c r="I96" s="23">
        <f>IF($A96="","",IF(OR($B96="",$C96="",$E96=""),"Missing Required Data",IF($F96=0,"No Linked Payments",IF(ABS($H96)&gt;Dashboard!$B$6,"Variance","Matched"))))</f>
        <v/>
      </c>
      <c r="J96" s="18" t="n"/>
      <c r="K96" s="38" t="n"/>
      <c r="L96" s="25" t="n"/>
    </row>
    <row r="97">
      <c r="A97" s="18" t="n"/>
      <c r="B97" s="18" t="n"/>
      <c r="C97" s="38" t="n"/>
      <c r="D97" s="18" t="n"/>
      <c r="E97" s="40" t="n"/>
      <c r="F97" s="24">
        <f>IF($A97="","",COUNTIF('Payment Log'!$F$6:$F$1005,$A97))</f>
        <v/>
      </c>
      <c r="G97" s="41">
        <f>IF($A97="","",ROUND(SUMIF('Payment Log'!$F$6:$F$1005,$A97,'Payment Log'!$J$6:$J$1005),2))</f>
        <v/>
      </c>
      <c r="H97" s="41">
        <f>IF($A97="","",IF($E97="","",ROUND($E97-$G97,2)))</f>
        <v/>
      </c>
      <c r="I97" s="23">
        <f>IF($A97="","",IF(OR($B97="",$C97="",$E97=""),"Missing Required Data",IF($F97=0,"No Linked Payments",IF(ABS($H97)&gt;Dashboard!$B$6,"Variance","Matched"))))</f>
        <v/>
      </c>
      <c r="J97" s="18" t="n"/>
      <c r="K97" s="38" t="n"/>
      <c r="L97" s="25" t="n"/>
    </row>
    <row r="98">
      <c r="A98" s="18" t="n"/>
      <c r="B98" s="18" t="n"/>
      <c r="C98" s="38" t="n"/>
      <c r="D98" s="18" t="n"/>
      <c r="E98" s="40" t="n"/>
      <c r="F98" s="24">
        <f>IF($A98="","",COUNTIF('Payment Log'!$F$6:$F$1005,$A98))</f>
        <v/>
      </c>
      <c r="G98" s="41">
        <f>IF($A98="","",ROUND(SUMIF('Payment Log'!$F$6:$F$1005,$A98,'Payment Log'!$J$6:$J$1005),2))</f>
        <v/>
      </c>
      <c r="H98" s="41">
        <f>IF($A98="","",IF($E98="","",ROUND($E98-$G98,2)))</f>
        <v/>
      </c>
      <c r="I98" s="23">
        <f>IF($A98="","",IF(OR($B98="",$C98="",$E98=""),"Missing Required Data",IF($F98=0,"No Linked Payments",IF(ABS($H98)&gt;Dashboard!$B$6,"Variance","Matched"))))</f>
        <v/>
      </c>
      <c r="J98" s="18" t="n"/>
      <c r="K98" s="38" t="n"/>
      <c r="L98" s="25" t="n"/>
    </row>
    <row r="99">
      <c r="A99" s="18" t="n"/>
      <c r="B99" s="18" t="n"/>
      <c r="C99" s="38" t="n"/>
      <c r="D99" s="18" t="n"/>
      <c r="E99" s="40" t="n"/>
      <c r="F99" s="24">
        <f>IF($A99="","",COUNTIF('Payment Log'!$F$6:$F$1005,$A99))</f>
        <v/>
      </c>
      <c r="G99" s="41">
        <f>IF($A99="","",ROUND(SUMIF('Payment Log'!$F$6:$F$1005,$A99,'Payment Log'!$J$6:$J$1005),2))</f>
        <v/>
      </c>
      <c r="H99" s="41">
        <f>IF($A99="","",IF($E99="","",ROUND($E99-$G99,2)))</f>
        <v/>
      </c>
      <c r="I99" s="23">
        <f>IF($A99="","",IF(OR($B99="",$C99="",$E99=""),"Missing Required Data",IF($F99=0,"No Linked Payments",IF(ABS($H99)&gt;Dashboard!$B$6,"Variance","Matched"))))</f>
        <v/>
      </c>
      <c r="J99" s="18" t="n"/>
      <c r="K99" s="38" t="n"/>
      <c r="L99" s="25" t="n"/>
    </row>
    <row r="100">
      <c r="A100" s="18" t="n"/>
      <c r="B100" s="18" t="n"/>
      <c r="C100" s="38" t="n"/>
      <c r="D100" s="18" t="n"/>
      <c r="E100" s="40" t="n"/>
      <c r="F100" s="24">
        <f>IF($A100="","",COUNTIF('Payment Log'!$F$6:$F$1005,$A100))</f>
        <v/>
      </c>
      <c r="G100" s="41">
        <f>IF($A100="","",ROUND(SUMIF('Payment Log'!$F$6:$F$1005,$A100,'Payment Log'!$J$6:$J$1005),2))</f>
        <v/>
      </c>
      <c r="H100" s="41">
        <f>IF($A100="","",IF($E100="","",ROUND($E100-$G100,2)))</f>
        <v/>
      </c>
      <c r="I100" s="23">
        <f>IF($A100="","",IF(OR($B100="",$C100="",$E100=""),"Missing Required Data",IF($F100=0,"No Linked Payments",IF(ABS($H100)&gt;Dashboard!$B$6,"Variance","Matched"))))</f>
        <v/>
      </c>
      <c r="J100" s="18" t="n"/>
      <c r="K100" s="38" t="n"/>
      <c r="L100" s="25" t="n"/>
    </row>
    <row r="101">
      <c r="A101" s="18" t="n"/>
      <c r="B101" s="18" t="n"/>
      <c r="C101" s="38" t="n"/>
      <c r="D101" s="18" t="n"/>
      <c r="E101" s="40" t="n"/>
      <c r="F101" s="24">
        <f>IF($A101="","",COUNTIF('Payment Log'!$F$6:$F$1005,$A101))</f>
        <v/>
      </c>
      <c r="G101" s="41">
        <f>IF($A101="","",ROUND(SUMIF('Payment Log'!$F$6:$F$1005,$A101,'Payment Log'!$J$6:$J$1005),2))</f>
        <v/>
      </c>
      <c r="H101" s="41">
        <f>IF($A101="","",IF($E101="","",ROUND($E101-$G101,2)))</f>
        <v/>
      </c>
      <c r="I101" s="23">
        <f>IF($A101="","",IF(OR($B101="",$C101="",$E101=""),"Missing Required Data",IF($F101=0,"No Linked Payments",IF(ABS($H101)&gt;Dashboard!$B$6,"Variance","Matched"))))</f>
        <v/>
      </c>
      <c r="J101" s="18" t="n"/>
      <c r="K101" s="38" t="n"/>
      <c r="L101" s="25" t="n"/>
    </row>
    <row r="102">
      <c r="A102" s="18" t="n"/>
      <c r="B102" s="18" t="n"/>
      <c r="C102" s="38" t="n"/>
      <c r="D102" s="18" t="n"/>
      <c r="E102" s="40" t="n"/>
      <c r="F102" s="24">
        <f>IF($A102="","",COUNTIF('Payment Log'!$F$6:$F$1005,$A102))</f>
        <v/>
      </c>
      <c r="G102" s="41">
        <f>IF($A102="","",ROUND(SUMIF('Payment Log'!$F$6:$F$1005,$A102,'Payment Log'!$J$6:$J$1005),2))</f>
        <v/>
      </c>
      <c r="H102" s="41">
        <f>IF($A102="","",IF($E102="","",ROUND($E102-$G102,2)))</f>
        <v/>
      </c>
      <c r="I102" s="23">
        <f>IF($A102="","",IF(OR($B102="",$C102="",$E102=""),"Missing Required Data",IF($F102=0,"No Linked Payments",IF(ABS($H102)&gt;Dashboard!$B$6,"Variance","Matched"))))</f>
        <v/>
      </c>
      <c r="J102" s="18" t="n"/>
      <c r="K102" s="38" t="n"/>
      <c r="L102" s="25" t="n"/>
    </row>
    <row r="103">
      <c r="A103" s="18" t="n"/>
      <c r="B103" s="18" t="n"/>
      <c r="C103" s="38" t="n"/>
      <c r="D103" s="18" t="n"/>
      <c r="E103" s="40" t="n"/>
      <c r="F103" s="24">
        <f>IF($A103="","",COUNTIF('Payment Log'!$F$6:$F$1005,$A103))</f>
        <v/>
      </c>
      <c r="G103" s="41">
        <f>IF($A103="","",ROUND(SUMIF('Payment Log'!$F$6:$F$1005,$A103,'Payment Log'!$J$6:$J$1005),2))</f>
        <v/>
      </c>
      <c r="H103" s="41">
        <f>IF($A103="","",IF($E103="","",ROUND($E103-$G103,2)))</f>
        <v/>
      </c>
      <c r="I103" s="23">
        <f>IF($A103="","",IF(OR($B103="",$C103="",$E103=""),"Missing Required Data",IF($F103=0,"No Linked Payments",IF(ABS($H103)&gt;Dashboard!$B$6,"Variance","Matched"))))</f>
        <v/>
      </c>
      <c r="J103" s="18" t="n"/>
      <c r="K103" s="38" t="n"/>
      <c r="L103" s="25" t="n"/>
    </row>
    <row r="104">
      <c r="A104" s="18" t="n"/>
      <c r="B104" s="18" t="n"/>
      <c r="C104" s="38" t="n"/>
      <c r="D104" s="18" t="n"/>
      <c r="E104" s="40" t="n"/>
      <c r="F104" s="24">
        <f>IF($A104="","",COUNTIF('Payment Log'!$F$6:$F$1005,$A104))</f>
        <v/>
      </c>
      <c r="G104" s="41">
        <f>IF($A104="","",ROUND(SUMIF('Payment Log'!$F$6:$F$1005,$A104,'Payment Log'!$J$6:$J$1005),2))</f>
        <v/>
      </c>
      <c r="H104" s="41">
        <f>IF($A104="","",IF($E104="","",ROUND($E104-$G104,2)))</f>
        <v/>
      </c>
      <c r="I104" s="23">
        <f>IF($A104="","",IF(OR($B104="",$C104="",$E104=""),"Missing Required Data",IF($F104=0,"No Linked Payments",IF(ABS($H104)&gt;Dashboard!$B$6,"Variance","Matched"))))</f>
        <v/>
      </c>
      <c r="J104" s="18" t="n"/>
      <c r="K104" s="38" t="n"/>
      <c r="L104" s="25" t="n"/>
    </row>
    <row r="105">
      <c r="A105" s="18" t="n"/>
      <c r="B105" s="18" t="n"/>
      <c r="C105" s="38" t="n"/>
      <c r="D105" s="18" t="n"/>
      <c r="E105" s="40" t="n"/>
      <c r="F105" s="24">
        <f>IF($A105="","",COUNTIF('Payment Log'!$F$6:$F$1005,$A105))</f>
        <v/>
      </c>
      <c r="G105" s="41">
        <f>IF($A105="","",ROUND(SUMIF('Payment Log'!$F$6:$F$1005,$A105,'Payment Log'!$J$6:$J$1005),2))</f>
        <v/>
      </c>
      <c r="H105" s="41">
        <f>IF($A105="","",IF($E105="","",ROUND($E105-$G105,2)))</f>
        <v/>
      </c>
      <c r="I105" s="23">
        <f>IF($A105="","",IF(OR($B105="",$C105="",$E105=""),"Missing Required Data",IF($F105=0,"No Linked Payments",IF(ABS($H105)&gt;Dashboard!$B$6,"Variance","Matched"))))</f>
        <v/>
      </c>
      <c r="J105" s="18" t="n"/>
      <c r="K105" s="38" t="n"/>
      <c r="L105" s="25" t="n"/>
    </row>
    <row r="106">
      <c r="A106" s="18" t="n"/>
      <c r="B106" s="18" t="n"/>
      <c r="C106" s="38" t="n"/>
      <c r="D106" s="18" t="n"/>
      <c r="E106" s="40" t="n"/>
      <c r="F106" s="24">
        <f>IF($A106="","",COUNTIF('Payment Log'!$F$6:$F$1005,$A106))</f>
        <v/>
      </c>
      <c r="G106" s="41">
        <f>IF($A106="","",ROUND(SUMIF('Payment Log'!$F$6:$F$1005,$A106,'Payment Log'!$J$6:$J$1005),2))</f>
        <v/>
      </c>
      <c r="H106" s="41">
        <f>IF($A106="","",IF($E106="","",ROUND($E106-$G106,2)))</f>
        <v/>
      </c>
      <c r="I106" s="23">
        <f>IF($A106="","",IF(OR($B106="",$C106="",$E106=""),"Missing Required Data",IF($F106=0,"No Linked Payments",IF(ABS($H106)&gt;Dashboard!$B$6,"Variance","Matched"))))</f>
        <v/>
      </c>
      <c r="J106" s="18" t="n"/>
      <c r="K106" s="38" t="n"/>
      <c r="L106" s="25" t="n"/>
    </row>
    <row r="107">
      <c r="A107" s="18" t="n"/>
      <c r="B107" s="18" t="n"/>
      <c r="C107" s="38" t="n"/>
      <c r="D107" s="18" t="n"/>
      <c r="E107" s="40" t="n"/>
      <c r="F107" s="24">
        <f>IF($A107="","",COUNTIF('Payment Log'!$F$6:$F$1005,$A107))</f>
        <v/>
      </c>
      <c r="G107" s="41">
        <f>IF($A107="","",ROUND(SUMIF('Payment Log'!$F$6:$F$1005,$A107,'Payment Log'!$J$6:$J$1005),2))</f>
        <v/>
      </c>
      <c r="H107" s="41">
        <f>IF($A107="","",IF($E107="","",ROUND($E107-$G107,2)))</f>
        <v/>
      </c>
      <c r="I107" s="23">
        <f>IF($A107="","",IF(OR($B107="",$C107="",$E107=""),"Missing Required Data",IF($F107=0,"No Linked Payments",IF(ABS($H107)&gt;Dashboard!$B$6,"Variance","Matched"))))</f>
        <v/>
      </c>
      <c r="J107" s="18" t="n"/>
      <c r="K107" s="38" t="n"/>
      <c r="L107" s="25" t="n"/>
    </row>
    <row r="108">
      <c r="A108" s="18" t="n"/>
      <c r="B108" s="18" t="n"/>
      <c r="C108" s="38" t="n"/>
      <c r="D108" s="18" t="n"/>
      <c r="E108" s="40" t="n"/>
      <c r="F108" s="24">
        <f>IF($A108="","",COUNTIF('Payment Log'!$F$6:$F$1005,$A108))</f>
        <v/>
      </c>
      <c r="G108" s="41">
        <f>IF($A108="","",ROUND(SUMIF('Payment Log'!$F$6:$F$1005,$A108,'Payment Log'!$J$6:$J$1005),2))</f>
        <v/>
      </c>
      <c r="H108" s="41">
        <f>IF($A108="","",IF($E108="","",ROUND($E108-$G108,2)))</f>
        <v/>
      </c>
      <c r="I108" s="23">
        <f>IF($A108="","",IF(OR($B108="",$C108="",$E108=""),"Missing Required Data",IF($F108=0,"No Linked Payments",IF(ABS($H108)&gt;Dashboard!$B$6,"Variance","Matched"))))</f>
        <v/>
      </c>
      <c r="J108" s="18" t="n"/>
      <c r="K108" s="38" t="n"/>
      <c r="L108" s="25" t="n"/>
    </row>
    <row r="109">
      <c r="A109" s="18" t="n"/>
      <c r="B109" s="18" t="n"/>
      <c r="C109" s="38" t="n"/>
      <c r="D109" s="18" t="n"/>
      <c r="E109" s="40" t="n"/>
      <c r="F109" s="24">
        <f>IF($A109="","",COUNTIF('Payment Log'!$F$6:$F$1005,$A109))</f>
        <v/>
      </c>
      <c r="G109" s="41">
        <f>IF($A109="","",ROUND(SUMIF('Payment Log'!$F$6:$F$1005,$A109,'Payment Log'!$J$6:$J$1005),2))</f>
        <v/>
      </c>
      <c r="H109" s="41">
        <f>IF($A109="","",IF($E109="","",ROUND($E109-$G109,2)))</f>
        <v/>
      </c>
      <c r="I109" s="23">
        <f>IF($A109="","",IF(OR($B109="",$C109="",$E109=""),"Missing Required Data",IF($F109=0,"No Linked Payments",IF(ABS($H109)&gt;Dashboard!$B$6,"Variance","Matched"))))</f>
        <v/>
      </c>
      <c r="J109" s="18" t="n"/>
      <c r="K109" s="38" t="n"/>
      <c r="L109" s="25" t="n"/>
    </row>
    <row r="110">
      <c r="A110" s="18" t="n"/>
      <c r="B110" s="18" t="n"/>
      <c r="C110" s="38" t="n"/>
      <c r="D110" s="18" t="n"/>
      <c r="E110" s="40" t="n"/>
      <c r="F110" s="24">
        <f>IF($A110="","",COUNTIF('Payment Log'!$F$6:$F$1005,$A110))</f>
        <v/>
      </c>
      <c r="G110" s="41">
        <f>IF($A110="","",ROUND(SUMIF('Payment Log'!$F$6:$F$1005,$A110,'Payment Log'!$J$6:$J$1005),2))</f>
        <v/>
      </c>
      <c r="H110" s="41">
        <f>IF($A110="","",IF($E110="","",ROUND($E110-$G110,2)))</f>
        <v/>
      </c>
      <c r="I110" s="23">
        <f>IF($A110="","",IF(OR($B110="",$C110="",$E110=""),"Missing Required Data",IF($F110=0,"No Linked Payments",IF(ABS($H110)&gt;Dashboard!$B$6,"Variance","Matched"))))</f>
        <v/>
      </c>
      <c r="J110" s="18" t="n"/>
      <c r="K110" s="38" t="n"/>
      <c r="L110" s="25" t="n"/>
    </row>
    <row r="111">
      <c r="A111" s="18" t="n"/>
      <c r="B111" s="18" t="n"/>
      <c r="C111" s="38" t="n"/>
      <c r="D111" s="18" t="n"/>
      <c r="E111" s="40" t="n"/>
      <c r="F111" s="24">
        <f>IF($A111="","",COUNTIF('Payment Log'!$F$6:$F$1005,$A111))</f>
        <v/>
      </c>
      <c r="G111" s="41">
        <f>IF($A111="","",ROUND(SUMIF('Payment Log'!$F$6:$F$1005,$A111,'Payment Log'!$J$6:$J$1005),2))</f>
        <v/>
      </c>
      <c r="H111" s="41">
        <f>IF($A111="","",IF($E111="","",ROUND($E111-$G111,2)))</f>
        <v/>
      </c>
      <c r="I111" s="23">
        <f>IF($A111="","",IF(OR($B111="",$C111="",$E111=""),"Missing Required Data",IF($F111=0,"No Linked Payments",IF(ABS($H111)&gt;Dashboard!$B$6,"Variance","Matched"))))</f>
        <v/>
      </c>
      <c r="J111" s="18" t="n"/>
      <c r="K111" s="38" t="n"/>
      <c r="L111" s="25" t="n"/>
    </row>
    <row r="112">
      <c r="A112" s="18" t="n"/>
      <c r="B112" s="18" t="n"/>
      <c r="C112" s="38" t="n"/>
      <c r="D112" s="18" t="n"/>
      <c r="E112" s="40" t="n"/>
      <c r="F112" s="24">
        <f>IF($A112="","",COUNTIF('Payment Log'!$F$6:$F$1005,$A112))</f>
        <v/>
      </c>
      <c r="G112" s="41">
        <f>IF($A112="","",ROUND(SUMIF('Payment Log'!$F$6:$F$1005,$A112,'Payment Log'!$J$6:$J$1005),2))</f>
        <v/>
      </c>
      <c r="H112" s="41">
        <f>IF($A112="","",IF($E112="","",ROUND($E112-$G112,2)))</f>
        <v/>
      </c>
      <c r="I112" s="23">
        <f>IF($A112="","",IF(OR($B112="",$C112="",$E112=""),"Missing Required Data",IF($F112=0,"No Linked Payments",IF(ABS($H112)&gt;Dashboard!$B$6,"Variance","Matched"))))</f>
        <v/>
      </c>
      <c r="J112" s="18" t="n"/>
      <c r="K112" s="38" t="n"/>
      <c r="L112" s="25" t="n"/>
    </row>
    <row r="113">
      <c r="A113" s="18" t="n"/>
      <c r="B113" s="18" t="n"/>
      <c r="C113" s="38" t="n"/>
      <c r="D113" s="18" t="n"/>
      <c r="E113" s="40" t="n"/>
      <c r="F113" s="24">
        <f>IF($A113="","",COUNTIF('Payment Log'!$F$6:$F$1005,$A113))</f>
        <v/>
      </c>
      <c r="G113" s="41">
        <f>IF($A113="","",ROUND(SUMIF('Payment Log'!$F$6:$F$1005,$A113,'Payment Log'!$J$6:$J$1005),2))</f>
        <v/>
      </c>
      <c r="H113" s="41">
        <f>IF($A113="","",IF($E113="","",ROUND($E113-$G113,2)))</f>
        <v/>
      </c>
      <c r="I113" s="23">
        <f>IF($A113="","",IF(OR($B113="",$C113="",$E113=""),"Missing Required Data",IF($F113=0,"No Linked Payments",IF(ABS($H113)&gt;Dashboard!$B$6,"Variance","Matched"))))</f>
        <v/>
      </c>
      <c r="J113" s="18" t="n"/>
      <c r="K113" s="38" t="n"/>
      <c r="L113" s="25" t="n"/>
    </row>
    <row r="114">
      <c r="A114" s="18" t="n"/>
      <c r="B114" s="18" t="n"/>
      <c r="C114" s="38" t="n"/>
      <c r="D114" s="18" t="n"/>
      <c r="E114" s="40" t="n"/>
      <c r="F114" s="24">
        <f>IF($A114="","",COUNTIF('Payment Log'!$F$6:$F$1005,$A114))</f>
        <v/>
      </c>
      <c r="G114" s="41">
        <f>IF($A114="","",ROUND(SUMIF('Payment Log'!$F$6:$F$1005,$A114,'Payment Log'!$J$6:$J$1005),2))</f>
        <v/>
      </c>
      <c r="H114" s="41">
        <f>IF($A114="","",IF($E114="","",ROUND($E114-$G114,2)))</f>
        <v/>
      </c>
      <c r="I114" s="23">
        <f>IF($A114="","",IF(OR($B114="",$C114="",$E114=""),"Missing Required Data",IF($F114=0,"No Linked Payments",IF(ABS($H114)&gt;Dashboard!$B$6,"Variance","Matched"))))</f>
        <v/>
      </c>
      <c r="J114" s="18" t="n"/>
      <c r="K114" s="38" t="n"/>
      <c r="L114" s="25" t="n"/>
    </row>
    <row r="115">
      <c r="A115" s="18" t="n"/>
      <c r="B115" s="18" t="n"/>
      <c r="C115" s="38" t="n"/>
      <c r="D115" s="18" t="n"/>
      <c r="E115" s="40" t="n"/>
      <c r="F115" s="24">
        <f>IF($A115="","",COUNTIF('Payment Log'!$F$6:$F$1005,$A115))</f>
        <v/>
      </c>
      <c r="G115" s="41">
        <f>IF($A115="","",ROUND(SUMIF('Payment Log'!$F$6:$F$1005,$A115,'Payment Log'!$J$6:$J$1005),2))</f>
        <v/>
      </c>
      <c r="H115" s="41">
        <f>IF($A115="","",IF($E115="","",ROUND($E115-$G115,2)))</f>
        <v/>
      </c>
      <c r="I115" s="23">
        <f>IF($A115="","",IF(OR($B115="",$C115="",$E115=""),"Missing Required Data",IF($F115=0,"No Linked Payments",IF(ABS($H115)&gt;Dashboard!$B$6,"Variance","Matched"))))</f>
        <v/>
      </c>
      <c r="J115" s="18" t="n"/>
      <c r="K115" s="38" t="n"/>
      <c r="L115" s="25" t="n"/>
    </row>
    <row r="116">
      <c r="A116" s="18" t="n"/>
      <c r="B116" s="18" t="n"/>
      <c r="C116" s="38" t="n"/>
      <c r="D116" s="18" t="n"/>
      <c r="E116" s="40" t="n"/>
      <c r="F116" s="24">
        <f>IF($A116="","",COUNTIF('Payment Log'!$F$6:$F$1005,$A116))</f>
        <v/>
      </c>
      <c r="G116" s="41">
        <f>IF($A116="","",ROUND(SUMIF('Payment Log'!$F$6:$F$1005,$A116,'Payment Log'!$J$6:$J$1005),2))</f>
        <v/>
      </c>
      <c r="H116" s="41">
        <f>IF($A116="","",IF($E116="","",ROUND($E116-$G116,2)))</f>
        <v/>
      </c>
      <c r="I116" s="23">
        <f>IF($A116="","",IF(OR($B116="",$C116="",$E116=""),"Missing Required Data",IF($F116=0,"No Linked Payments",IF(ABS($H116)&gt;Dashboard!$B$6,"Variance","Matched"))))</f>
        <v/>
      </c>
      <c r="J116" s="18" t="n"/>
      <c r="K116" s="38" t="n"/>
      <c r="L116" s="25" t="n"/>
    </row>
    <row r="117">
      <c r="A117" s="18" t="n"/>
      <c r="B117" s="18" t="n"/>
      <c r="C117" s="38" t="n"/>
      <c r="D117" s="18" t="n"/>
      <c r="E117" s="40" t="n"/>
      <c r="F117" s="24">
        <f>IF($A117="","",COUNTIF('Payment Log'!$F$6:$F$1005,$A117))</f>
        <v/>
      </c>
      <c r="G117" s="41">
        <f>IF($A117="","",ROUND(SUMIF('Payment Log'!$F$6:$F$1005,$A117,'Payment Log'!$J$6:$J$1005),2))</f>
        <v/>
      </c>
      <c r="H117" s="41">
        <f>IF($A117="","",IF($E117="","",ROUND($E117-$G117,2)))</f>
        <v/>
      </c>
      <c r="I117" s="23">
        <f>IF($A117="","",IF(OR($B117="",$C117="",$E117=""),"Missing Required Data",IF($F117=0,"No Linked Payments",IF(ABS($H117)&gt;Dashboard!$B$6,"Variance","Matched"))))</f>
        <v/>
      </c>
      <c r="J117" s="18" t="n"/>
      <c r="K117" s="38" t="n"/>
      <c r="L117" s="25" t="n"/>
    </row>
    <row r="118">
      <c r="A118" s="18" t="n"/>
      <c r="B118" s="18" t="n"/>
      <c r="C118" s="38" t="n"/>
      <c r="D118" s="18" t="n"/>
      <c r="E118" s="40" t="n"/>
      <c r="F118" s="24">
        <f>IF($A118="","",COUNTIF('Payment Log'!$F$6:$F$1005,$A118))</f>
        <v/>
      </c>
      <c r="G118" s="41">
        <f>IF($A118="","",ROUND(SUMIF('Payment Log'!$F$6:$F$1005,$A118,'Payment Log'!$J$6:$J$1005),2))</f>
        <v/>
      </c>
      <c r="H118" s="41">
        <f>IF($A118="","",IF($E118="","",ROUND($E118-$G118,2)))</f>
        <v/>
      </c>
      <c r="I118" s="23">
        <f>IF($A118="","",IF(OR($B118="",$C118="",$E118=""),"Missing Required Data",IF($F118=0,"No Linked Payments",IF(ABS($H118)&gt;Dashboard!$B$6,"Variance","Matched"))))</f>
        <v/>
      </c>
      <c r="J118" s="18" t="n"/>
      <c r="K118" s="38" t="n"/>
      <c r="L118" s="25" t="n"/>
    </row>
    <row r="119">
      <c r="A119" s="18" t="n"/>
      <c r="B119" s="18" t="n"/>
      <c r="C119" s="38" t="n"/>
      <c r="D119" s="18" t="n"/>
      <c r="E119" s="40" t="n"/>
      <c r="F119" s="24">
        <f>IF($A119="","",COUNTIF('Payment Log'!$F$6:$F$1005,$A119))</f>
        <v/>
      </c>
      <c r="G119" s="41">
        <f>IF($A119="","",ROUND(SUMIF('Payment Log'!$F$6:$F$1005,$A119,'Payment Log'!$J$6:$J$1005),2))</f>
        <v/>
      </c>
      <c r="H119" s="41">
        <f>IF($A119="","",IF($E119="","",ROUND($E119-$G119,2)))</f>
        <v/>
      </c>
      <c r="I119" s="23">
        <f>IF($A119="","",IF(OR($B119="",$C119="",$E119=""),"Missing Required Data",IF($F119=0,"No Linked Payments",IF(ABS($H119)&gt;Dashboard!$B$6,"Variance","Matched"))))</f>
        <v/>
      </c>
      <c r="J119" s="18" t="n"/>
      <c r="K119" s="38" t="n"/>
      <c r="L119" s="25" t="n"/>
    </row>
    <row r="120">
      <c r="A120" s="18" t="n"/>
      <c r="B120" s="18" t="n"/>
      <c r="C120" s="38" t="n"/>
      <c r="D120" s="18" t="n"/>
      <c r="E120" s="40" t="n"/>
      <c r="F120" s="24">
        <f>IF($A120="","",COUNTIF('Payment Log'!$F$6:$F$1005,$A120))</f>
        <v/>
      </c>
      <c r="G120" s="41">
        <f>IF($A120="","",ROUND(SUMIF('Payment Log'!$F$6:$F$1005,$A120,'Payment Log'!$J$6:$J$1005),2))</f>
        <v/>
      </c>
      <c r="H120" s="41">
        <f>IF($A120="","",IF($E120="","",ROUND($E120-$G120,2)))</f>
        <v/>
      </c>
      <c r="I120" s="23">
        <f>IF($A120="","",IF(OR($B120="",$C120="",$E120=""),"Missing Required Data",IF($F120=0,"No Linked Payments",IF(ABS($H120)&gt;Dashboard!$B$6,"Variance","Matched"))))</f>
        <v/>
      </c>
      <c r="J120" s="18" t="n"/>
      <c r="K120" s="38" t="n"/>
      <c r="L120" s="25" t="n"/>
    </row>
    <row r="121">
      <c r="A121" s="18" t="n"/>
      <c r="B121" s="18" t="n"/>
      <c r="C121" s="38" t="n"/>
      <c r="D121" s="18" t="n"/>
      <c r="E121" s="40" t="n"/>
      <c r="F121" s="24">
        <f>IF($A121="","",COUNTIF('Payment Log'!$F$6:$F$1005,$A121))</f>
        <v/>
      </c>
      <c r="G121" s="41">
        <f>IF($A121="","",ROUND(SUMIF('Payment Log'!$F$6:$F$1005,$A121,'Payment Log'!$J$6:$J$1005),2))</f>
        <v/>
      </c>
      <c r="H121" s="41">
        <f>IF($A121="","",IF($E121="","",ROUND($E121-$G121,2)))</f>
        <v/>
      </c>
      <c r="I121" s="23">
        <f>IF($A121="","",IF(OR($B121="",$C121="",$E121=""),"Missing Required Data",IF($F121=0,"No Linked Payments",IF(ABS($H121)&gt;Dashboard!$B$6,"Variance","Matched"))))</f>
        <v/>
      </c>
      <c r="J121" s="18" t="n"/>
      <c r="K121" s="38" t="n"/>
      <c r="L121" s="25" t="n"/>
    </row>
    <row r="122">
      <c r="A122" s="18" t="n"/>
      <c r="B122" s="18" t="n"/>
      <c r="C122" s="38" t="n"/>
      <c r="D122" s="18" t="n"/>
      <c r="E122" s="40" t="n"/>
      <c r="F122" s="24">
        <f>IF($A122="","",COUNTIF('Payment Log'!$F$6:$F$1005,$A122))</f>
        <v/>
      </c>
      <c r="G122" s="41">
        <f>IF($A122="","",ROUND(SUMIF('Payment Log'!$F$6:$F$1005,$A122,'Payment Log'!$J$6:$J$1005),2))</f>
        <v/>
      </c>
      <c r="H122" s="41">
        <f>IF($A122="","",IF($E122="","",ROUND($E122-$G122,2)))</f>
        <v/>
      </c>
      <c r="I122" s="23">
        <f>IF($A122="","",IF(OR($B122="",$C122="",$E122=""),"Missing Required Data",IF($F122=0,"No Linked Payments",IF(ABS($H122)&gt;Dashboard!$B$6,"Variance","Matched"))))</f>
        <v/>
      </c>
      <c r="J122" s="18" t="n"/>
      <c r="K122" s="38" t="n"/>
      <c r="L122" s="25" t="n"/>
    </row>
    <row r="123">
      <c r="A123" s="18" t="n"/>
      <c r="B123" s="18" t="n"/>
      <c r="C123" s="38" t="n"/>
      <c r="D123" s="18" t="n"/>
      <c r="E123" s="40" t="n"/>
      <c r="F123" s="24">
        <f>IF($A123="","",COUNTIF('Payment Log'!$F$6:$F$1005,$A123))</f>
        <v/>
      </c>
      <c r="G123" s="41">
        <f>IF($A123="","",ROUND(SUMIF('Payment Log'!$F$6:$F$1005,$A123,'Payment Log'!$J$6:$J$1005),2))</f>
        <v/>
      </c>
      <c r="H123" s="41">
        <f>IF($A123="","",IF($E123="","",ROUND($E123-$G123,2)))</f>
        <v/>
      </c>
      <c r="I123" s="23">
        <f>IF($A123="","",IF(OR($B123="",$C123="",$E123=""),"Missing Required Data",IF($F123=0,"No Linked Payments",IF(ABS($H123)&gt;Dashboard!$B$6,"Variance","Matched"))))</f>
        <v/>
      </c>
      <c r="J123" s="18" t="n"/>
      <c r="K123" s="38" t="n"/>
      <c r="L123" s="25" t="n"/>
    </row>
    <row r="124">
      <c r="A124" s="18" t="n"/>
      <c r="B124" s="18" t="n"/>
      <c r="C124" s="38" t="n"/>
      <c r="D124" s="18" t="n"/>
      <c r="E124" s="40" t="n"/>
      <c r="F124" s="24">
        <f>IF($A124="","",COUNTIF('Payment Log'!$F$6:$F$1005,$A124))</f>
        <v/>
      </c>
      <c r="G124" s="41">
        <f>IF($A124="","",ROUND(SUMIF('Payment Log'!$F$6:$F$1005,$A124,'Payment Log'!$J$6:$J$1005),2))</f>
        <v/>
      </c>
      <c r="H124" s="41">
        <f>IF($A124="","",IF($E124="","",ROUND($E124-$G124,2)))</f>
        <v/>
      </c>
      <c r="I124" s="23">
        <f>IF($A124="","",IF(OR($B124="",$C124="",$E124=""),"Missing Required Data",IF($F124=0,"No Linked Payments",IF(ABS($H124)&gt;Dashboard!$B$6,"Variance","Matched"))))</f>
        <v/>
      </c>
      <c r="J124" s="18" t="n"/>
      <c r="K124" s="38" t="n"/>
      <c r="L124" s="25" t="n"/>
    </row>
    <row r="125">
      <c r="A125" s="18" t="n"/>
      <c r="B125" s="18" t="n"/>
      <c r="C125" s="38" t="n"/>
      <c r="D125" s="18" t="n"/>
      <c r="E125" s="40" t="n"/>
      <c r="F125" s="24">
        <f>IF($A125="","",COUNTIF('Payment Log'!$F$6:$F$1005,$A125))</f>
        <v/>
      </c>
      <c r="G125" s="41">
        <f>IF($A125="","",ROUND(SUMIF('Payment Log'!$F$6:$F$1005,$A125,'Payment Log'!$J$6:$J$1005),2))</f>
        <v/>
      </c>
      <c r="H125" s="41">
        <f>IF($A125="","",IF($E125="","",ROUND($E125-$G125,2)))</f>
        <v/>
      </c>
      <c r="I125" s="23">
        <f>IF($A125="","",IF(OR($B125="",$C125="",$E125=""),"Missing Required Data",IF($F125=0,"No Linked Payments",IF(ABS($H125)&gt;Dashboard!$B$6,"Variance","Matched"))))</f>
        <v/>
      </c>
      <c r="J125" s="18" t="n"/>
      <c r="K125" s="38" t="n"/>
      <c r="L125" s="25" t="n"/>
    </row>
    <row r="126">
      <c r="A126" s="18" t="n"/>
      <c r="B126" s="18" t="n"/>
      <c r="C126" s="38" t="n"/>
      <c r="D126" s="18" t="n"/>
      <c r="E126" s="40" t="n"/>
      <c r="F126" s="24">
        <f>IF($A126="","",COUNTIF('Payment Log'!$F$6:$F$1005,$A126))</f>
        <v/>
      </c>
      <c r="G126" s="41">
        <f>IF($A126="","",ROUND(SUMIF('Payment Log'!$F$6:$F$1005,$A126,'Payment Log'!$J$6:$J$1005),2))</f>
        <v/>
      </c>
      <c r="H126" s="41">
        <f>IF($A126="","",IF($E126="","",ROUND($E126-$G126,2)))</f>
        <v/>
      </c>
      <c r="I126" s="23">
        <f>IF($A126="","",IF(OR($B126="",$C126="",$E126=""),"Missing Required Data",IF($F126=0,"No Linked Payments",IF(ABS($H126)&gt;Dashboard!$B$6,"Variance","Matched"))))</f>
        <v/>
      </c>
      <c r="J126" s="18" t="n"/>
      <c r="K126" s="38" t="n"/>
      <c r="L126" s="25" t="n"/>
    </row>
    <row r="127">
      <c r="A127" s="18" t="n"/>
      <c r="B127" s="18" t="n"/>
      <c r="C127" s="38" t="n"/>
      <c r="D127" s="18" t="n"/>
      <c r="E127" s="40" t="n"/>
      <c r="F127" s="24">
        <f>IF($A127="","",COUNTIF('Payment Log'!$F$6:$F$1005,$A127))</f>
        <v/>
      </c>
      <c r="G127" s="41">
        <f>IF($A127="","",ROUND(SUMIF('Payment Log'!$F$6:$F$1005,$A127,'Payment Log'!$J$6:$J$1005),2))</f>
        <v/>
      </c>
      <c r="H127" s="41">
        <f>IF($A127="","",IF($E127="","",ROUND($E127-$G127,2)))</f>
        <v/>
      </c>
      <c r="I127" s="23">
        <f>IF($A127="","",IF(OR($B127="",$C127="",$E127=""),"Missing Required Data",IF($F127=0,"No Linked Payments",IF(ABS($H127)&gt;Dashboard!$B$6,"Variance","Matched"))))</f>
        <v/>
      </c>
      <c r="J127" s="18" t="n"/>
      <c r="K127" s="38" t="n"/>
      <c r="L127" s="25" t="n"/>
    </row>
    <row r="128">
      <c r="A128" s="18" t="n"/>
      <c r="B128" s="18" t="n"/>
      <c r="C128" s="38" t="n"/>
      <c r="D128" s="18" t="n"/>
      <c r="E128" s="40" t="n"/>
      <c r="F128" s="24">
        <f>IF($A128="","",COUNTIF('Payment Log'!$F$6:$F$1005,$A128))</f>
        <v/>
      </c>
      <c r="G128" s="41">
        <f>IF($A128="","",ROUND(SUMIF('Payment Log'!$F$6:$F$1005,$A128,'Payment Log'!$J$6:$J$1005),2))</f>
        <v/>
      </c>
      <c r="H128" s="41">
        <f>IF($A128="","",IF($E128="","",ROUND($E128-$G128,2)))</f>
        <v/>
      </c>
      <c r="I128" s="23">
        <f>IF($A128="","",IF(OR($B128="",$C128="",$E128=""),"Missing Required Data",IF($F128=0,"No Linked Payments",IF(ABS($H128)&gt;Dashboard!$B$6,"Variance","Matched"))))</f>
        <v/>
      </c>
      <c r="J128" s="18" t="n"/>
      <c r="K128" s="38" t="n"/>
      <c r="L128" s="25" t="n"/>
    </row>
    <row r="129">
      <c r="A129" s="18" t="n"/>
      <c r="B129" s="18" t="n"/>
      <c r="C129" s="38" t="n"/>
      <c r="D129" s="18" t="n"/>
      <c r="E129" s="40" t="n"/>
      <c r="F129" s="24">
        <f>IF($A129="","",COUNTIF('Payment Log'!$F$6:$F$1005,$A129))</f>
        <v/>
      </c>
      <c r="G129" s="41">
        <f>IF($A129="","",ROUND(SUMIF('Payment Log'!$F$6:$F$1005,$A129,'Payment Log'!$J$6:$J$1005),2))</f>
        <v/>
      </c>
      <c r="H129" s="41">
        <f>IF($A129="","",IF($E129="","",ROUND($E129-$G129,2)))</f>
        <v/>
      </c>
      <c r="I129" s="23">
        <f>IF($A129="","",IF(OR($B129="",$C129="",$E129=""),"Missing Required Data",IF($F129=0,"No Linked Payments",IF(ABS($H129)&gt;Dashboard!$B$6,"Variance","Matched"))))</f>
        <v/>
      </c>
      <c r="J129" s="18" t="n"/>
      <c r="K129" s="38" t="n"/>
      <c r="L129" s="25" t="n"/>
    </row>
    <row r="130">
      <c r="A130" s="18" t="n"/>
      <c r="B130" s="18" t="n"/>
      <c r="C130" s="38" t="n"/>
      <c r="D130" s="18" t="n"/>
      <c r="E130" s="40" t="n"/>
      <c r="F130" s="24">
        <f>IF($A130="","",COUNTIF('Payment Log'!$F$6:$F$1005,$A130))</f>
        <v/>
      </c>
      <c r="G130" s="41">
        <f>IF($A130="","",ROUND(SUMIF('Payment Log'!$F$6:$F$1005,$A130,'Payment Log'!$J$6:$J$1005),2))</f>
        <v/>
      </c>
      <c r="H130" s="41">
        <f>IF($A130="","",IF($E130="","",ROUND($E130-$G130,2)))</f>
        <v/>
      </c>
      <c r="I130" s="23">
        <f>IF($A130="","",IF(OR($B130="",$C130="",$E130=""),"Missing Required Data",IF($F130=0,"No Linked Payments",IF(ABS($H130)&gt;Dashboard!$B$6,"Variance","Matched"))))</f>
        <v/>
      </c>
      <c r="J130" s="18" t="n"/>
      <c r="K130" s="38" t="n"/>
      <c r="L130" s="25" t="n"/>
    </row>
    <row r="131">
      <c r="A131" s="18" t="n"/>
      <c r="B131" s="18" t="n"/>
      <c r="C131" s="38" t="n"/>
      <c r="D131" s="18" t="n"/>
      <c r="E131" s="40" t="n"/>
      <c r="F131" s="24">
        <f>IF($A131="","",COUNTIF('Payment Log'!$F$6:$F$1005,$A131))</f>
        <v/>
      </c>
      <c r="G131" s="41">
        <f>IF($A131="","",ROUND(SUMIF('Payment Log'!$F$6:$F$1005,$A131,'Payment Log'!$J$6:$J$1005),2))</f>
        <v/>
      </c>
      <c r="H131" s="41">
        <f>IF($A131="","",IF($E131="","",ROUND($E131-$G131,2)))</f>
        <v/>
      </c>
      <c r="I131" s="23">
        <f>IF($A131="","",IF(OR($B131="",$C131="",$E131=""),"Missing Required Data",IF($F131=0,"No Linked Payments",IF(ABS($H131)&gt;Dashboard!$B$6,"Variance","Matched"))))</f>
        <v/>
      </c>
      <c r="J131" s="18" t="n"/>
      <c r="K131" s="38" t="n"/>
      <c r="L131" s="25" t="n"/>
    </row>
    <row r="132">
      <c r="A132" s="18" t="n"/>
      <c r="B132" s="18" t="n"/>
      <c r="C132" s="38" t="n"/>
      <c r="D132" s="18" t="n"/>
      <c r="E132" s="40" t="n"/>
      <c r="F132" s="24">
        <f>IF($A132="","",COUNTIF('Payment Log'!$F$6:$F$1005,$A132))</f>
        <v/>
      </c>
      <c r="G132" s="41">
        <f>IF($A132="","",ROUND(SUMIF('Payment Log'!$F$6:$F$1005,$A132,'Payment Log'!$J$6:$J$1005),2))</f>
        <v/>
      </c>
      <c r="H132" s="41">
        <f>IF($A132="","",IF($E132="","",ROUND($E132-$G132,2)))</f>
        <v/>
      </c>
      <c r="I132" s="23">
        <f>IF($A132="","",IF(OR($B132="",$C132="",$E132=""),"Missing Required Data",IF($F132=0,"No Linked Payments",IF(ABS($H132)&gt;Dashboard!$B$6,"Variance","Matched"))))</f>
        <v/>
      </c>
      <c r="J132" s="18" t="n"/>
      <c r="K132" s="38" t="n"/>
      <c r="L132" s="25" t="n"/>
    </row>
    <row r="133">
      <c r="A133" s="18" t="n"/>
      <c r="B133" s="18" t="n"/>
      <c r="C133" s="38" t="n"/>
      <c r="D133" s="18" t="n"/>
      <c r="E133" s="40" t="n"/>
      <c r="F133" s="24">
        <f>IF($A133="","",COUNTIF('Payment Log'!$F$6:$F$1005,$A133))</f>
        <v/>
      </c>
      <c r="G133" s="41">
        <f>IF($A133="","",ROUND(SUMIF('Payment Log'!$F$6:$F$1005,$A133,'Payment Log'!$J$6:$J$1005),2))</f>
        <v/>
      </c>
      <c r="H133" s="41">
        <f>IF($A133="","",IF($E133="","",ROUND($E133-$G133,2)))</f>
        <v/>
      </c>
      <c r="I133" s="23">
        <f>IF($A133="","",IF(OR($B133="",$C133="",$E133=""),"Missing Required Data",IF($F133=0,"No Linked Payments",IF(ABS($H133)&gt;Dashboard!$B$6,"Variance","Matched"))))</f>
        <v/>
      </c>
      <c r="J133" s="18" t="n"/>
      <c r="K133" s="38" t="n"/>
      <c r="L133" s="25" t="n"/>
    </row>
    <row r="134">
      <c r="A134" s="18" t="n"/>
      <c r="B134" s="18" t="n"/>
      <c r="C134" s="38" t="n"/>
      <c r="D134" s="18" t="n"/>
      <c r="E134" s="40" t="n"/>
      <c r="F134" s="24">
        <f>IF($A134="","",COUNTIF('Payment Log'!$F$6:$F$1005,$A134))</f>
        <v/>
      </c>
      <c r="G134" s="41">
        <f>IF($A134="","",ROUND(SUMIF('Payment Log'!$F$6:$F$1005,$A134,'Payment Log'!$J$6:$J$1005),2))</f>
        <v/>
      </c>
      <c r="H134" s="41">
        <f>IF($A134="","",IF($E134="","",ROUND($E134-$G134,2)))</f>
        <v/>
      </c>
      <c r="I134" s="23">
        <f>IF($A134="","",IF(OR($B134="",$C134="",$E134=""),"Missing Required Data",IF($F134=0,"No Linked Payments",IF(ABS($H134)&gt;Dashboard!$B$6,"Variance","Matched"))))</f>
        <v/>
      </c>
      <c r="J134" s="18" t="n"/>
      <c r="K134" s="38" t="n"/>
      <c r="L134" s="25" t="n"/>
    </row>
    <row r="135">
      <c r="A135" s="18" t="n"/>
      <c r="B135" s="18" t="n"/>
      <c r="C135" s="38" t="n"/>
      <c r="D135" s="18" t="n"/>
      <c r="E135" s="40" t="n"/>
      <c r="F135" s="24">
        <f>IF($A135="","",COUNTIF('Payment Log'!$F$6:$F$1005,$A135))</f>
        <v/>
      </c>
      <c r="G135" s="41">
        <f>IF($A135="","",ROUND(SUMIF('Payment Log'!$F$6:$F$1005,$A135,'Payment Log'!$J$6:$J$1005),2))</f>
        <v/>
      </c>
      <c r="H135" s="41">
        <f>IF($A135="","",IF($E135="","",ROUND($E135-$G135,2)))</f>
        <v/>
      </c>
      <c r="I135" s="23">
        <f>IF($A135="","",IF(OR($B135="",$C135="",$E135=""),"Missing Required Data",IF($F135=0,"No Linked Payments",IF(ABS($H135)&gt;Dashboard!$B$6,"Variance","Matched"))))</f>
        <v/>
      </c>
      <c r="J135" s="18" t="n"/>
      <c r="K135" s="38" t="n"/>
      <c r="L135" s="25" t="n"/>
    </row>
    <row r="136">
      <c r="A136" s="18" t="n"/>
      <c r="B136" s="18" t="n"/>
      <c r="C136" s="38" t="n"/>
      <c r="D136" s="18" t="n"/>
      <c r="E136" s="40" t="n"/>
      <c r="F136" s="24">
        <f>IF($A136="","",COUNTIF('Payment Log'!$F$6:$F$1005,$A136))</f>
        <v/>
      </c>
      <c r="G136" s="41">
        <f>IF($A136="","",ROUND(SUMIF('Payment Log'!$F$6:$F$1005,$A136,'Payment Log'!$J$6:$J$1005),2))</f>
        <v/>
      </c>
      <c r="H136" s="41">
        <f>IF($A136="","",IF($E136="","",ROUND($E136-$G136,2)))</f>
        <v/>
      </c>
      <c r="I136" s="23">
        <f>IF($A136="","",IF(OR($B136="",$C136="",$E136=""),"Missing Required Data",IF($F136=0,"No Linked Payments",IF(ABS($H136)&gt;Dashboard!$B$6,"Variance","Matched"))))</f>
        <v/>
      </c>
      <c r="J136" s="18" t="n"/>
      <c r="K136" s="38" t="n"/>
      <c r="L136" s="25" t="n"/>
    </row>
    <row r="137">
      <c r="A137" s="18" t="n"/>
      <c r="B137" s="18" t="n"/>
      <c r="C137" s="38" t="n"/>
      <c r="D137" s="18" t="n"/>
      <c r="E137" s="40" t="n"/>
      <c r="F137" s="24">
        <f>IF($A137="","",COUNTIF('Payment Log'!$F$6:$F$1005,$A137))</f>
        <v/>
      </c>
      <c r="G137" s="41">
        <f>IF($A137="","",ROUND(SUMIF('Payment Log'!$F$6:$F$1005,$A137,'Payment Log'!$J$6:$J$1005),2))</f>
        <v/>
      </c>
      <c r="H137" s="41">
        <f>IF($A137="","",IF($E137="","",ROUND($E137-$G137,2)))</f>
        <v/>
      </c>
      <c r="I137" s="23">
        <f>IF($A137="","",IF(OR($B137="",$C137="",$E137=""),"Missing Required Data",IF($F137=0,"No Linked Payments",IF(ABS($H137)&gt;Dashboard!$B$6,"Variance","Matched"))))</f>
        <v/>
      </c>
      <c r="J137" s="18" t="n"/>
      <c r="K137" s="38" t="n"/>
      <c r="L137" s="25" t="n"/>
    </row>
    <row r="138">
      <c r="A138" s="18" t="n"/>
      <c r="B138" s="18" t="n"/>
      <c r="C138" s="38" t="n"/>
      <c r="D138" s="18" t="n"/>
      <c r="E138" s="40" t="n"/>
      <c r="F138" s="24">
        <f>IF($A138="","",COUNTIF('Payment Log'!$F$6:$F$1005,$A138))</f>
        <v/>
      </c>
      <c r="G138" s="41">
        <f>IF($A138="","",ROUND(SUMIF('Payment Log'!$F$6:$F$1005,$A138,'Payment Log'!$J$6:$J$1005),2))</f>
        <v/>
      </c>
      <c r="H138" s="41">
        <f>IF($A138="","",IF($E138="","",ROUND($E138-$G138,2)))</f>
        <v/>
      </c>
      <c r="I138" s="23">
        <f>IF($A138="","",IF(OR($B138="",$C138="",$E138=""),"Missing Required Data",IF($F138=0,"No Linked Payments",IF(ABS($H138)&gt;Dashboard!$B$6,"Variance","Matched"))))</f>
        <v/>
      </c>
      <c r="J138" s="18" t="n"/>
      <c r="K138" s="38" t="n"/>
      <c r="L138" s="25" t="n"/>
    </row>
    <row r="139">
      <c r="A139" s="18" t="n"/>
      <c r="B139" s="18" t="n"/>
      <c r="C139" s="38" t="n"/>
      <c r="D139" s="18" t="n"/>
      <c r="E139" s="40" t="n"/>
      <c r="F139" s="24">
        <f>IF($A139="","",COUNTIF('Payment Log'!$F$6:$F$1005,$A139))</f>
        <v/>
      </c>
      <c r="G139" s="41">
        <f>IF($A139="","",ROUND(SUMIF('Payment Log'!$F$6:$F$1005,$A139,'Payment Log'!$J$6:$J$1005),2))</f>
        <v/>
      </c>
      <c r="H139" s="41">
        <f>IF($A139="","",IF($E139="","",ROUND($E139-$G139,2)))</f>
        <v/>
      </c>
      <c r="I139" s="23">
        <f>IF($A139="","",IF(OR($B139="",$C139="",$E139=""),"Missing Required Data",IF($F139=0,"No Linked Payments",IF(ABS($H139)&gt;Dashboard!$B$6,"Variance","Matched"))))</f>
        <v/>
      </c>
      <c r="J139" s="18" t="n"/>
      <c r="K139" s="38" t="n"/>
      <c r="L139" s="25" t="n"/>
    </row>
    <row r="140">
      <c r="A140" s="18" t="n"/>
      <c r="B140" s="18" t="n"/>
      <c r="C140" s="38" t="n"/>
      <c r="D140" s="18" t="n"/>
      <c r="E140" s="40" t="n"/>
      <c r="F140" s="24">
        <f>IF($A140="","",COUNTIF('Payment Log'!$F$6:$F$1005,$A140))</f>
        <v/>
      </c>
      <c r="G140" s="41">
        <f>IF($A140="","",ROUND(SUMIF('Payment Log'!$F$6:$F$1005,$A140,'Payment Log'!$J$6:$J$1005),2))</f>
        <v/>
      </c>
      <c r="H140" s="41">
        <f>IF($A140="","",IF($E140="","",ROUND($E140-$G140,2)))</f>
        <v/>
      </c>
      <c r="I140" s="23">
        <f>IF($A140="","",IF(OR($B140="",$C140="",$E140=""),"Missing Required Data",IF($F140=0,"No Linked Payments",IF(ABS($H140)&gt;Dashboard!$B$6,"Variance","Matched"))))</f>
        <v/>
      </c>
      <c r="J140" s="18" t="n"/>
      <c r="K140" s="38" t="n"/>
      <c r="L140" s="25" t="n"/>
    </row>
    <row r="141">
      <c r="A141" s="18" t="n"/>
      <c r="B141" s="18" t="n"/>
      <c r="C141" s="38" t="n"/>
      <c r="D141" s="18" t="n"/>
      <c r="E141" s="40" t="n"/>
      <c r="F141" s="24">
        <f>IF($A141="","",COUNTIF('Payment Log'!$F$6:$F$1005,$A141))</f>
        <v/>
      </c>
      <c r="G141" s="41">
        <f>IF($A141="","",ROUND(SUMIF('Payment Log'!$F$6:$F$1005,$A141,'Payment Log'!$J$6:$J$1005),2))</f>
        <v/>
      </c>
      <c r="H141" s="41">
        <f>IF($A141="","",IF($E141="","",ROUND($E141-$G141,2)))</f>
        <v/>
      </c>
      <c r="I141" s="23">
        <f>IF($A141="","",IF(OR($B141="",$C141="",$E141=""),"Missing Required Data",IF($F141=0,"No Linked Payments",IF(ABS($H141)&gt;Dashboard!$B$6,"Variance","Matched"))))</f>
        <v/>
      </c>
      <c r="J141" s="18" t="n"/>
      <c r="K141" s="38" t="n"/>
      <c r="L141" s="25" t="n"/>
    </row>
    <row r="142">
      <c r="A142" s="18" t="n"/>
      <c r="B142" s="18" t="n"/>
      <c r="C142" s="38" t="n"/>
      <c r="D142" s="18" t="n"/>
      <c r="E142" s="40" t="n"/>
      <c r="F142" s="24">
        <f>IF($A142="","",COUNTIF('Payment Log'!$F$6:$F$1005,$A142))</f>
        <v/>
      </c>
      <c r="G142" s="41">
        <f>IF($A142="","",ROUND(SUMIF('Payment Log'!$F$6:$F$1005,$A142,'Payment Log'!$J$6:$J$1005),2))</f>
        <v/>
      </c>
      <c r="H142" s="41">
        <f>IF($A142="","",IF($E142="","",ROUND($E142-$G142,2)))</f>
        <v/>
      </c>
      <c r="I142" s="23">
        <f>IF($A142="","",IF(OR($B142="",$C142="",$E142=""),"Missing Required Data",IF($F142=0,"No Linked Payments",IF(ABS($H142)&gt;Dashboard!$B$6,"Variance","Matched"))))</f>
        <v/>
      </c>
      <c r="J142" s="18" t="n"/>
      <c r="K142" s="38" t="n"/>
      <c r="L142" s="25" t="n"/>
    </row>
    <row r="143">
      <c r="A143" s="18" t="n"/>
      <c r="B143" s="18" t="n"/>
      <c r="C143" s="38" t="n"/>
      <c r="D143" s="18" t="n"/>
      <c r="E143" s="40" t="n"/>
      <c r="F143" s="24">
        <f>IF($A143="","",COUNTIF('Payment Log'!$F$6:$F$1005,$A143))</f>
        <v/>
      </c>
      <c r="G143" s="41">
        <f>IF($A143="","",ROUND(SUMIF('Payment Log'!$F$6:$F$1005,$A143,'Payment Log'!$J$6:$J$1005),2))</f>
        <v/>
      </c>
      <c r="H143" s="41">
        <f>IF($A143="","",IF($E143="","",ROUND($E143-$G143,2)))</f>
        <v/>
      </c>
      <c r="I143" s="23">
        <f>IF($A143="","",IF(OR($B143="",$C143="",$E143=""),"Missing Required Data",IF($F143=0,"No Linked Payments",IF(ABS($H143)&gt;Dashboard!$B$6,"Variance","Matched"))))</f>
        <v/>
      </c>
      <c r="J143" s="18" t="n"/>
      <c r="K143" s="38" t="n"/>
      <c r="L143" s="25" t="n"/>
    </row>
    <row r="144">
      <c r="A144" s="18" t="n"/>
      <c r="B144" s="18" t="n"/>
      <c r="C144" s="38" t="n"/>
      <c r="D144" s="18" t="n"/>
      <c r="E144" s="40" t="n"/>
      <c r="F144" s="24">
        <f>IF($A144="","",COUNTIF('Payment Log'!$F$6:$F$1005,$A144))</f>
        <v/>
      </c>
      <c r="G144" s="41">
        <f>IF($A144="","",ROUND(SUMIF('Payment Log'!$F$6:$F$1005,$A144,'Payment Log'!$J$6:$J$1005),2))</f>
        <v/>
      </c>
      <c r="H144" s="41">
        <f>IF($A144="","",IF($E144="","",ROUND($E144-$G144,2)))</f>
        <v/>
      </c>
      <c r="I144" s="23">
        <f>IF($A144="","",IF(OR($B144="",$C144="",$E144=""),"Missing Required Data",IF($F144=0,"No Linked Payments",IF(ABS($H144)&gt;Dashboard!$B$6,"Variance","Matched"))))</f>
        <v/>
      </c>
      <c r="J144" s="18" t="n"/>
      <c r="K144" s="38" t="n"/>
      <c r="L144" s="25" t="n"/>
    </row>
    <row r="145">
      <c r="A145" s="18" t="n"/>
      <c r="B145" s="18" t="n"/>
      <c r="C145" s="38" t="n"/>
      <c r="D145" s="18" t="n"/>
      <c r="E145" s="40" t="n"/>
      <c r="F145" s="24">
        <f>IF($A145="","",COUNTIF('Payment Log'!$F$6:$F$1005,$A145))</f>
        <v/>
      </c>
      <c r="G145" s="41">
        <f>IF($A145="","",ROUND(SUMIF('Payment Log'!$F$6:$F$1005,$A145,'Payment Log'!$J$6:$J$1005),2))</f>
        <v/>
      </c>
      <c r="H145" s="41">
        <f>IF($A145="","",IF($E145="","",ROUND($E145-$G145,2)))</f>
        <v/>
      </c>
      <c r="I145" s="23">
        <f>IF($A145="","",IF(OR($B145="",$C145="",$E145=""),"Missing Required Data",IF($F145=0,"No Linked Payments",IF(ABS($H145)&gt;Dashboard!$B$6,"Variance","Matched"))))</f>
        <v/>
      </c>
      <c r="J145" s="18" t="n"/>
      <c r="K145" s="38" t="n"/>
      <c r="L145" s="25" t="n"/>
    </row>
    <row r="146">
      <c r="A146" s="18" t="n"/>
      <c r="B146" s="18" t="n"/>
      <c r="C146" s="38" t="n"/>
      <c r="D146" s="18" t="n"/>
      <c r="E146" s="40" t="n"/>
      <c r="F146" s="24">
        <f>IF($A146="","",COUNTIF('Payment Log'!$F$6:$F$1005,$A146))</f>
        <v/>
      </c>
      <c r="G146" s="41">
        <f>IF($A146="","",ROUND(SUMIF('Payment Log'!$F$6:$F$1005,$A146,'Payment Log'!$J$6:$J$1005),2))</f>
        <v/>
      </c>
      <c r="H146" s="41">
        <f>IF($A146="","",IF($E146="","",ROUND($E146-$G146,2)))</f>
        <v/>
      </c>
      <c r="I146" s="23">
        <f>IF($A146="","",IF(OR($B146="",$C146="",$E146=""),"Missing Required Data",IF($F146=0,"No Linked Payments",IF(ABS($H146)&gt;Dashboard!$B$6,"Variance","Matched"))))</f>
        <v/>
      </c>
      <c r="J146" s="18" t="n"/>
      <c r="K146" s="38" t="n"/>
      <c r="L146" s="25" t="n"/>
    </row>
    <row r="147">
      <c r="A147" s="18" t="n"/>
      <c r="B147" s="18" t="n"/>
      <c r="C147" s="38" t="n"/>
      <c r="D147" s="18" t="n"/>
      <c r="E147" s="40" t="n"/>
      <c r="F147" s="24">
        <f>IF($A147="","",COUNTIF('Payment Log'!$F$6:$F$1005,$A147))</f>
        <v/>
      </c>
      <c r="G147" s="41">
        <f>IF($A147="","",ROUND(SUMIF('Payment Log'!$F$6:$F$1005,$A147,'Payment Log'!$J$6:$J$1005),2))</f>
        <v/>
      </c>
      <c r="H147" s="41">
        <f>IF($A147="","",IF($E147="","",ROUND($E147-$G147,2)))</f>
        <v/>
      </c>
      <c r="I147" s="23">
        <f>IF($A147="","",IF(OR($B147="",$C147="",$E147=""),"Missing Required Data",IF($F147=0,"No Linked Payments",IF(ABS($H147)&gt;Dashboard!$B$6,"Variance","Matched"))))</f>
        <v/>
      </c>
      <c r="J147" s="18" t="n"/>
      <c r="K147" s="38" t="n"/>
      <c r="L147" s="25" t="n"/>
    </row>
    <row r="148">
      <c r="A148" s="18" t="n"/>
      <c r="B148" s="18" t="n"/>
      <c r="C148" s="38" t="n"/>
      <c r="D148" s="18" t="n"/>
      <c r="E148" s="40" t="n"/>
      <c r="F148" s="24">
        <f>IF($A148="","",COUNTIF('Payment Log'!$F$6:$F$1005,$A148))</f>
        <v/>
      </c>
      <c r="G148" s="41">
        <f>IF($A148="","",ROUND(SUMIF('Payment Log'!$F$6:$F$1005,$A148,'Payment Log'!$J$6:$J$1005),2))</f>
        <v/>
      </c>
      <c r="H148" s="41">
        <f>IF($A148="","",IF($E148="","",ROUND($E148-$G148,2)))</f>
        <v/>
      </c>
      <c r="I148" s="23">
        <f>IF($A148="","",IF(OR($B148="",$C148="",$E148=""),"Missing Required Data",IF($F148=0,"No Linked Payments",IF(ABS($H148)&gt;Dashboard!$B$6,"Variance","Matched"))))</f>
        <v/>
      </c>
      <c r="J148" s="18" t="n"/>
      <c r="K148" s="38" t="n"/>
      <c r="L148" s="25" t="n"/>
    </row>
    <row r="149">
      <c r="A149" s="18" t="n"/>
      <c r="B149" s="18" t="n"/>
      <c r="C149" s="38" t="n"/>
      <c r="D149" s="18" t="n"/>
      <c r="E149" s="40" t="n"/>
      <c r="F149" s="24">
        <f>IF($A149="","",COUNTIF('Payment Log'!$F$6:$F$1005,$A149))</f>
        <v/>
      </c>
      <c r="G149" s="41">
        <f>IF($A149="","",ROUND(SUMIF('Payment Log'!$F$6:$F$1005,$A149,'Payment Log'!$J$6:$J$1005),2))</f>
        <v/>
      </c>
      <c r="H149" s="41">
        <f>IF($A149="","",IF($E149="","",ROUND($E149-$G149,2)))</f>
        <v/>
      </c>
      <c r="I149" s="23">
        <f>IF($A149="","",IF(OR($B149="",$C149="",$E149=""),"Missing Required Data",IF($F149=0,"No Linked Payments",IF(ABS($H149)&gt;Dashboard!$B$6,"Variance","Matched"))))</f>
        <v/>
      </c>
      <c r="J149" s="18" t="n"/>
      <c r="K149" s="38" t="n"/>
      <c r="L149" s="25" t="n"/>
    </row>
    <row r="150">
      <c r="A150" s="18" t="n"/>
      <c r="B150" s="18" t="n"/>
      <c r="C150" s="38" t="n"/>
      <c r="D150" s="18" t="n"/>
      <c r="E150" s="40" t="n"/>
      <c r="F150" s="24">
        <f>IF($A150="","",COUNTIF('Payment Log'!$F$6:$F$1005,$A150))</f>
        <v/>
      </c>
      <c r="G150" s="41">
        <f>IF($A150="","",ROUND(SUMIF('Payment Log'!$F$6:$F$1005,$A150,'Payment Log'!$J$6:$J$1005),2))</f>
        <v/>
      </c>
      <c r="H150" s="41">
        <f>IF($A150="","",IF($E150="","",ROUND($E150-$G150,2)))</f>
        <v/>
      </c>
      <c r="I150" s="23">
        <f>IF($A150="","",IF(OR($B150="",$C150="",$E150=""),"Missing Required Data",IF($F150=0,"No Linked Payments",IF(ABS($H150)&gt;Dashboard!$B$6,"Variance","Matched"))))</f>
        <v/>
      </c>
      <c r="J150" s="18" t="n"/>
      <c r="K150" s="38" t="n"/>
      <c r="L150" s="25" t="n"/>
    </row>
    <row r="151">
      <c r="A151" s="18" t="n"/>
      <c r="B151" s="18" t="n"/>
      <c r="C151" s="38" t="n"/>
      <c r="D151" s="18" t="n"/>
      <c r="E151" s="40" t="n"/>
      <c r="F151" s="24">
        <f>IF($A151="","",COUNTIF('Payment Log'!$F$6:$F$1005,$A151))</f>
        <v/>
      </c>
      <c r="G151" s="41">
        <f>IF($A151="","",ROUND(SUMIF('Payment Log'!$F$6:$F$1005,$A151,'Payment Log'!$J$6:$J$1005),2))</f>
        <v/>
      </c>
      <c r="H151" s="41">
        <f>IF($A151="","",IF($E151="","",ROUND($E151-$G151,2)))</f>
        <v/>
      </c>
      <c r="I151" s="23">
        <f>IF($A151="","",IF(OR($B151="",$C151="",$E151=""),"Missing Required Data",IF($F151=0,"No Linked Payments",IF(ABS($H151)&gt;Dashboard!$B$6,"Variance","Matched"))))</f>
        <v/>
      </c>
      <c r="J151" s="18" t="n"/>
      <c r="K151" s="38" t="n"/>
      <c r="L151" s="25" t="n"/>
    </row>
    <row r="152">
      <c r="A152" s="18" t="n"/>
      <c r="B152" s="18" t="n"/>
      <c r="C152" s="38" t="n"/>
      <c r="D152" s="18" t="n"/>
      <c r="E152" s="40" t="n"/>
      <c r="F152" s="24">
        <f>IF($A152="","",COUNTIF('Payment Log'!$F$6:$F$1005,$A152))</f>
        <v/>
      </c>
      <c r="G152" s="41">
        <f>IF($A152="","",ROUND(SUMIF('Payment Log'!$F$6:$F$1005,$A152,'Payment Log'!$J$6:$J$1005),2))</f>
        <v/>
      </c>
      <c r="H152" s="41">
        <f>IF($A152="","",IF($E152="","",ROUND($E152-$G152,2)))</f>
        <v/>
      </c>
      <c r="I152" s="23">
        <f>IF($A152="","",IF(OR($B152="",$C152="",$E152=""),"Missing Required Data",IF($F152=0,"No Linked Payments",IF(ABS($H152)&gt;Dashboard!$B$6,"Variance","Matched"))))</f>
        <v/>
      </c>
      <c r="J152" s="18" t="n"/>
      <c r="K152" s="38" t="n"/>
      <c r="L152" s="25" t="n"/>
    </row>
    <row r="153">
      <c r="A153" s="18" t="n"/>
      <c r="B153" s="18" t="n"/>
      <c r="C153" s="38" t="n"/>
      <c r="D153" s="18" t="n"/>
      <c r="E153" s="40" t="n"/>
      <c r="F153" s="24">
        <f>IF($A153="","",COUNTIF('Payment Log'!$F$6:$F$1005,$A153))</f>
        <v/>
      </c>
      <c r="G153" s="41">
        <f>IF($A153="","",ROUND(SUMIF('Payment Log'!$F$6:$F$1005,$A153,'Payment Log'!$J$6:$J$1005),2))</f>
        <v/>
      </c>
      <c r="H153" s="41">
        <f>IF($A153="","",IF($E153="","",ROUND($E153-$G153,2)))</f>
        <v/>
      </c>
      <c r="I153" s="23">
        <f>IF($A153="","",IF(OR($B153="",$C153="",$E153=""),"Missing Required Data",IF($F153=0,"No Linked Payments",IF(ABS($H153)&gt;Dashboard!$B$6,"Variance","Matched"))))</f>
        <v/>
      </c>
      <c r="J153" s="18" t="n"/>
      <c r="K153" s="38" t="n"/>
      <c r="L153" s="25" t="n"/>
    </row>
    <row r="154">
      <c r="A154" s="18" t="n"/>
      <c r="B154" s="18" t="n"/>
      <c r="C154" s="38" t="n"/>
      <c r="D154" s="18" t="n"/>
      <c r="E154" s="40" t="n"/>
      <c r="F154" s="24">
        <f>IF($A154="","",COUNTIF('Payment Log'!$F$6:$F$1005,$A154))</f>
        <v/>
      </c>
      <c r="G154" s="41">
        <f>IF($A154="","",ROUND(SUMIF('Payment Log'!$F$6:$F$1005,$A154,'Payment Log'!$J$6:$J$1005),2))</f>
        <v/>
      </c>
      <c r="H154" s="41">
        <f>IF($A154="","",IF($E154="","",ROUND($E154-$G154,2)))</f>
        <v/>
      </c>
      <c r="I154" s="23">
        <f>IF($A154="","",IF(OR($B154="",$C154="",$E154=""),"Missing Required Data",IF($F154=0,"No Linked Payments",IF(ABS($H154)&gt;Dashboard!$B$6,"Variance","Matched"))))</f>
        <v/>
      </c>
      <c r="J154" s="18" t="n"/>
      <c r="K154" s="38" t="n"/>
      <c r="L154" s="25" t="n"/>
    </row>
    <row r="155">
      <c r="A155" s="18" t="n"/>
      <c r="B155" s="18" t="n"/>
      <c r="C155" s="38" t="n"/>
      <c r="D155" s="18" t="n"/>
      <c r="E155" s="40" t="n"/>
      <c r="F155" s="24">
        <f>IF($A155="","",COUNTIF('Payment Log'!$F$6:$F$1005,$A155))</f>
        <v/>
      </c>
      <c r="G155" s="41">
        <f>IF($A155="","",ROUND(SUMIF('Payment Log'!$F$6:$F$1005,$A155,'Payment Log'!$J$6:$J$1005),2))</f>
        <v/>
      </c>
      <c r="H155" s="41">
        <f>IF($A155="","",IF($E155="","",ROUND($E155-$G155,2)))</f>
        <v/>
      </c>
      <c r="I155" s="23">
        <f>IF($A155="","",IF(OR($B155="",$C155="",$E155=""),"Missing Required Data",IF($F155=0,"No Linked Payments",IF(ABS($H155)&gt;Dashboard!$B$6,"Variance","Matched"))))</f>
        <v/>
      </c>
      <c r="J155" s="18" t="n"/>
      <c r="K155" s="38" t="n"/>
      <c r="L155" s="25" t="n"/>
    </row>
    <row r="156">
      <c r="A156" s="18" t="n"/>
      <c r="B156" s="18" t="n"/>
      <c r="C156" s="38" t="n"/>
      <c r="D156" s="18" t="n"/>
      <c r="E156" s="40" t="n"/>
      <c r="F156" s="24">
        <f>IF($A156="","",COUNTIF('Payment Log'!$F$6:$F$1005,$A156))</f>
        <v/>
      </c>
      <c r="G156" s="41">
        <f>IF($A156="","",ROUND(SUMIF('Payment Log'!$F$6:$F$1005,$A156,'Payment Log'!$J$6:$J$1005),2))</f>
        <v/>
      </c>
      <c r="H156" s="41">
        <f>IF($A156="","",IF($E156="","",ROUND($E156-$G156,2)))</f>
        <v/>
      </c>
      <c r="I156" s="23">
        <f>IF($A156="","",IF(OR($B156="",$C156="",$E156=""),"Missing Required Data",IF($F156=0,"No Linked Payments",IF(ABS($H156)&gt;Dashboard!$B$6,"Variance","Matched"))))</f>
        <v/>
      </c>
      <c r="J156" s="18" t="n"/>
      <c r="K156" s="38" t="n"/>
      <c r="L156" s="25" t="n"/>
    </row>
    <row r="157">
      <c r="A157" s="18" t="n"/>
      <c r="B157" s="18" t="n"/>
      <c r="C157" s="38" t="n"/>
      <c r="D157" s="18" t="n"/>
      <c r="E157" s="40" t="n"/>
      <c r="F157" s="24">
        <f>IF($A157="","",COUNTIF('Payment Log'!$F$6:$F$1005,$A157))</f>
        <v/>
      </c>
      <c r="G157" s="41">
        <f>IF($A157="","",ROUND(SUMIF('Payment Log'!$F$6:$F$1005,$A157,'Payment Log'!$J$6:$J$1005),2))</f>
        <v/>
      </c>
      <c r="H157" s="41">
        <f>IF($A157="","",IF($E157="","",ROUND($E157-$G157,2)))</f>
        <v/>
      </c>
      <c r="I157" s="23">
        <f>IF($A157="","",IF(OR($B157="",$C157="",$E157=""),"Missing Required Data",IF($F157=0,"No Linked Payments",IF(ABS($H157)&gt;Dashboard!$B$6,"Variance","Matched"))))</f>
        <v/>
      </c>
      <c r="J157" s="18" t="n"/>
      <c r="K157" s="38" t="n"/>
      <c r="L157" s="25" t="n"/>
    </row>
    <row r="158">
      <c r="A158" s="18" t="n"/>
      <c r="B158" s="18" t="n"/>
      <c r="C158" s="38" t="n"/>
      <c r="D158" s="18" t="n"/>
      <c r="E158" s="40" t="n"/>
      <c r="F158" s="24">
        <f>IF($A158="","",COUNTIF('Payment Log'!$F$6:$F$1005,$A158))</f>
        <v/>
      </c>
      <c r="G158" s="41">
        <f>IF($A158="","",ROUND(SUMIF('Payment Log'!$F$6:$F$1005,$A158,'Payment Log'!$J$6:$J$1005),2))</f>
        <v/>
      </c>
      <c r="H158" s="41">
        <f>IF($A158="","",IF($E158="","",ROUND($E158-$G158,2)))</f>
        <v/>
      </c>
      <c r="I158" s="23">
        <f>IF($A158="","",IF(OR($B158="",$C158="",$E158=""),"Missing Required Data",IF($F158=0,"No Linked Payments",IF(ABS($H158)&gt;Dashboard!$B$6,"Variance","Matched"))))</f>
        <v/>
      </c>
      <c r="J158" s="18" t="n"/>
      <c r="K158" s="38" t="n"/>
      <c r="L158" s="25" t="n"/>
    </row>
    <row r="159">
      <c r="A159" s="18" t="n"/>
      <c r="B159" s="18" t="n"/>
      <c r="C159" s="38" t="n"/>
      <c r="D159" s="18" t="n"/>
      <c r="E159" s="40" t="n"/>
      <c r="F159" s="24">
        <f>IF($A159="","",COUNTIF('Payment Log'!$F$6:$F$1005,$A159))</f>
        <v/>
      </c>
      <c r="G159" s="41">
        <f>IF($A159="","",ROUND(SUMIF('Payment Log'!$F$6:$F$1005,$A159,'Payment Log'!$J$6:$J$1005),2))</f>
        <v/>
      </c>
      <c r="H159" s="41">
        <f>IF($A159="","",IF($E159="","",ROUND($E159-$G159,2)))</f>
        <v/>
      </c>
      <c r="I159" s="23">
        <f>IF($A159="","",IF(OR($B159="",$C159="",$E159=""),"Missing Required Data",IF($F159=0,"No Linked Payments",IF(ABS($H159)&gt;Dashboard!$B$6,"Variance","Matched"))))</f>
        <v/>
      </c>
      <c r="J159" s="18" t="n"/>
      <c r="K159" s="38" t="n"/>
      <c r="L159" s="25" t="n"/>
    </row>
    <row r="160">
      <c r="A160" s="18" t="n"/>
      <c r="B160" s="18" t="n"/>
      <c r="C160" s="38" t="n"/>
      <c r="D160" s="18" t="n"/>
      <c r="E160" s="40" t="n"/>
      <c r="F160" s="24">
        <f>IF($A160="","",COUNTIF('Payment Log'!$F$6:$F$1005,$A160))</f>
        <v/>
      </c>
      <c r="G160" s="41">
        <f>IF($A160="","",ROUND(SUMIF('Payment Log'!$F$6:$F$1005,$A160,'Payment Log'!$J$6:$J$1005),2))</f>
        <v/>
      </c>
      <c r="H160" s="41">
        <f>IF($A160="","",IF($E160="","",ROUND($E160-$G160,2)))</f>
        <v/>
      </c>
      <c r="I160" s="23">
        <f>IF($A160="","",IF(OR($B160="",$C160="",$E160=""),"Missing Required Data",IF($F160=0,"No Linked Payments",IF(ABS($H160)&gt;Dashboard!$B$6,"Variance","Matched"))))</f>
        <v/>
      </c>
      <c r="J160" s="18" t="n"/>
      <c r="K160" s="38" t="n"/>
      <c r="L160" s="25" t="n"/>
    </row>
    <row r="161">
      <c r="A161" s="18" t="n"/>
      <c r="B161" s="18" t="n"/>
      <c r="C161" s="38" t="n"/>
      <c r="D161" s="18" t="n"/>
      <c r="E161" s="40" t="n"/>
      <c r="F161" s="24">
        <f>IF($A161="","",COUNTIF('Payment Log'!$F$6:$F$1005,$A161))</f>
        <v/>
      </c>
      <c r="G161" s="41">
        <f>IF($A161="","",ROUND(SUMIF('Payment Log'!$F$6:$F$1005,$A161,'Payment Log'!$J$6:$J$1005),2))</f>
        <v/>
      </c>
      <c r="H161" s="41">
        <f>IF($A161="","",IF($E161="","",ROUND($E161-$G161,2)))</f>
        <v/>
      </c>
      <c r="I161" s="23">
        <f>IF($A161="","",IF(OR($B161="",$C161="",$E161=""),"Missing Required Data",IF($F161=0,"No Linked Payments",IF(ABS($H161)&gt;Dashboard!$B$6,"Variance","Matched"))))</f>
        <v/>
      </c>
      <c r="J161" s="18" t="n"/>
      <c r="K161" s="38" t="n"/>
      <c r="L161" s="25" t="n"/>
    </row>
    <row r="162">
      <c r="A162" s="18" t="n"/>
      <c r="B162" s="18" t="n"/>
      <c r="C162" s="38" t="n"/>
      <c r="D162" s="18" t="n"/>
      <c r="E162" s="40" t="n"/>
      <c r="F162" s="24">
        <f>IF($A162="","",COUNTIF('Payment Log'!$F$6:$F$1005,$A162))</f>
        <v/>
      </c>
      <c r="G162" s="41">
        <f>IF($A162="","",ROUND(SUMIF('Payment Log'!$F$6:$F$1005,$A162,'Payment Log'!$J$6:$J$1005),2))</f>
        <v/>
      </c>
      <c r="H162" s="41">
        <f>IF($A162="","",IF($E162="","",ROUND($E162-$G162,2)))</f>
        <v/>
      </c>
      <c r="I162" s="23">
        <f>IF($A162="","",IF(OR($B162="",$C162="",$E162=""),"Missing Required Data",IF($F162=0,"No Linked Payments",IF(ABS($H162)&gt;Dashboard!$B$6,"Variance","Matched"))))</f>
        <v/>
      </c>
      <c r="J162" s="18" t="n"/>
      <c r="K162" s="38" t="n"/>
      <c r="L162" s="25" t="n"/>
    </row>
    <row r="163">
      <c r="A163" s="18" t="n"/>
      <c r="B163" s="18" t="n"/>
      <c r="C163" s="38" t="n"/>
      <c r="D163" s="18" t="n"/>
      <c r="E163" s="40" t="n"/>
      <c r="F163" s="24">
        <f>IF($A163="","",COUNTIF('Payment Log'!$F$6:$F$1005,$A163))</f>
        <v/>
      </c>
      <c r="G163" s="41">
        <f>IF($A163="","",ROUND(SUMIF('Payment Log'!$F$6:$F$1005,$A163,'Payment Log'!$J$6:$J$1005),2))</f>
        <v/>
      </c>
      <c r="H163" s="41">
        <f>IF($A163="","",IF($E163="","",ROUND($E163-$G163,2)))</f>
        <v/>
      </c>
      <c r="I163" s="23">
        <f>IF($A163="","",IF(OR($B163="",$C163="",$E163=""),"Missing Required Data",IF($F163=0,"No Linked Payments",IF(ABS($H163)&gt;Dashboard!$B$6,"Variance","Matched"))))</f>
        <v/>
      </c>
      <c r="J163" s="18" t="n"/>
      <c r="K163" s="38" t="n"/>
      <c r="L163" s="25" t="n"/>
    </row>
    <row r="164">
      <c r="A164" s="18" t="n"/>
      <c r="B164" s="18" t="n"/>
      <c r="C164" s="38" t="n"/>
      <c r="D164" s="18" t="n"/>
      <c r="E164" s="40" t="n"/>
      <c r="F164" s="24">
        <f>IF($A164="","",COUNTIF('Payment Log'!$F$6:$F$1005,$A164))</f>
        <v/>
      </c>
      <c r="G164" s="41">
        <f>IF($A164="","",ROUND(SUMIF('Payment Log'!$F$6:$F$1005,$A164,'Payment Log'!$J$6:$J$1005),2))</f>
        <v/>
      </c>
      <c r="H164" s="41">
        <f>IF($A164="","",IF($E164="","",ROUND($E164-$G164,2)))</f>
        <v/>
      </c>
      <c r="I164" s="23">
        <f>IF($A164="","",IF(OR($B164="",$C164="",$E164=""),"Missing Required Data",IF($F164=0,"No Linked Payments",IF(ABS($H164)&gt;Dashboard!$B$6,"Variance","Matched"))))</f>
        <v/>
      </c>
      <c r="J164" s="18" t="n"/>
      <c r="K164" s="38" t="n"/>
      <c r="L164" s="25" t="n"/>
    </row>
    <row r="165">
      <c r="A165" s="18" t="n"/>
      <c r="B165" s="18" t="n"/>
      <c r="C165" s="38" t="n"/>
      <c r="D165" s="18" t="n"/>
      <c r="E165" s="40" t="n"/>
      <c r="F165" s="24">
        <f>IF($A165="","",COUNTIF('Payment Log'!$F$6:$F$1005,$A165))</f>
        <v/>
      </c>
      <c r="G165" s="41">
        <f>IF($A165="","",ROUND(SUMIF('Payment Log'!$F$6:$F$1005,$A165,'Payment Log'!$J$6:$J$1005),2))</f>
        <v/>
      </c>
      <c r="H165" s="41">
        <f>IF($A165="","",IF($E165="","",ROUND($E165-$G165,2)))</f>
        <v/>
      </c>
      <c r="I165" s="23">
        <f>IF($A165="","",IF(OR($B165="",$C165="",$E165=""),"Missing Required Data",IF($F165=0,"No Linked Payments",IF(ABS($H165)&gt;Dashboard!$B$6,"Variance","Matched"))))</f>
        <v/>
      </c>
      <c r="J165" s="18" t="n"/>
      <c r="K165" s="38" t="n"/>
      <c r="L165" s="25" t="n"/>
    </row>
    <row r="166">
      <c r="A166" s="18" t="n"/>
      <c r="B166" s="18" t="n"/>
      <c r="C166" s="38" t="n"/>
      <c r="D166" s="18" t="n"/>
      <c r="E166" s="40" t="n"/>
      <c r="F166" s="24">
        <f>IF($A166="","",COUNTIF('Payment Log'!$F$6:$F$1005,$A166))</f>
        <v/>
      </c>
      <c r="G166" s="41">
        <f>IF($A166="","",ROUND(SUMIF('Payment Log'!$F$6:$F$1005,$A166,'Payment Log'!$J$6:$J$1005),2))</f>
        <v/>
      </c>
      <c r="H166" s="41">
        <f>IF($A166="","",IF($E166="","",ROUND($E166-$G166,2)))</f>
        <v/>
      </c>
      <c r="I166" s="23">
        <f>IF($A166="","",IF(OR($B166="",$C166="",$E166=""),"Missing Required Data",IF($F166=0,"No Linked Payments",IF(ABS($H166)&gt;Dashboard!$B$6,"Variance","Matched"))))</f>
        <v/>
      </c>
      <c r="J166" s="18" t="n"/>
      <c r="K166" s="38" t="n"/>
      <c r="L166" s="25" t="n"/>
    </row>
    <row r="167">
      <c r="A167" s="18" t="n"/>
      <c r="B167" s="18" t="n"/>
      <c r="C167" s="38" t="n"/>
      <c r="D167" s="18" t="n"/>
      <c r="E167" s="40" t="n"/>
      <c r="F167" s="24">
        <f>IF($A167="","",COUNTIF('Payment Log'!$F$6:$F$1005,$A167))</f>
        <v/>
      </c>
      <c r="G167" s="41">
        <f>IF($A167="","",ROUND(SUMIF('Payment Log'!$F$6:$F$1005,$A167,'Payment Log'!$J$6:$J$1005),2))</f>
        <v/>
      </c>
      <c r="H167" s="41">
        <f>IF($A167="","",IF($E167="","",ROUND($E167-$G167,2)))</f>
        <v/>
      </c>
      <c r="I167" s="23">
        <f>IF($A167="","",IF(OR($B167="",$C167="",$E167=""),"Missing Required Data",IF($F167=0,"No Linked Payments",IF(ABS($H167)&gt;Dashboard!$B$6,"Variance","Matched"))))</f>
        <v/>
      </c>
      <c r="J167" s="18" t="n"/>
      <c r="K167" s="38" t="n"/>
      <c r="L167" s="25" t="n"/>
    </row>
    <row r="168">
      <c r="A168" s="18" t="n"/>
      <c r="B168" s="18" t="n"/>
      <c r="C168" s="38" t="n"/>
      <c r="D168" s="18" t="n"/>
      <c r="E168" s="40" t="n"/>
      <c r="F168" s="24">
        <f>IF($A168="","",COUNTIF('Payment Log'!$F$6:$F$1005,$A168))</f>
        <v/>
      </c>
      <c r="G168" s="41">
        <f>IF($A168="","",ROUND(SUMIF('Payment Log'!$F$6:$F$1005,$A168,'Payment Log'!$J$6:$J$1005),2))</f>
        <v/>
      </c>
      <c r="H168" s="41">
        <f>IF($A168="","",IF($E168="","",ROUND($E168-$G168,2)))</f>
        <v/>
      </c>
      <c r="I168" s="23">
        <f>IF($A168="","",IF(OR($B168="",$C168="",$E168=""),"Missing Required Data",IF($F168=0,"No Linked Payments",IF(ABS($H168)&gt;Dashboard!$B$6,"Variance","Matched"))))</f>
        <v/>
      </c>
      <c r="J168" s="18" t="n"/>
      <c r="K168" s="38" t="n"/>
      <c r="L168" s="25" t="n"/>
    </row>
    <row r="169">
      <c r="A169" s="18" t="n"/>
      <c r="B169" s="18" t="n"/>
      <c r="C169" s="38" t="n"/>
      <c r="D169" s="18" t="n"/>
      <c r="E169" s="40" t="n"/>
      <c r="F169" s="24">
        <f>IF($A169="","",COUNTIF('Payment Log'!$F$6:$F$1005,$A169))</f>
        <v/>
      </c>
      <c r="G169" s="41">
        <f>IF($A169="","",ROUND(SUMIF('Payment Log'!$F$6:$F$1005,$A169,'Payment Log'!$J$6:$J$1005),2))</f>
        <v/>
      </c>
      <c r="H169" s="41">
        <f>IF($A169="","",IF($E169="","",ROUND($E169-$G169,2)))</f>
        <v/>
      </c>
      <c r="I169" s="23">
        <f>IF($A169="","",IF(OR($B169="",$C169="",$E169=""),"Missing Required Data",IF($F169=0,"No Linked Payments",IF(ABS($H169)&gt;Dashboard!$B$6,"Variance","Matched"))))</f>
        <v/>
      </c>
      <c r="J169" s="18" t="n"/>
      <c r="K169" s="38" t="n"/>
      <c r="L169" s="25" t="n"/>
    </row>
    <row r="170">
      <c r="A170" s="18" t="n"/>
      <c r="B170" s="18" t="n"/>
      <c r="C170" s="38" t="n"/>
      <c r="D170" s="18" t="n"/>
      <c r="E170" s="40" t="n"/>
      <c r="F170" s="24">
        <f>IF($A170="","",COUNTIF('Payment Log'!$F$6:$F$1005,$A170))</f>
        <v/>
      </c>
      <c r="G170" s="41">
        <f>IF($A170="","",ROUND(SUMIF('Payment Log'!$F$6:$F$1005,$A170,'Payment Log'!$J$6:$J$1005),2))</f>
        <v/>
      </c>
      <c r="H170" s="41">
        <f>IF($A170="","",IF($E170="","",ROUND($E170-$G170,2)))</f>
        <v/>
      </c>
      <c r="I170" s="23">
        <f>IF($A170="","",IF(OR($B170="",$C170="",$E170=""),"Missing Required Data",IF($F170=0,"No Linked Payments",IF(ABS($H170)&gt;Dashboard!$B$6,"Variance","Matched"))))</f>
        <v/>
      </c>
      <c r="J170" s="18" t="n"/>
      <c r="K170" s="38" t="n"/>
      <c r="L170" s="25" t="n"/>
    </row>
    <row r="171">
      <c r="A171" s="18" t="n"/>
      <c r="B171" s="18" t="n"/>
      <c r="C171" s="38" t="n"/>
      <c r="D171" s="18" t="n"/>
      <c r="E171" s="40" t="n"/>
      <c r="F171" s="24">
        <f>IF($A171="","",COUNTIF('Payment Log'!$F$6:$F$1005,$A171))</f>
        <v/>
      </c>
      <c r="G171" s="41">
        <f>IF($A171="","",ROUND(SUMIF('Payment Log'!$F$6:$F$1005,$A171,'Payment Log'!$J$6:$J$1005),2))</f>
        <v/>
      </c>
      <c r="H171" s="41">
        <f>IF($A171="","",IF($E171="","",ROUND($E171-$G171,2)))</f>
        <v/>
      </c>
      <c r="I171" s="23">
        <f>IF($A171="","",IF(OR($B171="",$C171="",$E171=""),"Missing Required Data",IF($F171=0,"No Linked Payments",IF(ABS($H171)&gt;Dashboard!$B$6,"Variance","Matched"))))</f>
        <v/>
      </c>
      <c r="J171" s="18" t="n"/>
      <c r="K171" s="38" t="n"/>
      <c r="L171" s="25" t="n"/>
    </row>
    <row r="172">
      <c r="A172" s="18" t="n"/>
      <c r="B172" s="18" t="n"/>
      <c r="C172" s="38" t="n"/>
      <c r="D172" s="18" t="n"/>
      <c r="E172" s="40" t="n"/>
      <c r="F172" s="24">
        <f>IF($A172="","",COUNTIF('Payment Log'!$F$6:$F$1005,$A172))</f>
        <v/>
      </c>
      <c r="G172" s="41">
        <f>IF($A172="","",ROUND(SUMIF('Payment Log'!$F$6:$F$1005,$A172,'Payment Log'!$J$6:$J$1005),2))</f>
        <v/>
      </c>
      <c r="H172" s="41">
        <f>IF($A172="","",IF($E172="","",ROUND($E172-$G172,2)))</f>
        <v/>
      </c>
      <c r="I172" s="23">
        <f>IF($A172="","",IF(OR($B172="",$C172="",$E172=""),"Missing Required Data",IF($F172=0,"No Linked Payments",IF(ABS($H172)&gt;Dashboard!$B$6,"Variance","Matched"))))</f>
        <v/>
      </c>
      <c r="J172" s="18" t="n"/>
      <c r="K172" s="38" t="n"/>
      <c r="L172" s="25" t="n"/>
    </row>
    <row r="173">
      <c r="A173" s="18" t="n"/>
      <c r="B173" s="18" t="n"/>
      <c r="C173" s="38" t="n"/>
      <c r="D173" s="18" t="n"/>
      <c r="E173" s="40" t="n"/>
      <c r="F173" s="24">
        <f>IF($A173="","",COUNTIF('Payment Log'!$F$6:$F$1005,$A173))</f>
        <v/>
      </c>
      <c r="G173" s="41">
        <f>IF($A173="","",ROUND(SUMIF('Payment Log'!$F$6:$F$1005,$A173,'Payment Log'!$J$6:$J$1005),2))</f>
        <v/>
      </c>
      <c r="H173" s="41">
        <f>IF($A173="","",IF($E173="","",ROUND($E173-$G173,2)))</f>
        <v/>
      </c>
      <c r="I173" s="23">
        <f>IF($A173="","",IF(OR($B173="",$C173="",$E173=""),"Missing Required Data",IF($F173=0,"No Linked Payments",IF(ABS($H173)&gt;Dashboard!$B$6,"Variance","Matched"))))</f>
        <v/>
      </c>
      <c r="J173" s="18" t="n"/>
      <c r="K173" s="38" t="n"/>
      <c r="L173" s="25" t="n"/>
    </row>
    <row r="174">
      <c r="A174" s="18" t="n"/>
      <c r="B174" s="18" t="n"/>
      <c r="C174" s="38" t="n"/>
      <c r="D174" s="18" t="n"/>
      <c r="E174" s="40" t="n"/>
      <c r="F174" s="24">
        <f>IF($A174="","",COUNTIF('Payment Log'!$F$6:$F$1005,$A174))</f>
        <v/>
      </c>
      <c r="G174" s="41">
        <f>IF($A174="","",ROUND(SUMIF('Payment Log'!$F$6:$F$1005,$A174,'Payment Log'!$J$6:$J$1005),2))</f>
        <v/>
      </c>
      <c r="H174" s="41">
        <f>IF($A174="","",IF($E174="","",ROUND($E174-$G174,2)))</f>
        <v/>
      </c>
      <c r="I174" s="23">
        <f>IF($A174="","",IF(OR($B174="",$C174="",$E174=""),"Missing Required Data",IF($F174=0,"No Linked Payments",IF(ABS($H174)&gt;Dashboard!$B$6,"Variance","Matched"))))</f>
        <v/>
      </c>
      <c r="J174" s="18" t="n"/>
      <c r="K174" s="38" t="n"/>
      <c r="L174" s="25" t="n"/>
    </row>
    <row r="175">
      <c r="A175" s="18" t="n"/>
      <c r="B175" s="18" t="n"/>
      <c r="C175" s="38" t="n"/>
      <c r="D175" s="18" t="n"/>
      <c r="E175" s="40" t="n"/>
      <c r="F175" s="24">
        <f>IF($A175="","",COUNTIF('Payment Log'!$F$6:$F$1005,$A175))</f>
        <v/>
      </c>
      <c r="G175" s="41">
        <f>IF($A175="","",ROUND(SUMIF('Payment Log'!$F$6:$F$1005,$A175,'Payment Log'!$J$6:$J$1005),2))</f>
        <v/>
      </c>
      <c r="H175" s="41">
        <f>IF($A175="","",IF($E175="","",ROUND($E175-$G175,2)))</f>
        <v/>
      </c>
      <c r="I175" s="23">
        <f>IF($A175="","",IF(OR($B175="",$C175="",$E175=""),"Missing Required Data",IF($F175=0,"No Linked Payments",IF(ABS($H175)&gt;Dashboard!$B$6,"Variance","Matched"))))</f>
        <v/>
      </c>
      <c r="J175" s="18" t="n"/>
      <c r="K175" s="38" t="n"/>
      <c r="L175" s="25" t="n"/>
    </row>
    <row r="176">
      <c r="A176" s="18" t="n"/>
      <c r="B176" s="18" t="n"/>
      <c r="C176" s="38" t="n"/>
      <c r="D176" s="18" t="n"/>
      <c r="E176" s="40" t="n"/>
      <c r="F176" s="24">
        <f>IF($A176="","",COUNTIF('Payment Log'!$F$6:$F$1005,$A176))</f>
        <v/>
      </c>
      <c r="G176" s="41">
        <f>IF($A176="","",ROUND(SUMIF('Payment Log'!$F$6:$F$1005,$A176,'Payment Log'!$J$6:$J$1005),2))</f>
        <v/>
      </c>
      <c r="H176" s="41">
        <f>IF($A176="","",IF($E176="","",ROUND($E176-$G176,2)))</f>
        <v/>
      </c>
      <c r="I176" s="23">
        <f>IF($A176="","",IF(OR($B176="",$C176="",$E176=""),"Missing Required Data",IF($F176=0,"No Linked Payments",IF(ABS($H176)&gt;Dashboard!$B$6,"Variance","Matched"))))</f>
        <v/>
      </c>
      <c r="J176" s="18" t="n"/>
      <c r="K176" s="38" t="n"/>
      <c r="L176" s="25" t="n"/>
    </row>
    <row r="177">
      <c r="A177" s="18" t="n"/>
      <c r="B177" s="18" t="n"/>
      <c r="C177" s="38" t="n"/>
      <c r="D177" s="18" t="n"/>
      <c r="E177" s="40" t="n"/>
      <c r="F177" s="24">
        <f>IF($A177="","",COUNTIF('Payment Log'!$F$6:$F$1005,$A177))</f>
        <v/>
      </c>
      <c r="G177" s="41">
        <f>IF($A177="","",ROUND(SUMIF('Payment Log'!$F$6:$F$1005,$A177,'Payment Log'!$J$6:$J$1005),2))</f>
        <v/>
      </c>
      <c r="H177" s="41">
        <f>IF($A177="","",IF($E177="","",ROUND($E177-$G177,2)))</f>
        <v/>
      </c>
      <c r="I177" s="23">
        <f>IF($A177="","",IF(OR($B177="",$C177="",$E177=""),"Missing Required Data",IF($F177=0,"No Linked Payments",IF(ABS($H177)&gt;Dashboard!$B$6,"Variance","Matched"))))</f>
        <v/>
      </c>
      <c r="J177" s="18" t="n"/>
      <c r="K177" s="38" t="n"/>
      <c r="L177" s="25" t="n"/>
    </row>
    <row r="178">
      <c r="A178" s="18" t="n"/>
      <c r="B178" s="18" t="n"/>
      <c r="C178" s="38" t="n"/>
      <c r="D178" s="18" t="n"/>
      <c r="E178" s="40" t="n"/>
      <c r="F178" s="24">
        <f>IF($A178="","",COUNTIF('Payment Log'!$F$6:$F$1005,$A178))</f>
        <v/>
      </c>
      <c r="G178" s="41">
        <f>IF($A178="","",ROUND(SUMIF('Payment Log'!$F$6:$F$1005,$A178,'Payment Log'!$J$6:$J$1005),2))</f>
        <v/>
      </c>
      <c r="H178" s="41">
        <f>IF($A178="","",IF($E178="","",ROUND($E178-$G178,2)))</f>
        <v/>
      </c>
      <c r="I178" s="23">
        <f>IF($A178="","",IF(OR($B178="",$C178="",$E178=""),"Missing Required Data",IF($F178=0,"No Linked Payments",IF(ABS($H178)&gt;Dashboard!$B$6,"Variance","Matched"))))</f>
        <v/>
      </c>
      <c r="J178" s="18" t="n"/>
      <c r="K178" s="38" t="n"/>
      <c r="L178" s="25" t="n"/>
    </row>
    <row r="179">
      <c r="A179" s="18" t="n"/>
      <c r="B179" s="18" t="n"/>
      <c r="C179" s="38" t="n"/>
      <c r="D179" s="18" t="n"/>
      <c r="E179" s="40" t="n"/>
      <c r="F179" s="24">
        <f>IF($A179="","",COUNTIF('Payment Log'!$F$6:$F$1005,$A179))</f>
        <v/>
      </c>
      <c r="G179" s="41">
        <f>IF($A179="","",ROUND(SUMIF('Payment Log'!$F$6:$F$1005,$A179,'Payment Log'!$J$6:$J$1005),2))</f>
        <v/>
      </c>
      <c r="H179" s="41">
        <f>IF($A179="","",IF($E179="","",ROUND($E179-$G179,2)))</f>
        <v/>
      </c>
      <c r="I179" s="23">
        <f>IF($A179="","",IF(OR($B179="",$C179="",$E179=""),"Missing Required Data",IF($F179=0,"No Linked Payments",IF(ABS($H179)&gt;Dashboard!$B$6,"Variance","Matched"))))</f>
        <v/>
      </c>
      <c r="J179" s="18" t="n"/>
      <c r="K179" s="38" t="n"/>
      <c r="L179" s="25" t="n"/>
    </row>
    <row r="180">
      <c r="A180" s="18" t="n"/>
      <c r="B180" s="18" t="n"/>
      <c r="C180" s="38" t="n"/>
      <c r="D180" s="18" t="n"/>
      <c r="E180" s="40" t="n"/>
      <c r="F180" s="24">
        <f>IF($A180="","",COUNTIF('Payment Log'!$F$6:$F$1005,$A180))</f>
        <v/>
      </c>
      <c r="G180" s="41">
        <f>IF($A180="","",ROUND(SUMIF('Payment Log'!$F$6:$F$1005,$A180,'Payment Log'!$J$6:$J$1005),2))</f>
        <v/>
      </c>
      <c r="H180" s="41">
        <f>IF($A180="","",IF($E180="","",ROUND($E180-$G180,2)))</f>
        <v/>
      </c>
      <c r="I180" s="23">
        <f>IF($A180="","",IF(OR($B180="",$C180="",$E180=""),"Missing Required Data",IF($F180=0,"No Linked Payments",IF(ABS($H180)&gt;Dashboard!$B$6,"Variance","Matched"))))</f>
        <v/>
      </c>
      <c r="J180" s="18" t="n"/>
      <c r="K180" s="38" t="n"/>
      <c r="L180" s="25" t="n"/>
    </row>
    <row r="181">
      <c r="A181" s="18" t="n"/>
      <c r="B181" s="18" t="n"/>
      <c r="C181" s="38" t="n"/>
      <c r="D181" s="18" t="n"/>
      <c r="E181" s="40" t="n"/>
      <c r="F181" s="24">
        <f>IF($A181="","",COUNTIF('Payment Log'!$F$6:$F$1005,$A181))</f>
        <v/>
      </c>
      <c r="G181" s="41">
        <f>IF($A181="","",ROUND(SUMIF('Payment Log'!$F$6:$F$1005,$A181,'Payment Log'!$J$6:$J$1005),2))</f>
        <v/>
      </c>
      <c r="H181" s="41">
        <f>IF($A181="","",IF($E181="","",ROUND($E181-$G181,2)))</f>
        <v/>
      </c>
      <c r="I181" s="23">
        <f>IF($A181="","",IF(OR($B181="",$C181="",$E181=""),"Missing Required Data",IF($F181=0,"No Linked Payments",IF(ABS($H181)&gt;Dashboard!$B$6,"Variance","Matched"))))</f>
        <v/>
      </c>
      <c r="J181" s="18" t="n"/>
      <c r="K181" s="38" t="n"/>
      <c r="L181" s="25" t="n"/>
    </row>
    <row r="182">
      <c r="A182" s="18" t="n"/>
      <c r="B182" s="18" t="n"/>
      <c r="C182" s="38" t="n"/>
      <c r="D182" s="18" t="n"/>
      <c r="E182" s="40" t="n"/>
      <c r="F182" s="24">
        <f>IF($A182="","",COUNTIF('Payment Log'!$F$6:$F$1005,$A182))</f>
        <v/>
      </c>
      <c r="G182" s="41">
        <f>IF($A182="","",ROUND(SUMIF('Payment Log'!$F$6:$F$1005,$A182,'Payment Log'!$J$6:$J$1005),2))</f>
        <v/>
      </c>
      <c r="H182" s="41">
        <f>IF($A182="","",IF($E182="","",ROUND($E182-$G182,2)))</f>
        <v/>
      </c>
      <c r="I182" s="23">
        <f>IF($A182="","",IF(OR($B182="",$C182="",$E182=""),"Missing Required Data",IF($F182=0,"No Linked Payments",IF(ABS($H182)&gt;Dashboard!$B$6,"Variance","Matched"))))</f>
        <v/>
      </c>
      <c r="J182" s="18" t="n"/>
      <c r="K182" s="38" t="n"/>
      <c r="L182" s="25" t="n"/>
    </row>
    <row r="183">
      <c r="A183" s="18" t="n"/>
      <c r="B183" s="18" t="n"/>
      <c r="C183" s="38" t="n"/>
      <c r="D183" s="18" t="n"/>
      <c r="E183" s="40" t="n"/>
      <c r="F183" s="24">
        <f>IF($A183="","",COUNTIF('Payment Log'!$F$6:$F$1005,$A183))</f>
        <v/>
      </c>
      <c r="G183" s="41">
        <f>IF($A183="","",ROUND(SUMIF('Payment Log'!$F$6:$F$1005,$A183,'Payment Log'!$J$6:$J$1005),2))</f>
        <v/>
      </c>
      <c r="H183" s="41">
        <f>IF($A183="","",IF($E183="","",ROUND($E183-$G183,2)))</f>
        <v/>
      </c>
      <c r="I183" s="23">
        <f>IF($A183="","",IF(OR($B183="",$C183="",$E183=""),"Missing Required Data",IF($F183=0,"No Linked Payments",IF(ABS($H183)&gt;Dashboard!$B$6,"Variance","Matched"))))</f>
        <v/>
      </c>
      <c r="J183" s="18" t="n"/>
      <c r="K183" s="38" t="n"/>
      <c r="L183" s="25" t="n"/>
    </row>
    <row r="184">
      <c r="A184" s="18" t="n"/>
      <c r="B184" s="18" t="n"/>
      <c r="C184" s="38" t="n"/>
      <c r="D184" s="18" t="n"/>
      <c r="E184" s="40" t="n"/>
      <c r="F184" s="24">
        <f>IF($A184="","",COUNTIF('Payment Log'!$F$6:$F$1005,$A184))</f>
        <v/>
      </c>
      <c r="G184" s="41">
        <f>IF($A184="","",ROUND(SUMIF('Payment Log'!$F$6:$F$1005,$A184,'Payment Log'!$J$6:$J$1005),2))</f>
        <v/>
      </c>
      <c r="H184" s="41">
        <f>IF($A184="","",IF($E184="","",ROUND($E184-$G184,2)))</f>
        <v/>
      </c>
      <c r="I184" s="23">
        <f>IF($A184="","",IF(OR($B184="",$C184="",$E184=""),"Missing Required Data",IF($F184=0,"No Linked Payments",IF(ABS($H184)&gt;Dashboard!$B$6,"Variance","Matched"))))</f>
        <v/>
      </c>
      <c r="J184" s="18" t="n"/>
      <c r="K184" s="38" t="n"/>
      <c r="L184" s="25" t="n"/>
    </row>
    <row r="185">
      <c r="A185" s="18" t="n"/>
      <c r="B185" s="18" t="n"/>
      <c r="C185" s="38" t="n"/>
      <c r="D185" s="18" t="n"/>
      <c r="E185" s="40" t="n"/>
      <c r="F185" s="24">
        <f>IF($A185="","",COUNTIF('Payment Log'!$F$6:$F$1005,$A185))</f>
        <v/>
      </c>
      <c r="G185" s="41">
        <f>IF($A185="","",ROUND(SUMIF('Payment Log'!$F$6:$F$1005,$A185,'Payment Log'!$J$6:$J$1005),2))</f>
        <v/>
      </c>
      <c r="H185" s="41">
        <f>IF($A185="","",IF($E185="","",ROUND($E185-$G185,2)))</f>
        <v/>
      </c>
      <c r="I185" s="23">
        <f>IF($A185="","",IF(OR($B185="",$C185="",$E185=""),"Missing Required Data",IF($F185=0,"No Linked Payments",IF(ABS($H185)&gt;Dashboard!$B$6,"Variance","Matched"))))</f>
        <v/>
      </c>
      <c r="J185" s="18" t="n"/>
      <c r="K185" s="38" t="n"/>
      <c r="L185" s="25" t="n"/>
    </row>
    <row r="186">
      <c r="A186" s="18" t="n"/>
      <c r="B186" s="18" t="n"/>
      <c r="C186" s="38" t="n"/>
      <c r="D186" s="18" t="n"/>
      <c r="E186" s="40" t="n"/>
      <c r="F186" s="24">
        <f>IF($A186="","",COUNTIF('Payment Log'!$F$6:$F$1005,$A186))</f>
        <v/>
      </c>
      <c r="G186" s="41">
        <f>IF($A186="","",ROUND(SUMIF('Payment Log'!$F$6:$F$1005,$A186,'Payment Log'!$J$6:$J$1005),2))</f>
        <v/>
      </c>
      <c r="H186" s="41">
        <f>IF($A186="","",IF($E186="","",ROUND($E186-$G186,2)))</f>
        <v/>
      </c>
      <c r="I186" s="23">
        <f>IF($A186="","",IF(OR($B186="",$C186="",$E186=""),"Missing Required Data",IF($F186=0,"No Linked Payments",IF(ABS($H186)&gt;Dashboard!$B$6,"Variance","Matched"))))</f>
        <v/>
      </c>
      <c r="J186" s="18" t="n"/>
      <c r="K186" s="38" t="n"/>
      <c r="L186" s="25" t="n"/>
    </row>
    <row r="187">
      <c r="A187" s="18" t="n"/>
      <c r="B187" s="18" t="n"/>
      <c r="C187" s="38" t="n"/>
      <c r="D187" s="18" t="n"/>
      <c r="E187" s="40" t="n"/>
      <c r="F187" s="24">
        <f>IF($A187="","",COUNTIF('Payment Log'!$F$6:$F$1005,$A187))</f>
        <v/>
      </c>
      <c r="G187" s="41">
        <f>IF($A187="","",ROUND(SUMIF('Payment Log'!$F$6:$F$1005,$A187,'Payment Log'!$J$6:$J$1005),2))</f>
        <v/>
      </c>
      <c r="H187" s="41">
        <f>IF($A187="","",IF($E187="","",ROUND($E187-$G187,2)))</f>
        <v/>
      </c>
      <c r="I187" s="23">
        <f>IF($A187="","",IF(OR($B187="",$C187="",$E187=""),"Missing Required Data",IF($F187=0,"No Linked Payments",IF(ABS($H187)&gt;Dashboard!$B$6,"Variance","Matched"))))</f>
        <v/>
      </c>
      <c r="J187" s="18" t="n"/>
      <c r="K187" s="38" t="n"/>
      <c r="L187" s="25" t="n"/>
    </row>
    <row r="188">
      <c r="A188" s="18" t="n"/>
      <c r="B188" s="18" t="n"/>
      <c r="C188" s="38" t="n"/>
      <c r="D188" s="18" t="n"/>
      <c r="E188" s="40" t="n"/>
      <c r="F188" s="24">
        <f>IF($A188="","",COUNTIF('Payment Log'!$F$6:$F$1005,$A188))</f>
        <v/>
      </c>
      <c r="G188" s="41">
        <f>IF($A188="","",ROUND(SUMIF('Payment Log'!$F$6:$F$1005,$A188,'Payment Log'!$J$6:$J$1005),2))</f>
        <v/>
      </c>
      <c r="H188" s="41">
        <f>IF($A188="","",IF($E188="","",ROUND($E188-$G188,2)))</f>
        <v/>
      </c>
      <c r="I188" s="23">
        <f>IF($A188="","",IF(OR($B188="",$C188="",$E188=""),"Missing Required Data",IF($F188=0,"No Linked Payments",IF(ABS($H188)&gt;Dashboard!$B$6,"Variance","Matched"))))</f>
        <v/>
      </c>
      <c r="J188" s="18" t="n"/>
      <c r="K188" s="38" t="n"/>
      <c r="L188" s="25" t="n"/>
    </row>
    <row r="189">
      <c r="A189" s="18" t="n"/>
      <c r="B189" s="18" t="n"/>
      <c r="C189" s="38" t="n"/>
      <c r="D189" s="18" t="n"/>
      <c r="E189" s="40" t="n"/>
      <c r="F189" s="24">
        <f>IF($A189="","",COUNTIF('Payment Log'!$F$6:$F$1005,$A189))</f>
        <v/>
      </c>
      <c r="G189" s="41">
        <f>IF($A189="","",ROUND(SUMIF('Payment Log'!$F$6:$F$1005,$A189,'Payment Log'!$J$6:$J$1005),2))</f>
        <v/>
      </c>
      <c r="H189" s="41">
        <f>IF($A189="","",IF($E189="","",ROUND($E189-$G189,2)))</f>
        <v/>
      </c>
      <c r="I189" s="23">
        <f>IF($A189="","",IF(OR($B189="",$C189="",$E189=""),"Missing Required Data",IF($F189=0,"No Linked Payments",IF(ABS($H189)&gt;Dashboard!$B$6,"Variance","Matched"))))</f>
        <v/>
      </c>
      <c r="J189" s="18" t="n"/>
      <c r="K189" s="38" t="n"/>
      <c r="L189" s="25" t="n"/>
    </row>
    <row r="190">
      <c r="A190" s="18" t="n"/>
      <c r="B190" s="18" t="n"/>
      <c r="C190" s="38" t="n"/>
      <c r="D190" s="18" t="n"/>
      <c r="E190" s="40" t="n"/>
      <c r="F190" s="24">
        <f>IF($A190="","",COUNTIF('Payment Log'!$F$6:$F$1005,$A190))</f>
        <v/>
      </c>
      <c r="G190" s="41">
        <f>IF($A190="","",ROUND(SUMIF('Payment Log'!$F$6:$F$1005,$A190,'Payment Log'!$J$6:$J$1005),2))</f>
        <v/>
      </c>
      <c r="H190" s="41">
        <f>IF($A190="","",IF($E190="","",ROUND($E190-$G190,2)))</f>
        <v/>
      </c>
      <c r="I190" s="23">
        <f>IF($A190="","",IF(OR($B190="",$C190="",$E190=""),"Missing Required Data",IF($F190=0,"No Linked Payments",IF(ABS($H190)&gt;Dashboard!$B$6,"Variance","Matched"))))</f>
        <v/>
      </c>
      <c r="J190" s="18" t="n"/>
      <c r="K190" s="38" t="n"/>
      <c r="L190" s="25" t="n"/>
    </row>
    <row r="191">
      <c r="A191" s="18" t="n"/>
      <c r="B191" s="18" t="n"/>
      <c r="C191" s="38" t="n"/>
      <c r="D191" s="18" t="n"/>
      <c r="E191" s="40" t="n"/>
      <c r="F191" s="24">
        <f>IF($A191="","",COUNTIF('Payment Log'!$F$6:$F$1005,$A191))</f>
        <v/>
      </c>
      <c r="G191" s="41">
        <f>IF($A191="","",ROUND(SUMIF('Payment Log'!$F$6:$F$1005,$A191,'Payment Log'!$J$6:$J$1005),2))</f>
        <v/>
      </c>
      <c r="H191" s="41">
        <f>IF($A191="","",IF($E191="","",ROUND($E191-$G191,2)))</f>
        <v/>
      </c>
      <c r="I191" s="23">
        <f>IF($A191="","",IF(OR($B191="",$C191="",$E191=""),"Missing Required Data",IF($F191=0,"No Linked Payments",IF(ABS($H191)&gt;Dashboard!$B$6,"Variance","Matched"))))</f>
        <v/>
      </c>
      <c r="J191" s="18" t="n"/>
      <c r="K191" s="38" t="n"/>
      <c r="L191" s="25" t="n"/>
    </row>
    <row r="192">
      <c r="A192" s="18" t="n"/>
      <c r="B192" s="18" t="n"/>
      <c r="C192" s="38" t="n"/>
      <c r="D192" s="18" t="n"/>
      <c r="E192" s="40" t="n"/>
      <c r="F192" s="24">
        <f>IF($A192="","",COUNTIF('Payment Log'!$F$6:$F$1005,$A192))</f>
        <v/>
      </c>
      <c r="G192" s="41">
        <f>IF($A192="","",ROUND(SUMIF('Payment Log'!$F$6:$F$1005,$A192,'Payment Log'!$J$6:$J$1005),2))</f>
        <v/>
      </c>
      <c r="H192" s="41">
        <f>IF($A192="","",IF($E192="","",ROUND($E192-$G192,2)))</f>
        <v/>
      </c>
      <c r="I192" s="23">
        <f>IF($A192="","",IF(OR($B192="",$C192="",$E192=""),"Missing Required Data",IF($F192=0,"No Linked Payments",IF(ABS($H192)&gt;Dashboard!$B$6,"Variance","Matched"))))</f>
        <v/>
      </c>
      <c r="J192" s="18" t="n"/>
      <c r="K192" s="38" t="n"/>
      <c r="L192" s="25" t="n"/>
    </row>
    <row r="193">
      <c r="A193" s="18" t="n"/>
      <c r="B193" s="18" t="n"/>
      <c r="C193" s="38" t="n"/>
      <c r="D193" s="18" t="n"/>
      <c r="E193" s="40" t="n"/>
      <c r="F193" s="24">
        <f>IF($A193="","",COUNTIF('Payment Log'!$F$6:$F$1005,$A193))</f>
        <v/>
      </c>
      <c r="G193" s="41">
        <f>IF($A193="","",ROUND(SUMIF('Payment Log'!$F$6:$F$1005,$A193,'Payment Log'!$J$6:$J$1005),2))</f>
        <v/>
      </c>
      <c r="H193" s="41">
        <f>IF($A193="","",IF($E193="","",ROUND($E193-$G193,2)))</f>
        <v/>
      </c>
      <c r="I193" s="23">
        <f>IF($A193="","",IF(OR($B193="",$C193="",$E193=""),"Missing Required Data",IF($F193=0,"No Linked Payments",IF(ABS($H193)&gt;Dashboard!$B$6,"Variance","Matched"))))</f>
        <v/>
      </c>
      <c r="J193" s="18" t="n"/>
      <c r="K193" s="38" t="n"/>
      <c r="L193" s="25" t="n"/>
    </row>
    <row r="194">
      <c r="A194" s="18" t="n"/>
      <c r="B194" s="18" t="n"/>
      <c r="C194" s="38" t="n"/>
      <c r="D194" s="18" t="n"/>
      <c r="E194" s="40" t="n"/>
      <c r="F194" s="24">
        <f>IF($A194="","",COUNTIF('Payment Log'!$F$6:$F$1005,$A194))</f>
        <v/>
      </c>
      <c r="G194" s="41">
        <f>IF($A194="","",ROUND(SUMIF('Payment Log'!$F$6:$F$1005,$A194,'Payment Log'!$J$6:$J$1005),2))</f>
        <v/>
      </c>
      <c r="H194" s="41">
        <f>IF($A194="","",IF($E194="","",ROUND($E194-$G194,2)))</f>
        <v/>
      </c>
      <c r="I194" s="23">
        <f>IF($A194="","",IF(OR($B194="",$C194="",$E194=""),"Missing Required Data",IF($F194=0,"No Linked Payments",IF(ABS($H194)&gt;Dashboard!$B$6,"Variance","Matched"))))</f>
        <v/>
      </c>
      <c r="J194" s="18" t="n"/>
      <c r="K194" s="38" t="n"/>
      <c r="L194" s="25" t="n"/>
    </row>
    <row r="195">
      <c r="A195" s="18" t="n"/>
      <c r="B195" s="18" t="n"/>
      <c r="C195" s="38" t="n"/>
      <c r="D195" s="18" t="n"/>
      <c r="E195" s="40" t="n"/>
      <c r="F195" s="24">
        <f>IF($A195="","",COUNTIF('Payment Log'!$F$6:$F$1005,$A195))</f>
        <v/>
      </c>
      <c r="G195" s="41">
        <f>IF($A195="","",ROUND(SUMIF('Payment Log'!$F$6:$F$1005,$A195,'Payment Log'!$J$6:$J$1005),2))</f>
        <v/>
      </c>
      <c r="H195" s="41">
        <f>IF($A195="","",IF($E195="","",ROUND($E195-$G195,2)))</f>
        <v/>
      </c>
      <c r="I195" s="23">
        <f>IF($A195="","",IF(OR($B195="",$C195="",$E195=""),"Missing Required Data",IF($F195=0,"No Linked Payments",IF(ABS($H195)&gt;Dashboard!$B$6,"Variance","Matched"))))</f>
        <v/>
      </c>
      <c r="J195" s="18" t="n"/>
      <c r="K195" s="38" t="n"/>
      <c r="L195" s="25" t="n"/>
    </row>
    <row r="196">
      <c r="A196" s="18" t="n"/>
      <c r="B196" s="18" t="n"/>
      <c r="C196" s="38" t="n"/>
      <c r="D196" s="18" t="n"/>
      <c r="E196" s="40" t="n"/>
      <c r="F196" s="24">
        <f>IF($A196="","",COUNTIF('Payment Log'!$F$6:$F$1005,$A196))</f>
        <v/>
      </c>
      <c r="G196" s="41">
        <f>IF($A196="","",ROUND(SUMIF('Payment Log'!$F$6:$F$1005,$A196,'Payment Log'!$J$6:$J$1005),2))</f>
        <v/>
      </c>
      <c r="H196" s="41">
        <f>IF($A196="","",IF($E196="","",ROUND($E196-$G196,2)))</f>
        <v/>
      </c>
      <c r="I196" s="23">
        <f>IF($A196="","",IF(OR($B196="",$C196="",$E196=""),"Missing Required Data",IF($F196=0,"No Linked Payments",IF(ABS($H196)&gt;Dashboard!$B$6,"Variance","Matched"))))</f>
        <v/>
      </c>
      <c r="J196" s="18" t="n"/>
      <c r="K196" s="38" t="n"/>
      <c r="L196" s="25" t="n"/>
    </row>
    <row r="197">
      <c r="A197" s="18" t="n"/>
      <c r="B197" s="18" t="n"/>
      <c r="C197" s="38" t="n"/>
      <c r="D197" s="18" t="n"/>
      <c r="E197" s="40" t="n"/>
      <c r="F197" s="24">
        <f>IF($A197="","",COUNTIF('Payment Log'!$F$6:$F$1005,$A197))</f>
        <v/>
      </c>
      <c r="G197" s="41">
        <f>IF($A197="","",ROUND(SUMIF('Payment Log'!$F$6:$F$1005,$A197,'Payment Log'!$J$6:$J$1005),2))</f>
        <v/>
      </c>
      <c r="H197" s="41">
        <f>IF($A197="","",IF($E197="","",ROUND($E197-$G197,2)))</f>
        <v/>
      </c>
      <c r="I197" s="23">
        <f>IF($A197="","",IF(OR($B197="",$C197="",$E197=""),"Missing Required Data",IF($F197=0,"No Linked Payments",IF(ABS($H197)&gt;Dashboard!$B$6,"Variance","Matched"))))</f>
        <v/>
      </c>
      <c r="J197" s="18" t="n"/>
      <c r="K197" s="38" t="n"/>
      <c r="L197" s="25" t="n"/>
    </row>
    <row r="198">
      <c r="A198" s="18" t="n"/>
      <c r="B198" s="18" t="n"/>
      <c r="C198" s="38" t="n"/>
      <c r="D198" s="18" t="n"/>
      <c r="E198" s="40" t="n"/>
      <c r="F198" s="24">
        <f>IF($A198="","",COUNTIF('Payment Log'!$F$6:$F$1005,$A198))</f>
        <v/>
      </c>
      <c r="G198" s="41">
        <f>IF($A198="","",ROUND(SUMIF('Payment Log'!$F$6:$F$1005,$A198,'Payment Log'!$J$6:$J$1005),2))</f>
        <v/>
      </c>
      <c r="H198" s="41">
        <f>IF($A198="","",IF($E198="","",ROUND($E198-$G198,2)))</f>
        <v/>
      </c>
      <c r="I198" s="23">
        <f>IF($A198="","",IF(OR($B198="",$C198="",$E198=""),"Missing Required Data",IF($F198=0,"No Linked Payments",IF(ABS($H198)&gt;Dashboard!$B$6,"Variance","Matched"))))</f>
        <v/>
      </c>
      <c r="J198" s="18" t="n"/>
      <c r="K198" s="38" t="n"/>
      <c r="L198" s="25" t="n"/>
    </row>
    <row r="199">
      <c r="A199" s="18" t="n"/>
      <c r="B199" s="18" t="n"/>
      <c r="C199" s="38" t="n"/>
      <c r="D199" s="18" t="n"/>
      <c r="E199" s="40" t="n"/>
      <c r="F199" s="24">
        <f>IF($A199="","",COUNTIF('Payment Log'!$F$6:$F$1005,$A199))</f>
        <v/>
      </c>
      <c r="G199" s="41">
        <f>IF($A199="","",ROUND(SUMIF('Payment Log'!$F$6:$F$1005,$A199,'Payment Log'!$J$6:$J$1005),2))</f>
        <v/>
      </c>
      <c r="H199" s="41">
        <f>IF($A199="","",IF($E199="","",ROUND($E199-$G199,2)))</f>
        <v/>
      </c>
      <c r="I199" s="23">
        <f>IF($A199="","",IF(OR($B199="",$C199="",$E199=""),"Missing Required Data",IF($F199=0,"No Linked Payments",IF(ABS($H199)&gt;Dashboard!$B$6,"Variance","Matched"))))</f>
        <v/>
      </c>
      <c r="J199" s="18" t="n"/>
      <c r="K199" s="38" t="n"/>
      <c r="L199" s="25" t="n"/>
    </row>
    <row r="200">
      <c r="A200" s="18" t="n"/>
      <c r="B200" s="18" t="n"/>
      <c r="C200" s="38" t="n"/>
      <c r="D200" s="18" t="n"/>
      <c r="E200" s="40" t="n"/>
      <c r="F200" s="24">
        <f>IF($A200="","",COUNTIF('Payment Log'!$F$6:$F$1005,$A200))</f>
        <v/>
      </c>
      <c r="G200" s="41">
        <f>IF($A200="","",ROUND(SUMIF('Payment Log'!$F$6:$F$1005,$A200,'Payment Log'!$J$6:$J$1005),2))</f>
        <v/>
      </c>
      <c r="H200" s="41">
        <f>IF($A200="","",IF($E200="","",ROUND($E200-$G200,2)))</f>
        <v/>
      </c>
      <c r="I200" s="23">
        <f>IF($A200="","",IF(OR($B200="",$C200="",$E200=""),"Missing Required Data",IF($F200=0,"No Linked Payments",IF(ABS($H200)&gt;Dashboard!$B$6,"Variance","Matched"))))</f>
        <v/>
      </c>
      <c r="J200" s="18" t="n"/>
      <c r="K200" s="38" t="n"/>
      <c r="L200" s="25" t="n"/>
    </row>
    <row r="201">
      <c r="A201" s="18" t="n"/>
      <c r="B201" s="18" t="n"/>
      <c r="C201" s="38" t="n"/>
      <c r="D201" s="18" t="n"/>
      <c r="E201" s="40" t="n"/>
      <c r="F201" s="24">
        <f>IF($A201="","",COUNTIF('Payment Log'!$F$6:$F$1005,$A201))</f>
        <v/>
      </c>
      <c r="G201" s="41">
        <f>IF($A201="","",ROUND(SUMIF('Payment Log'!$F$6:$F$1005,$A201,'Payment Log'!$J$6:$J$1005),2))</f>
        <v/>
      </c>
      <c r="H201" s="41">
        <f>IF($A201="","",IF($E201="","",ROUND($E201-$G201,2)))</f>
        <v/>
      </c>
      <c r="I201" s="23">
        <f>IF($A201="","",IF(OR($B201="",$C201="",$E201=""),"Missing Required Data",IF($F201=0,"No Linked Payments",IF(ABS($H201)&gt;Dashboard!$B$6,"Variance","Matched"))))</f>
        <v/>
      </c>
      <c r="J201" s="18" t="n"/>
      <c r="K201" s="38" t="n"/>
      <c r="L201" s="25" t="n"/>
    </row>
    <row r="202">
      <c r="A202" s="18" t="n"/>
      <c r="B202" s="18" t="n"/>
      <c r="C202" s="38" t="n"/>
      <c r="D202" s="18" t="n"/>
      <c r="E202" s="40" t="n"/>
      <c r="F202" s="24">
        <f>IF($A202="","",COUNTIF('Payment Log'!$F$6:$F$1005,$A202))</f>
        <v/>
      </c>
      <c r="G202" s="41">
        <f>IF($A202="","",ROUND(SUMIF('Payment Log'!$F$6:$F$1005,$A202,'Payment Log'!$J$6:$J$1005),2))</f>
        <v/>
      </c>
      <c r="H202" s="41">
        <f>IF($A202="","",IF($E202="","",ROUND($E202-$G202,2)))</f>
        <v/>
      </c>
      <c r="I202" s="23">
        <f>IF($A202="","",IF(OR($B202="",$C202="",$E202=""),"Missing Required Data",IF($F202=0,"No Linked Payments",IF(ABS($H202)&gt;Dashboard!$B$6,"Variance","Matched"))))</f>
        <v/>
      </c>
      <c r="J202" s="18" t="n"/>
      <c r="K202" s="38" t="n"/>
      <c r="L202" s="25" t="n"/>
    </row>
    <row r="203">
      <c r="A203" s="18" t="n"/>
      <c r="B203" s="18" t="n"/>
      <c r="C203" s="38" t="n"/>
      <c r="D203" s="18" t="n"/>
      <c r="E203" s="40" t="n"/>
      <c r="F203" s="24">
        <f>IF($A203="","",COUNTIF('Payment Log'!$F$6:$F$1005,$A203))</f>
        <v/>
      </c>
      <c r="G203" s="41">
        <f>IF($A203="","",ROUND(SUMIF('Payment Log'!$F$6:$F$1005,$A203,'Payment Log'!$J$6:$J$1005),2))</f>
        <v/>
      </c>
      <c r="H203" s="41">
        <f>IF($A203="","",IF($E203="","",ROUND($E203-$G203,2)))</f>
        <v/>
      </c>
      <c r="I203" s="23">
        <f>IF($A203="","",IF(OR($B203="",$C203="",$E203=""),"Missing Required Data",IF($F203=0,"No Linked Payments",IF(ABS($H203)&gt;Dashboard!$B$6,"Variance","Matched"))))</f>
        <v/>
      </c>
      <c r="J203" s="18" t="n"/>
      <c r="K203" s="38" t="n"/>
      <c r="L203" s="25" t="n"/>
    </row>
    <row r="204">
      <c r="A204" s="18" t="n"/>
      <c r="B204" s="18" t="n"/>
      <c r="C204" s="38" t="n"/>
      <c r="D204" s="18" t="n"/>
      <c r="E204" s="40" t="n"/>
      <c r="F204" s="24">
        <f>IF($A204="","",COUNTIF('Payment Log'!$F$6:$F$1005,$A204))</f>
        <v/>
      </c>
      <c r="G204" s="41">
        <f>IF($A204="","",ROUND(SUMIF('Payment Log'!$F$6:$F$1005,$A204,'Payment Log'!$J$6:$J$1005),2))</f>
        <v/>
      </c>
      <c r="H204" s="41">
        <f>IF($A204="","",IF($E204="","",ROUND($E204-$G204,2)))</f>
        <v/>
      </c>
      <c r="I204" s="23">
        <f>IF($A204="","",IF(OR($B204="",$C204="",$E204=""),"Missing Required Data",IF($F204=0,"No Linked Payments",IF(ABS($H204)&gt;Dashboard!$B$6,"Variance","Matched"))))</f>
        <v/>
      </c>
      <c r="J204" s="18" t="n"/>
      <c r="K204" s="38" t="n"/>
      <c r="L204" s="25" t="n"/>
    </row>
    <row r="205">
      <c r="A205" s="18" t="n"/>
      <c r="B205" s="18" t="n"/>
      <c r="C205" s="38" t="n"/>
      <c r="D205" s="18" t="n"/>
      <c r="E205" s="40" t="n"/>
      <c r="F205" s="24">
        <f>IF($A205="","",COUNTIF('Payment Log'!$F$6:$F$1005,$A205))</f>
        <v/>
      </c>
      <c r="G205" s="41">
        <f>IF($A205="","",ROUND(SUMIF('Payment Log'!$F$6:$F$1005,$A205,'Payment Log'!$J$6:$J$1005),2))</f>
        <v/>
      </c>
      <c r="H205" s="41">
        <f>IF($A205="","",IF($E205="","",ROUND($E205-$G205,2)))</f>
        <v/>
      </c>
      <c r="I205" s="23">
        <f>IF($A205="","",IF(OR($B205="",$C205="",$E205=""),"Missing Required Data",IF($F205=0,"No Linked Payments",IF(ABS($H205)&gt;Dashboard!$B$6,"Variance","Matched"))))</f>
        <v/>
      </c>
      <c r="J205" s="18" t="n"/>
      <c r="K205" s="38" t="n"/>
      <c r="L205" s="25" t="n"/>
    </row>
    <row r="206">
      <c r="A206" s="18" t="n"/>
      <c r="B206" s="18" t="n"/>
      <c r="C206" s="38" t="n"/>
      <c r="D206" s="18" t="n"/>
      <c r="E206" s="40" t="n"/>
      <c r="F206" s="24">
        <f>IF($A206="","",COUNTIF('Payment Log'!$F$6:$F$1005,$A206))</f>
        <v/>
      </c>
      <c r="G206" s="41">
        <f>IF($A206="","",ROUND(SUMIF('Payment Log'!$F$6:$F$1005,$A206,'Payment Log'!$J$6:$J$1005),2))</f>
        <v/>
      </c>
      <c r="H206" s="41">
        <f>IF($A206="","",IF($E206="","",ROUND($E206-$G206,2)))</f>
        <v/>
      </c>
      <c r="I206" s="23">
        <f>IF($A206="","",IF(OR($B206="",$C206="",$E206=""),"Missing Required Data",IF($F206=0,"No Linked Payments",IF(ABS($H206)&gt;Dashboard!$B$6,"Variance","Matched"))))</f>
        <v/>
      </c>
      <c r="J206" s="18" t="n"/>
      <c r="K206" s="38" t="n"/>
      <c r="L206" s="25" t="n"/>
    </row>
    <row r="207">
      <c r="A207" s="18" t="n"/>
      <c r="B207" s="18" t="n"/>
      <c r="C207" s="38" t="n"/>
      <c r="D207" s="18" t="n"/>
      <c r="E207" s="40" t="n"/>
      <c r="F207" s="24">
        <f>IF($A207="","",COUNTIF('Payment Log'!$F$6:$F$1005,$A207))</f>
        <v/>
      </c>
      <c r="G207" s="41">
        <f>IF($A207="","",ROUND(SUMIF('Payment Log'!$F$6:$F$1005,$A207,'Payment Log'!$J$6:$J$1005),2))</f>
        <v/>
      </c>
      <c r="H207" s="41">
        <f>IF($A207="","",IF($E207="","",ROUND($E207-$G207,2)))</f>
        <v/>
      </c>
      <c r="I207" s="23">
        <f>IF($A207="","",IF(OR($B207="",$C207="",$E207=""),"Missing Required Data",IF($F207=0,"No Linked Payments",IF(ABS($H207)&gt;Dashboard!$B$6,"Variance","Matched"))))</f>
        <v/>
      </c>
      <c r="J207" s="18" t="n"/>
      <c r="K207" s="38" t="n"/>
      <c r="L207" s="25" t="n"/>
    </row>
    <row r="208">
      <c r="A208" s="18" t="n"/>
      <c r="B208" s="18" t="n"/>
      <c r="C208" s="38" t="n"/>
      <c r="D208" s="18" t="n"/>
      <c r="E208" s="40" t="n"/>
      <c r="F208" s="24">
        <f>IF($A208="","",COUNTIF('Payment Log'!$F$6:$F$1005,$A208))</f>
        <v/>
      </c>
      <c r="G208" s="41">
        <f>IF($A208="","",ROUND(SUMIF('Payment Log'!$F$6:$F$1005,$A208,'Payment Log'!$J$6:$J$1005),2))</f>
        <v/>
      </c>
      <c r="H208" s="41">
        <f>IF($A208="","",IF($E208="","",ROUND($E208-$G208,2)))</f>
        <v/>
      </c>
      <c r="I208" s="23">
        <f>IF($A208="","",IF(OR($B208="",$C208="",$E208=""),"Missing Required Data",IF($F208=0,"No Linked Payments",IF(ABS($H208)&gt;Dashboard!$B$6,"Variance","Matched"))))</f>
        <v/>
      </c>
      <c r="J208" s="18" t="n"/>
      <c r="K208" s="38" t="n"/>
      <c r="L208" s="25" t="n"/>
    </row>
    <row r="209">
      <c r="A209" s="18" t="n"/>
      <c r="B209" s="18" t="n"/>
      <c r="C209" s="38" t="n"/>
      <c r="D209" s="18" t="n"/>
      <c r="E209" s="40" t="n"/>
      <c r="F209" s="24">
        <f>IF($A209="","",COUNTIF('Payment Log'!$F$6:$F$1005,$A209))</f>
        <v/>
      </c>
      <c r="G209" s="41">
        <f>IF($A209="","",ROUND(SUMIF('Payment Log'!$F$6:$F$1005,$A209,'Payment Log'!$J$6:$J$1005),2))</f>
        <v/>
      </c>
      <c r="H209" s="41">
        <f>IF($A209="","",IF($E209="","",ROUND($E209-$G209,2)))</f>
        <v/>
      </c>
      <c r="I209" s="23">
        <f>IF($A209="","",IF(OR($B209="",$C209="",$E209=""),"Missing Required Data",IF($F209=0,"No Linked Payments",IF(ABS($H209)&gt;Dashboard!$B$6,"Variance","Matched"))))</f>
        <v/>
      </c>
      <c r="J209" s="18" t="n"/>
      <c r="K209" s="38" t="n"/>
      <c r="L209" s="25" t="n"/>
    </row>
    <row r="210">
      <c r="A210" s="18" t="n"/>
      <c r="B210" s="18" t="n"/>
      <c r="C210" s="38" t="n"/>
      <c r="D210" s="18" t="n"/>
      <c r="E210" s="40" t="n"/>
      <c r="F210" s="24">
        <f>IF($A210="","",COUNTIF('Payment Log'!$F$6:$F$1005,$A210))</f>
        <v/>
      </c>
      <c r="G210" s="41">
        <f>IF($A210="","",ROUND(SUMIF('Payment Log'!$F$6:$F$1005,$A210,'Payment Log'!$J$6:$J$1005),2))</f>
        <v/>
      </c>
      <c r="H210" s="41">
        <f>IF($A210="","",IF($E210="","",ROUND($E210-$G210,2)))</f>
        <v/>
      </c>
      <c r="I210" s="23">
        <f>IF($A210="","",IF(OR($B210="",$C210="",$E210=""),"Missing Required Data",IF($F210=0,"No Linked Payments",IF(ABS($H210)&gt;Dashboard!$B$6,"Variance","Matched"))))</f>
        <v/>
      </c>
      <c r="J210" s="18" t="n"/>
      <c r="K210" s="38" t="n"/>
      <c r="L210" s="25" t="n"/>
    </row>
    <row r="211">
      <c r="A211" s="18" t="n"/>
      <c r="B211" s="18" t="n"/>
      <c r="C211" s="38" t="n"/>
      <c r="D211" s="18" t="n"/>
      <c r="E211" s="40" t="n"/>
      <c r="F211" s="24">
        <f>IF($A211="","",COUNTIF('Payment Log'!$F$6:$F$1005,$A211))</f>
        <v/>
      </c>
      <c r="G211" s="41">
        <f>IF($A211="","",ROUND(SUMIF('Payment Log'!$F$6:$F$1005,$A211,'Payment Log'!$J$6:$J$1005),2))</f>
        <v/>
      </c>
      <c r="H211" s="41">
        <f>IF($A211="","",IF($E211="","",ROUND($E211-$G211,2)))</f>
        <v/>
      </c>
      <c r="I211" s="23">
        <f>IF($A211="","",IF(OR($B211="",$C211="",$E211=""),"Missing Required Data",IF($F211=0,"No Linked Payments",IF(ABS($H211)&gt;Dashboard!$B$6,"Variance","Matched"))))</f>
        <v/>
      </c>
      <c r="J211" s="18" t="n"/>
      <c r="K211" s="38" t="n"/>
      <c r="L211" s="25" t="n"/>
    </row>
    <row r="212">
      <c r="A212" s="18" t="n"/>
      <c r="B212" s="18" t="n"/>
      <c r="C212" s="38" t="n"/>
      <c r="D212" s="18" t="n"/>
      <c r="E212" s="40" t="n"/>
      <c r="F212" s="24">
        <f>IF($A212="","",COUNTIF('Payment Log'!$F$6:$F$1005,$A212))</f>
        <v/>
      </c>
      <c r="G212" s="41">
        <f>IF($A212="","",ROUND(SUMIF('Payment Log'!$F$6:$F$1005,$A212,'Payment Log'!$J$6:$J$1005),2))</f>
        <v/>
      </c>
      <c r="H212" s="41">
        <f>IF($A212="","",IF($E212="","",ROUND($E212-$G212,2)))</f>
        <v/>
      </c>
      <c r="I212" s="23">
        <f>IF($A212="","",IF(OR($B212="",$C212="",$E212=""),"Missing Required Data",IF($F212=0,"No Linked Payments",IF(ABS($H212)&gt;Dashboard!$B$6,"Variance","Matched"))))</f>
        <v/>
      </c>
      <c r="J212" s="18" t="n"/>
      <c r="K212" s="38" t="n"/>
      <c r="L212" s="25" t="n"/>
    </row>
    <row r="213">
      <c r="A213" s="18" t="n"/>
      <c r="B213" s="18" t="n"/>
      <c r="C213" s="38" t="n"/>
      <c r="D213" s="18" t="n"/>
      <c r="E213" s="40" t="n"/>
      <c r="F213" s="24">
        <f>IF($A213="","",COUNTIF('Payment Log'!$F$6:$F$1005,$A213))</f>
        <v/>
      </c>
      <c r="G213" s="41">
        <f>IF($A213="","",ROUND(SUMIF('Payment Log'!$F$6:$F$1005,$A213,'Payment Log'!$J$6:$J$1005),2))</f>
        <v/>
      </c>
      <c r="H213" s="41">
        <f>IF($A213="","",IF($E213="","",ROUND($E213-$G213,2)))</f>
        <v/>
      </c>
      <c r="I213" s="23">
        <f>IF($A213="","",IF(OR($B213="",$C213="",$E213=""),"Missing Required Data",IF($F213=0,"No Linked Payments",IF(ABS($H213)&gt;Dashboard!$B$6,"Variance","Matched"))))</f>
        <v/>
      </c>
      <c r="J213" s="18" t="n"/>
      <c r="K213" s="38" t="n"/>
      <c r="L213" s="25" t="n"/>
    </row>
    <row r="214">
      <c r="A214" s="18" t="n"/>
      <c r="B214" s="18" t="n"/>
      <c r="C214" s="38" t="n"/>
      <c r="D214" s="18" t="n"/>
      <c r="E214" s="40" t="n"/>
      <c r="F214" s="24">
        <f>IF($A214="","",COUNTIF('Payment Log'!$F$6:$F$1005,$A214))</f>
        <v/>
      </c>
      <c r="G214" s="41">
        <f>IF($A214="","",ROUND(SUMIF('Payment Log'!$F$6:$F$1005,$A214,'Payment Log'!$J$6:$J$1005),2))</f>
        <v/>
      </c>
      <c r="H214" s="41">
        <f>IF($A214="","",IF($E214="","",ROUND($E214-$G214,2)))</f>
        <v/>
      </c>
      <c r="I214" s="23">
        <f>IF($A214="","",IF(OR($B214="",$C214="",$E214=""),"Missing Required Data",IF($F214=0,"No Linked Payments",IF(ABS($H214)&gt;Dashboard!$B$6,"Variance","Matched"))))</f>
        <v/>
      </c>
      <c r="J214" s="18" t="n"/>
      <c r="K214" s="38" t="n"/>
      <c r="L214" s="25" t="n"/>
    </row>
    <row r="215">
      <c r="A215" s="18" t="n"/>
      <c r="B215" s="18" t="n"/>
      <c r="C215" s="38" t="n"/>
      <c r="D215" s="18" t="n"/>
      <c r="E215" s="40" t="n"/>
      <c r="F215" s="24">
        <f>IF($A215="","",COUNTIF('Payment Log'!$F$6:$F$1005,$A215))</f>
        <v/>
      </c>
      <c r="G215" s="41">
        <f>IF($A215="","",ROUND(SUMIF('Payment Log'!$F$6:$F$1005,$A215,'Payment Log'!$J$6:$J$1005),2))</f>
        <v/>
      </c>
      <c r="H215" s="41">
        <f>IF($A215="","",IF($E215="","",ROUND($E215-$G215,2)))</f>
        <v/>
      </c>
      <c r="I215" s="23">
        <f>IF($A215="","",IF(OR($B215="",$C215="",$E215=""),"Missing Required Data",IF($F215=0,"No Linked Payments",IF(ABS($H215)&gt;Dashboard!$B$6,"Variance","Matched"))))</f>
        <v/>
      </c>
      <c r="J215" s="18" t="n"/>
      <c r="K215" s="38" t="n"/>
      <c r="L215" s="25" t="n"/>
    </row>
    <row r="216">
      <c r="A216" s="18" t="n"/>
      <c r="B216" s="18" t="n"/>
      <c r="C216" s="38" t="n"/>
      <c r="D216" s="18" t="n"/>
      <c r="E216" s="40" t="n"/>
      <c r="F216" s="24">
        <f>IF($A216="","",COUNTIF('Payment Log'!$F$6:$F$1005,$A216))</f>
        <v/>
      </c>
      <c r="G216" s="41">
        <f>IF($A216="","",ROUND(SUMIF('Payment Log'!$F$6:$F$1005,$A216,'Payment Log'!$J$6:$J$1005),2))</f>
        <v/>
      </c>
      <c r="H216" s="41">
        <f>IF($A216="","",IF($E216="","",ROUND($E216-$G216,2)))</f>
        <v/>
      </c>
      <c r="I216" s="23">
        <f>IF($A216="","",IF(OR($B216="",$C216="",$E216=""),"Missing Required Data",IF($F216=0,"No Linked Payments",IF(ABS($H216)&gt;Dashboard!$B$6,"Variance","Matched"))))</f>
        <v/>
      </c>
      <c r="J216" s="18" t="n"/>
      <c r="K216" s="38" t="n"/>
      <c r="L216" s="25" t="n"/>
    </row>
    <row r="217">
      <c r="A217" s="18" t="n"/>
      <c r="B217" s="18" t="n"/>
      <c r="C217" s="38" t="n"/>
      <c r="D217" s="18" t="n"/>
      <c r="E217" s="40" t="n"/>
      <c r="F217" s="24">
        <f>IF($A217="","",COUNTIF('Payment Log'!$F$6:$F$1005,$A217))</f>
        <v/>
      </c>
      <c r="G217" s="41">
        <f>IF($A217="","",ROUND(SUMIF('Payment Log'!$F$6:$F$1005,$A217,'Payment Log'!$J$6:$J$1005),2))</f>
        <v/>
      </c>
      <c r="H217" s="41">
        <f>IF($A217="","",IF($E217="","",ROUND($E217-$G217,2)))</f>
        <v/>
      </c>
      <c r="I217" s="23">
        <f>IF($A217="","",IF(OR($B217="",$C217="",$E217=""),"Missing Required Data",IF($F217=0,"No Linked Payments",IF(ABS($H217)&gt;Dashboard!$B$6,"Variance","Matched"))))</f>
        <v/>
      </c>
      <c r="J217" s="18" t="n"/>
      <c r="K217" s="38" t="n"/>
      <c r="L217" s="25" t="n"/>
    </row>
    <row r="218">
      <c r="A218" s="18" t="n"/>
      <c r="B218" s="18" t="n"/>
      <c r="C218" s="38" t="n"/>
      <c r="D218" s="18" t="n"/>
      <c r="E218" s="40" t="n"/>
      <c r="F218" s="24">
        <f>IF($A218="","",COUNTIF('Payment Log'!$F$6:$F$1005,$A218))</f>
        <v/>
      </c>
      <c r="G218" s="41">
        <f>IF($A218="","",ROUND(SUMIF('Payment Log'!$F$6:$F$1005,$A218,'Payment Log'!$J$6:$J$1005),2))</f>
        <v/>
      </c>
      <c r="H218" s="41">
        <f>IF($A218="","",IF($E218="","",ROUND($E218-$G218,2)))</f>
        <v/>
      </c>
      <c r="I218" s="23">
        <f>IF($A218="","",IF(OR($B218="",$C218="",$E218=""),"Missing Required Data",IF($F218=0,"No Linked Payments",IF(ABS($H218)&gt;Dashboard!$B$6,"Variance","Matched"))))</f>
        <v/>
      </c>
      <c r="J218" s="18" t="n"/>
      <c r="K218" s="38" t="n"/>
      <c r="L218" s="25" t="n"/>
    </row>
    <row r="219">
      <c r="A219" s="18" t="n"/>
      <c r="B219" s="18" t="n"/>
      <c r="C219" s="38" t="n"/>
      <c r="D219" s="18" t="n"/>
      <c r="E219" s="40" t="n"/>
      <c r="F219" s="24">
        <f>IF($A219="","",COUNTIF('Payment Log'!$F$6:$F$1005,$A219))</f>
        <v/>
      </c>
      <c r="G219" s="41">
        <f>IF($A219="","",ROUND(SUMIF('Payment Log'!$F$6:$F$1005,$A219,'Payment Log'!$J$6:$J$1005),2))</f>
        <v/>
      </c>
      <c r="H219" s="41">
        <f>IF($A219="","",IF($E219="","",ROUND($E219-$G219,2)))</f>
        <v/>
      </c>
      <c r="I219" s="23">
        <f>IF($A219="","",IF(OR($B219="",$C219="",$E219=""),"Missing Required Data",IF($F219=0,"No Linked Payments",IF(ABS($H219)&gt;Dashboard!$B$6,"Variance","Matched"))))</f>
        <v/>
      </c>
      <c r="J219" s="18" t="n"/>
      <c r="K219" s="38" t="n"/>
      <c r="L219" s="25" t="n"/>
    </row>
    <row r="220">
      <c r="A220" s="18" t="n"/>
      <c r="B220" s="18" t="n"/>
      <c r="C220" s="38" t="n"/>
      <c r="D220" s="18" t="n"/>
      <c r="E220" s="40" t="n"/>
      <c r="F220" s="24">
        <f>IF($A220="","",COUNTIF('Payment Log'!$F$6:$F$1005,$A220))</f>
        <v/>
      </c>
      <c r="G220" s="41">
        <f>IF($A220="","",ROUND(SUMIF('Payment Log'!$F$6:$F$1005,$A220,'Payment Log'!$J$6:$J$1005),2))</f>
        <v/>
      </c>
      <c r="H220" s="41">
        <f>IF($A220="","",IF($E220="","",ROUND($E220-$G220,2)))</f>
        <v/>
      </c>
      <c r="I220" s="23">
        <f>IF($A220="","",IF(OR($B220="",$C220="",$E220=""),"Missing Required Data",IF($F220=0,"No Linked Payments",IF(ABS($H220)&gt;Dashboard!$B$6,"Variance","Matched"))))</f>
        <v/>
      </c>
      <c r="J220" s="18" t="n"/>
      <c r="K220" s="38" t="n"/>
      <c r="L220" s="25" t="n"/>
    </row>
    <row r="221">
      <c r="A221" s="18" t="n"/>
      <c r="B221" s="18" t="n"/>
      <c r="C221" s="38" t="n"/>
      <c r="D221" s="18" t="n"/>
      <c r="E221" s="40" t="n"/>
      <c r="F221" s="24">
        <f>IF($A221="","",COUNTIF('Payment Log'!$F$6:$F$1005,$A221))</f>
        <v/>
      </c>
      <c r="G221" s="41">
        <f>IF($A221="","",ROUND(SUMIF('Payment Log'!$F$6:$F$1005,$A221,'Payment Log'!$J$6:$J$1005),2))</f>
        <v/>
      </c>
      <c r="H221" s="41">
        <f>IF($A221="","",IF($E221="","",ROUND($E221-$G221,2)))</f>
        <v/>
      </c>
      <c r="I221" s="23">
        <f>IF($A221="","",IF(OR($B221="",$C221="",$E221=""),"Missing Required Data",IF($F221=0,"No Linked Payments",IF(ABS($H221)&gt;Dashboard!$B$6,"Variance","Matched"))))</f>
        <v/>
      </c>
      <c r="J221" s="18" t="n"/>
      <c r="K221" s="38" t="n"/>
      <c r="L221" s="25" t="n"/>
    </row>
    <row r="222">
      <c r="A222" s="18" t="n"/>
      <c r="B222" s="18" t="n"/>
      <c r="C222" s="38" t="n"/>
      <c r="D222" s="18" t="n"/>
      <c r="E222" s="40" t="n"/>
      <c r="F222" s="24">
        <f>IF($A222="","",COUNTIF('Payment Log'!$F$6:$F$1005,$A222))</f>
        <v/>
      </c>
      <c r="G222" s="41">
        <f>IF($A222="","",ROUND(SUMIF('Payment Log'!$F$6:$F$1005,$A222,'Payment Log'!$J$6:$J$1005),2))</f>
        <v/>
      </c>
      <c r="H222" s="41">
        <f>IF($A222="","",IF($E222="","",ROUND($E222-$G222,2)))</f>
        <v/>
      </c>
      <c r="I222" s="23">
        <f>IF($A222="","",IF(OR($B222="",$C222="",$E222=""),"Missing Required Data",IF($F222=0,"No Linked Payments",IF(ABS($H222)&gt;Dashboard!$B$6,"Variance","Matched"))))</f>
        <v/>
      </c>
      <c r="J222" s="18" t="n"/>
      <c r="K222" s="38" t="n"/>
      <c r="L222" s="25" t="n"/>
    </row>
    <row r="223">
      <c r="A223" s="18" t="n"/>
      <c r="B223" s="18" t="n"/>
      <c r="C223" s="38" t="n"/>
      <c r="D223" s="18" t="n"/>
      <c r="E223" s="40" t="n"/>
      <c r="F223" s="24">
        <f>IF($A223="","",COUNTIF('Payment Log'!$F$6:$F$1005,$A223))</f>
        <v/>
      </c>
      <c r="G223" s="41">
        <f>IF($A223="","",ROUND(SUMIF('Payment Log'!$F$6:$F$1005,$A223,'Payment Log'!$J$6:$J$1005),2))</f>
        <v/>
      </c>
      <c r="H223" s="41">
        <f>IF($A223="","",IF($E223="","",ROUND($E223-$G223,2)))</f>
        <v/>
      </c>
      <c r="I223" s="23">
        <f>IF($A223="","",IF(OR($B223="",$C223="",$E223=""),"Missing Required Data",IF($F223=0,"No Linked Payments",IF(ABS($H223)&gt;Dashboard!$B$6,"Variance","Matched"))))</f>
        <v/>
      </c>
      <c r="J223" s="18" t="n"/>
      <c r="K223" s="38" t="n"/>
      <c r="L223" s="25" t="n"/>
    </row>
    <row r="224">
      <c r="A224" s="18" t="n"/>
      <c r="B224" s="18" t="n"/>
      <c r="C224" s="38" t="n"/>
      <c r="D224" s="18" t="n"/>
      <c r="E224" s="40" t="n"/>
      <c r="F224" s="24">
        <f>IF($A224="","",COUNTIF('Payment Log'!$F$6:$F$1005,$A224))</f>
        <v/>
      </c>
      <c r="G224" s="41">
        <f>IF($A224="","",ROUND(SUMIF('Payment Log'!$F$6:$F$1005,$A224,'Payment Log'!$J$6:$J$1005),2))</f>
        <v/>
      </c>
      <c r="H224" s="41">
        <f>IF($A224="","",IF($E224="","",ROUND($E224-$G224,2)))</f>
        <v/>
      </c>
      <c r="I224" s="23">
        <f>IF($A224="","",IF(OR($B224="",$C224="",$E224=""),"Missing Required Data",IF($F224=0,"No Linked Payments",IF(ABS($H224)&gt;Dashboard!$B$6,"Variance","Matched"))))</f>
        <v/>
      </c>
      <c r="J224" s="18" t="n"/>
      <c r="K224" s="38" t="n"/>
      <c r="L224" s="25" t="n"/>
    </row>
    <row r="225">
      <c r="A225" s="18" t="n"/>
      <c r="B225" s="18" t="n"/>
      <c r="C225" s="38" t="n"/>
      <c r="D225" s="18" t="n"/>
      <c r="E225" s="40" t="n"/>
      <c r="F225" s="24">
        <f>IF($A225="","",COUNTIF('Payment Log'!$F$6:$F$1005,$A225))</f>
        <v/>
      </c>
      <c r="G225" s="41">
        <f>IF($A225="","",ROUND(SUMIF('Payment Log'!$F$6:$F$1005,$A225,'Payment Log'!$J$6:$J$1005),2))</f>
        <v/>
      </c>
      <c r="H225" s="41">
        <f>IF($A225="","",IF($E225="","",ROUND($E225-$G225,2)))</f>
        <v/>
      </c>
      <c r="I225" s="23">
        <f>IF($A225="","",IF(OR($B225="",$C225="",$E225=""),"Missing Required Data",IF($F225=0,"No Linked Payments",IF(ABS($H225)&gt;Dashboard!$B$6,"Variance","Matched"))))</f>
        <v/>
      </c>
      <c r="J225" s="18" t="n"/>
      <c r="K225" s="38" t="n"/>
      <c r="L225" s="25" t="n"/>
    </row>
    <row r="226">
      <c r="A226" s="18" t="n"/>
      <c r="B226" s="18" t="n"/>
      <c r="C226" s="38" t="n"/>
      <c r="D226" s="18" t="n"/>
      <c r="E226" s="40" t="n"/>
      <c r="F226" s="24">
        <f>IF($A226="","",COUNTIF('Payment Log'!$F$6:$F$1005,$A226))</f>
        <v/>
      </c>
      <c r="G226" s="41">
        <f>IF($A226="","",ROUND(SUMIF('Payment Log'!$F$6:$F$1005,$A226,'Payment Log'!$J$6:$J$1005),2))</f>
        <v/>
      </c>
      <c r="H226" s="41">
        <f>IF($A226="","",IF($E226="","",ROUND($E226-$G226,2)))</f>
        <v/>
      </c>
      <c r="I226" s="23">
        <f>IF($A226="","",IF(OR($B226="",$C226="",$E226=""),"Missing Required Data",IF($F226=0,"No Linked Payments",IF(ABS($H226)&gt;Dashboard!$B$6,"Variance","Matched"))))</f>
        <v/>
      </c>
      <c r="J226" s="18" t="n"/>
      <c r="K226" s="38" t="n"/>
      <c r="L226" s="25" t="n"/>
    </row>
    <row r="227">
      <c r="A227" s="18" t="n"/>
      <c r="B227" s="18" t="n"/>
      <c r="C227" s="38" t="n"/>
      <c r="D227" s="18" t="n"/>
      <c r="E227" s="40" t="n"/>
      <c r="F227" s="24">
        <f>IF($A227="","",COUNTIF('Payment Log'!$F$6:$F$1005,$A227))</f>
        <v/>
      </c>
      <c r="G227" s="41">
        <f>IF($A227="","",ROUND(SUMIF('Payment Log'!$F$6:$F$1005,$A227,'Payment Log'!$J$6:$J$1005),2))</f>
        <v/>
      </c>
      <c r="H227" s="41">
        <f>IF($A227="","",IF($E227="","",ROUND($E227-$G227,2)))</f>
        <v/>
      </c>
      <c r="I227" s="23">
        <f>IF($A227="","",IF(OR($B227="",$C227="",$E227=""),"Missing Required Data",IF($F227=0,"No Linked Payments",IF(ABS($H227)&gt;Dashboard!$B$6,"Variance","Matched"))))</f>
        <v/>
      </c>
      <c r="J227" s="18" t="n"/>
      <c r="K227" s="38" t="n"/>
      <c r="L227" s="25" t="n"/>
    </row>
    <row r="228">
      <c r="A228" s="18" t="n"/>
      <c r="B228" s="18" t="n"/>
      <c r="C228" s="38" t="n"/>
      <c r="D228" s="18" t="n"/>
      <c r="E228" s="40" t="n"/>
      <c r="F228" s="24">
        <f>IF($A228="","",COUNTIF('Payment Log'!$F$6:$F$1005,$A228))</f>
        <v/>
      </c>
      <c r="G228" s="41">
        <f>IF($A228="","",ROUND(SUMIF('Payment Log'!$F$6:$F$1005,$A228,'Payment Log'!$J$6:$J$1005),2))</f>
        <v/>
      </c>
      <c r="H228" s="41">
        <f>IF($A228="","",IF($E228="","",ROUND($E228-$G228,2)))</f>
        <v/>
      </c>
      <c r="I228" s="23">
        <f>IF($A228="","",IF(OR($B228="",$C228="",$E228=""),"Missing Required Data",IF($F228=0,"No Linked Payments",IF(ABS($H228)&gt;Dashboard!$B$6,"Variance","Matched"))))</f>
        <v/>
      </c>
      <c r="J228" s="18" t="n"/>
      <c r="K228" s="38" t="n"/>
      <c r="L228" s="25" t="n"/>
    </row>
    <row r="229">
      <c r="A229" s="18" t="n"/>
      <c r="B229" s="18" t="n"/>
      <c r="C229" s="38" t="n"/>
      <c r="D229" s="18" t="n"/>
      <c r="E229" s="40" t="n"/>
      <c r="F229" s="24">
        <f>IF($A229="","",COUNTIF('Payment Log'!$F$6:$F$1005,$A229))</f>
        <v/>
      </c>
      <c r="G229" s="41">
        <f>IF($A229="","",ROUND(SUMIF('Payment Log'!$F$6:$F$1005,$A229,'Payment Log'!$J$6:$J$1005),2))</f>
        <v/>
      </c>
      <c r="H229" s="41">
        <f>IF($A229="","",IF($E229="","",ROUND($E229-$G229,2)))</f>
        <v/>
      </c>
      <c r="I229" s="23">
        <f>IF($A229="","",IF(OR($B229="",$C229="",$E229=""),"Missing Required Data",IF($F229=0,"No Linked Payments",IF(ABS($H229)&gt;Dashboard!$B$6,"Variance","Matched"))))</f>
        <v/>
      </c>
      <c r="J229" s="18" t="n"/>
      <c r="K229" s="38" t="n"/>
      <c r="L229" s="25" t="n"/>
    </row>
    <row r="230">
      <c r="A230" s="18" t="n"/>
      <c r="B230" s="18" t="n"/>
      <c r="C230" s="38" t="n"/>
      <c r="D230" s="18" t="n"/>
      <c r="E230" s="40" t="n"/>
      <c r="F230" s="24">
        <f>IF($A230="","",COUNTIF('Payment Log'!$F$6:$F$1005,$A230))</f>
        <v/>
      </c>
      <c r="G230" s="41">
        <f>IF($A230="","",ROUND(SUMIF('Payment Log'!$F$6:$F$1005,$A230,'Payment Log'!$J$6:$J$1005),2))</f>
        <v/>
      </c>
      <c r="H230" s="41">
        <f>IF($A230="","",IF($E230="","",ROUND($E230-$G230,2)))</f>
        <v/>
      </c>
      <c r="I230" s="23">
        <f>IF($A230="","",IF(OR($B230="",$C230="",$E230=""),"Missing Required Data",IF($F230=0,"No Linked Payments",IF(ABS($H230)&gt;Dashboard!$B$6,"Variance","Matched"))))</f>
        <v/>
      </c>
      <c r="J230" s="18" t="n"/>
      <c r="K230" s="38" t="n"/>
      <c r="L230" s="25" t="n"/>
    </row>
    <row r="231">
      <c r="A231" s="18" t="n"/>
      <c r="B231" s="18" t="n"/>
      <c r="C231" s="38" t="n"/>
      <c r="D231" s="18" t="n"/>
      <c r="E231" s="40" t="n"/>
      <c r="F231" s="24">
        <f>IF($A231="","",COUNTIF('Payment Log'!$F$6:$F$1005,$A231))</f>
        <v/>
      </c>
      <c r="G231" s="41">
        <f>IF($A231="","",ROUND(SUMIF('Payment Log'!$F$6:$F$1005,$A231,'Payment Log'!$J$6:$J$1005),2))</f>
        <v/>
      </c>
      <c r="H231" s="41">
        <f>IF($A231="","",IF($E231="","",ROUND($E231-$G231,2)))</f>
        <v/>
      </c>
      <c r="I231" s="23">
        <f>IF($A231="","",IF(OR($B231="",$C231="",$E231=""),"Missing Required Data",IF($F231=0,"No Linked Payments",IF(ABS($H231)&gt;Dashboard!$B$6,"Variance","Matched"))))</f>
        <v/>
      </c>
      <c r="J231" s="18" t="n"/>
      <c r="K231" s="38" t="n"/>
      <c r="L231" s="25" t="n"/>
    </row>
    <row r="232">
      <c r="A232" s="18" t="n"/>
      <c r="B232" s="18" t="n"/>
      <c r="C232" s="38" t="n"/>
      <c r="D232" s="18" t="n"/>
      <c r="E232" s="40" t="n"/>
      <c r="F232" s="24">
        <f>IF($A232="","",COUNTIF('Payment Log'!$F$6:$F$1005,$A232))</f>
        <v/>
      </c>
      <c r="G232" s="41">
        <f>IF($A232="","",ROUND(SUMIF('Payment Log'!$F$6:$F$1005,$A232,'Payment Log'!$J$6:$J$1005),2))</f>
        <v/>
      </c>
      <c r="H232" s="41">
        <f>IF($A232="","",IF($E232="","",ROUND($E232-$G232,2)))</f>
        <v/>
      </c>
      <c r="I232" s="23">
        <f>IF($A232="","",IF(OR($B232="",$C232="",$E232=""),"Missing Required Data",IF($F232=0,"No Linked Payments",IF(ABS($H232)&gt;Dashboard!$B$6,"Variance","Matched"))))</f>
        <v/>
      </c>
      <c r="J232" s="18" t="n"/>
      <c r="K232" s="38" t="n"/>
      <c r="L232" s="25" t="n"/>
    </row>
    <row r="233">
      <c r="A233" s="18" t="n"/>
      <c r="B233" s="18" t="n"/>
      <c r="C233" s="38" t="n"/>
      <c r="D233" s="18" t="n"/>
      <c r="E233" s="40" t="n"/>
      <c r="F233" s="24">
        <f>IF($A233="","",COUNTIF('Payment Log'!$F$6:$F$1005,$A233))</f>
        <v/>
      </c>
      <c r="G233" s="41">
        <f>IF($A233="","",ROUND(SUMIF('Payment Log'!$F$6:$F$1005,$A233,'Payment Log'!$J$6:$J$1005),2))</f>
        <v/>
      </c>
      <c r="H233" s="41">
        <f>IF($A233="","",IF($E233="","",ROUND($E233-$G233,2)))</f>
        <v/>
      </c>
      <c r="I233" s="23">
        <f>IF($A233="","",IF(OR($B233="",$C233="",$E233=""),"Missing Required Data",IF($F233=0,"No Linked Payments",IF(ABS($H233)&gt;Dashboard!$B$6,"Variance","Matched"))))</f>
        <v/>
      </c>
      <c r="J233" s="18" t="n"/>
      <c r="K233" s="38" t="n"/>
      <c r="L233" s="25" t="n"/>
    </row>
    <row r="234">
      <c r="A234" s="18" t="n"/>
      <c r="B234" s="18" t="n"/>
      <c r="C234" s="38" t="n"/>
      <c r="D234" s="18" t="n"/>
      <c r="E234" s="40" t="n"/>
      <c r="F234" s="24">
        <f>IF($A234="","",COUNTIF('Payment Log'!$F$6:$F$1005,$A234))</f>
        <v/>
      </c>
      <c r="G234" s="41">
        <f>IF($A234="","",ROUND(SUMIF('Payment Log'!$F$6:$F$1005,$A234,'Payment Log'!$J$6:$J$1005),2))</f>
        <v/>
      </c>
      <c r="H234" s="41">
        <f>IF($A234="","",IF($E234="","",ROUND($E234-$G234,2)))</f>
        <v/>
      </c>
      <c r="I234" s="23">
        <f>IF($A234="","",IF(OR($B234="",$C234="",$E234=""),"Missing Required Data",IF($F234=0,"No Linked Payments",IF(ABS($H234)&gt;Dashboard!$B$6,"Variance","Matched"))))</f>
        <v/>
      </c>
      <c r="J234" s="18" t="n"/>
      <c r="K234" s="38" t="n"/>
      <c r="L234" s="25" t="n"/>
    </row>
    <row r="235">
      <c r="A235" s="18" t="n"/>
      <c r="B235" s="18" t="n"/>
      <c r="C235" s="38" t="n"/>
      <c r="D235" s="18" t="n"/>
      <c r="E235" s="40" t="n"/>
      <c r="F235" s="24">
        <f>IF($A235="","",COUNTIF('Payment Log'!$F$6:$F$1005,$A235))</f>
        <v/>
      </c>
      <c r="G235" s="41">
        <f>IF($A235="","",ROUND(SUMIF('Payment Log'!$F$6:$F$1005,$A235,'Payment Log'!$J$6:$J$1005),2))</f>
        <v/>
      </c>
      <c r="H235" s="41">
        <f>IF($A235="","",IF($E235="","",ROUND($E235-$G235,2)))</f>
        <v/>
      </c>
      <c r="I235" s="23">
        <f>IF($A235="","",IF(OR($B235="",$C235="",$E235=""),"Missing Required Data",IF($F235=0,"No Linked Payments",IF(ABS($H235)&gt;Dashboard!$B$6,"Variance","Matched"))))</f>
        <v/>
      </c>
      <c r="J235" s="18" t="n"/>
      <c r="K235" s="38" t="n"/>
      <c r="L235" s="25" t="n"/>
    </row>
    <row r="236">
      <c r="A236" s="18" t="n"/>
      <c r="B236" s="18" t="n"/>
      <c r="C236" s="38" t="n"/>
      <c r="D236" s="18" t="n"/>
      <c r="E236" s="40" t="n"/>
      <c r="F236" s="24">
        <f>IF($A236="","",COUNTIF('Payment Log'!$F$6:$F$1005,$A236))</f>
        <v/>
      </c>
      <c r="G236" s="41">
        <f>IF($A236="","",ROUND(SUMIF('Payment Log'!$F$6:$F$1005,$A236,'Payment Log'!$J$6:$J$1005),2))</f>
        <v/>
      </c>
      <c r="H236" s="41">
        <f>IF($A236="","",IF($E236="","",ROUND($E236-$G236,2)))</f>
        <v/>
      </c>
      <c r="I236" s="23">
        <f>IF($A236="","",IF(OR($B236="",$C236="",$E236=""),"Missing Required Data",IF($F236=0,"No Linked Payments",IF(ABS($H236)&gt;Dashboard!$B$6,"Variance","Matched"))))</f>
        <v/>
      </c>
      <c r="J236" s="18" t="n"/>
      <c r="K236" s="38" t="n"/>
      <c r="L236" s="25" t="n"/>
    </row>
    <row r="237">
      <c r="A237" s="18" t="n"/>
      <c r="B237" s="18" t="n"/>
      <c r="C237" s="38" t="n"/>
      <c r="D237" s="18" t="n"/>
      <c r="E237" s="40" t="n"/>
      <c r="F237" s="24">
        <f>IF($A237="","",COUNTIF('Payment Log'!$F$6:$F$1005,$A237))</f>
        <v/>
      </c>
      <c r="G237" s="41">
        <f>IF($A237="","",ROUND(SUMIF('Payment Log'!$F$6:$F$1005,$A237,'Payment Log'!$J$6:$J$1005),2))</f>
        <v/>
      </c>
      <c r="H237" s="41">
        <f>IF($A237="","",IF($E237="","",ROUND($E237-$G237,2)))</f>
        <v/>
      </c>
      <c r="I237" s="23">
        <f>IF($A237="","",IF(OR($B237="",$C237="",$E237=""),"Missing Required Data",IF($F237=0,"No Linked Payments",IF(ABS($H237)&gt;Dashboard!$B$6,"Variance","Matched"))))</f>
        <v/>
      </c>
      <c r="J237" s="18" t="n"/>
      <c r="K237" s="38" t="n"/>
      <c r="L237" s="25" t="n"/>
    </row>
    <row r="238">
      <c r="A238" s="18" t="n"/>
      <c r="B238" s="18" t="n"/>
      <c r="C238" s="38" t="n"/>
      <c r="D238" s="18" t="n"/>
      <c r="E238" s="40" t="n"/>
      <c r="F238" s="24">
        <f>IF($A238="","",COUNTIF('Payment Log'!$F$6:$F$1005,$A238))</f>
        <v/>
      </c>
      <c r="G238" s="41">
        <f>IF($A238="","",ROUND(SUMIF('Payment Log'!$F$6:$F$1005,$A238,'Payment Log'!$J$6:$J$1005),2))</f>
        <v/>
      </c>
      <c r="H238" s="41">
        <f>IF($A238="","",IF($E238="","",ROUND($E238-$G238,2)))</f>
        <v/>
      </c>
      <c r="I238" s="23">
        <f>IF($A238="","",IF(OR($B238="",$C238="",$E238=""),"Missing Required Data",IF($F238=0,"No Linked Payments",IF(ABS($H238)&gt;Dashboard!$B$6,"Variance","Matched"))))</f>
        <v/>
      </c>
      <c r="J238" s="18" t="n"/>
      <c r="K238" s="38" t="n"/>
      <c r="L238" s="25" t="n"/>
    </row>
    <row r="239">
      <c r="A239" s="18" t="n"/>
      <c r="B239" s="18" t="n"/>
      <c r="C239" s="38" t="n"/>
      <c r="D239" s="18" t="n"/>
      <c r="E239" s="40" t="n"/>
      <c r="F239" s="24">
        <f>IF($A239="","",COUNTIF('Payment Log'!$F$6:$F$1005,$A239))</f>
        <v/>
      </c>
      <c r="G239" s="41">
        <f>IF($A239="","",ROUND(SUMIF('Payment Log'!$F$6:$F$1005,$A239,'Payment Log'!$J$6:$J$1005),2))</f>
        <v/>
      </c>
      <c r="H239" s="41">
        <f>IF($A239="","",IF($E239="","",ROUND($E239-$G239,2)))</f>
        <v/>
      </c>
      <c r="I239" s="23">
        <f>IF($A239="","",IF(OR($B239="",$C239="",$E239=""),"Missing Required Data",IF($F239=0,"No Linked Payments",IF(ABS($H239)&gt;Dashboard!$B$6,"Variance","Matched"))))</f>
        <v/>
      </c>
      <c r="J239" s="18" t="n"/>
      <c r="K239" s="38" t="n"/>
      <c r="L239" s="25" t="n"/>
    </row>
    <row r="240">
      <c r="A240" s="18" t="n"/>
      <c r="B240" s="18" t="n"/>
      <c r="C240" s="38" t="n"/>
      <c r="D240" s="18" t="n"/>
      <c r="E240" s="40" t="n"/>
      <c r="F240" s="24">
        <f>IF($A240="","",COUNTIF('Payment Log'!$F$6:$F$1005,$A240))</f>
        <v/>
      </c>
      <c r="G240" s="41">
        <f>IF($A240="","",ROUND(SUMIF('Payment Log'!$F$6:$F$1005,$A240,'Payment Log'!$J$6:$J$1005),2))</f>
        <v/>
      </c>
      <c r="H240" s="41">
        <f>IF($A240="","",IF($E240="","",ROUND($E240-$G240,2)))</f>
        <v/>
      </c>
      <c r="I240" s="23">
        <f>IF($A240="","",IF(OR($B240="",$C240="",$E240=""),"Missing Required Data",IF($F240=0,"No Linked Payments",IF(ABS($H240)&gt;Dashboard!$B$6,"Variance","Matched"))))</f>
        <v/>
      </c>
      <c r="J240" s="18" t="n"/>
      <c r="K240" s="38" t="n"/>
      <c r="L240" s="25" t="n"/>
    </row>
    <row r="241">
      <c r="A241" s="18" t="n"/>
      <c r="B241" s="18" t="n"/>
      <c r="C241" s="38" t="n"/>
      <c r="D241" s="18" t="n"/>
      <c r="E241" s="40" t="n"/>
      <c r="F241" s="24">
        <f>IF($A241="","",COUNTIF('Payment Log'!$F$6:$F$1005,$A241))</f>
        <v/>
      </c>
      <c r="G241" s="41">
        <f>IF($A241="","",ROUND(SUMIF('Payment Log'!$F$6:$F$1005,$A241,'Payment Log'!$J$6:$J$1005),2))</f>
        <v/>
      </c>
      <c r="H241" s="41">
        <f>IF($A241="","",IF($E241="","",ROUND($E241-$G241,2)))</f>
        <v/>
      </c>
      <c r="I241" s="23">
        <f>IF($A241="","",IF(OR($B241="",$C241="",$E241=""),"Missing Required Data",IF($F241=0,"No Linked Payments",IF(ABS($H241)&gt;Dashboard!$B$6,"Variance","Matched"))))</f>
        <v/>
      </c>
      <c r="J241" s="18" t="n"/>
      <c r="K241" s="38" t="n"/>
      <c r="L241" s="25" t="n"/>
    </row>
    <row r="242">
      <c r="A242" s="18" t="n"/>
      <c r="B242" s="18" t="n"/>
      <c r="C242" s="38" t="n"/>
      <c r="D242" s="18" t="n"/>
      <c r="E242" s="40" t="n"/>
      <c r="F242" s="24">
        <f>IF($A242="","",COUNTIF('Payment Log'!$F$6:$F$1005,$A242))</f>
        <v/>
      </c>
      <c r="G242" s="41">
        <f>IF($A242="","",ROUND(SUMIF('Payment Log'!$F$6:$F$1005,$A242,'Payment Log'!$J$6:$J$1005),2))</f>
        <v/>
      </c>
      <c r="H242" s="41">
        <f>IF($A242="","",IF($E242="","",ROUND($E242-$G242,2)))</f>
        <v/>
      </c>
      <c r="I242" s="23">
        <f>IF($A242="","",IF(OR($B242="",$C242="",$E242=""),"Missing Required Data",IF($F242=0,"No Linked Payments",IF(ABS($H242)&gt;Dashboard!$B$6,"Variance","Matched"))))</f>
        <v/>
      </c>
      <c r="J242" s="18" t="n"/>
      <c r="K242" s="38" t="n"/>
      <c r="L242" s="25" t="n"/>
    </row>
    <row r="243">
      <c r="A243" s="18" t="n"/>
      <c r="B243" s="18" t="n"/>
      <c r="C243" s="38" t="n"/>
      <c r="D243" s="18" t="n"/>
      <c r="E243" s="40" t="n"/>
      <c r="F243" s="24">
        <f>IF($A243="","",COUNTIF('Payment Log'!$F$6:$F$1005,$A243))</f>
        <v/>
      </c>
      <c r="G243" s="41">
        <f>IF($A243="","",ROUND(SUMIF('Payment Log'!$F$6:$F$1005,$A243,'Payment Log'!$J$6:$J$1005),2))</f>
        <v/>
      </c>
      <c r="H243" s="41">
        <f>IF($A243="","",IF($E243="","",ROUND($E243-$G243,2)))</f>
        <v/>
      </c>
      <c r="I243" s="23">
        <f>IF($A243="","",IF(OR($B243="",$C243="",$E243=""),"Missing Required Data",IF($F243=0,"No Linked Payments",IF(ABS($H243)&gt;Dashboard!$B$6,"Variance","Matched"))))</f>
        <v/>
      </c>
      <c r="J243" s="18" t="n"/>
      <c r="K243" s="38" t="n"/>
      <c r="L243" s="25" t="n"/>
    </row>
    <row r="244">
      <c r="A244" s="18" t="n"/>
      <c r="B244" s="18" t="n"/>
      <c r="C244" s="38" t="n"/>
      <c r="D244" s="18" t="n"/>
      <c r="E244" s="40" t="n"/>
      <c r="F244" s="24">
        <f>IF($A244="","",COUNTIF('Payment Log'!$F$6:$F$1005,$A244))</f>
        <v/>
      </c>
      <c r="G244" s="41">
        <f>IF($A244="","",ROUND(SUMIF('Payment Log'!$F$6:$F$1005,$A244,'Payment Log'!$J$6:$J$1005),2))</f>
        <v/>
      </c>
      <c r="H244" s="41">
        <f>IF($A244="","",IF($E244="","",ROUND($E244-$G244,2)))</f>
        <v/>
      </c>
      <c r="I244" s="23">
        <f>IF($A244="","",IF(OR($B244="",$C244="",$E244=""),"Missing Required Data",IF($F244=0,"No Linked Payments",IF(ABS($H244)&gt;Dashboard!$B$6,"Variance","Matched"))))</f>
        <v/>
      </c>
      <c r="J244" s="18" t="n"/>
      <c r="K244" s="38" t="n"/>
      <c r="L244" s="25" t="n"/>
    </row>
    <row r="245">
      <c r="A245" s="18" t="n"/>
      <c r="B245" s="18" t="n"/>
      <c r="C245" s="38" t="n"/>
      <c r="D245" s="18" t="n"/>
      <c r="E245" s="40" t="n"/>
      <c r="F245" s="24">
        <f>IF($A245="","",COUNTIF('Payment Log'!$F$6:$F$1005,$A245))</f>
        <v/>
      </c>
      <c r="G245" s="41">
        <f>IF($A245="","",ROUND(SUMIF('Payment Log'!$F$6:$F$1005,$A245,'Payment Log'!$J$6:$J$1005),2))</f>
        <v/>
      </c>
      <c r="H245" s="41">
        <f>IF($A245="","",IF($E245="","",ROUND($E245-$G245,2)))</f>
        <v/>
      </c>
      <c r="I245" s="23">
        <f>IF($A245="","",IF(OR($B245="",$C245="",$E245=""),"Missing Required Data",IF($F245=0,"No Linked Payments",IF(ABS($H245)&gt;Dashboard!$B$6,"Variance","Matched"))))</f>
        <v/>
      </c>
      <c r="J245" s="18" t="n"/>
      <c r="K245" s="38" t="n"/>
      <c r="L245" s="25" t="n"/>
    </row>
    <row r="246">
      <c r="A246" s="18" t="n"/>
      <c r="B246" s="18" t="n"/>
      <c r="C246" s="38" t="n"/>
      <c r="D246" s="18" t="n"/>
      <c r="E246" s="40" t="n"/>
      <c r="F246" s="24">
        <f>IF($A246="","",COUNTIF('Payment Log'!$F$6:$F$1005,$A246))</f>
        <v/>
      </c>
      <c r="G246" s="41">
        <f>IF($A246="","",ROUND(SUMIF('Payment Log'!$F$6:$F$1005,$A246,'Payment Log'!$J$6:$J$1005),2))</f>
        <v/>
      </c>
      <c r="H246" s="41">
        <f>IF($A246="","",IF($E246="","",ROUND($E246-$G246,2)))</f>
        <v/>
      </c>
      <c r="I246" s="23">
        <f>IF($A246="","",IF(OR($B246="",$C246="",$E246=""),"Missing Required Data",IF($F246=0,"No Linked Payments",IF(ABS($H246)&gt;Dashboard!$B$6,"Variance","Matched"))))</f>
        <v/>
      </c>
      <c r="J246" s="18" t="n"/>
      <c r="K246" s="38" t="n"/>
      <c r="L246" s="25" t="n"/>
    </row>
    <row r="247">
      <c r="A247" s="18" t="n"/>
      <c r="B247" s="18" t="n"/>
      <c r="C247" s="38" t="n"/>
      <c r="D247" s="18" t="n"/>
      <c r="E247" s="40" t="n"/>
      <c r="F247" s="24">
        <f>IF($A247="","",COUNTIF('Payment Log'!$F$6:$F$1005,$A247))</f>
        <v/>
      </c>
      <c r="G247" s="41">
        <f>IF($A247="","",ROUND(SUMIF('Payment Log'!$F$6:$F$1005,$A247,'Payment Log'!$J$6:$J$1005),2))</f>
        <v/>
      </c>
      <c r="H247" s="41">
        <f>IF($A247="","",IF($E247="","",ROUND($E247-$G247,2)))</f>
        <v/>
      </c>
      <c r="I247" s="23">
        <f>IF($A247="","",IF(OR($B247="",$C247="",$E247=""),"Missing Required Data",IF($F247=0,"No Linked Payments",IF(ABS($H247)&gt;Dashboard!$B$6,"Variance","Matched"))))</f>
        <v/>
      </c>
      <c r="J247" s="18" t="n"/>
      <c r="K247" s="38" t="n"/>
      <c r="L247" s="25" t="n"/>
    </row>
    <row r="248">
      <c r="A248" s="18" t="n"/>
      <c r="B248" s="18" t="n"/>
      <c r="C248" s="38" t="n"/>
      <c r="D248" s="18" t="n"/>
      <c r="E248" s="40" t="n"/>
      <c r="F248" s="24">
        <f>IF($A248="","",COUNTIF('Payment Log'!$F$6:$F$1005,$A248))</f>
        <v/>
      </c>
      <c r="G248" s="41">
        <f>IF($A248="","",ROUND(SUMIF('Payment Log'!$F$6:$F$1005,$A248,'Payment Log'!$J$6:$J$1005),2))</f>
        <v/>
      </c>
      <c r="H248" s="41">
        <f>IF($A248="","",IF($E248="","",ROUND($E248-$G248,2)))</f>
        <v/>
      </c>
      <c r="I248" s="23">
        <f>IF($A248="","",IF(OR($B248="",$C248="",$E248=""),"Missing Required Data",IF($F248=0,"No Linked Payments",IF(ABS($H248)&gt;Dashboard!$B$6,"Variance","Matched"))))</f>
        <v/>
      </c>
      <c r="J248" s="18" t="n"/>
      <c r="K248" s="38" t="n"/>
      <c r="L248" s="25" t="n"/>
    </row>
    <row r="249">
      <c r="A249" s="18" t="n"/>
      <c r="B249" s="18" t="n"/>
      <c r="C249" s="38" t="n"/>
      <c r="D249" s="18" t="n"/>
      <c r="E249" s="40" t="n"/>
      <c r="F249" s="24">
        <f>IF($A249="","",COUNTIF('Payment Log'!$F$6:$F$1005,$A249))</f>
        <v/>
      </c>
      <c r="G249" s="41">
        <f>IF($A249="","",ROUND(SUMIF('Payment Log'!$F$6:$F$1005,$A249,'Payment Log'!$J$6:$J$1005),2))</f>
        <v/>
      </c>
      <c r="H249" s="41">
        <f>IF($A249="","",IF($E249="","",ROUND($E249-$G249,2)))</f>
        <v/>
      </c>
      <c r="I249" s="23">
        <f>IF($A249="","",IF(OR($B249="",$C249="",$E249=""),"Missing Required Data",IF($F249=0,"No Linked Payments",IF(ABS($H249)&gt;Dashboard!$B$6,"Variance","Matched"))))</f>
        <v/>
      </c>
      <c r="J249" s="18" t="n"/>
      <c r="K249" s="38" t="n"/>
      <c r="L249" s="25" t="n"/>
    </row>
    <row r="250">
      <c r="A250" s="18" t="n"/>
      <c r="B250" s="18" t="n"/>
      <c r="C250" s="38" t="n"/>
      <c r="D250" s="18" t="n"/>
      <c r="E250" s="40" t="n"/>
      <c r="F250" s="24">
        <f>IF($A250="","",COUNTIF('Payment Log'!$F$6:$F$1005,$A250))</f>
        <v/>
      </c>
      <c r="G250" s="41">
        <f>IF($A250="","",ROUND(SUMIF('Payment Log'!$F$6:$F$1005,$A250,'Payment Log'!$J$6:$J$1005),2))</f>
        <v/>
      </c>
      <c r="H250" s="41">
        <f>IF($A250="","",IF($E250="","",ROUND($E250-$G250,2)))</f>
        <v/>
      </c>
      <c r="I250" s="23">
        <f>IF($A250="","",IF(OR($B250="",$C250="",$E250=""),"Missing Required Data",IF($F250=0,"No Linked Payments",IF(ABS($H250)&gt;Dashboard!$B$6,"Variance","Matched"))))</f>
        <v/>
      </c>
      <c r="J250" s="18" t="n"/>
      <c r="K250" s="38" t="n"/>
      <c r="L250" s="25" t="n"/>
    </row>
    <row r="251">
      <c r="A251" s="18" t="n"/>
      <c r="B251" s="18" t="n"/>
      <c r="C251" s="38" t="n"/>
      <c r="D251" s="18" t="n"/>
      <c r="E251" s="40" t="n"/>
      <c r="F251" s="24">
        <f>IF($A251="","",COUNTIF('Payment Log'!$F$6:$F$1005,$A251))</f>
        <v/>
      </c>
      <c r="G251" s="41">
        <f>IF($A251="","",ROUND(SUMIF('Payment Log'!$F$6:$F$1005,$A251,'Payment Log'!$J$6:$J$1005),2))</f>
        <v/>
      </c>
      <c r="H251" s="41">
        <f>IF($A251="","",IF($E251="","",ROUND($E251-$G251,2)))</f>
        <v/>
      </c>
      <c r="I251" s="23">
        <f>IF($A251="","",IF(OR($B251="",$C251="",$E251=""),"Missing Required Data",IF($F251=0,"No Linked Payments",IF(ABS($H251)&gt;Dashboard!$B$6,"Variance","Matched"))))</f>
        <v/>
      </c>
      <c r="J251" s="18" t="n"/>
      <c r="K251" s="38" t="n"/>
      <c r="L251" s="25" t="n"/>
    </row>
    <row r="252">
      <c r="A252" s="18" t="n"/>
      <c r="B252" s="18" t="n"/>
      <c r="C252" s="38" t="n"/>
      <c r="D252" s="18" t="n"/>
      <c r="E252" s="40" t="n"/>
      <c r="F252" s="24">
        <f>IF($A252="","",COUNTIF('Payment Log'!$F$6:$F$1005,$A252))</f>
        <v/>
      </c>
      <c r="G252" s="41">
        <f>IF($A252="","",ROUND(SUMIF('Payment Log'!$F$6:$F$1005,$A252,'Payment Log'!$J$6:$J$1005),2))</f>
        <v/>
      </c>
      <c r="H252" s="41">
        <f>IF($A252="","",IF($E252="","",ROUND($E252-$G252,2)))</f>
        <v/>
      </c>
      <c r="I252" s="23">
        <f>IF($A252="","",IF(OR($B252="",$C252="",$E252=""),"Missing Required Data",IF($F252=0,"No Linked Payments",IF(ABS($H252)&gt;Dashboard!$B$6,"Variance","Matched"))))</f>
        <v/>
      </c>
      <c r="J252" s="18" t="n"/>
      <c r="K252" s="38" t="n"/>
      <c r="L252" s="25" t="n"/>
    </row>
    <row r="253">
      <c r="A253" s="18" t="n"/>
      <c r="B253" s="18" t="n"/>
      <c r="C253" s="38" t="n"/>
      <c r="D253" s="18" t="n"/>
      <c r="E253" s="40" t="n"/>
      <c r="F253" s="24">
        <f>IF($A253="","",COUNTIF('Payment Log'!$F$6:$F$1005,$A253))</f>
        <v/>
      </c>
      <c r="G253" s="41">
        <f>IF($A253="","",ROUND(SUMIF('Payment Log'!$F$6:$F$1005,$A253,'Payment Log'!$J$6:$J$1005),2))</f>
        <v/>
      </c>
      <c r="H253" s="41">
        <f>IF($A253="","",IF($E253="","",ROUND($E253-$G253,2)))</f>
        <v/>
      </c>
      <c r="I253" s="23">
        <f>IF($A253="","",IF(OR($B253="",$C253="",$E253=""),"Missing Required Data",IF($F253=0,"No Linked Payments",IF(ABS($H253)&gt;Dashboard!$B$6,"Variance","Matched"))))</f>
        <v/>
      </c>
      <c r="J253" s="18" t="n"/>
      <c r="K253" s="38" t="n"/>
      <c r="L253" s="25" t="n"/>
    </row>
    <row r="254">
      <c r="A254" s="18" t="n"/>
      <c r="B254" s="18" t="n"/>
      <c r="C254" s="38" t="n"/>
      <c r="D254" s="18" t="n"/>
      <c r="E254" s="40" t="n"/>
      <c r="F254" s="24">
        <f>IF($A254="","",COUNTIF('Payment Log'!$F$6:$F$1005,$A254))</f>
        <v/>
      </c>
      <c r="G254" s="41">
        <f>IF($A254="","",ROUND(SUMIF('Payment Log'!$F$6:$F$1005,$A254,'Payment Log'!$J$6:$J$1005),2))</f>
        <v/>
      </c>
      <c r="H254" s="41">
        <f>IF($A254="","",IF($E254="","",ROUND($E254-$G254,2)))</f>
        <v/>
      </c>
      <c r="I254" s="23">
        <f>IF($A254="","",IF(OR($B254="",$C254="",$E254=""),"Missing Required Data",IF($F254=0,"No Linked Payments",IF(ABS($H254)&gt;Dashboard!$B$6,"Variance","Matched"))))</f>
        <v/>
      </c>
      <c r="J254" s="18" t="n"/>
      <c r="K254" s="38" t="n"/>
      <c r="L254" s="25" t="n"/>
    </row>
    <row r="255">
      <c r="A255" s="18" t="n"/>
      <c r="B255" s="18" t="n"/>
      <c r="C255" s="38" t="n"/>
      <c r="D255" s="18" t="n"/>
      <c r="E255" s="40" t="n"/>
      <c r="F255" s="24">
        <f>IF($A255="","",COUNTIF('Payment Log'!$F$6:$F$1005,$A255))</f>
        <v/>
      </c>
      <c r="G255" s="41">
        <f>IF($A255="","",ROUND(SUMIF('Payment Log'!$F$6:$F$1005,$A255,'Payment Log'!$J$6:$J$1005),2))</f>
        <v/>
      </c>
      <c r="H255" s="41">
        <f>IF($A255="","",IF($E255="","",ROUND($E255-$G255,2)))</f>
        <v/>
      </c>
      <c r="I255" s="23">
        <f>IF($A255="","",IF(OR($B255="",$C255="",$E255=""),"Missing Required Data",IF($F255=0,"No Linked Payments",IF(ABS($H255)&gt;Dashboard!$B$6,"Variance","Matched"))))</f>
        <v/>
      </c>
      <c r="J255" s="18" t="n"/>
      <c r="K255" s="38" t="n"/>
      <c r="L255" s="25" t="n"/>
    </row>
    <row r="256">
      <c r="A256" s="18" t="n"/>
      <c r="B256" s="18" t="n"/>
      <c r="C256" s="38" t="n"/>
      <c r="D256" s="18" t="n"/>
      <c r="E256" s="40" t="n"/>
      <c r="F256" s="24">
        <f>IF($A256="","",COUNTIF('Payment Log'!$F$6:$F$1005,$A256))</f>
        <v/>
      </c>
      <c r="G256" s="41">
        <f>IF($A256="","",ROUND(SUMIF('Payment Log'!$F$6:$F$1005,$A256,'Payment Log'!$J$6:$J$1005),2))</f>
        <v/>
      </c>
      <c r="H256" s="41">
        <f>IF($A256="","",IF($E256="","",ROUND($E256-$G256,2)))</f>
        <v/>
      </c>
      <c r="I256" s="23">
        <f>IF($A256="","",IF(OR($B256="",$C256="",$E256=""),"Missing Required Data",IF($F256=0,"No Linked Payments",IF(ABS($H256)&gt;Dashboard!$B$6,"Variance","Matched"))))</f>
        <v/>
      </c>
      <c r="J256" s="18" t="n"/>
      <c r="K256" s="38" t="n"/>
      <c r="L256" s="25" t="n"/>
    </row>
    <row r="257">
      <c r="A257" s="18" t="n"/>
      <c r="B257" s="18" t="n"/>
      <c r="C257" s="38" t="n"/>
      <c r="D257" s="18" t="n"/>
      <c r="E257" s="40" t="n"/>
      <c r="F257" s="24">
        <f>IF($A257="","",COUNTIF('Payment Log'!$F$6:$F$1005,$A257))</f>
        <v/>
      </c>
      <c r="G257" s="41">
        <f>IF($A257="","",ROUND(SUMIF('Payment Log'!$F$6:$F$1005,$A257,'Payment Log'!$J$6:$J$1005),2))</f>
        <v/>
      </c>
      <c r="H257" s="41">
        <f>IF($A257="","",IF($E257="","",ROUND($E257-$G257,2)))</f>
        <v/>
      </c>
      <c r="I257" s="23">
        <f>IF($A257="","",IF(OR($B257="",$C257="",$E257=""),"Missing Required Data",IF($F257=0,"No Linked Payments",IF(ABS($H257)&gt;Dashboard!$B$6,"Variance","Matched"))))</f>
        <v/>
      </c>
      <c r="J257" s="18" t="n"/>
      <c r="K257" s="38" t="n"/>
      <c r="L257" s="25" t="n"/>
    </row>
    <row r="258">
      <c r="A258" s="18" t="n"/>
      <c r="B258" s="18" t="n"/>
      <c r="C258" s="38" t="n"/>
      <c r="D258" s="18" t="n"/>
      <c r="E258" s="40" t="n"/>
      <c r="F258" s="24">
        <f>IF($A258="","",COUNTIF('Payment Log'!$F$6:$F$1005,$A258))</f>
        <v/>
      </c>
      <c r="G258" s="41">
        <f>IF($A258="","",ROUND(SUMIF('Payment Log'!$F$6:$F$1005,$A258,'Payment Log'!$J$6:$J$1005),2))</f>
        <v/>
      </c>
      <c r="H258" s="41">
        <f>IF($A258="","",IF($E258="","",ROUND($E258-$G258,2)))</f>
        <v/>
      </c>
      <c r="I258" s="23">
        <f>IF($A258="","",IF(OR($B258="",$C258="",$E258=""),"Missing Required Data",IF($F258=0,"No Linked Payments",IF(ABS($H258)&gt;Dashboard!$B$6,"Variance","Matched"))))</f>
        <v/>
      </c>
      <c r="J258" s="18" t="n"/>
      <c r="K258" s="38" t="n"/>
      <c r="L258" s="25" t="n"/>
    </row>
    <row r="259">
      <c r="A259" s="18" t="n"/>
      <c r="B259" s="18" t="n"/>
      <c r="C259" s="38" t="n"/>
      <c r="D259" s="18" t="n"/>
      <c r="E259" s="40" t="n"/>
      <c r="F259" s="24">
        <f>IF($A259="","",COUNTIF('Payment Log'!$F$6:$F$1005,$A259))</f>
        <v/>
      </c>
      <c r="G259" s="41">
        <f>IF($A259="","",ROUND(SUMIF('Payment Log'!$F$6:$F$1005,$A259,'Payment Log'!$J$6:$J$1005),2))</f>
        <v/>
      </c>
      <c r="H259" s="41">
        <f>IF($A259="","",IF($E259="","",ROUND($E259-$G259,2)))</f>
        <v/>
      </c>
      <c r="I259" s="23">
        <f>IF($A259="","",IF(OR($B259="",$C259="",$E259=""),"Missing Required Data",IF($F259=0,"No Linked Payments",IF(ABS($H259)&gt;Dashboard!$B$6,"Variance","Matched"))))</f>
        <v/>
      </c>
      <c r="J259" s="18" t="n"/>
      <c r="K259" s="38" t="n"/>
      <c r="L259" s="25" t="n"/>
    </row>
    <row r="260">
      <c r="A260" s="18" t="n"/>
      <c r="B260" s="18" t="n"/>
      <c r="C260" s="38" t="n"/>
      <c r="D260" s="18" t="n"/>
      <c r="E260" s="40" t="n"/>
      <c r="F260" s="24">
        <f>IF($A260="","",COUNTIF('Payment Log'!$F$6:$F$1005,$A260))</f>
        <v/>
      </c>
      <c r="G260" s="41">
        <f>IF($A260="","",ROUND(SUMIF('Payment Log'!$F$6:$F$1005,$A260,'Payment Log'!$J$6:$J$1005),2))</f>
        <v/>
      </c>
      <c r="H260" s="41">
        <f>IF($A260="","",IF($E260="","",ROUND($E260-$G260,2)))</f>
        <v/>
      </c>
      <c r="I260" s="23">
        <f>IF($A260="","",IF(OR($B260="",$C260="",$E260=""),"Missing Required Data",IF($F260=0,"No Linked Payments",IF(ABS($H260)&gt;Dashboard!$B$6,"Variance","Matched"))))</f>
        <v/>
      </c>
      <c r="J260" s="18" t="n"/>
      <c r="K260" s="38" t="n"/>
      <c r="L260" s="25" t="n"/>
    </row>
    <row r="261">
      <c r="A261" s="18" t="n"/>
      <c r="B261" s="18" t="n"/>
      <c r="C261" s="38" t="n"/>
      <c r="D261" s="18" t="n"/>
      <c r="E261" s="40" t="n"/>
      <c r="F261" s="24">
        <f>IF($A261="","",COUNTIF('Payment Log'!$F$6:$F$1005,$A261))</f>
        <v/>
      </c>
      <c r="G261" s="41">
        <f>IF($A261="","",ROUND(SUMIF('Payment Log'!$F$6:$F$1005,$A261,'Payment Log'!$J$6:$J$1005),2))</f>
        <v/>
      </c>
      <c r="H261" s="41">
        <f>IF($A261="","",IF($E261="","",ROUND($E261-$G261,2)))</f>
        <v/>
      </c>
      <c r="I261" s="23">
        <f>IF($A261="","",IF(OR($B261="",$C261="",$E261=""),"Missing Required Data",IF($F261=0,"No Linked Payments",IF(ABS($H261)&gt;Dashboard!$B$6,"Variance","Matched"))))</f>
        <v/>
      </c>
      <c r="J261" s="18" t="n"/>
      <c r="K261" s="38" t="n"/>
      <c r="L261" s="25" t="n"/>
    </row>
    <row r="262">
      <c r="A262" s="18" t="n"/>
      <c r="B262" s="18" t="n"/>
      <c r="C262" s="38" t="n"/>
      <c r="D262" s="18" t="n"/>
      <c r="E262" s="40" t="n"/>
      <c r="F262" s="24">
        <f>IF($A262="","",COUNTIF('Payment Log'!$F$6:$F$1005,$A262))</f>
        <v/>
      </c>
      <c r="G262" s="41">
        <f>IF($A262="","",ROUND(SUMIF('Payment Log'!$F$6:$F$1005,$A262,'Payment Log'!$J$6:$J$1005),2))</f>
        <v/>
      </c>
      <c r="H262" s="41">
        <f>IF($A262="","",IF($E262="","",ROUND($E262-$G262,2)))</f>
        <v/>
      </c>
      <c r="I262" s="23">
        <f>IF($A262="","",IF(OR($B262="",$C262="",$E262=""),"Missing Required Data",IF($F262=0,"No Linked Payments",IF(ABS($H262)&gt;Dashboard!$B$6,"Variance","Matched"))))</f>
        <v/>
      </c>
      <c r="J262" s="18" t="n"/>
      <c r="K262" s="38" t="n"/>
      <c r="L262" s="25" t="n"/>
    </row>
    <row r="263">
      <c r="A263" s="18" t="n"/>
      <c r="B263" s="18" t="n"/>
      <c r="C263" s="38" t="n"/>
      <c r="D263" s="18" t="n"/>
      <c r="E263" s="40" t="n"/>
      <c r="F263" s="24">
        <f>IF($A263="","",COUNTIF('Payment Log'!$F$6:$F$1005,$A263))</f>
        <v/>
      </c>
      <c r="G263" s="41">
        <f>IF($A263="","",ROUND(SUMIF('Payment Log'!$F$6:$F$1005,$A263,'Payment Log'!$J$6:$J$1005),2))</f>
        <v/>
      </c>
      <c r="H263" s="41">
        <f>IF($A263="","",IF($E263="","",ROUND($E263-$G263,2)))</f>
        <v/>
      </c>
      <c r="I263" s="23">
        <f>IF($A263="","",IF(OR($B263="",$C263="",$E263=""),"Missing Required Data",IF($F263=0,"No Linked Payments",IF(ABS($H263)&gt;Dashboard!$B$6,"Variance","Matched"))))</f>
        <v/>
      </c>
      <c r="J263" s="18" t="n"/>
      <c r="K263" s="38" t="n"/>
      <c r="L263" s="25" t="n"/>
    </row>
    <row r="264">
      <c r="A264" s="18" t="n"/>
      <c r="B264" s="18" t="n"/>
      <c r="C264" s="38" t="n"/>
      <c r="D264" s="18" t="n"/>
      <c r="E264" s="40" t="n"/>
      <c r="F264" s="24">
        <f>IF($A264="","",COUNTIF('Payment Log'!$F$6:$F$1005,$A264))</f>
        <v/>
      </c>
      <c r="G264" s="41">
        <f>IF($A264="","",ROUND(SUMIF('Payment Log'!$F$6:$F$1005,$A264,'Payment Log'!$J$6:$J$1005),2))</f>
        <v/>
      </c>
      <c r="H264" s="41">
        <f>IF($A264="","",IF($E264="","",ROUND($E264-$G264,2)))</f>
        <v/>
      </c>
      <c r="I264" s="23">
        <f>IF($A264="","",IF(OR($B264="",$C264="",$E264=""),"Missing Required Data",IF($F264=0,"No Linked Payments",IF(ABS($H264)&gt;Dashboard!$B$6,"Variance","Matched"))))</f>
        <v/>
      </c>
      <c r="J264" s="18" t="n"/>
      <c r="K264" s="38" t="n"/>
      <c r="L264" s="25" t="n"/>
    </row>
    <row r="265">
      <c r="A265" s="18" t="n"/>
      <c r="B265" s="18" t="n"/>
      <c r="C265" s="38" t="n"/>
      <c r="D265" s="18" t="n"/>
      <c r="E265" s="40" t="n"/>
      <c r="F265" s="24">
        <f>IF($A265="","",COUNTIF('Payment Log'!$F$6:$F$1005,$A265))</f>
        <v/>
      </c>
      <c r="G265" s="41">
        <f>IF($A265="","",ROUND(SUMIF('Payment Log'!$F$6:$F$1005,$A265,'Payment Log'!$J$6:$J$1005),2))</f>
        <v/>
      </c>
      <c r="H265" s="41">
        <f>IF($A265="","",IF($E265="","",ROUND($E265-$G265,2)))</f>
        <v/>
      </c>
      <c r="I265" s="23">
        <f>IF($A265="","",IF(OR($B265="",$C265="",$E265=""),"Missing Required Data",IF($F265=0,"No Linked Payments",IF(ABS($H265)&gt;Dashboard!$B$6,"Variance","Matched"))))</f>
        <v/>
      </c>
      <c r="J265" s="18" t="n"/>
      <c r="K265" s="38" t="n"/>
      <c r="L265" s="25" t="n"/>
    </row>
    <row r="266">
      <c r="A266" s="18" t="n"/>
      <c r="B266" s="18" t="n"/>
      <c r="C266" s="38" t="n"/>
      <c r="D266" s="18" t="n"/>
      <c r="E266" s="40" t="n"/>
      <c r="F266" s="24">
        <f>IF($A266="","",COUNTIF('Payment Log'!$F$6:$F$1005,$A266))</f>
        <v/>
      </c>
      <c r="G266" s="41">
        <f>IF($A266="","",ROUND(SUMIF('Payment Log'!$F$6:$F$1005,$A266,'Payment Log'!$J$6:$J$1005),2))</f>
        <v/>
      </c>
      <c r="H266" s="41">
        <f>IF($A266="","",IF($E266="","",ROUND($E266-$G266,2)))</f>
        <v/>
      </c>
      <c r="I266" s="23">
        <f>IF($A266="","",IF(OR($B266="",$C266="",$E266=""),"Missing Required Data",IF($F266=0,"No Linked Payments",IF(ABS($H266)&gt;Dashboard!$B$6,"Variance","Matched"))))</f>
        <v/>
      </c>
      <c r="J266" s="18" t="n"/>
      <c r="K266" s="38" t="n"/>
      <c r="L266" s="25" t="n"/>
    </row>
    <row r="267">
      <c r="A267" s="18" t="n"/>
      <c r="B267" s="18" t="n"/>
      <c r="C267" s="38" t="n"/>
      <c r="D267" s="18" t="n"/>
      <c r="E267" s="40" t="n"/>
      <c r="F267" s="24">
        <f>IF($A267="","",COUNTIF('Payment Log'!$F$6:$F$1005,$A267))</f>
        <v/>
      </c>
      <c r="G267" s="41">
        <f>IF($A267="","",ROUND(SUMIF('Payment Log'!$F$6:$F$1005,$A267,'Payment Log'!$J$6:$J$1005),2))</f>
        <v/>
      </c>
      <c r="H267" s="41">
        <f>IF($A267="","",IF($E267="","",ROUND($E267-$G267,2)))</f>
        <v/>
      </c>
      <c r="I267" s="23">
        <f>IF($A267="","",IF(OR($B267="",$C267="",$E267=""),"Missing Required Data",IF($F267=0,"No Linked Payments",IF(ABS($H267)&gt;Dashboard!$B$6,"Variance","Matched"))))</f>
        <v/>
      </c>
      <c r="J267" s="18" t="n"/>
      <c r="K267" s="38" t="n"/>
      <c r="L267" s="25" t="n"/>
    </row>
    <row r="268">
      <c r="A268" s="18" t="n"/>
      <c r="B268" s="18" t="n"/>
      <c r="C268" s="38" t="n"/>
      <c r="D268" s="18" t="n"/>
      <c r="E268" s="40" t="n"/>
      <c r="F268" s="24">
        <f>IF($A268="","",COUNTIF('Payment Log'!$F$6:$F$1005,$A268))</f>
        <v/>
      </c>
      <c r="G268" s="41">
        <f>IF($A268="","",ROUND(SUMIF('Payment Log'!$F$6:$F$1005,$A268,'Payment Log'!$J$6:$J$1005),2))</f>
        <v/>
      </c>
      <c r="H268" s="41">
        <f>IF($A268="","",IF($E268="","",ROUND($E268-$G268,2)))</f>
        <v/>
      </c>
      <c r="I268" s="23">
        <f>IF($A268="","",IF(OR($B268="",$C268="",$E268=""),"Missing Required Data",IF($F268=0,"No Linked Payments",IF(ABS($H268)&gt;Dashboard!$B$6,"Variance","Matched"))))</f>
        <v/>
      </c>
      <c r="J268" s="18" t="n"/>
      <c r="K268" s="38" t="n"/>
      <c r="L268" s="25" t="n"/>
    </row>
    <row r="269">
      <c r="A269" s="18" t="n"/>
      <c r="B269" s="18" t="n"/>
      <c r="C269" s="38" t="n"/>
      <c r="D269" s="18" t="n"/>
      <c r="E269" s="40" t="n"/>
      <c r="F269" s="24">
        <f>IF($A269="","",COUNTIF('Payment Log'!$F$6:$F$1005,$A269))</f>
        <v/>
      </c>
      <c r="G269" s="41">
        <f>IF($A269="","",ROUND(SUMIF('Payment Log'!$F$6:$F$1005,$A269,'Payment Log'!$J$6:$J$1005),2))</f>
        <v/>
      </c>
      <c r="H269" s="41">
        <f>IF($A269="","",IF($E269="","",ROUND($E269-$G269,2)))</f>
        <v/>
      </c>
      <c r="I269" s="23">
        <f>IF($A269="","",IF(OR($B269="",$C269="",$E269=""),"Missing Required Data",IF($F269=0,"No Linked Payments",IF(ABS($H269)&gt;Dashboard!$B$6,"Variance","Matched"))))</f>
        <v/>
      </c>
      <c r="J269" s="18" t="n"/>
      <c r="K269" s="38" t="n"/>
      <c r="L269" s="25" t="n"/>
    </row>
    <row r="270">
      <c r="A270" s="18" t="n"/>
      <c r="B270" s="18" t="n"/>
      <c r="C270" s="38" t="n"/>
      <c r="D270" s="18" t="n"/>
      <c r="E270" s="40" t="n"/>
      <c r="F270" s="24">
        <f>IF($A270="","",COUNTIF('Payment Log'!$F$6:$F$1005,$A270))</f>
        <v/>
      </c>
      <c r="G270" s="41">
        <f>IF($A270="","",ROUND(SUMIF('Payment Log'!$F$6:$F$1005,$A270,'Payment Log'!$J$6:$J$1005),2))</f>
        <v/>
      </c>
      <c r="H270" s="41">
        <f>IF($A270="","",IF($E270="","",ROUND($E270-$G270,2)))</f>
        <v/>
      </c>
      <c r="I270" s="23">
        <f>IF($A270="","",IF(OR($B270="",$C270="",$E270=""),"Missing Required Data",IF($F270=0,"No Linked Payments",IF(ABS($H270)&gt;Dashboard!$B$6,"Variance","Matched"))))</f>
        <v/>
      </c>
      <c r="J270" s="18" t="n"/>
      <c r="K270" s="38" t="n"/>
      <c r="L270" s="25" t="n"/>
    </row>
    <row r="271">
      <c r="A271" s="18" t="n"/>
      <c r="B271" s="18" t="n"/>
      <c r="C271" s="38" t="n"/>
      <c r="D271" s="18" t="n"/>
      <c r="E271" s="40" t="n"/>
      <c r="F271" s="24">
        <f>IF($A271="","",COUNTIF('Payment Log'!$F$6:$F$1005,$A271))</f>
        <v/>
      </c>
      <c r="G271" s="41">
        <f>IF($A271="","",ROUND(SUMIF('Payment Log'!$F$6:$F$1005,$A271,'Payment Log'!$J$6:$J$1005),2))</f>
        <v/>
      </c>
      <c r="H271" s="41">
        <f>IF($A271="","",IF($E271="","",ROUND($E271-$G271,2)))</f>
        <v/>
      </c>
      <c r="I271" s="23">
        <f>IF($A271="","",IF(OR($B271="",$C271="",$E271=""),"Missing Required Data",IF($F271=0,"No Linked Payments",IF(ABS($H271)&gt;Dashboard!$B$6,"Variance","Matched"))))</f>
        <v/>
      </c>
      <c r="J271" s="18" t="n"/>
      <c r="K271" s="38" t="n"/>
      <c r="L271" s="25" t="n"/>
    </row>
    <row r="272">
      <c r="A272" s="18" t="n"/>
      <c r="B272" s="18" t="n"/>
      <c r="C272" s="38" t="n"/>
      <c r="D272" s="18" t="n"/>
      <c r="E272" s="40" t="n"/>
      <c r="F272" s="24">
        <f>IF($A272="","",COUNTIF('Payment Log'!$F$6:$F$1005,$A272))</f>
        <v/>
      </c>
      <c r="G272" s="41">
        <f>IF($A272="","",ROUND(SUMIF('Payment Log'!$F$6:$F$1005,$A272,'Payment Log'!$J$6:$J$1005),2))</f>
        <v/>
      </c>
      <c r="H272" s="41">
        <f>IF($A272="","",IF($E272="","",ROUND($E272-$G272,2)))</f>
        <v/>
      </c>
      <c r="I272" s="23">
        <f>IF($A272="","",IF(OR($B272="",$C272="",$E272=""),"Missing Required Data",IF($F272=0,"No Linked Payments",IF(ABS($H272)&gt;Dashboard!$B$6,"Variance","Matched"))))</f>
        <v/>
      </c>
      <c r="J272" s="18" t="n"/>
      <c r="K272" s="38" t="n"/>
      <c r="L272" s="25" t="n"/>
    </row>
    <row r="273">
      <c r="A273" s="18" t="n"/>
      <c r="B273" s="18" t="n"/>
      <c r="C273" s="38" t="n"/>
      <c r="D273" s="18" t="n"/>
      <c r="E273" s="40" t="n"/>
      <c r="F273" s="24">
        <f>IF($A273="","",COUNTIF('Payment Log'!$F$6:$F$1005,$A273))</f>
        <v/>
      </c>
      <c r="G273" s="41">
        <f>IF($A273="","",ROUND(SUMIF('Payment Log'!$F$6:$F$1005,$A273,'Payment Log'!$J$6:$J$1005),2))</f>
        <v/>
      </c>
      <c r="H273" s="41">
        <f>IF($A273="","",IF($E273="","",ROUND($E273-$G273,2)))</f>
        <v/>
      </c>
      <c r="I273" s="23">
        <f>IF($A273="","",IF(OR($B273="",$C273="",$E273=""),"Missing Required Data",IF($F273=0,"No Linked Payments",IF(ABS($H273)&gt;Dashboard!$B$6,"Variance","Matched"))))</f>
        <v/>
      </c>
      <c r="J273" s="18" t="n"/>
      <c r="K273" s="38" t="n"/>
      <c r="L273" s="25" t="n"/>
    </row>
    <row r="274">
      <c r="A274" s="18" t="n"/>
      <c r="B274" s="18" t="n"/>
      <c r="C274" s="38" t="n"/>
      <c r="D274" s="18" t="n"/>
      <c r="E274" s="40" t="n"/>
      <c r="F274" s="24">
        <f>IF($A274="","",COUNTIF('Payment Log'!$F$6:$F$1005,$A274))</f>
        <v/>
      </c>
      <c r="G274" s="41">
        <f>IF($A274="","",ROUND(SUMIF('Payment Log'!$F$6:$F$1005,$A274,'Payment Log'!$J$6:$J$1005),2))</f>
        <v/>
      </c>
      <c r="H274" s="41">
        <f>IF($A274="","",IF($E274="","",ROUND($E274-$G274,2)))</f>
        <v/>
      </c>
      <c r="I274" s="23">
        <f>IF($A274="","",IF(OR($B274="",$C274="",$E274=""),"Missing Required Data",IF($F274=0,"No Linked Payments",IF(ABS($H274)&gt;Dashboard!$B$6,"Variance","Matched"))))</f>
        <v/>
      </c>
      <c r="J274" s="18" t="n"/>
      <c r="K274" s="38" t="n"/>
      <c r="L274" s="25" t="n"/>
    </row>
    <row r="275">
      <c r="A275" s="18" t="n"/>
      <c r="B275" s="18" t="n"/>
      <c r="C275" s="38" t="n"/>
      <c r="D275" s="18" t="n"/>
      <c r="E275" s="40" t="n"/>
      <c r="F275" s="24">
        <f>IF($A275="","",COUNTIF('Payment Log'!$F$6:$F$1005,$A275))</f>
        <v/>
      </c>
      <c r="G275" s="41">
        <f>IF($A275="","",ROUND(SUMIF('Payment Log'!$F$6:$F$1005,$A275,'Payment Log'!$J$6:$J$1005),2))</f>
        <v/>
      </c>
      <c r="H275" s="41">
        <f>IF($A275="","",IF($E275="","",ROUND($E275-$G275,2)))</f>
        <v/>
      </c>
      <c r="I275" s="23">
        <f>IF($A275="","",IF(OR($B275="",$C275="",$E275=""),"Missing Required Data",IF($F275=0,"No Linked Payments",IF(ABS($H275)&gt;Dashboard!$B$6,"Variance","Matched"))))</f>
        <v/>
      </c>
      <c r="J275" s="18" t="n"/>
      <c r="K275" s="38" t="n"/>
      <c r="L275" s="25" t="n"/>
    </row>
    <row r="276">
      <c r="A276" s="18" t="n"/>
      <c r="B276" s="18" t="n"/>
      <c r="C276" s="38" t="n"/>
      <c r="D276" s="18" t="n"/>
      <c r="E276" s="40" t="n"/>
      <c r="F276" s="24">
        <f>IF($A276="","",COUNTIF('Payment Log'!$F$6:$F$1005,$A276))</f>
        <v/>
      </c>
      <c r="G276" s="41">
        <f>IF($A276="","",ROUND(SUMIF('Payment Log'!$F$6:$F$1005,$A276,'Payment Log'!$J$6:$J$1005),2))</f>
        <v/>
      </c>
      <c r="H276" s="41">
        <f>IF($A276="","",IF($E276="","",ROUND($E276-$G276,2)))</f>
        <v/>
      </c>
      <c r="I276" s="23">
        <f>IF($A276="","",IF(OR($B276="",$C276="",$E276=""),"Missing Required Data",IF($F276=0,"No Linked Payments",IF(ABS($H276)&gt;Dashboard!$B$6,"Variance","Matched"))))</f>
        <v/>
      </c>
      <c r="J276" s="18" t="n"/>
      <c r="K276" s="38" t="n"/>
      <c r="L276" s="25" t="n"/>
    </row>
    <row r="277">
      <c r="A277" s="18" t="n"/>
      <c r="B277" s="18" t="n"/>
      <c r="C277" s="38" t="n"/>
      <c r="D277" s="18" t="n"/>
      <c r="E277" s="40" t="n"/>
      <c r="F277" s="24">
        <f>IF($A277="","",COUNTIF('Payment Log'!$F$6:$F$1005,$A277))</f>
        <v/>
      </c>
      <c r="G277" s="41">
        <f>IF($A277="","",ROUND(SUMIF('Payment Log'!$F$6:$F$1005,$A277,'Payment Log'!$J$6:$J$1005),2))</f>
        <v/>
      </c>
      <c r="H277" s="41">
        <f>IF($A277="","",IF($E277="","",ROUND($E277-$G277,2)))</f>
        <v/>
      </c>
      <c r="I277" s="23">
        <f>IF($A277="","",IF(OR($B277="",$C277="",$E277=""),"Missing Required Data",IF($F277=0,"No Linked Payments",IF(ABS($H277)&gt;Dashboard!$B$6,"Variance","Matched"))))</f>
        <v/>
      </c>
      <c r="J277" s="18" t="n"/>
      <c r="K277" s="38" t="n"/>
      <c r="L277" s="25" t="n"/>
    </row>
    <row r="278">
      <c r="A278" s="18" t="n"/>
      <c r="B278" s="18" t="n"/>
      <c r="C278" s="38" t="n"/>
      <c r="D278" s="18" t="n"/>
      <c r="E278" s="40" t="n"/>
      <c r="F278" s="24">
        <f>IF($A278="","",COUNTIF('Payment Log'!$F$6:$F$1005,$A278))</f>
        <v/>
      </c>
      <c r="G278" s="41">
        <f>IF($A278="","",ROUND(SUMIF('Payment Log'!$F$6:$F$1005,$A278,'Payment Log'!$J$6:$J$1005),2))</f>
        <v/>
      </c>
      <c r="H278" s="41">
        <f>IF($A278="","",IF($E278="","",ROUND($E278-$G278,2)))</f>
        <v/>
      </c>
      <c r="I278" s="23">
        <f>IF($A278="","",IF(OR($B278="",$C278="",$E278=""),"Missing Required Data",IF($F278=0,"No Linked Payments",IF(ABS($H278)&gt;Dashboard!$B$6,"Variance","Matched"))))</f>
        <v/>
      </c>
      <c r="J278" s="18" t="n"/>
      <c r="K278" s="38" t="n"/>
      <c r="L278" s="25" t="n"/>
    </row>
    <row r="279">
      <c r="A279" s="18" t="n"/>
      <c r="B279" s="18" t="n"/>
      <c r="C279" s="38" t="n"/>
      <c r="D279" s="18" t="n"/>
      <c r="E279" s="40" t="n"/>
      <c r="F279" s="24">
        <f>IF($A279="","",COUNTIF('Payment Log'!$F$6:$F$1005,$A279))</f>
        <v/>
      </c>
      <c r="G279" s="41">
        <f>IF($A279="","",ROUND(SUMIF('Payment Log'!$F$6:$F$1005,$A279,'Payment Log'!$J$6:$J$1005),2))</f>
        <v/>
      </c>
      <c r="H279" s="41">
        <f>IF($A279="","",IF($E279="","",ROUND($E279-$G279,2)))</f>
        <v/>
      </c>
      <c r="I279" s="23">
        <f>IF($A279="","",IF(OR($B279="",$C279="",$E279=""),"Missing Required Data",IF($F279=0,"No Linked Payments",IF(ABS($H279)&gt;Dashboard!$B$6,"Variance","Matched"))))</f>
        <v/>
      </c>
      <c r="J279" s="18" t="n"/>
      <c r="K279" s="38" t="n"/>
      <c r="L279" s="25" t="n"/>
    </row>
    <row r="280">
      <c r="A280" s="18" t="n"/>
      <c r="B280" s="18" t="n"/>
      <c r="C280" s="38" t="n"/>
      <c r="D280" s="18" t="n"/>
      <c r="E280" s="40" t="n"/>
      <c r="F280" s="24">
        <f>IF($A280="","",COUNTIF('Payment Log'!$F$6:$F$1005,$A280))</f>
        <v/>
      </c>
      <c r="G280" s="41">
        <f>IF($A280="","",ROUND(SUMIF('Payment Log'!$F$6:$F$1005,$A280,'Payment Log'!$J$6:$J$1005),2))</f>
        <v/>
      </c>
      <c r="H280" s="41">
        <f>IF($A280="","",IF($E280="","",ROUND($E280-$G280,2)))</f>
        <v/>
      </c>
      <c r="I280" s="23">
        <f>IF($A280="","",IF(OR($B280="",$C280="",$E280=""),"Missing Required Data",IF($F280=0,"No Linked Payments",IF(ABS($H280)&gt;Dashboard!$B$6,"Variance","Matched"))))</f>
        <v/>
      </c>
      <c r="J280" s="18" t="n"/>
      <c r="K280" s="38" t="n"/>
      <c r="L280" s="25" t="n"/>
    </row>
    <row r="281">
      <c r="A281" s="18" t="n"/>
      <c r="B281" s="18" t="n"/>
      <c r="C281" s="38" t="n"/>
      <c r="D281" s="18" t="n"/>
      <c r="E281" s="40" t="n"/>
      <c r="F281" s="24">
        <f>IF($A281="","",COUNTIF('Payment Log'!$F$6:$F$1005,$A281))</f>
        <v/>
      </c>
      <c r="G281" s="41">
        <f>IF($A281="","",ROUND(SUMIF('Payment Log'!$F$6:$F$1005,$A281,'Payment Log'!$J$6:$J$1005),2))</f>
        <v/>
      </c>
      <c r="H281" s="41">
        <f>IF($A281="","",IF($E281="","",ROUND($E281-$G281,2)))</f>
        <v/>
      </c>
      <c r="I281" s="23">
        <f>IF($A281="","",IF(OR($B281="",$C281="",$E281=""),"Missing Required Data",IF($F281=0,"No Linked Payments",IF(ABS($H281)&gt;Dashboard!$B$6,"Variance","Matched"))))</f>
        <v/>
      </c>
      <c r="J281" s="18" t="n"/>
      <c r="K281" s="38" t="n"/>
      <c r="L281" s="25" t="n"/>
    </row>
    <row r="282">
      <c r="A282" s="18" t="n"/>
      <c r="B282" s="18" t="n"/>
      <c r="C282" s="38" t="n"/>
      <c r="D282" s="18" t="n"/>
      <c r="E282" s="40" t="n"/>
      <c r="F282" s="24">
        <f>IF($A282="","",COUNTIF('Payment Log'!$F$6:$F$1005,$A282))</f>
        <v/>
      </c>
      <c r="G282" s="41">
        <f>IF($A282="","",ROUND(SUMIF('Payment Log'!$F$6:$F$1005,$A282,'Payment Log'!$J$6:$J$1005),2))</f>
        <v/>
      </c>
      <c r="H282" s="41">
        <f>IF($A282="","",IF($E282="","",ROUND($E282-$G282,2)))</f>
        <v/>
      </c>
      <c r="I282" s="23">
        <f>IF($A282="","",IF(OR($B282="",$C282="",$E282=""),"Missing Required Data",IF($F282=0,"No Linked Payments",IF(ABS($H282)&gt;Dashboard!$B$6,"Variance","Matched"))))</f>
        <v/>
      </c>
      <c r="J282" s="18" t="n"/>
      <c r="K282" s="38" t="n"/>
      <c r="L282" s="25" t="n"/>
    </row>
    <row r="283">
      <c r="A283" s="18" t="n"/>
      <c r="B283" s="18" t="n"/>
      <c r="C283" s="38" t="n"/>
      <c r="D283" s="18" t="n"/>
      <c r="E283" s="40" t="n"/>
      <c r="F283" s="24">
        <f>IF($A283="","",COUNTIF('Payment Log'!$F$6:$F$1005,$A283))</f>
        <v/>
      </c>
      <c r="G283" s="41">
        <f>IF($A283="","",ROUND(SUMIF('Payment Log'!$F$6:$F$1005,$A283,'Payment Log'!$J$6:$J$1005),2))</f>
        <v/>
      </c>
      <c r="H283" s="41">
        <f>IF($A283="","",IF($E283="","",ROUND($E283-$G283,2)))</f>
        <v/>
      </c>
      <c r="I283" s="23">
        <f>IF($A283="","",IF(OR($B283="",$C283="",$E283=""),"Missing Required Data",IF($F283=0,"No Linked Payments",IF(ABS($H283)&gt;Dashboard!$B$6,"Variance","Matched"))))</f>
        <v/>
      </c>
      <c r="J283" s="18" t="n"/>
      <c r="K283" s="38" t="n"/>
      <c r="L283" s="25" t="n"/>
    </row>
    <row r="284">
      <c r="A284" s="18" t="n"/>
      <c r="B284" s="18" t="n"/>
      <c r="C284" s="38" t="n"/>
      <c r="D284" s="18" t="n"/>
      <c r="E284" s="40" t="n"/>
      <c r="F284" s="24">
        <f>IF($A284="","",COUNTIF('Payment Log'!$F$6:$F$1005,$A284))</f>
        <v/>
      </c>
      <c r="G284" s="41">
        <f>IF($A284="","",ROUND(SUMIF('Payment Log'!$F$6:$F$1005,$A284,'Payment Log'!$J$6:$J$1005),2))</f>
        <v/>
      </c>
      <c r="H284" s="41">
        <f>IF($A284="","",IF($E284="","",ROUND($E284-$G284,2)))</f>
        <v/>
      </c>
      <c r="I284" s="23">
        <f>IF($A284="","",IF(OR($B284="",$C284="",$E284=""),"Missing Required Data",IF($F284=0,"No Linked Payments",IF(ABS($H284)&gt;Dashboard!$B$6,"Variance","Matched"))))</f>
        <v/>
      </c>
      <c r="J284" s="18" t="n"/>
      <c r="K284" s="38" t="n"/>
      <c r="L284" s="25" t="n"/>
    </row>
    <row r="285">
      <c r="A285" s="18" t="n"/>
      <c r="B285" s="18" t="n"/>
      <c r="C285" s="38" t="n"/>
      <c r="D285" s="18" t="n"/>
      <c r="E285" s="40" t="n"/>
      <c r="F285" s="24">
        <f>IF($A285="","",COUNTIF('Payment Log'!$F$6:$F$1005,$A285))</f>
        <v/>
      </c>
      <c r="G285" s="41">
        <f>IF($A285="","",ROUND(SUMIF('Payment Log'!$F$6:$F$1005,$A285,'Payment Log'!$J$6:$J$1005),2))</f>
        <v/>
      </c>
      <c r="H285" s="41">
        <f>IF($A285="","",IF($E285="","",ROUND($E285-$G285,2)))</f>
        <v/>
      </c>
      <c r="I285" s="23">
        <f>IF($A285="","",IF(OR($B285="",$C285="",$E285=""),"Missing Required Data",IF($F285=0,"No Linked Payments",IF(ABS($H285)&gt;Dashboard!$B$6,"Variance","Matched"))))</f>
        <v/>
      </c>
      <c r="J285" s="18" t="n"/>
      <c r="K285" s="38" t="n"/>
      <c r="L285" s="25" t="n"/>
    </row>
    <row r="286">
      <c r="A286" s="18" t="n"/>
      <c r="B286" s="18" t="n"/>
      <c r="C286" s="38" t="n"/>
      <c r="D286" s="18" t="n"/>
      <c r="E286" s="40" t="n"/>
      <c r="F286" s="24">
        <f>IF($A286="","",COUNTIF('Payment Log'!$F$6:$F$1005,$A286))</f>
        <v/>
      </c>
      <c r="G286" s="41">
        <f>IF($A286="","",ROUND(SUMIF('Payment Log'!$F$6:$F$1005,$A286,'Payment Log'!$J$6:$J$1005),2))</f>
        <v/>
      </c>
      <c r="H286" s="41">
        <f>IF($A286="","",IF($E286="","",ROUND($E286-$G286,2)))</f>
        <v/>
      </c>
      <c r="I286" s="23">
        <f>IF($A286="","",IF(OR($B286="",$C286="",$E286=""),"Missing Required Data",IF($F286=0,"No Linked Payments",IF(ABS($H286)&gt;Dashboard!$B$6,"Variance","Matched"))))</f>
        <v/>
      </c>
      <c r="J286" s="18" t="n"/>
      <c r="K286" s="38" t="n"/>
      <c r="L286" s="25" t="n"/>
    </row>
    <row r="287">
      <c r="A287" s="18" t="n"/>
      <c r="B287" s="18" t="n"/>
      <c r="C287" s="38" t="n"/>
      <c r="D287" s="18" t="n"/>
      <c r="E287" s="40" t="n"/>
      <c r="F287" s="24">
        <f>IF($A287="","",COUNTIF('Payment Log'!$F$6:$F$1005,$A287))</f>
        <v/>
      </c>
      <c r="G287" s="41">
        <f>IF($A287="","",ROUND(SUMIF('Payment Log'!$F$6:$F$1005,$A287,'Payment Log'!$J$6:$J$1005),2))</f>
        <v/>
      </c>
      <c r="H287" s="41">
        <f>IF($A287="","",IF($E287="","",ROUND($E287-$G287,2)))</f>
        <v/>
      </c>
      <c r="I287" s="23">
        <f>IF($A287="","",IF(OR($B287="",$C287="",$E287=""),"Missing Required Data",IF($F287=0,"No Linked Payments",IF(ABS($H287)&gt;Dashboard!$B$6,"Variance","Matched"))))</f>
        <v/>
      </c>
      <c r="J287" s="18" t="n"/>
      <c r="K287" s="38" t="n"/>
      <c r="L287" s="25" t="n"/>
    </row>
    <row r="288">
      <c r="A288" s="18" t="n"/>
      <c r="B288" s="18" t="n"/>
      <c r="C288" s="38" t="n"/>
      <c r="D288" s="18" t="n"/>
      <c r="E288" s="40" t="n"/>
      <c r="F288" s="24">
        <f>IF($A288="","",COUNTIF('Payment Log'!$F$6:$F$1005,$A288))</f>
        <v/>
      </c>
      <c r="G288" s="41">
        <f>IF($A288="","",ROUND(SUMIF('Payment Log'!$F$6:$F$1005,$A288,'Payment Log'!$J$6:$J$1005),2))</f>
        <v/>
      </c>
      <c r="H288" s="41">
        <f>IF($A288="","",IF($E288="","",ROUND($E288-$G288,2)))</f>
        <v/>
      </c>
      <c r="I288" s="23">
        <f>IF($A288="","",IF(OR($B288="",$C288="",$E288=""),"Missing Required Data",IF($F288=0,"No Linked Payments",IF(ABS($H288)&gt;Dashboard!$B$6,"Variance","Matched"))))</f>
        <v/>
      </c>
      <c r="J288" s="18" t="n"/>
      <c r="K288" s="38" t="n"/>
      <c r="L288" s="25" t="n"/>
    </row>
    <row r="289">
      <c r="A289" s="18" t="n"/>
      <c r="B289" s="18" t="n"/>
      <c r="C289" s="38" t="n"/>
      <c r="D289" s="18" t="n"/>
      <c r="E289" s="40" t="n"/>
      <c r="F289" s="24">
        <f>IF($A289="","",COUNTIF('Payment Log'!$F$6:$F$1005,$A289))</f>
        <v/>
      </c>
      <c r="G289" s="41">
        <f>IF($A289="","",ROUND(SUMIF('Payment Log'!$F$6:$F$1005,$A289,'Payment Log'!$J$6:$J$1005),2))</f>
        <v/>
      </c>
      <c r="H289" s="41">
        <f>IF($A289="","",IF($E289="","",ROUND($E289-$G289,2)))</f>
        <v/>
      </c>
      <c r="I289" s="23">
        <f>IF($A289="","",IF(OR($B289="",$C289="",$E289=""),"Missing Required Data",IF($F289=0,"No Linked Payments",IF(ABS($H289)&gt;Dashboard!$B$6,"Variance","Matched"))))</f>
        <v/>
      </c>
      <c r="J289" s="18" t="n"/>
      <c r="K289" s="38" t="n"/>
      <c r="L289" s="25" t="n"/>
    </row>
    <row r="290">
      <c r="A290" s="18" t="n"/>
      <c r="B290" s="18" t="n"/>
      <c r="C290" s="38" t="n"/>
      <c r="D290" s="18" t="n"/>
      <c r="E290" s="40" t="n"/>
      <c r="F290" s="24">
        <f>IF($A290="","",COUNTIF('Payment Log'!$F$6:$F$1005,$A290))</f>
        <v/>
      </c>
      <c r="G290" s="41">
        <f>IF($A290="","",ROUND(SUMIF('Payment Log'!$F$6:$F$1005,$A290,'Payment Log'!$J$6:$J$1005),2))</f>
        <v/>
      </c>
      <c r="H290" s="41">
        <f>IF($A290="","",IF($E290="","",ROUND($E290-$G290,2)))</f>
        <v/>
      </c>
      <c r="I290" s="23">
        <f>IF($A290="","",IF(OR($B290="",$C290="",$E290=""),"Missing Required Data",IF($F290=0,"No Linked Payments",IF(ABS($H290)&gt;Dashboard!$B$6,"Variance","Matched"))))</f>
        <v/>
      </c>
      <c r="J290" s="18" t="n"/>
      <c r="K290" s="38" t="n"/>
      <c r="L290" s="25" t="n"/>
    </row>
    <row r="291">
      <c r="A291" s="18" t="n"/>
      <c r="B291" s="18" t="n"/>
      <c r="C291" s="38" t="n"/>
      <c r="D291" s="18" t="n"/>
      <c r="E291" s="40" t="n"/>
      <c r="F291" s="24">
        <f>IF($A291="","",COUNTIF('Payment Log'!$F$6:$F$1005,$A291))</f>
        <v/>
      </c>
      <c r="G291" s="41">
        <f>IF($A291="","",ROUND(SUMIF('Payment Log'!$F$6:$F$1005,$A291,'Payment Log'!$J$6:$J$1005),2))</f>
        <v/>
      </c>
      <c r="H291" s="41">
        <f>IF($A291="","",IF($E291="","",ROUND($E291-$G291,2)))</f>
        <v/>
      </c>
      <c r="I291" s="23">
        <f>IF($A291="","",IF(OR($B291="",$C291="",$E291=""),"Missing Required Data",IF($F291=0,"No Linked Payments",IF(ABS($H291)&gt;Dashboard!$B$6,"Variance","Matched"))))</f>
        <v/>
      </c>
      <c r="J291" s="18" t="n"/>
      <c r="K291" s="38" t="n"/>
      <c r="L291" s="25" t="n"/>
    </row>
    <row r="292">
      <c r="A292" s="18" t="n"/>
      <c r="B292" s="18" t="n"/>
      <c r="C292" s="38" t="n"/>
      <c r="D292" s="18" t="n"/>
      <c r="E292" s="40" t="n"/>
      <c r="F292" s="24">
        <f>IF($A292="","",COUNTIF('Payment Log'!$F$6:$F$1005,$A292))</f>
        <v/>
      </c>
      <c r="G292" s="41">
        <f>IF($A292="","",ROUND(SUMIF('Payment Log'!$F$6:$F$1005,$A292,'Payment Log'!$J$6:$J$1005),2))</f>
        <v/>
      </c>
      <c r="H292" s="41">
        <f>IF($A292="","",IF($E292="","",ROUND($E292-$G292,2)))</f>
        <v/>
      </c>
      <c r="I292" s="23">
        <f>IF($A292="","",IF(OR($B292="",$C292="",$E292=""),"Missing Required Data",IF($F292=0,"No Linked Payments",IF(ABS($H292)&gt;Dashboard!$B$6,"Variance","Matched"))))</f>
        <v/>
      </c>
      <c r="J292" s="18" t="n"/>
      <c r="K292" s="38" t="n"/>
      <c r="L292" s="25" t="n"/>
    </row>
    <row r="293">
      <c r="A293" s="18" t="n"/>
      <c r="B293" s="18" t="n"/>
      <c r="C293" s="38" t="n"/>
      <c r="D293" s="18" t="n"/>
      <c r="E293" s="40" t="n"/>
      <c r="F293" s="24">
        <f>IF($A293="","",COUNTIF('Payment Log'!$F$6:$F$1005,$A293))</f>
        <v/>
      </c>
      <c r="G293" s="41">
        <f>IF($A293="","",ROUND(SUMIF('Payment Log'!$F$6:$F$1005,$A293,'Payment Log'!$J$6:$J$1005),2))</f>
        <v/>
      </c>
      <c r="H293" s="41">
        <f>IF($A293="","",IF($E293="","",ROUND($E293-$G293,2)))</f>
        <v/>
      </c>
      <c r="I293" s="23">
        <f>IF($A293="","",IF(OR($B293="",$C293="",$E293=""),"Missing Required Data",IF($F293=0,"No Linked Payments",IF(ABS($H293)&gt;Dashboard!$B$6,"Variance","Matched"))))</f>
        <v/>
      </c>
      <c r="J293" s="18" t="n"/>
      <c r="K293" s="38" t="n"/>
      <c r="L293" s="25" t="n"/>
    </row>
    <row r="294">
      <c r="A294" s="18" t="n"/>
      <c r="B294" s="18" t="n"/>
      <c r="C294" s="38" t="n"/>
      <c r="D294" s="18" t="n"/>
      <c r="E294" s="40" t="n"/>
      <c r="F294" s="24">
        <f>IF($A294="","",COUNTIF('Payment Log'!$F$6:$F$1005,$A294))</f>
        <v/>
      </c>
      <c r="G294" s="41">
        <f>IF($A294="","",ROUND(SUMIF('Payment Log'!$F$6:$F$1005,$A294,'Payment Log'!$J$6:$J$1005),2))</f>
        <v/>
      </c>
      <c r="H294" s="41">
        <f>IF($A294="","",IF($E294="","",ROUND($E294-$G294,2)))</f>
        <v/>
      </c>
      <c r="I294" s="23">
        <f>IF($A294="","",IF(OR($B294="",$C294="",$E294=""),"Missing Required Data",IF($F294=0,"No Linked Payments",IF(ABS($H294)&gt;Dashboard!$B$6,"Variance","Matched"))))</f>
        <v/>
      </c>
      <c r="J294" s="18" t="n"/>
      <c r="K294" s="38" t="n"/>
      <c r="L294" s="25" t="n"/>
    </row>
    <row r="295">
      <c r="A295" s="18" t="n"/>
      <c r="B295" s="18" t="n"/>
      <c r="C295" s="38" t="n"/>
      <c r="D295" s="18" t="n"/>
      <c r="E295" s="40" t="n"/>
      <c r="F295" s="24">
        <f>IF($A295="","",COUNTIF('Payment Log'!$F$6:$F$1005,$A295))</f>
        <v/>
      </c>
      <c r="G295" s="41">
        <f>IF($A295="","",ROUND(SUMIF('Payment Log'!$F$6:$F$1005,$A295,'Payment Log'!$J$6:$J$1005),2))</f>
        <v/>
      </c>
      <c r="H295" s="41">
        <f>IF($A295="","",IF($E295="","",ROUND($E295-$G295,2)))</f>
        <v/>
      </c>
      <c r="I295" s="23">
        <f>IF($A295="","",IF(OR($B295="",$C295="",$E295=""),"Missing Required Data",IF($F295=0,"No Linked Payments",IF(ABS($H295)&gt;Dashboard!$B$6,"Variance","Matched"))))</f>
        <v/>
      </c>
      <c r="J295" s="18" t="n"/>
      <c r="K295" s="38" t="n"/>
      <c r="L295" s="25" t="n"/>
    </row>
    <row r="296">
      <c r="A296" s="18" t="n"/>
      <c r="B296" s="18" t="n"/>
      <c r="C296" s="38" t="n"/>
      <c r="D296" s="18" t="n"/>
      <c r="E296" s="40" t="n"/>
      <c r="F296" s="24">
        <f>IF($A296="","",COUNTIF('Payment Log'!$F$6:$F$1005,$A296))</f>
        <v/>
      </c>
      <c r="G296" s="41">
        <f>IF($A296="","",ROUND(SUMIF('Payment Log'!$F$6:$F$1005,$A296,'Payment Log'!$J$6:$J$1005),2))</f>
        <v/>
      </c>
      <c r="H296" s="41">
        <f>IF($A296="","",IF($E296="","",ROUND($E296-$G296,2)))</f>
        <v/>
      </c>
      <c r="I296" s="23">
        <f>IF($A296="","",IF(OR($B296="",$C296="",$E296=""),"Missing Required Data",IF($F296=0,"No Linked Payments",IF(ABS($H296)&gt;Dashboard!$B$6,"Variance","Matched"))))</f>
        <v/>
      </c>
      <c r="J296" s="18" t="n"/>
      <c r="K296" s="38" t="n"/>
      <c r="L296" s="25" t="n"/>
    </row>
    <row r="297">
      <c r="A297" s="18" t="n"/>
      <c r="B297" s="18" t="n"/>
      <c r="C297" s="38" t="n"/>
      <c r="D297" s="18" t="n"/>
      <c r="E297" s="40" t="n"/>
      <c r="F297" s="24">
        <f>IF($A297="","",COUNTIF('Payment Log'!$F$6:$F$1005,$A297))</f>
        <v/>
      </c>
      <c r="G297" s="41">
        <f>IF($A297="","",ROUND(SUMIF('Payment Log'!$F$6:$F$1005,$A297,'Payment Log'!$J$6:$J$1005),2))</f>
        <v/>
      </c>
      <c r="H297" s="41">
        <f>IF($A297="","",IF($E297="","",ROUND($E297-$G297,2)))</f>
        <v/>
      </c>
      <c r="I297" s="23">
        <f>IF($A297="","",IF(OR($B297="",$C297="",$E297=""),"Missing Required Data",IF($F297=0,"No Linked Payments",IF(ABS($H297)&gt;Dashboard!$B$6,"Variance","Matched"))))</f>
        <v/>
      </c>
      <c r="J297" s="18" t="n"/>
      <c r="K297" s="38" t="n"/>
      <c r="L297" s="25" t="n"/>
    </row>
    <row r="298">
      <c r="A298" s="18" t="n"/>
      <c r="B298" s="18" t="n"/>
      <c r="C298" s="38" t="n"/>
      <c r="D298" s="18" t="n"/>
      <c r="E298" s="40" t="n"/>
      <c r="F298" s="24">
        <f>IF($A298="","",COUNTIF('Payment Log'!$F$6:$F$1005,$A298))</f>
        <v/>
      </c>
      <c r="G298" s="41">
        <f>IF($A298="","",ROUND(SUMIF('Payment Log'!$F$6:$F$1005,$A298,'Payment Log'!$J$6:$J$1005),2))</f>
        <v/>
      </c>
      <c r="H298" s="41">
        <f>IF($A298="","",IF($E298="","",ROUND($E298-$G298,2)))</f>
        <v/>
      </c>
      <c r="I298" s="23">
        <f>IF($A298="","",IF(OR($B298="",$C298="",$E298=""),"Missing Required Data",IF($F298=0,"No Linked Payments",IF(ABS($H298)&gt;Dashboard!$B$6,"Variance","Matched"))))</f>
        <v/>
      </c>
      <c r="J298" s="18" t="n"/>
      <c r="K298" s="38" t="n"/>
      <c r="L298" s="25" t="n"/>
    </row>
    <row r="299">
      <c r="A299" s="18" t="n"/>
      <c r="B299" s="18" t="n"/>
      <c r="C299" s="38" t="n"/>
      <c r="D299" s="18" t="n"/>
      <c r="E299" s="40" t="n"/>
      <c r="F299" s="24">
        <f>IF($A299="","",COUNTIF('Payment Log'!$F$6:$F$1005,$A299))</f>
        <v/>
      </c>
      <c r="G299" s="41">
        <f>IF($A299="","",ROUND(SUMIF('Payment Log'!$F$6:$F$1005,$A299,'Payment Log'!$J$6:$J$1005),2))</f>
        <v/>
      </c>
      <c r="H299" s="41">
        <f>IF($A299="","",IF($E299="","",ROUND($E299-$G299,2)))</f>
        <v/>
      </c>
      <c r="I299" s="23">
        <f>IF($A299="","",IF(OR($B299="",$C299="",$E299=""),"Missing Required Data",IF($F299=0,"No Linked Payments",IF(ABS($H299)&gt;Dashboard!$B$6,"Variance","Matched"))))</f>
        <v/>
      </c>
      <c r="J299" s="18" t="n"/>
      <c r="K299" s="38" t="n"/>
      <c r="L299" s="25" t="n"/>
    </row>
    <row r="300">
      <c r="A300" s="18" t="n"/>
      <c r="B300" s="18" t="n"/>
      <c r="C300" s="38" t="n"/>
      <c r="D300" s="18" t="n"/>
      <c r="E300" s="40" t="n"/>
      <c r="F300" s="24">
        <f>IF($A300="","",COUNTIF('Payment Log'!$F$6:$F$1005,$A300))</f>
        <v/>
      </c>
      <c r="G300" s="41">
        <f>IF($A300="","",ROUND(SUMIF('Payment Log'!$F$6:$F$1005,$A300,'Payment Log'!$J$6:$J$1005),2))</f>
        <v/>
      </c>
      <c r="H300" s="41">
        <f>IF($A300="","",IF($E300="","",ROUND($E300-$G300,2)))</f>
        <v/>
      </c>
      <c r="I300" s="23">
        <f>IF($A300="","",IF(OR($B300="",$C300="",$E300=""),"Missing Required Data",IF($F300=0,"No Linked Payments",IF(ABS($H300)&gt;Dashboard!$B$6,"Variance","Matched"))))</f>
        <v/>
      </c>
      <c r="J300" s="18" t="n"/>
      <c r="K300" s="38" t="n"/>
      <c r="L300" s="25" t="n"/>
    </row>
    <row r="301">
      <c r="A301" s="18" t="n"/>
      <c r="B301" s="18" t="n"/>
      <c r="C301" s="38" t="n"/>
      <c r="D301" s="18" t="n"/>
      <c r="E301" s="40" t="n"/>
      <c r="F301" s="24">
        <f>IF($A301="","",COUNTIF('Payment Log'!$F$6:$F$1005,$A301))</f>
        <v/>
      </c>
      <c r="G301" s="41">
        <f>IF($A301="","",ROUND(SUMIF('Payment Log'!$F$6:$F$1005,$A301,'Payment Log'!$J$6:$J$1005),2))</f>
        <v/>
      </c>
      <c r="H301" s="41">
        <f>IF($A301="","",IF($E301="","",ROUND($E301-$G301,2)))</f>
        <v/>
      </c>
      <c r="I301" s="23">
        <f>IF($A301="","",IF(OR($B301="",$C301="",$E301=""),"Missing Required Data",IF($F301=0,"No Linked Payments",IF(ABS($H301)&gt;Dashboard!$B$6,"Variance","Matched"))))</f>
        <v/>
      </c>
      <c r="J301" s="18" t="n"/>
      <c r="K301" s="38" t="n"/>
      <c r="L301" s="25" t="n"/>
    </row>
    <row r="302">
      <c r="A302" s="18" t="n"/>
      <c r="B302" s="18" t="n"/>
      <c r="C302" s="38" t="n"/>
      <c r="D302" s="18" t="n"/>
      <c r="E302" s="40" t="n"/>
      <c r="F302" s="24">
        <f>IF($A302="","",COUNTIF('Payment Log'!$F$6:$F$1005,$A302))</f>
        <v/>
      </c>
      <c r="G302" s="41">
        <f>IF($A302="","",ROUND(SUMIF('Payment Log'!$F$6:$F$1005,$A302,'Payment Log'!$J$6:$J$1005),2))</f>
        <v/>
      </c>
      <c r="H302" s="41">
        <f>IF($A302="","",IF($E302="","",ROUND($E302-$G302,2)))</f>
        <v/>
      </c>
      <c r="I302" s="23">
        <f>IF($A302="","",IF(OR($B302="",$C302="",$E302=""),"Missing Required Data",IF($F302=0,"No Linked Payments",IF(ABS($H302)&gt;Dashboard!$B$6,"Variance","Matched"))))</f>
        <v/>
      </c>
      <c r="J302" s="18" t="n"/>
      <c r="K302" s="38" t="n"/>
      <c r="L302" s="25" t="n"/>
    </row>
    <row r="303">
      <c r="A303" s="18" t="n"/>
      <c r="B303" s="18" t="n"/>
      <c r="C303" s="38" t="n"/>
      <c r="D303" s="18" t="n"/>
      <c r="E303" s="40" t="n"/>
      <c r="F303" s="24">
        <f>IF($A303="","",COUNTIF('Payment Log'!$F$6:$F$1005,$A303))</f>
        <v/>
      </c>
      <c r="G303" s="41">
        <f>IF($A303="","",ROUND(SUMIF('Payment Log'!$F$6:$F$1005,$A303,'Payment Log'!$J$6:$J$1005),2))</f>
        <v/>
      </c>
      <c r="H303" s="41">
        <f>IF($A303="","",IF($E303="","",ROUND($E303-$G303,2)))</f>
        <v/>
      </c>
      <c r="I303" s="23">
        <f>IF($A303="","",IF(OR($B303="",$C303="",$E303=""),"Missing Required Data",IF($F303=0,"No Linked Payments",IF(ABS($H303)&gt;Dashboard!$B$6,"Variance","Matched"))))</f>
        <v/>
      </c>
      <c r="J303" s="18" t="n"/>
      <c r="K303" s="38" t="n"/>
      <c r="L303" s="25" t="n"/>
    </row>
    <row r="304">
      <c r="A304" s="18" t="n"/>
      <c r="B304" s="18" t="n"/>
      <c r="C304" s="38" t="n"/>
      <c r="D304" s="18" t="n"/>
      <c r="E304" s="40" t="n"/>
      <c r="F304" s="24">
        <f>IF($A304="","",COUNTIF('Payment Log'!$F$6:$F$1005,$A304))</f>
        <v/>
      </c>
      <c r="G304" s="41">
        <f>IF($A304="","",ROUND(SUMIF('Payment Log'!$F$6:$F$1005,$A304,'Payment Log'!$J$6:$J$1005),2))</f>
        <v/>
      </c>
      <c r="H304" s="41">
        <f>IF($A304="","",IF($E304="","",ROUND($E304-$G304,2)))</f>
        <v/>
      </c>
      <c r="I304" s="23">
        <f>IF($A304="","",IF(OR($B304="",$C304="",$E304=""),"Missing Required Data",IF($F304=0,"No Linked Payments",IF(ABS($H304)&gt;Dashboard!$B$6,"Variance","Matched"))))</f>
        <v/>
      </c>
      <c r="J304" s="18" t="n"/>
      <c r="K304" s="38" t="n"/>
      <c r="L304" s="25" t="n"/>
    </row>
    <row r="305">
      <c r="A305" s="18" t="n"/>
      <c r="B305" s="18" t="n"/>
      <c r="C305" s="38" t="n"/>
      <c r="D305" s="18" t="n"/>
      <c r="E305" s="40" t="n"/>
      <c r="F305" s="24">
        <f>IF($A305="","",COUNTIF('Payment Log'!$F$6:$F$1005,$A305))</f>
        <v/>
      </c>
      <c r="G305" s="41">
        <f>IF($A305="","",ROUND(SUMIF('Payment Log'!$F$6:$F$1005,$A305,'Payment Log'!$J$6:$J$1005),2))</f>
        <v/>
      </c>
      <c r="H305" s="41">
        <f>IF($A305="","",IF($E305="","",ROUND($E305-$G305,2)))</f>
        <v/>
      </c>
      <c r="I305" s="23">
        <f>IF($A305="","",IF(OR($B305="",$C305="",$E305=""),"Missing Required Data",IF($F305=0,"No Linked Payments",IF(ABS($H305)&gt;Dashboard!$B$6,"Variance","Matched"))))</f>
        <v/>
      </c>
      <c r="J305" s="18" t="n"/>
      <c r="K305" s="38" t="n"/>
      <c r="L305" s="25" t="n"/>
    </row>
    <row r="306">
      <c r="A306" s="18" t="n"/>
      <c r="B306" s="18" t="n"/>
      <c r="C306" s="38" t="n"/>
      <c r="D306" s="18" t="n"/>
      <c r="E306" s="40" t="n"/>
      <c r="F306" s="24">
        <f>IF($A306="","",COUNTIF('Payment Log'!$F$6:$F$1005,$A306))</f>
        <v/>
      </c>
      <c r="G306" s="41">
        <f>IF($A306="","",ROUND(SUMIF('Payment Log'!$F$6:$F$1005,$A306,'Payment Log'!$J$6:$J$1005),2))</f>
        <v/>
      </c>
      <c r="H306" s="41">
        <f>IF($A306="","",IF($E306="","",ROUND($E306-$G306,2)))</f>
        <v/>
      </c>
      <c r="I306" s="23">
        <f>IF($A306="","",IF(OR($B306="",$C306="",$E306=""),"Missing Required Data",IF($F306=0,"No Linked Payments",IF(ABS($H306)&gt;Dashboard!$B$6,"Variance","Matched"))))</f>
        <v/>
      </c>
      <c r="J306" s="18" t="n"/>
      <c r="K306" s="38" t="n"/>
      <c r="L306" s="25" t="n"/>
    </row>
    <row r="307">
      <c r="A307" s="18" t="n"/>
      <c r="B307" s="18" t="n"/>
      <c r="C307" s="38" t="n"/>
      <c r="D307" s="18" t="n"/>
      <c r="E307" s="40" t="n"/>
      <c r="F307" s="24">
        <f>IF($A307="","",COUNTIF('Payment Log'!$F$6:$F$1005,$A307))</f>
        <v/>
      </c>
      <c r="G307" s="41">
        <f>IF($A307="","",ROUND(SUMIF('Payment Log'!$F$6:$F$1005,$A307,'Payment Log'!$J$6:$J$1005),2))</f>
        <v/>
      </c>
      <c r="H307" s="41">
        <f>IF($A307="","",IF($E307="","",ROUND($E307-$G307,2)))</f>
        <v/>
      </c>
      <c r="I307" s="23">
        <f>IF($A307="","",IF(OR($B307="",$C307="",$E307=""),"Missing Required Data",IF($F307=0,"No Linked Payments",IF(ABS($H307)&gt;Dashboard!$B$6,"Variance","Matched"))))</f>
        <v/>
      </c>
      <c r="J307" s="18" t="n"/>
      <c r="K307" s="38" t="n"/>
      <c r="L307" s="25" t="n"/>
    </row>
    <row r="308">
      <c r="A308" s="18" t="n"/>
      <c r="B308" s="18" t="n"/>
      <c r="C308" s="38" t="n"/>
      <c r="D308" s="18" t="n"/>
      <c r="E308" s="40" t="n"/>
      <c r="F308" s="24">
        <f>IF($A308="","",COUNTIF('Payment Log'!$F$6:$F$1005,$A308))</f>
        <v/>
      </c>
      <c r="G308" s="41">
        <f>IF($A308="","",ROUND(SUMIF('Payment Log'!$F$6:$F$1005,$A308,'Payment Log'!$J$6:$J$1005),2))</f>
        <v/>
      </c>
      <c r="H308" s="41">
        <f>IF($A308="","",IF($E308="","",ROUND($E308-$G308,2)))</f>
        <v/>
      </c>
      <c r="I308" s="23">
        <f>IF($A308="","",IF(OR($B308="",$C308="",$E308=""),"Missing Required Data",IF($F308=0,"No Linked Payments",IF(ABS($H308)&gt;Dashboard!$B$6,"Variance","Matched"))))</f>
        <v/>
      </c>
      <c r="J308" s="18" t="n"/>
      <c r="K308" s="38" t="n"/>
      <c r="L308" s="25" t="n"/>
    </row>
    <row r="309">
      <c r="A309" s="18" t="n"/>
      <c r="B309" s="18" t="n"/>
      <c r="C309" s="38" t="n"/>
      <c r="D309" s="18" t="n"/>
      <c r="E309" s="40" t="n"/>
      <c r="F309" s="24">
        <f>IF($A309="","",COUNTIF('Payment Log'!$F$6:$F$1005,$A309))</f>
        <v/>
      </c>
      <c r="G309" s="41">
        <f>IF($A309="","",ROUND(SUMIF('Payment Log'!$F$6:$F$1005,$A309,'Payment Log'!$J$6:$J$1005),2))</f>
        <v/>
      </c>
      <c r="H309" s="41">
        <f>IF($A309="","",IF($E309="","",ROUND($E309-$G309,2)))</f>
        <v/>
      </c>
      <c r="I309" s="23">
        <f>IF($A309="","",IF(OR($B309="",$C309="",$E309=""),"Missing Required Data",IF($F309=0,"No Linked Payments",IF(ABS($H309)&gt;Dashboard!$B$6,"Variance","Matched"))))</f>
        <v/>
      </c>
      <c r="J309" s="18" t="n"/>
      <c r="K309" s="38" t="n"/>
      <c r="L309" s="25" t="n"/>
    </row>
    <row r="310">
      <c r="A310" s="18" t="n"/>
      <c r="B310" s="18" t="n"/>
      <c r="C310" s="38" t="n"/>
      <c r="D310" s="18" t="n"/>
      <c r="E310" s="40" t="n"/>
      <c r="F310" s="24">
        <f>IF($A310="","",COUNTIF('Payment Log'!$F$6:$F$1005,$A310))</f>
        <v/>
      </c>
      <c r="G310" s="41">
        <f>IF($A310="","",ROUND(SUMIF('Payment Log'!$F$6:$F$1005,$A310,'Payment Log'!$J$6:$J$1005),2))</f>
        <v/>
      </c>
      <c r="H310" s="41">
        <f>IF($A310="","",IF($E310="","",ROUND($E310-$G310,2)))</f>
        <v/>
      </c>
      <c r="I310" s="23">
        <f>IF($A310="","",IF(OR($B310="",$C310="",$E310=""),"Missing Required Data",IF($F310=0,"No Linked Payments",IF(ABS($H310)&gt;Dashboard!$B$6,"Variance","Matched"))))</f>
        <v/>
      </c>
      <c r="J310" s="18" t="n"/>
      <c r="K310" s="38" t="n"/>
      <c r="L310" s="25" t="n"/>
    </row>
    <row r="311">
      <c r="A311" s="18" t="n"/>
      <c r="B311" s="18" t="n"/>
      <c r="C311" s="38" t="n"/>
      <c r="D311" s="18" t="n"/>
      <c r="E311" s="40" t="n"/>
      <c r="F311" s="24">
        <f>IF($A311="","",COUNTIF('Payment Log'!$F$6:$F$1005,$A311))</f>
        <v/>
      </c>
      <c r="G311" s="41">
        <f>IF($A311="","",ROUND(SUMIF('Payment Log'!$F$6:$F$1005,$A311,'Payment Log'!$J$6:$J$1005),2))</f>
        <v/>
      </c>
      <c r="H311" s="41">
        <f>IF($A311="","",IF($E311="","",ROUND($E311-$G311,2)))</f>
        <v/>
      </c>
      <c r="I311" s="23">
        <f>IF($A311="","",IF(OR($B311="",$C311="",$E311=""),"Missing Required Data",IF($F311=0,"No Linked Payments",IF(ABS($H311)&gt;Dashboard!$B$6,"Variance","Matched"))))</f>
        <v/>
      </c>
      <c r="J311" s="18" t="n"/>
      <c r="K311" s="38" t="n"/>
      <c r="L311" s="25" t="n"/>
    </row>
    <row r="312">
      <c r="A312" s="18" t="n"/>
      <c r="B312" s="18" t="n"/>
      <c r="C312" s="38" t="n"/>
      <c r="D312" s="18" t="n"/>
      <c r="E312" s="40" t="n"/>
      <c r="F312" s="24">
        <f>IF($A312="","",COUNTIF('Payment Log'!$F$6:$F$1005,$A312))</f>
        <v/>
      </c>
      <c r="G312" s="41">
        <f>IF($A312="","",ROUND(SUMIF('Payment Log'!$F$6:$F$1005,$A312,'Payment Log'!$J$6:$J$1005),2))</f>
        <v/>
      </c>
      <c r="H312" s="41">
        <f>IF($A312="","",IF($E312="","",ROUND($E312-$G312,2)))</f>
        <v/>
      </c>
      <c r="I312" s="23">
        <f>IF($A312="","",IF(OR($B312="",$C312="",$E312=""),"Missing Required Data",IF($F312=0,"No Linked Payments",IF(ABS($H312)&gt;Dashboard!$B$6,"Variance","Matched"))))</f>
        <v/>
      </c>
      <c r="J312" s="18" t="n"/>
      <c r="K312" s="38" t="n"/>
      <c r="L312" s="25" t="n"/>
    </row>
    <row r="313">
      <c r="A313" s="18" t="n"/>
      <c r="B313" s="18" t="n"/>
      <c r="C313" s="38" t="n"/>
      <c r="D313" s="18" t="n"/>
      <c r="E313" s="40" t="n"/>
      <c r="F313" s="24">
        <f>IF($A313="","",COUNTIF('Payment Log'!$F$6:$F$1005,$A313))</f>
        <v/>
      </c>
      <c r="G313" s="41">
        <f>IF($A313="","",ROUND(SUMIF('Payment Log'!$F$6:$F$1005,$A313,'Payment Log'!$J$6:$J$1005),2))</f>
        <v/>
      </c>
      <c r="H313" s="41">
        <f>IF($A313="","",IF($E313="","",ROUND($E313-$G313,2)))</f>
        <v/>
      </c>
      <c r="I313" s="23">
        <f>IF($A313="","",IF(OR($B313="",$C313="",$E313=""),"Missing Required Data",IF($F313=0,"No Linked Payments",IF(ABS($H313)&gt;Dashboard!$B$6,"Variance","Matched"))))</f>
        <v/>
      </c>
      <c r="J313" s="18" t="n"/>
      <c r="K313" s="38" t="n"/>
      <c r="L313" s="25" t="n"/>
    </row>
    <row r="314">
      <c r="A314" s="18" t="n"/>
      <c r="B314" s="18" t="n"/>
      <c r="C314" s="38" t="n"/>
      <c r="D314" s="18" t="n"/>
      <c r="E314" s="40" t="n"/>
      <c r="F314" s="24">
        <f>IF($A314="","",COUNTIF('Payment Log'!$F$6:$F$1005,$A314))</f>
        <v/>
      </c>
      <c r="G314" s="41">
        <f>IF($A314="","",ROUND(SUMIF('Payment Log'!$F$6:$F$1005,$A314,'Payment Log'!$J$6:$J$1005),2))</f>
        <v/>
      </c>
      <c r="H314" s="41">
        <f>IF($A314="","",IF($E314="","",ROUND($E314-$G314,2)))</f>
        <v/>
      </c>
      <c r="I314" s="23">
        <f>IF($A314="","",IF(OR($B314="",$C314="",$E314=""),"Missing Required Data",IF($F314=0,"No Linked Payments",IF(ABS($H314)&gt;Dashboard!$B$6,"Variance","Matched"))))</f>
        <v/>
      </c>
      <c r="J314" s="18" t="n"/>
      <c r="K314" s="38" t="n"/>
      <c r="L314" s="25" t="n"/>
    </row>
    <row r="315">
      <c r="A315" s="18" t="n"/>
      <c r="B315" s="18" t="n"/>
      <c r="C315" s="38" t="n"/>
      <c r="D315" s="18" t="n"/>
      <c r="E315" s="40" t="n"/>
      <c r="F315" s="24">
        <f>IF($A315="","",COUNTIF('Payment Log'!$F$6:$F$1005,$A315))</f>
        <v/>
      </c>
      <c r="G315" s="41">
        <f>IF($A315="","",ROUND(SUMIF('Payment Log'!$F$6:$F$1005,$A315,'Payment Log'!$J$6:$J$1005),2))</f>
        <v/>
      </c>
      <c r="H315" s="41">
        <f>IF($A315="","",IF($E315="","",ROUND($E315-$G315,2)))</f>
        <v/>
      </c>
      <c r="I315" s="23">
        <f>IF($A315="","",IF(OR($B315="",$C315="",$E315=""),"Missing Required Data",IF($F315=0,"No Linked Payments",IF(ABS($H315)&gt;Dashboard!$B$6,"Variance","Matched"))))</f>
        <v/>
      </c>
      <c r="J315" s="18" t="n"/>
      <c r="K315" s="38" t="n"/>
      <c r="L315" s="25" t="n"/>
    </row>
    <row r="316">
      <c r="A316" s="18" t="n"/>
      <c r="B316" s="18" t="n"/>
      <c r="C316" s="38" t="n"/>
      <c r="D316" s="18" t="n"/>
      <c r="E316" s="40" t="n"/>
      <c r="F316" s="24">
        <f>IF($A316="","",COUNTIF('Payment Log'!$F$6:$F$1005,$A316))</f>
        <v/>
      </c>
      <c r="G316" s="41">
        <f>IF($A316="","",ROUND(SUMIF('Payment Log'!$F$6:$F$1005,$A316,'Payment Log'!$J$6:$J$1005),2))</f>
        <v/>
      </c>
      <c r="H316" s="41">
        <f>IF($A316="","",IF($E316="","",ROUND($E316-$G316,2)))</f>
        <v/>
      </c>
      <c r="I316" s="23">
        <f>IF($A316="","",IF(OR($B316="",$C316="",$E316=""),"Missing Required Data",IF($F316=0,"No Linked Payments",IF(ABS($H316)&gt;Dashboard!$B$6,"Variance","Matched"))))</f>
        <v/>
      </c>
      <c r="J316" s="18" t="n"/>
      <c r="K316" s="38" t="n"/>
      <c r="L316" s="25" t="n"/>
    </row>
    <row r="317">
      <c r="A317" s="18" t="n"/>
      <c r="B317" s="18" t="n"/>
      <c r="C317" s="38" t="n"/>
      <c r="D317" s="18" t="n"/>
      <c r="E317" s="40" t="n"/>
      <c r="F317" s="24">
        <f>IF($A317="","",COUNTIF('Payment Log'!$F$6:$F$1005,$A317))</f>
        <v/>
      </c>
      <c r="G317" s="41">
        <f>IF($A317="","",ROUND(SUMIF('Payment Log'!$F$6:$F$1005,$A317,'Payment Log'!$J$6:$J$1005),2))</f>
        <v/>
      </c>
      <c r="H317" s="41">
        <f>IF($A317="","",IF($E317="","",ROUND($E317-$G317,2)))</f>
        <v/>
      </c>
      <c r="I317" s="23">
        <f>IF($A317="","",IF(OR($B317="",$C317="",$E317=""),"Missing Required Data",IF($F317=0,"No Linked Payments",IF(ABS($H317)&gt;Dashboard!$B$6,"Variance","Matched"))))</f>
        <v/>
      </c>
      <c r="J317" s="18" t="n"/>
      <c r="K317" s="38" t="n"/>
      <c r="L317" s="25" t="n"/>
    </row>
    <row r="318">
      <c r="A318" s="18" t="n"/>
      <c r="B318" s="18" t="n"/>
      <c r="C318" s="38" t="n"/>
      <c r="D318" s="18" t="n"/>
      <c r="E318" s="40" t="n"/>
      <c r="F318" s="24">
        <f>IF($A318="","",COUNTIF('Payment Log'!$F$6:$F$1005,$A318))</f>
        <v/>
      </c>
      <c r="G318" s="41">
        <f>IF($A318="","",ROUND(SUMIF('Payment Log'!$F$6:$F$1005,$A318,'Payment Log'!$J$6:$J$1005),2))</f>
        <v/>
      </c>
      <c r="H318" s="41">
        <f>IF($A318="","",IF($E318="","",ROUND($E318-$G318,2)))</f>
        <v/>
      </c>
      <c r="I318" s="23">
        <f>IF($A318="","",IF(OR($B318="",$C318="",$E318=""),"Missing Required Data",IF($F318=0,"No Linked Payments",IF(ABS($H318)&gt;Dashboard!$B$6,"Variance","Matched"))))</f>
        <v/>
      </c>
      <c r="J318" s="18" t="n"/>
      <c r="K318" s="38" t="n"/>
      <c r="L318" s="25" t="n"/>
    </row>
    <row r="319">
      <c r="A319" s="18" t="n"/>
      <c r="B319" s="18" t="n"/>
      <c r="C319" s="38" t="n"/>
      <c r="D319" s="18" t="n"/>
      <c r="E319" s="40" t="n"/>
      <c r="F319" s="24">
        <f>IF($A319="","",COUNTIF('Payment Log'!$F$6:$F$1005,$A319))</f>
        <v/>
      </c>
      <c r="G319" s="41">
        <f>IF($A319="","",ROUND(SUMIF('Payment Log'!$F$6:$F$1005,$A319,'Payment Log'!$J$6:$J$1005),2))</f>
        <v/>
      </c>
      <c r="H319" s="41">
        <f>IF($A319="","",IF($E319="","",ROUND($E319-$G319,2)))</f>
        <v/>
      </c>
      <c r="I319" s="23">
        <f>IF($A319="","",IF(OR($B319="",$C319="",$E319=""),"Missing Required Data",IF($F319=0,"No Linked Payments",IF(ABS($H319)&gt;Dashboard!$B$6,"Variance","Matched"))))</f>
        <v/>
      </c>
      <c r="J319" s="18" t="n"/>
      <c r="K319" s="38" t="n"/>
      <c r="L319" s="25" t="n"/>
    </row>
    <row r="320">
      <c r="A320" s="18" t="n"/>
      <c r="B320" s="18" t="n"/>
      <c r="C320" s="38" t="n"/>
      <c r="D320" s="18" t="n"/>
      <c r="E320" s="40" t="n"/>
      <c r="F320" s="24">
        <f>IF($A320="","",COUNTIF('Payment Log'!$F$6:$F$1005,$A320))</f>
        <v/>
      </c>
      <c r="G320" s="41">
        <f>IF($A320="","",ROUND(SUMIF('Payment Log'!$F$6:$F$1005,$A320,'Payment Log'!$J$6:$J$1005),2))</f>
        <v/>
      </c>
      <c r="H320" s="41">
        <f>IF($A320="","",IF($E320="","",ROUND($E320-$G320,2)))</f>
        <v/>
      </c>
      <c r="I320" s="23">
        <f>IF($A320="","",IF(OR($B320="",$C320="",$E320=""),"Missing Required Data",IF($F320=0,"No Linked Payments",IF(ABS($H320)&gt;Dashboard!$B$6,"Variance","Matched"))))</f>
        <v/>
      </c>
      <c r="J320" s="18" t="n"/>
      <c r="K320" s="38" t="n"/>
      <c r="L320" s="25" t="n"/>
    </row>
    <row r="321">
      <c r="A321" s="18" t="n"/>
      <c r="B321" s="18" t="n"/>
      <c r="C321" s="38" t="n"/>
      <c r="D321" s="18" t="n"/>
      <c r="E321" s="40" t="n"/>
      <c r="F321" s="24">
        <f>IF($A321="","",COUNTIF('Payment Log'!$F$6:$F$1005,$A321))</f>
        <v/>
      </c>
      <c r="G321" s="41">
        <f>IF($A321="","",ROUND(SUMIF('Payment Log'!$F$6:$F$1005,$A321,'Payment Log'!$J$6:$J$1005),2))</f>
        <v/>
      </c>
      <c r="H321" s="41">
        <f>IF($A321="","",IF($E321="","",ROUND($E321-$G321,2)))</f>
        <v/>
      </c>
      <c r="I321" s="23">
        <f>IF($A321="","",IF(OR($B321="",$C321="",$E321=""),"Missing Required Data",IF($F321=0,"No Linked Payments",IF(ABS($H321)&gt;Dashboard!$B$6,"Variance","Matched"))))</f>
        <v/>
      </c>
      <c r="J321" s="18" t="n"/>
      <c r="K321" s="38" t="n"/>
      <c r="L321" s="25" t="n"/>
    </row>
    <row r="322">
      <c r="A322" s="18" t="n"/>
      <c r="B322" s="18" t="n"/>
      <c r="C322" s="38" t="n"/>
      <c r="D322" s="18" t="n"/>
      <c r="E322" s="40" t="n"/>
      <c r="F322" s="24">
        <f>IF($A322="","",COUNTIF('Payment Log'!$F$6:$F$1005,$A322))</f>
        <v/>
      </c>
      <c r="G322" s="41">
        <f>IF($A322="","",ROUND(SUMIF('Payment Log'!$F$6:$F$1005,$A322,'Payment Log'!$J$6:$J$1005),2))</f>
        <v/>
      </c>
      <c r="H322" s="41">
        <f>IF($A322="","",IF($E322="","",ROUND($E322-$G322,2)))</f>
        <v/>
      </c>
      <c r="I322" s="23">
        <f>IF($A322="","",IF(OR($B322="",$C322="",$E322=""),"Missing Required Data",IF($F322=0,"No Linked Payments",IF(ABS($H322)&gt;Dashboard!$B$6,"Variance","Matched"))))</f>
        <v/>
      </c>
      <c r="J322" s="18" t="n"/>
      <c r="K322" s="38" t="n"/>
      <c r="L322" s="25" t="n"/>
    </row>
    <row r="323">
      <c r="A323" s="18" t="n"/>
      <c r="B323" s="18" t="n"/>
      <c r="C323" s="38" t="n"/>
      <c r="D323" s="18" t="n"/>
      <c r="E323" s="40" t="n"/>
      <c r="F323" s="24">
        <f>IF($A323="","",COUNTIF('Payment Log'!$F$6:$F$1005,$A323))</f>
        <v/>
      </c>
      <c r="G323" s="41">
        <f>IF($A323="","",ROUND(SUMIF('Payment Log'!$F$6:$F$1005,$A323,'Payment Log'!$J$6:$J$1005),2))</f>
        <v/>
      </c>
      <c r="H323" s="41">
        <f>IF($A323="","",IF($E323="","",ROUND($E323-$G323,2)))</f>
        <v/>
      </c>
      <c r="I323" s="23">
        <f>IF($A323="","",IF(OR($B323="",$C323="",$E323=""),"Missing Required Data",IF($F323=0,"No Linked Payments",IF(ABS($H323)&gt;Dashboard!$B$6,"Variance","Matched"))))</f>
        <v/>
      </c>
      <c r="J323" s="18" t="n"/>
      <c r="K323" s="38" t="n"/>
      <c r="L323" s="25" t="n"/>
    </row>
    <row r="324">
      <c r="A324" s="18" t="n"/>
      <c r="B324" s="18" t="n"/>
      <c r="C324" s="38" t="n"/>
      <c r="D324" s="18" t="n"/>
      <c r="E324" s="40" t="n"/>
      <c r="F324" s="24">
        <f>IF($A324="","",COUNTIF('Payment Log'!$F$6:$F$1005,$A324))</f>
        <v/>
      </c>
      <c r="G324" s="41">
        <f>IF($A324="","",ROUND(SUMIF('Payment Log'!$F$6:$F$1005,$A324,'Payment Log'!$J$6:$J$1005),2))</f>
        <v/>
      </c>
      <c r="H324" s="41">
        <f>IF($A324="","",IF($E324="","",ROUND($E324-$G324,2)))</f>
        <v/>
      </c>
      <c r="I324" s="23">
        <f>IF($A324="","",IF(OR($B324="",$C324="",$E324=""),"Missing Required Data",IF($F324=0,"No Linked Payments",IF(ABS($H324)&gt;Dashboard!$B$6,"Variance","Matched"))))</f>
        <v/>
      </c>
      <c r="J324" s="18" t="n"/>
      <c r="K324" s="38" t="n"/>
      <c r="L324" s="25" t="n"/>
    </row>
    <row r="325">
      <c r="A325" s="18" t="n"/>
      <c r="B325" s="18" t="n"/>
      <c r="C325" s="38" t="n"/>
      <c r="D325" s="18" t="n"/>
      <c r="E325" s="40" t="n"/>
      <c r="F325" s="24">
        <f>IF($A325="","",COUNTIF('Payment Log'!$F$6:$F$1005,$A325))</f>
        <v/>
      </c>
      <c r="G325" s="41">
        <f>IF($A325="","",ROUND(SUMIF('Payment Log'!$F$6:$F$1005,$A325,'Payment Log'!$J$6:$J$1005),2))</f>
        <v/>
      </c>
      <c r="H325" s="41">
        <f>IF($A325="","",IF($E325="","",ROUND($E325-$G325,2)))</f>
        <v/>
      </c>
      <c r="I325" s="23">
        <f>IF($A325="","",IF(OR($B325="",$C325="",$E325=""),"Missing Required Data",IF($F325=0,"No Linked Payments",IF(ABS($H325)&gt;Dashboard!$B$6,"Variance","Matched"))))</f>
        <v/>
      </c>
      <c r="J325" s="18" t="n"/>
      <c r="K325" s="38" t="n"/>
      <c r="L325" s="25" t="n"/>
    </row>
    <row r="326">
      <c r="A326" s="18" t="n"/>
      <c r="B326" s="18" t="n"/>
      <c r="C326" s="38" t="n"/>
      <c r="D326" s="18" t="n"/>
      <c r="E326" s="40" t="n"/>
      <c r="F326" s="24">
        <f>IF($A326="","",COUNTIF('Payment Log'!$F$6:$F$1005,$A326))</f>
        <v/>
      </c>
      <c r="G326" s="41">
        <f>IF($A326="","",ROUND(SUMIF('Payment Log'!$F$6:$F$1005,$A326,'Payment Log'!$J$6:$J$1005),2))</f>
        <v/>
      </c>
      <c r="H326" s="41">
        <f>IF($A326="","",IF($E326="","",ROUND($E326-$G326,2)))</f>
        <v/>
      </c>
      <c r="I326" s="23">
        <f>IF($A326="","",IF(OR($B326="",$C326="",$E326=""),"Missing Required Data",IF($F326=0,"No Linked Payments",IF(ABS($H326)&gt;Dashboard!$B$6,"Variance","Matched"))))</f>
        <v/>
      </c>
      <c r="J326" s="18" t="n"/>
      <c r="K326" s="38" t="n"/>
      <c r="L326" s="25" t="n"/>
    </row>
    <row r="327">
      <c r="A327" s="18" t="n"/>
      <c r="B327" s="18" t="n"/>
      <c r="C327" s="38" t="n"/>
      <c r="D327" s="18" t="n"/>
      <c r="E327" s="40" t="n"/>
      <c r="F327" s="24">
        <f>IF($A327="","",COUNTIF('Payment Log'!$F$6:$F$1005,$A327))</f>
        <v/>
      </c>
      <c r="G327" s="41">
        <f>IF($A327="","",ROUND(SUMIF('Payment Log'!$F$6:$F$1005,$A327,'Payment Log'!$J$6:$J$1005),2))</f>
        <v/>
      </c>
      <c r="H327" s="41">
        <f>IF($A327="","",IF($E327="","",ROUND($E327-$G327,2)))</f>
        <v/>
      </c>
      <c r="I327" s="23">
        <f>IF($A327="","",IF(OR($B327="",$C327="",$E327=""),"Missing Required Data",IF($F327=0,"No Linked Payments",IF(ABS($H327)&gt;Dashboard!$B$6,"Variance","Matched"))))</f>
        <v/>
      </c>
      <c r="J327" s="18" t="n"/>
      <c r="K327" s="38" t="n"/>
      <c r="L327" s="25" t="n"/>
    </row>
    <row r="328">
      <c r="A328" s="18" t="n"/>
      <c r="B328" s="18" t="n"/>
      <c r="C328" s="38" t="n"/>
      <c r="D328" s="18" t="n"/>
      <c r="E328" s="40" t="n"/>
      <c r="F328" s="24">
        <f>IF($A328="","",COUNTIF('Payment Log'!$F$6:$F$1005,$A328))</f>
        <v/>
      </c>
      <c r="G328" s="41">
        <f>IF($A328="","",ROUND(SUMIF('Payment Log'!$F$6:$F$1005,$A328,'Payment Log'!$J$6:$J$1005),2))</f>
        <v/>
      </c>
      <c r="H328" s="41">
        <f>IF($A328="","",IF($E328="","",ROUND($E328-$G328,2)))</f>
        <v/>
      </c>
      <c r="I328" s="23">
        <f>IF($A328="","",IF(OR($B328="",$C328="",$E328=""),"Missing Required Data",IF($F328=0,"No Linked Payments",IF(ABS($H328)&gt;Dashboard!$B$6,"Variance","Matched"))))</f>
        <v/>
      </c>
      <c r="J328" s="18" t="n"/>
      <c r="K328" s="38" t="n"/>
      <c r="L328" s="25" t="n"/>
    </row>
    <row r="329">
      <c r="A329" s="18" t="n"/>
      <c r="B329" s="18" t="n"/>
      <c r="C329" s="38" t="n"/>
      <c r="D329" s="18" t="n"/>
      <c r="E329" s="40" t="n"/>
      <c r="F329" s="24">
        <f>IF($A329="","",COUNTIF('Payment Log'!$F$6:$F$1005,$A329))</f>
        <v/>
      </c>
      <c r="G329" s="41">
        <f>IF($A329="","",ROUND(SUMIF('Payment Log'!$F$6:$F$1005,$A329,'Payment Log'!$J$6:$J$1005),2))</f>
        <v/>
      </c>
      <c r="H329" s="41">
        <f>IF($A329="","",IF($E329="","",ROUND($E329-$G329,2)))</f>
        <v/>
      </c>
      <c r="I329" s="23">
        <f>IF($A329="","",IF(OR($B329="",$C329="",$E329=""),"Missing Required Data",IF($F329=0,"No Linked Payments",IF(ABS($H329)&gt;Dashboard!$B$6,"Variance","Matched"))))</f>
        <v/>
      </c>
      <c r="J329" s="18" t="n"/>
      <c r="K329" s="38" t="n"/>
      <c r="L329" s="25" t="n"/>
    </row>
    <row r="330">
      <c r="A330" s="18" t="n"/>
      <c r="B330" s="18" t="n"/>
      <c r="C330" s="38" t="n"/>
      <c r="D330" s="18" t="n"/>
      <c r="E330" s="40" t="n"/>
      <c r="F330" s="24">
        <f>IF($A330="","",COUNTIF('Payment Log'!$F$6:$F$1005,$A330))</f>
        <v/>
      </c>
      <c r="G330" s="41">
        <f>IF($A330="","",ROUND(SUMIF('Payment Log'!$F$6:$F$1005,$A330,'Payment Log'!$J$6:$J$1005),2))</f>
        <v/>
      </c>
      <c r="H330" s="41">
        <f>IF($A330="","",IF($E330="","",ROUND($E330-$G330,2)))</f>
        <v/>
      </c>
      <c r="I330" s="23">
        <f>IF($A330="","",IF(OR($B330="",$C330="",$E330=""),"Missing Required Data",IF($F330=0,"No Linked Payments",IF(ABS($H330)&gt;Dashboard!$B$6,"Variance","Matched"))))</f>
        <v/>
      </c>
      <c r="J330" s="18" t="n"/>
      <c r="K330" s="38" t="n"/>
      <c r="L330" s="25" t="n"/>
    </row>
    <row r="331">
      <c r="A331" s="18" t="n"/>
      <c r="B331" s="18" t="n"/>
      <c r="C331" s="38" t="n"/>
      <c r="D331" s="18" t="n"/>
      <c r="E331" s="40" t="n"/>
      <c r="F331" s="24">
        <f>IF($A331="","",COUNTIF('Payment Log'!$F$6:$F$1005,$A331))</f>
        <v/>
      </c>
      <c r="G331" s="41">
        <f>IF($A331="","",ROUND(SUMIF('Payment Log'!$F$6:$F$1005,$A331,'Payment Log'!$J$6:$J$1005),2))</f>
        <v/>
      </c>
      <c r="H331" s="41">
        <f>IF($A331="","",IF($E331="","",ROUND($E331-$G331,2)))</f>
        <v/>
      </c>
      <c r="I331" s="23">
        <f>IF($A331="","",IF(OR($B331="",$C331="",$E331=""),"Missing Required Data",IF($F331=0,"No Linked Payments",IF(ABS($H331)&gt;Dashboard!$B$6,"Variance","Matched"))))</f>
        <v/>
      </c>
      <c r="J331" s="18" t="n"/>
      <c r="K331" s="38" t="n"/>
      <c r="L331" s="25" t="n"/>
    </row>
    <row r="332">
      <c r="A332" s="18" t="n"/>
      <c r="B332" s="18" t="n"/>
      <c r="C332" s="38" t="n"/>
      <c r="D332" s="18" t="n"/>
      <c r="E332" s="40" t="n"/>
      <c r="F332" s="24">
        <f>IF($A332="","",COUNTIF('Payment Log'!$F$6:$F$1005,$A332))</f>
        <v/>
      </c>
      <c r="G332" s="41">
        <f>IF($A332="","",ROUND(SUMIF('Payment Log'!$F$6:$F$1005,$A332,'Payment Log'!$J$6:$J$1005),2))</f>
        <v/>
      </c>
      <c r="H332" s="41">
        <f>IF($A332="","",IF($E332="","",ROUND($E332-$G332,2)))</f>
        <v/>
      </c>
      <c r="I332" s="23">
        <f>IF($A332="","",IF(OR($B332="",$C332="",$E332=""),"Missing Required Data",IF($F332=0,"No Linked Payments",IF(ABS($H332)&gt;Dashboard!$B$6,"Variance","Matched"))))</f>
        <v/>
      </c>
      <c r="J332" s="18" t="n"/>
      <c r="K332" s="38" t="n"/>
      <c r="L332" s="25" t="n"/>
    </row>
    <row r="333">
      <c r="A333" s="18" t="n"/>
      <c r="B333" s="18" t="n"/>
      <c r="C333" s="38" t="n"/>
      <c r="D333" s="18" t="n"/>
      <c r="E333" s="40" t="n"/>
      <c r="F333" s="24">
        <f>IF($A333="","",COUNTIF('Payment Log'!$F$6:$F$1005,$A333))</f>
        <v/>
      </c>
      <c r="G333" s="41">
        <f>IF($A333="","",ROUND(SUMIF('Payment Log'!$F$6:$F$1005,$A333,'Payment Log'!$J$6:$J$1005),2))</f>
        <v/>
      </c>
      <c r="H333" s="41">
        <f>IF($A333="","",IF($E333="","",ROUND($E333-$G333,2)))</f>
        <v/>
      </c>
      <c r="I333" s="23">
        <f>IF($A333="","",IF(OR($B333="",$C333="",$E333=""),"Missing Required Data",IF($F333=0,"No Linked Payments",IF(ABS($H333)&gt;Dashboard!$B$6,"Variance","Matched"))))</f>
        <v/>
      </c>
      <c r="J333" s="18" t="n"/>
      <c r="K333" s="38" t="n"/>
      <c r="L333" s="25" t="n"/>
    </row>
    <row r="334">
      <c r="A334" s="18" t="n"/>
      <c r="B334" s="18" t="n"/>
      <c r="C334" s="38" t="n"/>
      <c r="D334" s="18" t="n"/>
      <c r="E334" s="40" t="n"/>
      <c r="F334" s="24">
        <f>IF($A334="","",COUNTIF('Payment Log'!$F$6:$F$1005,$A334))</f>
        <v/>
      </c>
      <c r="G334" s="41">
        <f>IF($A334="","",ROUND(SUMIF('Payment Log'!$F$6:$F$1005,$A334,'Payment Log'!$J$6:$J$1005),2))</f>
        <v/>
      </c>
      <c r="H334" s="41">
        <f>IF($A334="","",IF($E334="","",ROUND($E334-$G334,2)))</f>
        <v/>
      </c>
      <c r="I334" s="23">
        <f>IF($A334="","",IF(OR($B334="",$C334="",$E334=""),"Missing Required Data",IF($F334=0,"No Linked Payments",IF(ABS($H334)&gt;Dashboard!$B$6,"Variance","Matched"))))</f>
        <v/>
      </c>
      <c r="J334" s="18" t="n"/>
      <c r="K334" s="38" t="n"/>
      <c r="L334" s="25" t="n"/>
    </row>
    <row r="335">
      <c r="A335" s="18" t="n"/>
      <c r="B335" s="18" t="n"/>
      <c r="C335" s="38" t="n"/>
      <c r="D335" s="18" t="n"/>
      <c r="E335" s="40" t="n"/>
      <c r="F335" s="24">
        <f>IF($A335="","",COUNTIF('Payment Log'!$F$6:$F$1005,$A335))</f>
        <v/>
      </c>
      <c r="G335" s="41">
        <f>IF($A335="","",ROUND(SUMIF('Payment Log'!$F$6:$F$1005,$A335,'Payment Log'!$J$6:$J$1005),2))</f>
        <v/>
      </c>
      <c r="H335" s="41">
        <f>IF($A335="","",IF($E335="","",ROUND($E335-$G335,2)))</f>
        <v/>
      </c>
      <c r="I335" s="23">
        <f>IF($A335="","",IF(OR($B335="",$C335="",$E335=""),"Missing Required Data",IF($F335=0,"No Linked Payments",IF(ABS($H335)&gt;Dashboard!$B$6,"Variance","Matched"))))</f>
        <v/>
      </c>
      <c r="J335" s="18" t="n"/>
      <c r="K335" s="38" t="n"/>
      <c r="L335" s="25" t="n"/>
    </row>
    <row r="336">
      <c r="A336" s="18" t="n"/>
      <c r="B336" s="18" t="n"/>
      <c r="C336" s="38" t="n"/>
      <c r="D336" s="18" t="n"/>
      <c r="E336" s="40" t="n"/>
      <c r="F336" s="24">
        <f>IF($A336="","",COUNTIF('Payment Log'!$F$6:$F$1005,$A336))</f>
        <v/>
      </c>
      <c r="G336" s="41">
        <f>IF($A336="","",ROUND(SUMIF('Payment Log'!$F$6:$F$1005,$A336,'Payment Log'!$J$6:$J$1005),2))</f>
        <v/>
      </c>
      <c r="H336" s="41">
        <f>IF($A336="","",IF($E336="","",ROUND($E336-$G336,2)))</f>
        <v/>
      </c>
      <c r="I336" s="23">
        <f>IF($A336="","",IF(OR($B336="",$C336="",$E336=""),"Missing Required Data",IF($F336=0,"No Linked Payments",IF(ABS($H336)&gt;Dashboard!$B$6,"Variance","Matched"))))</f>
        <v/>
      </c>
      <c r="J336" s="18" t="n"/>
      <c r="K336" s="38" t="n"/>
      <c r="L336" s="25" t="n"/>
    </row>
    <row r="337">
      <c r="A337" s="18" t="n"/>
      <c r="B337" s="18" t="n"/>
      <c r="C337" s="38" t="n"/>
      <c r="D337" s="18" t="n"/>
      <c r="E337" s="40" t="n"/>
      <c r="F337" s="24">
        <f>IF($A337="","",COUNTIF('Payment Log'!$F$6:$F$1005,$A337))</f>
        <v/>
      </c>
      <c r="G337" s="41">
        <f>IF($A337="","",ROUND(SUMIF('Payment Log'!$F$6:$F$1005,$A337,'Payment Log'!$J$6:$J$1005),2))</f>
        <v/>
      </c>
      <c r="H337" s="41">
        <f>IF($A337="","",IF($E337="","",ROUND($E337-$G337,2)))</f>
        <v/>
      </c>
      <c r="I337" s="23">
        <f>IF($A337="","",IF(OR($B337="",$C337="",$E337=""),"Missing Required Data",IF($F337=0,"No Linked Payments",IF(ABS($H337)&gt;Dashboard!$B$6,"Variance","Matched"))))</f>
        <v/>
      </c>
      <c r="J337" s="18" t="n"/>
      <c r="K337" s="38" t="n"/>
      <c r="L337" s="25" t="n"/>
    </row>
    <row r="338">
      <c r="A338" s="18" t="n"/>
      <c r="B338" s="18" t="n"/>
      <c r="C338" s="38" t="n"/>
      <c r="D338" s="18" t="n"/>
      <c r="E338" s="40" t="n"/>
      <c r="F338" s="24">
        <f>IF($A338="","",COUNTIF('Payment Log'!$F$6:$F$1005,$A338))</f>
        <v/>
      </c>
      <c r="G338" s="41">
        <f>IF($A338="","",ROUND(SUMIF('Payment Log'!$F$6:$F$1005,$A338,'Payment Log'!$J$6:$J$1005),2))</f>
        <v/>
      </c>
      <c r="H338" s="41">
        <f>IF($A338="","",IF($E338="","",ROUND($E338-$G338,2)))</f>
        <v/>
      </c>
      <c r="I338" s="23">
        <f>IF($A338="","",IF(OR($B338="",$C338="",$E338=""),"Missing Required Data",IF($F338=0,"No Linked Payments",IF(ABS($H338)&gt;Dashboard!$B$6,"Variance","Matched"))))</f>
        <v/>
      </c>
      <c r="J338" s="18" t="n"/>
      <c r="K338" s="38" t="n"/>
      <c r="L338" s="25" t="n"/>
    </row>
    <row r="339">
      <c r="A339" s="18" t="n"/>
      <c r="B339" s="18" t="n"/>
      <c r="C339" s="38" t="n"/>
      <c r="D339" s="18" t="n"/>
      <c r="E339" s="40" t="n"/>
      <c r="F339" s="24">
        <f>IF($A339="","",COUNTIF('Payment Log'!$F$6:$F$1005,$A339))</f>
        <v/>
      </c>
      <c r="G339" s="41">
        <f>IF($A339="","",ROUND(SUMIF('Payment Log'!$F$6:$F$1005,$A339,'Payment Log'!$J$6:$J$1005),2))</f>
        <v/>
      </c>
      <c r="H339" s="41">
        <f>IF($A339="","",IF($E339="","",ROUND($E339-$G339,2)))</f>
        <v/>
      </c>
      <c r="I339" s="23">
        <f>IF($A339="","",IF(OR($B339="",$C339="",$E339=""),"Missing Required Data",IF($F339=0,"No Linked Payments",IF(ABS($H339)&gt;Dashboard!$B$6,"Variance","Matched"))))</f>
        <v/>
      </c>
      <c r="J339" s="18" t="n"/>
      <c r="K339" s="38" t="n"/>
      <c r="L339" s="25" t="n"/>
    </row>
    <row r="340">
      <c r="A340" s="18" t="n"/>
      <c r="B340" s="18" t="n"/>
      <c r="C340" s="38" t="n"/>
      <c r="D340" s="18" t="n"/>
      <c r="E340" s="40" t="n"/>
      <c r="F340" s="24">
        <f>IF($A340="","",COUNTIF('Payment Log'!$F$6:$F$1005,$A340))</f>
        <v/>
      </c>
      <c r="G340" s="41">
        <f>IF($A340="","",ROUND(SUMIF('Payment Log'!$F$6:$F$1005,$A340,'Payment Log'!$J$6:$J$1005),2))</f>
        <v/>
      </c>
      <c r="H340" s="41">
        <f>IF($A340="","",IF($E340="","",ROUND($E340-$G340,2)))</f>
        <v/>
      </c>
      <c r="I340" s="23">
        <f>IF($A340="","",IF(OR($B340="",$C340="",$E340=""),"Missing Required Data",IF($F340=0,"No Linked Payments",IF(ABS($H340)&gt;Dashboard!$B$6,"Variance","Matched"))))</f>
        <v/>
      </c>
      <c r="J340" s="18" t="n"/>
      <c r="K340" s="38" t="n"/>
      <c r="L340" s="25" t="n"/>
    </row>
    <row r="341">
      <c r="A341" s="18" t="n"/>
      <c r="B341" s="18" t="n"/>
      <c r="C341" s="38" t="n"/>
      <c r="D341" s="18" t="n"/>
      <c r="E341" s="40" t="n"/>
      <c r="F341" s="24">
        <f>IF($A341="","",COUNTIF('Payment Log'!$F$6:$F$1005,$A341))</f>
        <v/>
      </c>
      <c r="G341" s="41">
        <f>IF($A341="","",ROUND(SUMIF('Payment Log'!$F$6:$F$1005,$A341,'Payment Log'!$J$6:$J$1005),2))</f>
        <v/>
      </c>
      <c r="H341" s="41">
        <f>IF($A341="","",IF($E341="","",ROUND($E341-$G341,2)))</f>
        <v/>
      </c>
      <c r="I341" s="23">
        <f>IF($A341="","",IF(OR($B341="",$C341="",$E341=""),"Missing Required Data",IF($F341=0,"No Linked Payments",IF(ABS($H341)&gt;Dashboard!$B$6,"Variance","Matched"))))</f>
        <v/>
      </c>
      <c r="J341" s="18" t="n"/>
      <c r="K341" s="38" t="n"/>
      <c r="L341" s="25" t="n"/>
    </row>
    <row r="342">
      <c r="A342" s="18" t="n"/>
      <c r="B342" s="18" t="n"/>
      <c r="C342" s="38" t="n"/>
      <c r="D342" s="18" t="n"/>
      <c r="E342" s="40" t="n"/>
      <c r="F342" s="24">
        <f>IF($A342="","",COUNTIF('Payment Log'!$F$6:$F$1005,$A342))</f>
        <v/>
      </c>
      <c r="G342" s="41">
        <f>IF($A342="","",ROUND(SUMIF('Payment Log'!$F$6:$F$1005,$A342,'Payment Log'!$J$6:$J$1005),2))</f>
        <v/>
      </c>
      <c r="H342" s="41">
        <f>IF($A342="","",IF($E342="","",ROUND($E342-$G342,2)))</f>
        <v/>
      </c>
      <c r="I342" s="23">
        <f>IF($A342="","",IF(OR($B342="",$C342="",$E342=""),"Missing Required Data",IF($F342=0,"No Linked Payments",IF(ABS($H342)&gt;Dashboard!$B$6,"Variance","Matched"))))</f>
        <v/>
      </c>
      <c r="J342" s="18" t="n"/>
      <c r="K342" s="38" t="n"/>
      <c r="L342" s="25" t="n"/>
    </row>
    <row r="343">
      <c r="A343" s="18" t="n"/>
      <c r="B343" s="18" t="n"/>
      <c r="C343" s="38" t="n"/>
      <c r="D343" s="18" t="n"/>
      <c r="E343" s="40" t="n"/>
      <c r="F343" s="24">
        <f>IF($A343="","",COUNTIF('Payment Log'!$F$6:$F$1005,$A343))</f>
        <v/>
      </c>
      <c r="G343" s="41">
        <f>IF($A343="","",ROUND(SUMIF('Payment Log'!$F$6:$F$1005,$A343,'Payment Log'!$J$6:$J$1005),2))</f>
        <v/>
      </c>
      <c r="H343" s="41">
        <f>IF($A343="","",IF($E343="","",ROUND($E343-$G343,2)))</f>
        <v/>
      </c>
      <c r="I343" s="23">
        <f>IF($A343="","",IF(OR($B343="",$C343="",$E343=""),"Missing Required Data",IF($F343=0,"No Linked Payments",IF(ABS($H343)&gt;Dashboard!$B$6,"Variance","Matched"))))</f>
        <v/>
      </c>
      <c r="J343" s="18" t="n"/>
      <c r="K343" s="38" t="n"/>
      <c r="L343" s="25" t="n"/>
    </row>
    <row r="344">
      <c r="A344" s="18" t="n"/>
      <c r="B344" s="18" t="n"/>
      <c r="C344" s="38" t="n"/>
      <c r="D344" s="18" t="n"/>
      <c r="E344" s="40" t="n"/>
      <c r="F344" s="24">
        <f>IF($A344="","",COUNTIF('Payment Log'!$F$6:$F$1005,$A344))</f>
        <v/>
      </c>
      <c r="G344" s="41">
        <f>IF($A344="","",ROUND(SUMIF('Payment Log'!$F$6:$F$1005,$A344,'Payment Log'!$J$6:$J$1005),2))</f>
        <v/>
      </c>
      <c r="H344" s="41">
        <f>IF($A344="","",IF($E344="","",ROUND($E344-$G344,2)))</f>
        <v/>
      </c>
      <c r="I344" s="23">
        <f>IF($A344="","",IF(OR($B344="",$C344="",$E344=""),"Missing Required Data",IF($F344=0,"No Linked Payments",IF(ABS($H344)&gt;Dashboard!$B$6,"Variance","Matched"))))</f>
        <v/>
      </c>
      <c r="J344" s="18" t="n"/>
      <c r="K344" s="38" t="n"/>
      <c r="L344" s="25" t="n"/>
    </row>
    <row r="345">
      <c r="A345" s="18" t="n"/>
      <c r="B345" s="18" t="n"/>
      <c r="C345" s="38" t="n"/>
      <c r="D345" s="18" t="n"/>
      <c r="E345" s="40" t="n"/>
      <c r="F345" s="24">
        <f>IF($A345="","",COUNTIF('Payment Log'!$F$6:$F$1005,$A345))</f>
        <v/>
      </c>
      <c r="G345" s="41">
        <f>IF($A345="","",ROUND(SUMIF('Payment Log'!$F$6:$F$1005,$A345,'Payment Log'!$J$6:$J$1005),2))</f>
        <v/>
      </c>
      <c r="H345" s="41">
        <f>IF($A345="","",IF($E345="","",ROUND($E345-$G345,2)))</f>
        <v/>
      </c>
      <c r="I345" s="23">
        <f>IF($A345="","",IF(OR($B345="",$C345="",$E345=""),"Missing Required Data",IF($F345=0,"No Linked Payments",IF(ABS($H345)&gt;Dashboard!$B$6,"Variance","Matched"))))</f>
        <v/>
      </c>
      <c r="J345" s="18" t="n"/>
      <c r="K345" s="38" t="n"/>
      <c r="L345" s="25" t="n"/>
    </row>
    <row r="346">
      <c r="A346" s="18" t="n"/>
      <c r="B346" s="18" t="n"/>
      <c r="C346" s="38" t="n"/>
      <c r="D346" s="18" t="n"/>
      <c r="E346" s="40" t="n"/>
      <c r="F346" s="24">
        <f>IF($A346="","",COUNTIF('Payment Log'!$F$6:$F$1005,$A346))</f>
        <v/>
      </c>
      <c r="G346" s="41">
        <f>IF($A346="","",ROUND(SUMIF('Payment Log'!$F$6:$F$1005,$A346,'Payment Log'!$J$6:$J$1005),2))</f>
        <v/>
      </c>
      <c r="H346" s="41">
        <f>IF($A346="","",IF($E346="","",ROUND($E346-$G346,2)))</f>
        <v/>
      </c>
      <c r="I346" s="23">
        <f>IF($A346="","",IF(OR($B346="",$C346="",$E346=""),"Missing Required Data",IF($F346=0,"No Linked Payments",IF(ABS($H346)&gt;Dashboard!$B$6,"Variance","Matched"))))</f>
        <v/>
      </c>
      <c r="J346" s="18" t="n"/>
      <c r="K346" s="38" t="n"/>
      <c r="L346" s="25" t="n"/>
    </row>
    <row r="347">
      <c r="A347" s="18" t="n"/>
      <c r="B347" s="18" t="n"/>
      <c r="C347" s="38" t="n"/>
      <c r="D347" s="18" t="n"/>
      <c r="E347" s="40" t="n"/>
      <c r="F347" s="24">
        <f>IF($A347="","",COUNTIF('Payment Log'!$F$6:$F$1005,$A347))</f>
        <v/>
      </c>
      <c r="G347" s="41">
        <f>IF($A347="","",ROUND(SUMIF('Payment Log'!$F$6:$F$1005,$A347,'Payment Log'!$J$6:$J$1005),2))</f>
        <v/>
      </c>
      <c r="H347" s="41">
        <f>IF($A347="","",IF($E347="","",ROUND($E347-$G347,2)))</f>
        <v/>
      </c>
      <c r="I347" s="23">
        <f>IF($A347="","",IF(OR($B347="",$C347="",$E347=""),"Missing Required Data",IF($F347=0,"No Linked Payments",IF(ABS($H347)&gt;Dashboard!$B$6,"Variance","Matched"))))</f>
        <v/>
      </c>
      <c r="J347" s="18" t="n"/>
      <c r="K347" s="38" t="n"/>
      <c r="L347" s="25" t="n"/>
    </row>
    <row r="348">
      <c r="A348" s="18" t="n"/>
      <c r="B348" s="18" t="n"/>
      <c r="C348" s="38" t="n"/>
      <c r="D348" s="18" t="n"/>
      <c r="E348" s="40" t="n"/>
      <c r="F348" s="24">
        <f>IF($A348="","",COUNTIF('Payment Log'!$F$6:$F$1005,$A348))</f>
        <v/>
      </c>
      <c r="G348" s="41">
        <f>IF($A348="","",ROUND(SUMIF('Payment Log'!$F$6:$F$1005,$A348,'Payment Log'!$J$6:$J$1005),2))</f>
        <v/>
      </c>
      <c r="H348" s="41">
        <f>IF($A348="","",IF($E348="","",ROUND($E348-$G348,2)))</f>
        <v/>
      </c>
      <c r="I348" s="23">
        <f>IF($A348="","",IF(OR($B348="",$C348="",$E348=""),"Missing Required Data",IF($F348=0,"No Linked Payments",IF(ABS($H348)&gt;Dashboard!$B$6,"Variance","Matched"))))</f>
        <v/>
      </c>
      <c r="J348" s="18" t="n"/>
      <c r="K348" s="38" t="n"/>
      <c r="L348" s="25" t="n"/>
    </row>
    <row r="349">
      <c r="A349" s="18" t="n"/>
      <c r="B349" s="18" t="n"/>
      <c r="C349" s="38" t="n"/>
      <c r="D349" s="18" t="n"/>
      <c r="E349" s="40" t="n"/>
      <c r="F349" s="24">
        <f>IF($A349="","",COUNTIF('Payment Log'!$F$6:$F$1005,$A349))</f>
        <v/>
      </c>
      <c r="G349" s="41">
        <f>IF($A349="","",ROUND(SUMIF('Payment Log'!$F$6:$F$1005,$A349,'Payment Log'!$J$6:$J$1005),2))</f>
        <v/>
      </c>
      <c r="H349" s="41">
        <f>IF($A349="","",IF($E349="","",ROUND($E349-$G349,2)))</f>
        <v/>
      </c>
      <c r="I349" s="23">
        <f>IF($A349="","",IF(OR($B349="",$C349="",$E349=""),"Missing Required Data",IF($F349=0,"No Linked Payments",IF(ABS($H349)&gt;Dashboard!$B$6,"Variance","Matched"))))</f>
        <v/>
      </c>
      <c r="J349" s="18" t="n"/>
      <c r="K349" s="38" t="n"/>
      <c r="L349" s="25" t="n"/>
    </row>
    <row r="350">
      <c r="A350" s="18" t="n"/>
      <c r="B350" s="18" t="n"/>
      <c r="C350" s="38" t="n"/>
      <c r="D350" s="18" t="n"/>
      <c r="E350" s="40" t="n"/>
      <c r="F350" s="24">
        <f>IF($A350="","",COUNTIF('Payment Log'!$F$6:$F$1005,$A350))</f>
        <v/>
      </c>
      <c r="G350" s="41">
        <f>IF($A350="","",ROUND(SUMIF('Payment Log'!$F$6:$F$1005,$A350,'Payment Log'!$J$6:$J$1005),2))</f>
        <v/>
      </c>
      <c r="H350" s="41">
        <f>IF($A350="","",IF($E350="","",ROUND($E350-$G350,2)))</f>
        <v/>
      </c>
      <c r="I350" s="23">
        <f>IF($A350="","",IF(OR($B350="",$C350="",$E350=""),"Missing Required Data",IF($F350=0,"No Linked Payments",IF(ABS($H350)&gt;Dashboard!$B$6,"Variance","Matched"))))</f>
        <v/>
      </c>
      <c r="J350" s="18" t="n"/>
      <c r="K350" s="38" t="n"/>
      <c r="L350" s="25" t="n"/>
    </row>
    <row r="351">
      <c r="A351" s="18" t="n"/>
      <c r="B351" s="18" t="n"/>
      <c r="C351" s="38" t="n"/>
      <c r="D351" s="18" t="n"/>
      <c r="E351" s="40" t="n"/>
      <c r="F351" s="24">
        <f>IF($A351="","",COUNTIF('Payment Log'!$F$6:$F$1005,$A351))</f>
        <v/>
      </c>
      <c r="G351" s="41">
        <f>IF($A351="","",ROUND(SUMIF('Payment Log'!$F$6:$F$1005,$A351,'Payment Log'!$J$6:$J$1005),2))</f>
        <v/>
      </c>
      <c r="H351" s="41">
        <f>IF($A351="","",IF($E351="","",ROUND($E351-$G351,2)))</f>
        <v/>
      </c>
      <c r="I351" s="23">
        <f>IF($A351="","",IF(OR($B351="",$C351="",$E351=""),"Missing Required Data",IF($F351=0,"No Linked Payments",IF(ABS($H351)&gt;Dashboard!$B$6,"Variance","Matched"))))</f>
        <v/>
      </c>
      <c r="J351" s="18" t="n"/>
      <c r="K351" s="38" t="n"/>
      <c r="L351" s="25" t="n"/>
    </row>
    <row r="352">
      <c r="A352" s="18" t="n"/>
      <c r="B352" s="18" t="n"/>
      <c r="C352" s="38" t="n"/>
      <c r="D352" s="18" t="n"/>
      <c r="E352" s="40" t="n"/>
      <c r="F352" s="24">
        <f>IF($A352="","",COUNTIF('Payment Log'!$F$6:$F$1005,$A352))</f>
        <v/>
      </c>
      <c r="G352" s="41">
        <f>IF($A352="","",ROUND(SUMIF('Payment Log'!$F$6:$F$1005,$A352,'Payment Log'!$J$6:$J$1005),2))</f>
        <v/>
      </c>
      <c r="H352" s="41">
        <f>IF($A352="","",IF($E352="","",ROUND($E352-$G352,2)))</f>
        <v/>
      </c>
      <c r="I352" s="23">
        <f>IF($A352="","",IF(OR($B352="",$C352="",$E352=""),"Missing Required Data",IF($F352=0,"No Linked Payments",IF(ABS($H352)&gt;Dashboard!$B$6,"Variance","Matched"))))</f>
        <v/>
      </c>
      <c r="J352" s="18" t="n"/>
      <c r="K352" s="38" t="n"/>
      <c r="L352" s="25" t="n"/>
    </row>
    <row r="353">
      <c r="A353" s="18" t="n"/>
      <c r="B353" s="18" t="n"/>
      <c r="C353" s="38" t="n"/>
      <c r="D353" s="18" t="n"/>
      <c r="E353" s="40" t="n"/>
      <c r="F353" s="24">
        <f>IF($A353="","",COUNTIF('Payment Log'!$F$6:$F$1005,$A353))</f>
        <v/>
      </c>
      <c r="G353" s="41">
        <f>IF($A353="","",ROUND(SUMIF('Payment Log'!$F$6:$F$1005,$A353,'Payment Log'!$J$6:$J$1005),2))</f>
        <v/>
      </c>
      <c r="H353" s="41">
        <f>IF($A353="","",IF($E353="","",ROUND($E353-$G353,2)))</f>
        <v/>
      </c>
      <c r="I353" s="23">
        <f>IF($A353="","",IF(OR($B353="",$C353="",$E353=""),"Missing Required Data",IF($F353=0,"No Linked Payments",IF(ABS($H353)&gt;Dashboard!$B$6,"Variance","Matched"))))</f>
        <v/>
      </c>
      <c r="J353" s="18" t="n"/>
      <c r="K353" s="38" t="n"/>
      <c r="L353" s="25" t="n"/>
    </row>
    <row r="354">
      <c r="A354" s="18" t="n"/>
      <c r="B354" s="18" t="n"/>
      <c r="C354" s="38" t="n"/>
      <c r="D354" s="18" t="n"/>
      <c r="E354" s="40" t="n"/>
      <c r="F354" s="24">
        <f>IF($A354="","",COUNTIF('Payment Log'!$F$6:$F$1005,$A354))</f>
        <v/>
      </c>
      <c r="G354" s="41">
        <f>IF($A354="","",ROUND(SUMIF('Payment Log'!$F$6:$F$1005,$A354,'Payment Log'!$J$6:$J$1005),2))</f>
        <v/>
      </c>
      <c r="H354" s="41">
        <f>IF($A354="","",IF($E354="","",ROUND($E354-$G354,2)))</f>
        <v/>
      </c>
      <c r="I354" s="23">
        <f>IF($A354="","",IF(OR($B354="",$C354="",$E354=""),"Missing Required Data",IF($F354=0,"No Linked Payments",IF(ABS($H354)&gt;Dashboard!$B$6,"Variance","Matched"))))</f>
        <v/>
      </c>
      <c r="J354" s="18" t="n"/>
      <c r="K354" s="38" t="n"/>
      <c r="L354" s="25" t="n"/>
    </row>
    <row r="355">
      <c r="A355" s="18" t="n"/>
      <c r="B355" s="18" t="n"/>
      <c r="C355" s="38" t="n"/>
      <c r="D355" s="18" t="n"/>
      <c r="E355" s="40" t="n"/>
      <c r="F355" s="24">
        <f>IF($A355="","",COUNTIF('Payment Log'!$F$6:$F$1005,$A355))</f>
        <v/>
      </c>
      <c r="G355" s="41">
        <f>IF($A355="","",ROUND(SUMIF('Payment Log'!$F$6:$F$1005,$A355,'Payment Log'!$J$6:$J$1005),2))</f>
        <v/>
      </c>
      <c r="H355" s="41">
        <f>IF($A355="","",IF($E355="","",ROUND($E355-$G355,2)))</f>
        <v/>
      </c>
      <c r="I355" s="23">
        <f>IF($A355="","",IF(OR($B355="",$C355="",$E355=""),"Missing Required Data",IF($F355=0,"No Linked Payments",IF(ABS($H355)&gt;Dashboard!$B$6,"Variance","Matched"))))</f>
        <v/>
      </c>
      <c r="J355" s="18" t="n"/>
      <c r="K355" s="38" t="n"/>
      <c r="L355" s="25" t="n"/>
    </row>
    <row r="356">
      <c r="A356" s="18" t="n"/>
      <c r="B356" s="18" t="n"/>
      <c r="C356" s="38" t="n"/>
      <c r="D356" s="18" t="n"/>
      <c r="E356" s="40" t="n"/>
      <c r="F356" s="24">
        <f>IF($A356="","",COUNTIF('Payment Log'!$F$6:$F$1005,$A356))</f>
        <v/>
      </c>
      <c r="G356" s="41">
        <f>IF($A356="","",ROUND(SUMIF('Payment Log'!$F$6:$F$1005,$A356,'Payment Log'!$J$6:$J$1005),2))</f>
        <v/>
      </c>
      <c r="H356" s="41">
        <f>IF($A356="","",IF($E356="","",ROUND($E356-$G356,2)))</f>
        <v/>
      </c>
      <c r="I356" s="23">
        <f>IF($A356="","",IF(OR($B356="",$C356="",$E356=""),"Missing Required Data",IF($F356=0,"No Linked Payments",IF(ABS($H356)&gt;Dashboard!$B$6,"Variance","Matched"))))</f>
        <v/>
      </c>
      <c r="J356" s="18" t="n"/>
      <c r="K356" s="38" t="n"/>
      <c r="L356" s="25" t="n"/>
    </row>
    <row r="357">
      <c r="A357" s="18" t="n"/>
      <c r="B357" s="18" t="n"/>
      <c r="C357" s="38" t="n"/>
      <c r="D357" s="18" t="n"/>
      <c r="E357" s="40" t="n"/>
      <c r="F357" s="24">
        <f>IF($A357="","",COUNTIF('Payment Log'!$F$6:$F$1005,$A357))</f>
        <v/>
      </c>
      <c r="G357" s="41">
        <f>IF($A357="","",ROUND(SUMIF('Payment Log'!$F$6:$F$1005,$A357,'Payment Log'!$J$6:$J$1005),2))</f>
        <v/>
      </c>
      <c r="H357" s="41">
        <f>IF($A357="","",IF($E357="","",ROUND($E357-$G357,2)))</f>
        <v/>
      </c>
      <c r="I357" s="23">
        <f>IF($A357="","",IF(OR($B357="",$C357="",$E357=""),"Missing Required Data",IF($F357=0,"No Linked Payments",IF(ABS($H357)&gt;Dashboard!$B$6,"Variance","Matched"))))</f>
        <v/>
      </c>
      <c r="J357" s="18" t="n"/>
      <c r="K357" s="38" t="n"/>
      <c r="L357" s="25" t="n"/>
    </row>
    <row r="358">
      <c r="A358" s="18" t="n"/>
      <c r="B358" s="18" t="n"/>
      <c r="C358" s="38" t="n"/>
      <c r="D358" s="18" t="n"/>
      <c r="E358" s="40" t="n"/>
      <c r="F358" s="24">
        <f>IF($A358="","",COUNTIF('Payment Log'!$F$6:$F$1005,$A358))</f>
        <v/>
      </c>
      <c r="G358" s="41">
        <f>IF($A358="","",ROUND(SUMIF('Payment Log'!$F$6:$F$1005,$A358,'Payment Log'!$J$6:$J$1005),2))</f>
        <v/>
      </c>
      <c r="H358" s="41">
        <f>IF($A358="","",IF($E358="","",ROUND($E358-$G358,2)))</f>
        <v/>
      </c>
      <c r="I358" s="23">
        <f>IF($A358="","",IF(OR($B358="",$C358="",$E358=""),"Missing Required Data",IF($F358=0,"No Linked Payments",IF(ABS($H358)&gt;Dashboard!$B$6,"Variance","Matched"))))</f>
        <v/>
      </c>
      <c r="J358" s="18" t="n"/>
      <c r="K358" s="38" t="n"/>
      <c r="L358" s="25" t="n"/>
    </row>
    <row r="359">
      <c r="A359" s="18" t="n"/>
      <c r="B359" s="18" t="n"/>
      <c r="C359" s="38" t="n"/>
      <c r="D359" s="18" t="n"/>
      <c r="E359" s="40" t="n"/>
      <c r="F359" s="24">
        <f>IF($A359="","",COUNTIF('Payment Log'!$F$6:$F$1005,$A359))</f>
        <v/>
      </c>
      <c r="G359" s="41">
        <f>IF($A359="","",ROUND(SUMIF('Payment Log'!$F$6:$F$1005,$A359,'Payment Log'!$J$6:$J$1005),2))</f>
        <v/>
      </c>
      <c r="H359" s="41">
        <f>IF($A359="","",IF($E359="","",ROUND($E359-$G359,2)))</f>
        <v/>
      </c>
      <c r="I359" s="23">
        <f>IF($A359="","",IF(OR($B359="",$C359="",$E359=""),"Missing Required Data",IF($F359=0,"No Linked Payments",IF(ABS($H359)&gt;Dashboard!$B$6,"Variance","Matched"))))</f>
        <v/>
      </c>
      <c r="J359" s="18" t="n"/>
      <c r="K359" s="38" t="n"/>
      <c r="L359" s="25" t="n"/>
    </row>
    <row r="360">
      <c r="A360" s="18" t="n"/>
      <c r="B360" s="18" t="n"/>
      <c r="C360" s="38" t="n"/>
      <c r="D360" s="18" t="n"/>
      <c r="E360" s="40" t="n"/>
      <c r="F360" s="24">
        <f>IF($A360="","",COUNTIF('Payment Log'!$F$6:$F$1005,$A360))</f>
        <v/>
      </c>
      <c r="G360" s="41">
        <f>IF($A360="","",ROUND(SUMIF('Payment Log'!$F$6:$F$1005,$A360,'Payment Log'!$J$6:$J$1005),2))</f>
        <v/>
      </c>
      <c r="H360" s="41">
        <f>IF($A360="","",IF($E360="","",ROUND($E360-$G360,2)))</f>
        <v/>
      </c>
      <c r="I360" s="23">
        <f>IF($A360="","",IF(OR($B360="",$C360="",$E360=""),"Missing Required Data",IF($F360=0,"No Linked Payments",IF(ABS($H360)&gt;Dashboard!$B$6,"Variance","Matched"))))</f>
        <v/>
      </c>
      <c r="J360" s="18" t="n"/>
      <c r="K360" s="38" t="n"/>
      <c r="L360" s="25" t="n"/>
    </row>
    <row r="361">
      <c r="A361" s="18" t="n"/>
      <c r="B361" s="18" t="n"/>
      <c r="C361" s="38" t="n"/>
      <c r="D361" s="18" t="n"/>
      <c r="E361" s="40" t="n"/>
      <c r="F361" s="24">
        <f>IF($A361="","",COUNTIF('Payment Log'!$F$6:$F$1005,$A361))</f>
        <v/>
      </c>
      <c r="G361" s="41">
        <f>IF($A361="","",ROUND(SUMIF('Payment Log'!$F$6:$F$1005,$A361,'Payment Log'!$J$6:$J$1005),2))</f>
        <v/>
      </c>
      <c r="H361" s="41">
        <f>IF($A361="","",IF($E361="","",ROUND($E361-$G361,2)))</f>
        <v/>
      </c>
      <c r="I361" s="23">
        <f>IF($A361="","",IF(OR($B361="",$C361="",$E361=""),"Missing Required Data",IF($F361=0,"No Linked Payments",IF(ABS($H361)&gt;Dashboard!$B$6,"Variance","Matched"))))</f>
        <v/>
      </c>
      <c r="J361" s="18" t="n"/>
      <c r="K361" s="38" t="n"/>
      <c r="L361" s="25" t="n"/>
    </row>
    <row r="362">
      <c r="A362" s="18" t="n"/>
      <c r="B362" s="18" t="n"/>
      <c r="C362" s="38" t="n"/>
      <c r="D362" s="18" t="n"/>
      <c r="E362" s="40" t="n"/>
      <c r="F362" s="24">
        <f>IF($A362="","",COUNTIF('Payment Log'!$F$6:$F$1005,$A362))</f>
        <v/>
      </c>
      <c r="G362" s="41">
        <f>IF($A362="","",ROUND(SUMIF('Payment Log'!$F$6:$F$1005,$A362,'Payment Log'!$J$6:$J$1005),2))</f>
        <v/>
      </c>
      <c r="H362" s="41">
        <f>IF($A362="","",IF($E362="","",ROUND($E362-$G362,2)))</f>
        <v/>
      </c>
      <c r="I362" s="23">
        <f>IF($A362="","",IF(OR($B362="",$C362="",$E362=""),"Missing Required Data",IF($F362=0,"No Linked Payments",IF(ABS($H362)&gt;Dashboard!$B$6,"Variance","Matched"))))</f>
        <v/>
      </c>
      <c r="J362" s="18" t="n"/>
      <c r="K362" s="38" t="n"/>
      <c r="L362" s="25" t="n"/>
    </row>
    <row r="363">
      <c r="A363" s="18" t="n"/>
      <c r="B363" s="18" t="n"/>
      <c r="C363" s="38" t="n"/>
      <c r="D363" s="18" t="n"/>
      <c r="E363" s="40" t="n"/>
      <c r="F363" s="24">
        <f>IF($A363="","",COUNTIF('Payment Log'!$F$6:$F$1005,$A363))</f>
        <v/>
      </c>
      <c r="G363" s="41">
        <f>IF($A363="","",ROUND(SUMIF('Payment Log'!$F$6:$F$1005,$A363,'Payment Log'!$J$6:$J$1005),2))</f>
        <v/>
      </c>
      <c r="H363" s="41">
        <f>IF($A363="","",IF($E363="","",ROUND($E363-$G363,2)))</f>
        <v/>
      </c>
      <c r="I363" s="23">
        <f>IF($A363="","",IF(OR($B363="",$C363="",$E363=""),"Missing Required Data",IF($F363=0,"No Linked Payments",IF(ABS($H363)&gt;Dashboard!$B$6,"Variance","Matched"))))</f>
        <v/>
      </c>
      <c r="J363" s="18" t="n"/>
      <c r="K363" s="38" t="n"/>
      <c r="L363" s="25" t="n"/>
    </row>
    <row r="364">
      <c r="A364" s="18" t="n"/>
      <c r="B364" s="18" t="n"/>
      <c r="C364" s="38" t="n"/>
      <c r="D364" s="18" t="n"/>
      <c r="E364" s="40" t="n"/>
      <c r="F364" s="24">
        <f>IF($A364="","",COUNTIF('Payment Log'!$F$6:$F$1005,$A364))</f>
        <v/>
      </c>
      <c r="G364" s="41">
        <f>IF($A364="","",ROUND(SUMIF('Payment Log'!$F$6:$F$1005,$A364,'Payment Log'!$J$6:$J$1005),2))</f>
        <v/>
      </c>
      <c r="H364" s="41">
        <f>IF($A364="","",IF($E364="","",ROUND($E364-$G364,2)))</f>
        <v/>
      </c>
      <c r="I364" s="23">
        <f>IF($A364="","",IF(OR($B364="",$C364="",$E364=""),"Missing Required Data",IF($F364=0,"No Linked Payments",IF(ABS($H364)&gt;Dashboard!$B$6,"Variance","Matched"))))</f>
        <v/>
      </c>
      <c r="J364" s="18" t="n"/>
      <c r="K364" s="38" t="n"/>
      <c r="L364" s="25" t="n"/>
    </row>
    <row r="365">
      <c r="A365" s="18" t="n"/>
      <c r="B365" s="18" t="n"/>
      <c r="C365" s="38" t="n"/>
      <c r="D365" s="18" t="n"/>
      <c r="E365" s="40" t="n"/>
      <c r="F365" s="24">
        <f>IF($A365="","",COUNTIF('Payment Log'!$F$6:$F$1005,$A365))</f>
        <v/>
      </c>
      <c r="G365" s="41">
        <f>IF($A365="","",ROUND(SUMIF('Payment Log'!$F$6:$F$1005,$A365,'Payment Log'!$J$6:$J$1005),2))</f>
        <v/>
      </c>
      <c r="H365" s="41">
        <f>IF($A365="","",IF($E365="","",ROUND($E365-$G365,2)))</f>
        <v/>
      </c>
      <c r="I365" s="23">
        <f>IF($A365="","",IF(OR($B365="",$C365="",$E365=""),"Missing Required Data",IF($F365=0,"No Linked Payments",IF(ABS($H365)&gt;Dashboard!$B$6,"Variance","Matched"))))</f>
        <v/>
      </c>
      <c r="J365" s="18" t="n"/>
      <c r="K365" s="38" t="n"/>
      <c r="L365" s="25" t="n"/>
    </row>
    <row r="366">
      <c r="A366" s="18" t="n"/>
      <c r="B366" s="18" t="n"/>
      <c r="C366" s="38" t="n"/>
      <c r="D366" s="18" t="n"/>
      <c r="E366" s="40" t="n"/>
      <c r="F366" s="24">
        <f>IF($A366="","",COUNTIF('Payment Log'!$F$6:$F$1005,$A366))</f>
        <v/>
      </c>
      <c r="G366" s="41">
        <f>IF($A366="","",ROUND(SUMIF('Payment Log'!$F$6:$F$1005,$A366,'Payment Log'!$J$6:$J$1005),2))</f>
        <v/>
      </c>
      <c r="H366" s="41">
        <f>IF($A366="","",IF($E366="","",ROUND($E366-$G366,2)))</f>
        <v/>
      </c>
      <c r="I366" s="23">
        <f>IF($A366="","",IF(OR($B366="",$C366="",$E366=""),"Missing Required Data",IF($F366=0,"No Linked Payments",IF(ABS($H366)&gt;Dashboard!$B$6,"Variance","Matched"))))</f>
        <v/>
      </c>
      <c r="J366" s="18" t="n"/>
      <c r="K366" s="38" t="n"/>
      <c r="L366" s="25" t="n"/>
    </row>
    <row r="367">
      <c r="A367" s="18" t="n"/>
      <c r="B367" s="18" t="n"/>
      <c r="C367" s="38" t="n"/>
      <c r="D367" s="18" t="n"/>
      <c r="E367" s="40" t="n"/>
      <c r="F367" s="24">
        <f>IF($A367="","",COUNTIF('Payment Log'!$F$6:$F$1005,$A367))</f>
        <v/>
      </c>
      <c r="G367" s="41">
        <f>IF($A367="","",ROUND(SUMIF('Payment Log'!$F$6:$F$1005,$A367,'Payment Log'!$J$6:$J$1005),2))</f>
        <v/>
      </c>
      <c r="H367" s="41">
        <f>IF($A367="","",IF($E367="","",ROUND($E367-$G367,2)))</f>
        <v/>
      </c>
      <c r="I367" s="23">
        <f>IF($A367="","",IF(OR($B367="",$C367="",$E367=""),"Missing Required Data",IF($F367=0,"No Linked Payments",IF(ABS($H367)&gt;Dashboard!$B$6,"Variance","Matched"))))</f>
        <v/>
      </c>
      <c r="J367" s="18" t="n"/>
      <c r="K367" s="38" t="n"/>
      <c r="L367" s="25" t="n"/>
    </row>
    <row r="368">
      <c r="A368" s="18" t="n"/>
      <c r="B368" s="18" t="n"/>
      <c r="C368" s="38" t="n"/>
      <c r="D368" s="18" t="n"/>
      <c r="E368" s="40" t="n"/>
      <c r="F368" s="24">
        <f>IF($A368="","",COUNTIF('Payment Log'!$F$6:$F$1005,$A368))</f>
        <v/>
      </c>
      <c r="G368" s="41">
        <f>IF($A368="","",ROUND(SUMIF('Payment Log'!$F$6:$F$1005,$A368,'Payment Log'!$J$6:$J$1005),2))</f>
        <v/>
      </c>
      <c r="H368" s="41">
        <f>IF($A368="","",IF($E368="","",ROUND($E368-$G368,2)))</f>
        <v/>
      </c>
      <c r="I368" s="23">
        <f>IF($A368="","",IF(OR($B368="",$C368="",$E368=""),"Missing Required Data",IF($F368=0,"No Linked Payments",IF(ABS($H368)&gt;Dashboard!$B$6,"Variance","Matched"))))</f>
        <v/>
      </c>
      <c r="J368" s="18" t="n"/>
      <c r="K368" s="38" t="n"/>
      <c r="L368" s="25" t="n"/>
    </row>
    <row r="369">
      <c r="A369" s="18" t="n"/>
      <c r="B369" s="18" t="n"/>
      <c r="C369" s="38" t="n"/>
      <c r="D369" s="18" t="n"/>
      <c r="E369" s="40" t="n"/>
      <c r="F369" s="24">
        <f>IF($A369="","",COUNTIF('Payment Log'!$F$6:$F$1005,$A369))</f>
        <v/>
      </c>
      <c r="G369" s="41">
        <f>IF($A369="","",ROUND(SUMIF('Payment Log'!$F$6:$F$1005,$A369,'Payment Log'!$J$6:$J$1005),2))</f>
        <v/>
      </c>
      <c r="H369" s="41">
        <f>IF($A369="","",IF($E369="","",ROUND($E369-$G369,2)))</f>
        <v/>
      </c>
      <c r="I369" s="23">
        <f>IF($A369="","",IF(OR($B369="",$C369="",$E369=""),"Missing Required Data",IF($F369=0,"No Linked Payments",IF(ABS($H369)&gt;Dashboard!$B$6,"Variance","Matched"))))</f>
        <v/>
      </c>
      <c r="J369" s="18" t="n"/>
      <c r="K369" s="38" t="n"/>
      <c r="L369" s="25" t="n"/>
    </row>
    <row r="370">
      <c r="A370" s="18" t="n"/>
      <c r="B370" s="18" t="n"/>
      <c r="C370" s="38" t="n"/>
      <c r="D370" s="18" t="n"/>
      <c r="E370" s="40" t="n"/>
      <c r="F370" s="24">
        <f>IF($A370="","",COUNTIF('Payment Log'!$F$6:$F$1005,$A370))</f>
        <v/>
      </c>
      <c r="G370" s="41">
        <f>IF($A370="","",ROUND(SUMIF('Payment Log'!$F$6:$F$1005,$A370,'Payment Log'!$J$6:$J$1005),2))</f>
        <v/>
      </c>
      <c r="H370" s="41">
        <f>IF($A370="","",IF($E370="","",ROUND($E370-$G370,2)))</f>
        <v/>
      </c>
      <c r="I370" s="23">
        <f>IF($A370="","",IF(OR($B370="",$C370="",$E370=""),"Missing Required Data",IF($F370=0,"No Linked Payments",IF(ABS($H370)&gt;Dashboard!$B$6,"Variance","Matched"))))</f>
        <v/>
      </c>
      <c r="J370" s="18" t="n"/>
      <c r="K370" s="38" t="n"/>
      <c r="L370" s="25" t="n"/>
    </row>
    <row r="371">
      <c r="A371" s="18" t="n"/>
      <c r="B371" s="18" t="n"/>
      <c r="C371" s="38" t="n"/>
      <c r="D371" s="18" t="n"/>
      <c r="E371" s="40" t="n"/>
      <c r="F371" s="24">
        <f>IF($A371="","",COUNTIF('Payment Log'!$F$6:$F$1005,$A371))</f>
        <v/>
      </c>
      <c r="G371" s="41">
        <f>IF($A371="","",ROUND(SUMIF('Payment Log'!$F$6:$F$1005,$A371,'Payment Log'!$J$6:$J$1005),2))</f>
        <v/>
      </c>
      <c r="H371" s="41">
        <f>IF($A371="","",IF($E371="","",ROUND($E371-$G371,2)))</f>
        <v/>
      </c>
      <c r="I371" s="23">
        <f>IF($A371="","",IF(OR($B371="",$C371="",$E371=""),"Missing Required Data",IF($F371=0,"No Linked Payments",IF(ABS($H371)&gt;Dashboard!$B$6,"Variance","Matched"))))</f>
        <v/>
      </c>
      <c r="J371" s="18" t="n"/>
      <c r="K371" s="38" t="n"/>
      <c r="L371" s="25" t="n"/>
    </row>
    <row r="372">
      <c r="A372" s="18" t="n"/>
      <c r="B372" s="18" t="n"/>
      <c r="C372" s="38" t="n"/>
      <c r="D372" s="18" t="n"/>
      <c r="E372" s="40" t="n"/>
      <c r="F372" s="24">
        <f>IF($A372="","",COUNTIF('Payment Log'!$F$6:$F$1005,$A372))</f>
        <v/>
      </c>
      <c r="G372" s="41">
        <f>IF($A372="","",ROUND(SUMIF('Payment Log'!$F$6:$F$1005,$A372,'Payment Log'!$J$6:$J$1005),2))</f>
        <v/>
      </c>
      <c r="H372" s="41">
        <f>IF($A372="","",IF($E372="","",ROUND($E372-$G372,2)))</f>
        <v/>
      </c>
      <c r="I372" s="23">
        <f>IF($A372="","",IF(OR($B372="",$C372="",$E372=""),"Missing Required Data",IF($F372=0,"No Linked Payments",IF(ABS($H372)&gt;Dashboard!$B$6,"Variance","Matched"))))</f>
        <v/>
      </c>
      <c r="J372" s="18" t="n"/>
      <c r="K372" s="38" t="n"/>
      <c r="L372" s="25" t="n"/>
    </row>
    <row r="373">
      <c r="A373" s="18" t="n"/>
      <c r="B373" s="18" t="n"/>
      <c r="C373" s="38" t="n"/>
      <c r="D373" s="18" t="n"/>
      <c r="E373" s="40" t="n"/>
      <c r="F373" s="24">
        <f>IF($A373="","",COUNTIF('Payment Log'!$F$6:$F$1005,$A373))</f>
        <v/>
      </c>
      <c r="G373" s="41">
        <f>IF($A373="","",ROUND(SUMIF('Payment Log'!$F$6:$F$1005,$A373,'Payment Log'!$J$6:$J$1005),2))</f>
        <v/>
      </c>
      <c r="H373" s="41">
        <f>IF($A373="","",IF($E373="","",ROUND($E373-$G373,2)))</f>
        <v/>
      </c>
      <c r="I373" s="23">
        <f>IF($A373="","",IF(OR($B373="",$C373="",$E373=""),"Missing Required Data",IF($F373=0,"No Linked Payments",IF(ABS($H373)&gt;Dashboard!$B$6,"Variance","Matched"))))</f>
        <v/>
      </c>
      <c r="J373" s="18" t="n"/>
      <c r="K373" s="38" t="n"/>
      <c r="L373" s="25" t="n"/>
    </row>
    <row r="374">
      <c r="A374" s="18" t="n"/>
      <c r="B374" s="18" t="n"/>
      <c r="C374" s="38" t="n"/>
      <c r="D374" s="18" t="n"/>
      <c r="E374" s="40" t="n"/>
      <c r="F374" s="24">
        <f>IF($A374="","",COUNTIF('Payment Log'!$F$6:$F$1005,$A374))</f>
        <v/>
      </c>
      <c r="G374" s="41">
        <f>IF($A374="","",ROUND(SUMIF('Payment Log'!$F$6:$F$1005,$A374,'Payment Log'!$J$6:$J$1005),2))</f>
        <v/>
      </c>
      <c r="H374" s="41">
        <f>IF($A374="","",IF($E374="","",ROUND($E374-$G374,2)))</f>
        <v/>
      </c>
      <c r="I374" s="23">
        <f>IF($A374="","",IF(OR($B374="",$C374="",$E374=""),"Missing Required Data",IF($F374=0,"No Linked Payments",IF(ABS($H374)&gt;Dashboard!$B$6,"Variance","Matched"))))</f>
        <v/>
      </c>
      <c r="J374" s="18" t="n"/>
      <c r="K374" s="38" t="n"/>
      <c r="L374" s="25" t="n"/>
    </row>
    <row r="375">
      <c r="A375" s="18" t="n"/>
      <c r="B375" s="18" t="n"/>
      <c r="C375" s="38" t="n"/>
      <c r="D375" s="18" t="n"/>
      <c r="E375" s="40" t="n"/>
      <c r="F375" s="24">
        <f>IF($A375="","",COUNTIF('Payment Log'!$F$6:$F$1005,$A375))</f>
        <v/>
      </c>
      <c r="G375" s="41">
        <f>IF($A375="","",ROUND(SUMIF('Payment Log'!$F$6:$F$1005,$A375,'Payment Log'!$J$6:$J$1005),2))</f>
        <v/>
      </c>
      <c r="H375" s="41">
        <f>IF($A375="","",IF($E375="","",ROUND($E375-$G375,2)))</f>
        <v/>
      </c>
      <c r="I375" s="23">
        <f>IF($A375="","",IF(OR($B375="",$C375="",$E375=""),"Missing Required Data",IF($F375=0,"No Linked Payments",IF(ABS($H375)&gt;Dashboard!$B$6,"Variance","Matched"))))</f>
        <v/>
      </c>
      <c r="J375" s="18" t="n"/>
      <c r="K375" s="38" t="n"/>
      <c r="L375" s="25" t="n"/>
    </row>
    <row r="376">
      <c r="A376" s="18" t="n"/>
      <c r="B376" s="18" t="n"/>
      <c r="C376" s="38" t="n"/>
      <c r="D376" s="18" t="n"/>
      <c r="E376" s="40" t="n"/>
      <c r="F376" s="24">
        <f>IF($A376="","",COUNTIF('Payment Log'!$F$6:$F$1005,$A376))</f>
        <v/>
      </c>
      <c r="G376" s="41">
        <f>IF($A376="","",ROUND(SUMIF('Payment Log'!$F$6:$F$1005,$A376,'Payment Log'!$J$6:$J$1005),2))</f>
        <v/>
      </c>
      <c r="H376" s="41">
        <f>IF($A376="","",IF($E376="","",ROUND($E376-$G376,2)))</f>
        <v/>
      </c>
      <c r="I376" s="23">
        <f>IF($A376="","",IF(OR($B376="",$C376="",$E376=""),"Missing Required Data",IF($F376=0,"No Linked Payments",IF(ABS($H376)&gt;Dashboard!$B$6,"Variance","Matched"))))</f>
        <v/>
      </c>
      <c r="J376" s="18" t="n"/>
      <c r="K376" s="38" t="n"/>
      <c r="L376" s="25" t="n"/>
    </row>
    <row r="377">
      <c r="A377" s="18" t="n"/>
      <c r="B377" s="18" t="n"/>
      <c r="C377" s="38" t="n"/>
      <c r="D377" s="18" t="n"/>
      <c r="E377" s="40" t="n"/>
      <c r="F377" s="24">
        <f>IF($A377="","",COUNTIF('Payment Log'!$F$6:$F$1005,$A377))</f>
        <v/>
      </c>
      <c r="G377" s="41">
        <f>IF($A377="","",ROUND(SUMIF('Payment Log'!$F$6:$F$1005,$A377,'Payment Log'!$J$6:$J$1005),2))</f>
        <v/>
      </c>
      <c r="H377" s="41">
        <f>IF($A377="","",IF($E377="","",ROUND($E377-$G377,2)))</f>
        <v/>
      </c>
      <c r="I377" s="23">
        <f>IF($A377="","",IF(OR($B377="",$C377="",$E377=""),"Missing Required Data",IF($F377=0,"No Linked Payments",IF(ABS($H377)&gt;Dashboard!$B$6,"Variance","Matched"))))</f>
        <v/>
      </c>
      <c r="J377" s="18" t="n"/>
      <c r="K377" s="38" t="n"/>
      <c r="L377" s="25" t="n"/>
    </row>
    <row r="378">
      <c r="A378" s="18" t="n"/>
      <c r="B378" s="18" t="n"/>
      <c r="C378" s="38" t="n"/>
      <c r="D378" s="18" t="n"/>
      <c r="E378" s="40" t="n"/>
      <c r="F378" s="24">
        <f>IF($A378="","",COUNTIF('Payment Log'!$F$6:$F$1005,$A378))</f>
        <v/>
      </c>
      <c r="G378" s="41">
        <f>IF($A378="","",ROUND(SUMIF('Payment Log'!$F$6:$F$1005,$A378,'Payment Log'!$J$6:$J$1005),2))</f>
        <v/>
      </c>
      <c r="H378" s="41">
        <f>IF($A378="","",IF($E378="","",ROUND($E378-$G378,2)))</f>
        <v/>
      </c>
      <c r="I378" s="23">
        <f>IF($A378="","",IF(OR($B378="",$C378="",$E378=""),"Missing Required Data",IF($F378=0,"No Linked Payments",IF(ABS($H378)&gt;Dashboard!$B$6,"Variance","Matched"))))</f>
        <v/>
      </c>
      <c r="J378" s="18" t="n"/>
      <c r="K378" s="38" t="n"/>
      <c r="L378" s="25" t="n"/>
    </row>
    <row r="379">
      <c r="A379" s="18" t="n"/>
      <c r="B379" s="18" t="n"/>
      <c r="C379" s="38" t="n"/>
      <c r="D379" s="18" t="n"/>
      <c r="E379" s="40" t="n"/>
      <c r="F379" s="24">
        <f>IF($A379="","",COUNTIF('Payment Log'!$F$6:$F$1005,$A379))</f>
        <v/>
      </c>
      <c r="G379" s="41">
        <f>IF($A379="","",ROUND(SUMIF('Payment Log'!$F$6:$F$1005,$A379,'Payment Log'!$J$6:$J$1005),2))</f>
        <v/>
      </c>
      <c r="H379" s="41">
        <f>IF($A379="","",IF($E379="","",ROUND($E379-$G379,2)))</f>
        <v/>
      </c>
      <c r="I379" s="23">
        <f>IF($A379="","",IF(OR($B379="",$C379="",$E379=""),"Missing Required Data",IF($F379=0,"No Linked Payments",IF(ABS($H379)&gt;Dashboard!$B$6,"Variance","Matched"))))</f>
        <v/>
      </c>
      <c r="J379" s="18" t="n"/>
      <c r="K379" s="38" t="n"/>
      <c r="L379" s="25" t="n"/>
    </row>
    <row r="380">
      <c r="A380" s="18" t="n"/>
      <c r="B380" s="18" t="n"/>
      <c r="C380" s="38" t="n"/>
      <c r="D380" s="18" t="n"/>
      <c r="E380" s="40" t="n"/>
      <c r="F380" s="24">
        <f>IF($A380="","",COUNTIF('Payment Log'!$F$6:$F$1005,$A380))</f>
        <v/>
      </c>
      <c r="G380" s="41">
        <f>IF($A380="","",ROUND(SUMIF('Payment Log'!$F$6:$F$1005,$A380,'Payment Log'!$J$6:$J$1005),2))</f>
        <v/>
      </c>
      <c r="H380" s="41">
        <f>IF($A380="","",IF($E380="","",ROUND($E380-$G380,2)))</f>
        <v/>
      </c>
      <c r="I380" s="23">
        <f>IF($A380="","",IF(OR($B380="",$C380="",$E380=""),"Missing Required Data",IF($F380=0,"No Linked Payments",IF(ABS($H380)&gt;Dashboard!$B$6,"Variance","Matched"))))</f>
        <v/>
      </c>
      <c r="J380" s="18" t="n"/>
      <c r="K380" s="38" t="n"/>
      <c r="L380" s="25" t="n"/>
    </row>
    <row r="381">
      <c r="A381" s="18" t="n"/>
      <c r="B381" s="18" t="n"/>
      <c r="C381" s="38" t="n"/>
      <c r="D381" s="18" t="n"/>
      <c r="E381" s="40" t="n"/>
      <c r="F381" s="24">
        <f>IF($A381="","",COUNTIF('Payment Log'!$F$6:$F$1005,$A381))</f>
        <v/>
      </c>
      <c r="G381" s="41">
        <f>IF($A381="","",ROUND(SUMIF('Payment Log'!$F$6:$F$1005,$A381,'Payment Log'!$J$6:$J$1005),2))</f>
        <v/>
      </c>
      <c r="H381" s="41">
        <f>IF($A381="","",IF($E381="","",ROUND($E381-$G381,2)))</f>
        <v/>
      </c>
      <c r="I381" s="23">
        <f>IF($A381="","",IF(OR($B381="",$C381="",$E381=""),"Missing Required Data",IF($F381=0,"No Linked Payments",IF(ABS($H381)&gt;Dashboard!$B$6,"Variance","Matched"))))</f>
        <v/>
      </c>
      <c r="J381" s="18" t="n"/>
      <c r="K381" s="38" t="n"/>
      <c r="L381" s="25" t="n"/>
    </row>
    <row r="382">
      <c r="A382" s="18" t="n"/>
      <c r="B382" s="18" t="n"/>
      <c r="C382" s="38" t="n"/>
      <c r="D382" s="18" t="n"/>
      <c r="E382" s="40" t="n"/>
      <c r="F382" s="24">
        <f>IF($A382="","",COUNTIF('Payment Log'!$F$6:$F$1005,$A382))</f>
        <v/>
      </c>
      <c r="G382" s="41">
        <f>IF($A382="","",ROUND(SUMIF('Payment Log'!$F$6:$F$1005,$A382,'Payment Log'!$J$6:$J$1005),2))</f>
        <v/>
      </c>
      <c r="H382" s="41">
        <f>IF($A382="","",IF($E382="","",ROUND($E382-$G382,2)))</f>
        <v/>
      </c>
      <c r="I382" s="23">
        <f>IF($A382="","",IF(OR($B382="",$C382="",$E382=""),"Missing Required Data",IF($F382=0,"No Linked Payments",IF(ABS($H382)&gt;Dashboard!$B$6,"Variance","Matched"))))</f>
        <v/>
      </c>
      <c r="J382" s="18" t="n"/>
      <c r="K382" s="38" t="n"/>
      <c r="L382" s="25" t="n"/>
    </row>
    <row r="383">
      <c r="A383" s="18" t="n"/>
      <c r="B383" s="18" t="n"/>
      <c r="C383" s="38" t="n"/>
      <c r="D383" s="18" t="n"/>
      <c r="E383" s="40" t="n"/>
      <c r="F383" s="24">
        <f>IF($A383="","",COUNTIF('Payment Log'!$F$6:$F$1005,$A383))</f>
        <v/>
      </c>
      <c r="G383" s="41">
        <f>IF($A383="","",ROUND(SUMIF('Payment Log'!$F$6:$F$1005,$A383,'Payment Log'!$J$6:$J$1005),2))</f>
        <v/>
      </c>
      <c r="H383" s="41">
        <f>IF($A383="","",IF($E383="","",ROUND($E383-$G383,2)))</f>
        <v/>
      </c>
      <c r="I383" s="23">
        <f>IF($A383="","",IF(OR($B383="",$C383="",$E383=""),"Missing Required Data",IF($F383=0,"No Linked Payments",IF(ABS($H383)&gt;Dashboard!$B$6,"Variance","Matched"))))</f>
        <v/>
      </c>
      <c r="J383" s="18" t="n"/>
      <c r="K383" s="38" t="n"/>
      <c r="L383" s="25" t="n"/>
    </row>
    <row r="384">
      <c r="A384" s="18" t="n"/>
      <c r="B384" s="18" t="n"/>
      <c r="C384" s="38" t="n"/>
      <c r="D384" s="18" t="n"/>
      <c r="E384" s="40" t="n"/>
      <c r="F384" s="24">
        <f>IF($A384="","",COUNTIF('Payment Log'!$F$6:$F$1005,$A384))</f>
        <v/>
      </c>
      <c r="G384" s="41">
        <f>IF($A384="","",ROUND(SUMIF('Payment Log'!$F$6:$F$1005,$A384,'Payment Log'!$J$6:$J$1005),2))</f>
        <v/>
      </c>
      <c r="H384" s="41">
        <f>IF($A384="","",IF($E384="","",ROUND($E384-$G384,2)))</f>
        <v/>
      </c>
      <c r="I384" s="23">
        <f>IF($A384="","",IF(OR($B384="",$C384="",$E384=""),"Missing Required Data",IF($F384=0,"No Linked Payments",IF(ABS($H384)&gt;Dashboard!$B$6,"Variance","Matched"))))</f>
        <v/>
      </c>
      <c r="J384" s="18" t="n"/>
      <c r="K384" s="38" t="n"/>
      <c r="L384" s="25" t="n"/>
    </row>
    <row r="385">
      <c r="A385" s="18" t="n"/>
      <c r="B385" s="18" t="n"/>
      <c r="C385" s="38" t="n"/>
      <c r="D385" s="18" t="n"/>
      <c r="E385" s="40" t="n"/>
      <c r="F385" s="24">
        <f>IF($A385="","",COUNTIF('Payment Log'!$F$6:$F$1005,$A385))</f>
        <v/>
      </c>
      <c r="G385" s="41">
        <f>IF($A385="","",ROUND(SUMIF('Payment Log'!$F$6:$F$1005,$A385,'Payment Log'!$J$6:$J$1005),2))</f>
        <v/>
      </c>
      <c r="H385" s="41">
        <f>IF($A385="","",IF($E385="","",ROUND($E385-$G385,2)))</f>
        <v/>
      </c>
      <c r="I385" s="23">
        <f>IF($A385="","",IF(OR($B385="",$C385="",$E385=""),"Missing Required Data",IF($F385=0,"No Linked Payments",IF(ABS($H385)&gt;Dashboard!$B$6,"Variance","Matched"))))</f>
        <v/>
      </c>
      <c r="J385" s="18" t="n"/>
      <c r="K385" s="38" t="n"/>
      <c r="L385" s="25" t="n"/>
    </row>
    <row r="386">
      <c r="A386" s="18" t="n"/>
      <c r="B386" s="18" t="n"/>
      <c r="C386" s="38" t="n"/>
      <c r="D386" s="18" t="n"/>
      <c r="E386" s="40" t="n"/>
      <c r="F386" s="24">
        <f>IF($A386="","",COUNTIF('Payment Log'!$F$6:$F$1005,$A386))</f>
        <v/>
      </c>
      <c r="G386" s="41">
        <f>IF($A386="","",ROUND(SUMIF('Payment Log'!$F$6:$F$1005,$A386,'Payment Log'!$J$6:$J$1005),2))</f>
        <v/>
      </c>
      <c r="H386" s="41">
        <f>IF($A386="","",IF($E386="","",ROUND($E386-$G386,2)))</f>
        <v/>
      </c>
      <c r="I386" s="23">
        <f>IF($A386="","",IF(OR($B386="",$C386="",$E386=""),"Missing Required Data",IF($F386=0,"No Linked Payments",IF(ABS($H386)&gt;Dashboard!$B$6,"Variance","Matched"))))</f>
        <v/>
      </c>
      <c r="J386" s="18" t="n"/>
      <c r="K386" s="38" t="n"/>
      <c r="L386" s="25" t="n"/>
    </row>
    <row r="387">
      <c r="A387" s="18" t="n"/>
      <c r="B387" s="18" t="n"/>
      <c r="C387" s="38" t="n"/>
      <c r="D387" s="18" t="n"/>
      <c r="E387" s="40" t="n"/>
      <c r="F387" s="24">
        <f>IF($A387="","",COUNTIF('Payment Log'!$F$6:$F$1005,$A387))</f>
        <v/>
      </c>
      <c r="G387" s="41">
        <f>IF($A387="","",ROUND(SUMIF('Payment Log'!$F$6:$F$1005,$A387,'Payment Log'!$J$6:$J$1005),2))</f>
        <v/>
      </c>
      <c r="H387" s="41">
        <f>IF($A387="","",IF($E387="","",ROUND($E387-$G387,2)))</f>
        <v/>
      </c>
      <c r="I387" s="23">
        <f>IF($A387="","",IF(OR($B387="",$C387="",$E387=""),"Missing Required Data",IF($F387=0,"No Linked Payments",IF(ABS($H387)&gt;Dashboard!$B$6,"Variance","Matched"))))</f>
        <v/>
      </c>
      <c r="J387" s="18" t="n"/>
      <c r="K387" s="38" t="n"/>
      <c r="L387" s="25" t="n"/>
    </row>
    <row r="388">
      <c r="A388" s="18" t="n"/>
      <c r="B388" s="18" t="n"/>
      <c r="C388" s="38" t="n"/>
      <c r="D388" s="18" t="n"/>
      <c r="E388" s="40" t="n"/>
      <c r="F388" s="24">
        <f>IF($A388="","",COUNTIF('Payment Log'!$F$6:$F$1005,$A388))</f>
        <v/>
      </c>
      <c r="G388" s="41">
        <f>IF($A388="","",ROUND(SUMIF('Payment Log'!$F$6:$F$1005,$A388,'Payment Log'!$J$6:$J$1005),2))</f>
        <v/>
      </c>
      <c r="H388" s="41">
        <f>IF($A388="","",IF($E388="","",ROUND($E388-$G388,2)))</f>
        <v/>
      </c>
      <c r="I388" s="23">
        <f>IF($A388="","",IF(OR($B388="",$C388="",$E388=""),"Missing Required Data",IF($F388=0,"No Linked Payments",IF(ABS($H388)&gt;Dashboard!$B$6,"Variance","Matched"))))</f>
        <v/>
      </c>
      <c r="J388" s="18" t="n"/>
      <c r="K388" s="38" t="n"/>
      <c r="L388" s="25" t="n"/>
    </row>
    <row r="389">
      <c r="A389" s="18" t="n"/>
      <c r="B389" s="18" t="n"/>
      <c r="C389" s="38" t="n"/>
      <c r="D389" s="18" t="n"/>
      <c r="E389" s="40" t="n"/>
      <c r="F389" s="24">
        <f>IF($A389="","",COUNTIF('Payment Log'!$F$6:$F$1005,$A389))</f>
        <v/>
      </c>
      <c r="G389" s="41">
        <f>IF($A389="","",ROUND(SUMIF('Payment Log'!$F$6:$F$1005,$A389,'Payment Log'!$J$6:$J$1005),2))</f>
        <v/>
      </c>
      <c r="H389" s="41">
        <f>IF($A389="","",IF($E389="","",ROUND($E389-$G389,2)))</f>
        <v/>
      </c>
      <c r="I389" s="23">
        <f>IF($A389="","",IF(OR($B389="",$C389="",$E389=""),"Missing Required Data",IF($F389=0,"No Linked Payments",IF(ABS($H389)&gt;Dashboard!$B$6,"Variance","Matched"))))</f>
        <v/>
      </c>
      <c r="J389" s="18" t="n"/>
      <c r="K389" s="38" t="n"/>
      <c r="L389" s="25" t="n"/>
    </row>
    <row r="390">
      <c r="A390" s="18" t="n"/>
      <c r="B390" s="18" t="n"/>
      <c r="C390" s="38" t="n"/>
      <c r="D390" s="18" t="n"/>
      <c r="E390" s="40" t="n"/>
      <c r="F390" s="24">
        <f>IF($A390="","",COUNTIF('Payment Log'!$F$6:$F$1005,$A390))</f>
        <v/>
      </c>
      <c r="G390" s="41">
        <f>IF($A390="","",ROUND(SUMIF('Payment Log'!$F$6:$F$1005,$A390,'Payment Log'!$J$6:$J$1005),2))</f>
        <v/>
      </c>
      <c r="H390" s="41">
        <f>IF($A390="","",IF($E390="","",ROUND($E390-$G390,2)))</f>
        <v/>
      </c>
      <c r="I390" s="23">
        <f>IF($A390="","",IF(OR($B390="",$C390="",$E390=""),"Missing Required Data",IF($F390=0,"No Linked Payments",IF(ABS($H390)&gt;Dashboard!$B$6,"Variance","Matched"))))</f>
        <v/>
      </c>
      <c r="J390" s="18" t="n"/>
      <c r="K390" s="38" t="n"/>
      <c r="L390" s="25" t="n"/>
    </row>
    <row r="391">
      <c r="A391" s="18" t="n"/>
      <c r="B391" s="18" t="n"/>
      <c r="C391" s="38" t="n"/>
      <c r="D391" s="18" t="n"/>
      <c r="E391" s="40" t="n"/>
      <c r="F391" s="24">
        <f>IF($A391="","",COUNTIF('Payment Log'!$F$6:$F$1005,$A391))</f>
        <v/>
      </c>
      <c r="G391" s="41">
        <f>IF($A391="","",ROUND(SUMIF('Payment Log'!$F$6:$F$1005,$A391,'Payment Log'!$J$6:$J$1005),2))</f>
        <v/>
      </c>
      <c r="H391" s="41">
        <f>IF($A391="","",IF($E391="","",ROUND($E391-$G391,2)))</f>
        <v/>
      </c>
      <c r="I391" s="23">
        <f>IF($A391="","",IF(OR($B391="",$C391="",$E391=""),"Missing Required Data",IF($F391=0,"No Linked Payments",IF(ABS($H391)&gt;Dashboard!$B$6,"Variance","Matched"))))</f>
        <v/>
      </c>
      <c r="J391" s="18" t="n"/>
      <c r="K391" s="38" t="n"/>
      <c r="L391" s="25" t="n"/>
    </row>
    <row r="392">
      <c r="A392" s="18" t="n"/>
      <c r="B392" s="18" t="n"/>
      <c r="C392" s="38" t="n"/>
      <c r="D392" s="18" t="n"/>
      <c r="E392" s="40" t="n"/>
      <c r="F392" s="24">
        <f>IF($A392="","",COUNTIF('Payment Log'!$F$6:$F$1005,$A392))</f>
        <v/>
      </c>
      <c r="G392" s="41">
        <f>IF($A392="","",ROUND(SUMIF('Payment Log'!$F$6:$F$1005,$A392,'Payment Log'!$J$6:$J$1005),2))</f>
        <v/>
      </c>
      <c r="H392" s="41">
        <f>IF($A392="","",IF($E392="","",ROUND($E392-$G392,2)))</f>
        <v/>
      </c>
      <c r="I392" s="23">
        <f>IF($A392="","",IF(OR($B392="",$C392="",$E392=""),"Missing Required Data",IF($F392=0,"No Linked Payments",IF(ABS($H392)&gt;Dashboard!$B$6,"Variance","Matched"))))</f>
        <v/>
      </c>
      <c r="J392" s="18" t="n"/>
      <c r="K392" s="38" t="n"/>
      <c r="L392" s="25" t="n"/>
    </row>
    <row r="393">
      <c r="A393" s="18" t="n"/>
      <c r="B393" s="18" t="n"/>
      <c r="C393" s="38" t="n"/>
      <c r="D393" s="18" t="n"/>
      <c r="E393" s="40" t="n"/>
      <c r="F393" s="24">
        <f>IF($A393="","",COUNTIF('Payment Log'!$F$6:$F$1005,$A393))</f>
        <v/>
      </c>
      <c r="G393" s="41">
        <f>IF($A393="","",ROUND(SUMIF('Payment Log'!$F$6:$F$1005,$A393,'Payment Log'!$J$6:$J$1005),2))</f>
        <v/>
      </c>
      <c r="H393" s="41">
        <f>IF($A393="","",IF($E393="","",ROUND($E393-$G393,2)))</f>
        <v/>
      </c>
      <c r="I393" s="23">
        <f>IF($A393="","",IF(OR($B393="",$C393="",$E393=""),"Missing Required Data",IF($F393=0,"No Linked Payments",IF(ABS($H393)&gt;Dashboard!$B$6,"Variance","Matched"))))</f>
        <v/>
      </c>
      <c r="J393" s="18" t="n"/>
      <c r="K393" s="38" t="n"/>
      <c r="L393" s="25" t="n"/>
    </row>
    <row r="394">
      <c r="A394" s="18" t="n"/>
      <c r="B394" s="18" t="n"/>
      <c r="C394" s="38" t="n"/>
      <c r="D394" s="18" t="n"/>
      <c r="E394" s="40" t="n"/>
      <c r="F394" s="24">
        <f>IF($A394="","",COUNTIF('Payment Log'!$F$6:$F$1005,$A394))</f>
        <v/>
      </c>
      <c r="G394" s="41">
        <f>IF($A394="","",ROUND(SUMIF('Payment Log'!$F$6:$F$1005,$A394,'Payment Log'!$J$6:$J$1005),2))</f>
        <v/>
      </c>
      <c r="H394" s="41">
        <f>IF($A394="","",IF($E394="","",ROUND($E394-$G394,2)))</f>
        <v/>
      </c>
      <c r="I394" s="23">
        <f>IF($A394="","",IF(OR($B394="",$C394="",$E394=""),"Missing Required Data",IF($F394=0,"No Linked Payments",IF(ABS($H394)&gt;Dashboard!$B$6,"Variance","Matched"))))</f>
        <v/>
      </c>
      <c r="J394" s="18" t="n"/>
      <c r="K394" s="38" t="n"/>
      <c r="L394" s="25" t="n"/>
    </row>
    <row r="395">
      <c r="A395" s="18" t="n"/>
      <c r="B395" s="18" t="n"/>
      <c r="C395" s="38" t="n"/>
      <c r="D395" s="18" t="n"/>
      <c r="E395" s="40" t="n"/>
      <c r="F395" s="24">
        <f>IF($A395="","",COUNTIF('Payment Log'!$F$6:$F$1005,$A395))</f>
        <v/>
      </c>
      <c r="G395" s="41">
        <f>IF($A395="","",ROUND(SUMIF('Payment Log'!$F$6:$F$1005,$A395,'Payment Log'!$J$6:$J$1005),2))</f>
        <v/>
      </c>
      <c r="H395" s="41">
        <f>IF($A395="","",IF($E395="","",ROUND($E395-$G395,2)))</f>
        <v/>
      </c>
      <c r="I395" s="23">
        <f>IF($A395="","",IF(OR($B395="",$C395="",$E395=""),"Missing Required Data",IF($F395=0,"No Linked Payments",IF(ABS($H395)&gt;Dashboard!$B$6,"Variance","Matched"))))</f>
        <v/>
      </c>
      <c r="J395" s="18" t="n"/>
      <c r="K395" s="38" t="n"/>
      <c r="L395" s="25" t="n"/>
    </row>
    <row r="396">
      <c r="A396" s="18" t="n"/>
      <c r="B396" s="18" t="n"/>
      <c r="C396" s="38" t="n"/>
      <c r="D396" s="18" t="n"/>
      <c r="E396" s="40" t="n"/>
      <c r="F396" s="24">
        <f>IF($A396="","",COUNTIF('Payment Log'!$F$6:$F$1005,$A396))</f>
        <v/>
      </c>
      <c r="G396" s="41">
        <f>IF($A396="","",ROUND(SUMIF('Payment Log'!$F$6:$F$1005,$A396,'Payment Log'!$J$6:$J$1005),2))</f>
        <v/>
      </c>
      <c r="H396" s="41">
        <f>IF($A396="","",IF($E396="","",ROUND($E396-$G396,2)))</f>
        <v/>
      </c>
      <c r="I396" s="23">
        <f>IF($A396="","",IF(OR($B396="",$C396="",$E396=""),"Missing Required Data",IF($F396=0,"No Linked Payments",IF(ABS($H396)&gt;Dashboard!$B$6,"Variance","Matched"))))</f>
        <v/>
      </c>
      <c r="J396" s="18" t="n"/>
      <c r="K396" s="38" t="n"/>
      <c r="L396" s="25" t="n"/>
    </row>
    <row r="397">
      <c r="A397" s="18" t="n"/>
      <c r="B397" s="18" t="n"/>
      <c r="C397" s="38" t="n"/>
      <c r="D397" s="18" t="n"/>
      <c r="E397" s="40" t="n"/>
      <c r="F397" s="24">
        <f>IF($A397="","",COUNTIF('Payment Log'!$F$6:$F$1005,$A397))</f>
        <v/>
      </c>
      <c r="G397" s="41">
        <f>IF($A397="","",ROUND(SUMIF('Payment Log'!$F$6:$F$1005,$A397,'Payment Log'!$J$6:$J$1005),2))</f>
        <v/>
      </c>
      <c r="H397" s="41">
        <f>IF($A397="","",IF($E397="","",ROUND($E397-$G397,2)))</f>
        <v/>
      </c>
      <c r="I397" s="23">
        <f>IF($A397="","",IF(OR($B397="",$C397="",$E397=""),"Missing Required Data",IF($F397=0,"No Linked Payments",IF(ABS($H397)&gt;Dashboard!$B$6,"Variance","Matched"))))</f>
        <v/>
      </c>
      <c r="J397" s="18" t="n"/>
      <c r="K397" s="38" t="n"/>
      <c r="L397" s="25" t="n"/>
    </row>
    <row r="398">
      <c r="A398" s="18" t="n"/>
      <c r="B398" s="18" t="n"/>
      <c r="C398" s="38" t="n"/>
      <c r="D398" s="18" t="n"/>
      <c r="E398" s="40" t="n"/>
      <c r="F398" s="24">
        <f>IF($A398="","",COUNTIF('Payment Log'!$F$6:$F$1005,$A398))</f>
        <v/>
      </c>
      <c r="G398" s="41">
        <f>IF($A398="","",ROUND(SUMIF('Payment Log'!$F$6:$F$1005,$A398,'Payment Log'!$J$6:$J$1005),2))</f>
        <v/>
      </c>
      <c r="H398" s="41">
        <f>IF($A398="","",IF($E398="","",ROUND($E398-$G398,2)))</f>
        <v/>
      </c>
      <c r="I398" s="23">
        <f>IF($A398="","",IF(OR($B398="",$C398="",$E398=""),"Missing Required Data",IF($F398=0,"No Linked Payments",IF(ABS($H398)&gt;Dashboard!$B$6,"Variance","Matched"))))</f>
        <v/>
      </c>
      <c r="J398" s="18" t="n"/>
      <c r="K398" s="38" t="n"/>
      <c r="L398" s="25" t="n"/>
    </row>
    <row r="399">
      <c r="A399" s="18" t="n"/>
      <c r="B399" s="18" t="n"/>
      <c r="C399" s="38" t="n"/>
      <c r="D399" s="18" t="n"/>
      <c r="E399" s="40" t="n"/>
      <c r="F399" s="24">
        <f>IF($A399="","",COUNTIF('Payment Log'!$F$6:$F$1005,$A399))</f>
        <v/>
      </c>
      <c r="G399" s="41">
        <f>IF($A399="","",ROUND(SUMIF('Payment Log'!$F$6:$F$1005,$A399,'Payment Log'!$J$6:$J$1005),2))</f>
        <v/>
      </c>
      <c r="H399" s="41">
        <f>IF($A399="","",IF($E399="","",ROUND($E399-$G399,2)))</f>
        <v/>
      </c>
      <c r="I399" s="23">
        <f>IF($A399="","",IF(OR($B399="",$C399="",$E399=""),"Missing Required Data",IF($F399=0,"No Linked Payments",IF(ABS($H399)&gt;Dashboard!$B$6,"Variance","Matched"))))</f>
        <v/>
      </c>
      <c r="J399" s="18" t="n"/>
      <c r="K399" s="38" t="n"/>
      <c r="L399" s="25" t="n"/>
    </row>
    <row r="400">
      <c r="A400" s="18" t="n"/>
      <c r="B400" s="18" t="n"/>
      <c r="C400" s="38" t="n"/>
      <c r="D400" s="18" t="n"/>
      <c r="E400" s="40" t="n"/>
      <c r="F400" s="24">
        <f>IF($A400="","",COUNTIF('Payment Log'!$F$6:$F$1005,$A400))</f>
        <v/>
      </c>
      <c r="G400" s="41">
        <f>IF($A400="","",ROUND(SUMIF('Payment Log'!$F$6:$F$1005,$A400,'Payment Log'!$J$6:$J$1005),2))</f>
        <v/>
      </c>
      <c r="H400" s="41">
        <f>IF($A400="","",IF($E400="","",ROUND($E400-$G400,2)))</f>
        <v/>
      </c>
      <c r="I400" s="23">
        <f>IF($A400="","",IF(OR($B400="",$C400="",$E400=""),"Missing Required Data",IF($F400=0,"No Linked Payments",IF(ABS($H400)&gt;Dashboard!$B$6,"Variance","Matched"))))</f>
        <v/>
      </c>
      <c r="J400" s="18" t="n"/>
      <c r="K400" s="38" t="n"/>
      <c r="L400" s="25" t="n"/>
    </row>
    <row r="401">
      <c r="A401" s="18" t="n"/>
      <c r="B401" s="18" t="n"/>
      <c r="C401" s="38" t="n"/>
      <c r="D401" s="18" t="n"/>
      <c r="E401" s="40" t="n"/>
      <c r="F401" s="24">
        <f>IF($A401="","",COUNTIF('Payment Log'!$F$6:$F$1005,$A401))</f>
        <v/>
      </c>
      <c r="G401" s="41">
        <f>IF($A401="","",ROUND(SUMIF('Payment Log'!$F$6:$F$1005,$A401,'Payment Log'!$J$6:$J$1005),2))</f>
        <v/>
      </c>
      <c r="H401" s="41">
        <f>IF($A401="","",IF($E401="","",ROUND($E401-$G401,2)))</f>
        <v/>
      </c>
      <c r="I401" s="23">
        <f>IF($A401="","",IF(OR($B401="",$C401="",$E401=""),"Missing Required Data",IF($F401=0,"No Linked Payments",IF(ABS($H401)&gt;Dashboard!$B$6,"Variance","Matched"))))</f>
        <v/>
      </c>
      <c r="J401" s="18" t="n"/>
      <c r="K401" s="38" t="n"/>
      <c r="L401" s="25" t="n"/>
    </row>
    <row r="402">
      <c r="A402" s="18" t="n"/>
      <c r="B402" s="18" t="n"/>
      <c r="C402" s="38" t="n"/>
      <c r="D402" s="18" t="n"/>
      <c r="E402" s="40" t="n"/>
      <c r="F402" s="24">
        <f>IF($A402="","",COUNTIF('Payment Log'!$F$6:$F$1005,$A402))</f>
        <v/>
      </c>
      <c r="G402" s="41">
        <f>IF($A402="","",ROUND(SUMIF('Payment Log'!$F$6:$F$1005,$A402,'Payment Log'!$J$6:$J$1005),2))</f>
        <v/>
      </c>
      <c r="H402" s="41">
        <f>IF($A402="","",IF($E402="","",ROUND($E402-$G402,2)))</f>
        <v/>
      </c>
      <c r="I402" s="23">
        <f>IF($A402="","",IF(OR($B402="",$C402="",$E402=""),"Missing Required Data",IF($F402=0,"No Linked Payments",IF(ABS($H402)&gt;Dashboard!$B$6,"Variance","Matched"))))</f>
        <v/>
      </c>
      <c r="J402" s="18" t="n"/>
      <c r="K402" s="38" t="n"/>
      <c r="L402" s="25" t="n"/>
    </row>
    <row r="403">
      <c r="A403" s="18" t="n"/>
      <c r="B403" s="18" t="n"/>
      <c r="C403" s="38" t="n"/>
      <c r="D403" s="18" t="n"/>
      <c r="E403" s="40" t="n"/>
      <c r="F403" s="24">
        <f>IF($A403="","",COUNTIF('Payment Log'!$F$6:$F$1005,$A403))</f>
        <v/>
      </c>
      <c r="G403" s="41">
        <f>IF($A403="","",ROUND(SUMIF('Payment Log'!$F$6:$F$1005,$A403,'Payment Log'!$J$6:$J$1005),2))</f>
        <v/>
      </c>
      <c r="H403" s="41">
        <f>IF($A403="","",IF($E403="","",ROUND($E403-$G403,2)))</f>
        <v/>
      </c>
      <c r="I403" s="23">
        <f>IF($A403="","",IF(OR($B403="",$C403="",$E403=""),"Missing Required Data",IF($F403=0,"No Linked Payments",IF(ABS($H403)&gt;Dashboard!$B$6,"Variance","Matched"))))</f>
        <v/>
      </c>
      <c r="J403" s="18" t="n"/>
      <c r="K403" s="38" t="n"/>
      <c r="L403" s="25" t="n"/>
    </row>
    <row r="404">
      <c r="A404" s="18" t="n"/>
      <c r="B404" s="18" t="n"/>
      <c r="C404" s="38" t="n"/>
      <c r="D404" s="18" t="n"/>
      <c r="E404" s="40" t="n"/>
      <c r="F404" s="24">
        <f>IF($A404="","",COUNTIF('Payment Log'!$F$6:$F$1005,$A404))</f>
        <v/>
      </c>
      <c r="G404" s="41">
        <f>IF($A404="","",ROUND(SUMIF('Payment Log'!$F$6:$F$1005,$A404,'Payment Log'!$J$6:$J$1005),2))</f>
        <v/>
      </c>
      <c r="H404" s="41">
        <f>IF($A404="","",IF($E404="","",ROUND($E404-$G404,2)))</f>
        <v/>
      </c>
      <c r="I404" s="23">
        <f>IF($A404="","",IF(OR($B404="",$C404="",$E404=""),"Missing Required Data",IF($F404=0,"No Linked Payments",IF(ABS($H404)&gt;Dashboard!$B$6,"Variance","Matched"))))</f>
        <v/>
      </c>
      <c r="J404" s="18" t="n"/>
      <c r="K404" s="38" t="n"/>
      <c r="L404" s="25" t="n"/>
    </row>
    <row r="405">
      <c r="A405" s="18" t="n"/>
      <c r="B405" s="18" t="n"/>
      <c r="C405" s="38" t="n"/>
      <c r="D405" s="18" t="n"/>
      <c r="E405" s="40" t="n"/>
      <c r="F405" s="24">
        <f>IF($A405="","",COUNTIF('Payment Log'!$F$6:$F$1005,$A405))</f>
        <v/>
      </c>
      <c r="G405" s="41">
        <f>IF($A405="","",ROUND(SUMIF('Payment Log'!$F$6:$F$1005,$A405,'Payment Log'!$J$6:$J$1005),2))</f>
        <v/>
      </c>
      <c r="H405" s="41">
        <f>IF($A405="","",IF($E405="","",ROUND($E405-$G405,2)))</f>
        <v/>
      </c>
      <c r="I405" s="23">
        <f>IF($A405="","",IF(OR($B405="",$C405="",$E405=""),"Missing Required Data",IF($F405=0,"No Linked Payments",IF(ABS($H405)&gt;Dashboard!$B$6,"Variance","Matched"))))</f>
        <v/>
      </c>
      <c r="J405" s="18" t="n"/>
      <c r="K405" s="38" t="n"/>
      <c r="L405" s="25" t="n"/>
    </row>
    <row r="406">
      <c r="A406" s="18" t="n"/>
      <c r="B406" s="18" t="n"/>
      <c r="C406" s="38" t="n"/>
      <c r="D406" s="18" t="n"/>
      <c r="E406" s="40" t="n"/>
      <c r="F406" s="24">
        <f>IF($A406="","",COUNTIF('Payment Log'!$F$6:$F$1005,$A406))</f>
        <v/>
      </c>
      <c r="G406" s="41">
        <f>IF($A406="","",ROUND(SUMIF('Payment Log'!$F$6:$F$1005,$A406,'Payment Log'!$J$6:$J$1005),2))</f>
        <v/>
      </c>
      <c r="H406" s="41">
        <f>IF($A406="","",IF($E406="","",ROUND($E406-$G406,2)))</f>
        <v/>
      </c>
      <c r="I406" s="23">
        <f>IF($A406="","",IF(OR($B406="",$C406="",$E406=""),"Missing Required Data",IF($F406=0,"No Linked Payments",IF(ABS($H406)&gt;Dashboard!$B$6,"Variance","Matched"))))</f>
        <v/>
      </c>
      <c r="J406" s="18" t="n"/>
      <c r="K406" s="38" t="n"/>
      <c r="L406" s="25" t="n"/>
    </row>
    <row r="407">
      <c r="A407" s="18" t="n"/>
      <c r="B407" s="18" t="n"/>
      <c r="C407" s="38" t="n"/>
      <c r="D407" s="18" t="n"/>
      <c r="E407" s="40" t="n"/>
      <c r="F407" s="24">
        <f>IF($A407="","",COUNTIF('Payment Log'!$F$6:$F$1005,$A407))</f>
        <v/>
      </c>
      <c r="G407" s="41">
        <f>IF($A407="","",ROUND(SUMIF('Payment Log'!$F$6:$F$1005,$A407,'Payment Log'!$J$6:$J$1005),2))</f>
        <v/>
      </c>
      <c r="H407" s="41">
        <f>IF($A407="","",IF($E407="","",ROUND($E407-$G407,2)))</f>
        <v/>
      </c>
      <c r="I407" s="23">
        <f>IF($A407="","",IF(OR($B407="",$C407="",$E407=""),"Missing Required Data",IF($F407=0,"No Linked Payments",IF(ABS($H407)&gt;Dashboard!$B$6,"Variance","Matched"))))</f>
        <v/>
      </c>
      <c r="J407" s="18" t="n"/>
      <c r="K407" s="38" t="n"/>
      <c r="L407" s="25" t="n"/>
    </row>
    <row r="408">
      <c r="A408" s="18" t="n"/>
      <c r="B408" s="18" t="n"/>
      <c r="C408" s="38" t="n"/>
      <c r="D408" s="18" t="n"/>
      <c r="E408" s="40" t="n"/>
      <c r="F408" s="24">
        <f>IF($A408="","",COUNTIF('Payment Log'!$F$6:$F$1005,$A408))</f>
        <v/>
      </c>
      <c r="G408" s="41">
        <f>IF($A408="","",ROUND(SUMIF('Payment Log'!$F$6:$F$1005,$A408,'Payment Log'!$J$6:$J$1005),2))</f>
        <v/>
      </c>
      <c r="H408" s="41">
        <f>IF($A408="","",IF($E408="","",ROUND($E408-$G408,2)))</f>
        <v/>
      </c>
      <c r="I408" s="23">
        <f>IF($A408="","",IF(OR($B408="",$C408="",$E408=""),"Missing Required Data",IF($F408=0,"No Linked Payments",IF(ABS($H408)&gt;Dashboard!$B$6,"Variance","Matched"))))</f>
        <v/>
      </c>
      <c r="J408" s="18" t="n"/>
      <c r="K408" s="38" t="n"/>
      <c r="L408" s="25" t="n"/>
    </row>
    <row r="409">
      <c r="A409" s="18" t="n"/>
      <c r="B409" s="18" t="n"/>
      <c r="C409" s="38" t="n"/>
      <c r="D409" s="18" t="n"/>
      <c r="E409" s="40" t="n"/>
      <c r="F409" s="24">
        <f>IF($A409="","",COUNTIF('Payment Log'!$F$6:$F$1005,$A409))</f>
        <v/>
      </c>
      <c r="G409" s="41">
        <f>IF($A409="","",ROUND(SUMIF('Payment Log'!$F$6:$F$1005,$A409,'Payment Log'!$J$6:$J$1005),2))</f>
        <v/>
      </c>
      <c r="H409" s="41">
        <f>IF($A409="","",IF($E409="","",ROUND($E409-$G409,2)))</f>
        <v/>
      </c>
      <c r="I409" s="23">
        <f>IF($A409="","",IF(OR($B409="",$C409="",$E409=""),"Missing Required Data",IF($F409=0,"No Linked Payments",IF(ABS($H409)&gt;Dashboard!$B$6,"Variance","Matched"))))</f>
        <v/>
      </c>
      <c r="J409" s="18" t="n"/>
      <c r="K409" s="38" t="n"/>
      <c r="L409" s="25" t="n"/>
    </row>
    <row r="410">
      <c r="A410" s="18" t="n"/>
      <c r="B410" s="18" t="n"/>
      <c r="C410" s="38" t="n"/>
      <c r="D410" s="18" t="n"/>
      <c r="E410" s="40" t="n"/>
      <c r="F410" s="24">
        <f>IF($A410="","",COUNTIF('Payment Log'!$F$6:$F$1005,$A410))</f>
        <v/>
      </c>
      <c r="G410" s="41">
        <f>IF($A410="","",ROUND(SUMIF('Payment Log'!$F$6:$F$1005,$A410,'Payment Log'!$J$6:$J$1005),2))</f>
        <v/>
      </c>
      <c r="H410" s="41">
        <f>IF($A410="","",IF($E410="","",ROUND($E410-$G410,2)))</f>
        <v/>
      </c>
      <c r="I410" s="23">
        <f>IF($A410="","",IF(OR($B410="",$C410="",$E410=""),"Missing Required Data",IF($F410=0,"No Linked Payments",IF(ABS($H410)&gt;Dashboard!$B$6,"Variance","Matched"))))</f>
        <v/>
      </c>
      <c r="J410" s="18" t="n"/>
      <c r="K410" s="38" t="n"/>
      <c r="L410" s="25" t="n"/>
    </row>
    <row r="411">
      <c r="A411" s="18" t="n"/>
      <c r="B411" s="18" t="n"/>
      <c r="C411" s="38" t="n"/>
      <c r="D411" s="18" t="n"/>
      <c r="E411" s="40" t="n"/>
      <c r="F411" s="24">
        <f>IF($A411="","",COUNTIF('Payment Log'!$F$6:$F$1005,$A411))</f>
        <v/>
      </c>
      <c r="G411" s="41">
        <f>IF($A411="","",ROUND(SUMIF('Payment Log'!$F$6:$F$1005,$A411,'Payment Log'!$J$6:$J$1005),2))</f>
        <v/>
      </c>
      <c r="H411" s="41">
        <f>IF($A411="","",IF($E411="","",ROUND($E411-$G411,2)))</f>
        <v/>
      </c>
      <c r="I411" s="23">
        <f>IF($A411="","",IF(OR($B411="",$C411="",$E411=""),"Missing Required Data",IF($F411=0,"No Linked Payments",IF(ABS($H411)&gt;Dashboard!$B$6,"Variance","Matched"))))</f>
        <v/>
      </c>
      <c r="J411" s="18" t="n"/>
      <c r="K411" s="38" t="n"/>
      <c r="L411" s="25" t="n"/>
    </row>
    <row r="412">
      <c r="A412" s="18" t="n"/>
      <c r="B412" s="18" t="n"/>
      <c r="C412" s="38" t="n"/>
      <c r="D412" s="18" t="n"/>
      <c r="E412" s="40" t="n"/>
      <c r="F412" s="24">
        <f>IF($A412="","",COUNTIF('Payment Log'!$F$6:$F$1005,$A412))</f>
        <v/>
      </c>
      <c r="G412" s="41">
        <f>IF($A412="","",ROUND(SUMIF('Payment Log'!$F$6:$F$1005,$A412,'Payment Log'!$J$6:$J$1005),2))</f>
        <v/>
      </c>
      <c r="H412" s="41">
        <f>IF($A412="","",IF($E412="","",ROUND($E412-$G412,2)))</f>
        <v/>
      </c>
      <c r="I412" s="23">
        <f>IF($A412="","",IF(OR($B412="",$C412="",$E412=""),"Missing Required Data",IF($F412=0,"No Linked Payments",IF(ABS($H412)&gt;Dashboard!$B$6,"Variance","Matched"))))</f>
        <v/>
      </c>
      <c r="J412" s="18" t="n"/>
      <c r="K412" s="38" t="n"/>
      <c r="L412" s="25" t="n"/>
    </row>
    <row r="413">
      <c r="A413" s="18" t="n"/>
      <c r="B413" s="18" t="n"/>
      <c r="C413" s="38" t="n"/>
      <c r="D413" s="18" t="n"/>
      <c r="E413" s="40" t="n"/>
      <c r="F413" s="24">
        <f>IF($A413="","",COUNTIF('Payment Log'!$F$6:$F$1005,$A413))</f>
        <v/>
      </c>
      <c r="G413" s="41">
        <f>IF($A413="","",ROUND(SUMIF('Payment Log'!$F$6:$F$1005,$A413,'Payment Log'!$J$6:$J$1005),2))</f>
        <v/>
      </c>
      <c r="H413" s="41">
        <f>IF($A413="","",IF($E413="","",ROUND($E413-$G413,2)))</f>
        <v/>
      </c>
      <c r="I413" s="23">
        <f>IF($A413="","",IF(OR($B413="",$C413="",$E413=""),"Missing Required Data",IF($F413=0,"No Linked Payments",IF(ABS($H413)&gt;Dashboard!$B$6,"Variance","Matched"))))</f>
        <v/>
      </c>
      <c r="J413" s="18" t="n"/>
      <c r="K413" s="38" t="n"/>
      <c r="L413" s="25" t="n"/>
    </row>
    <row r="414">
      <c r="A414" s="18" t="n"/>
      <c r="B414" s="18" t="n"/>
      <c r="C414" s="38" t="n"/>
      <c r="D414" s="18" t="n"/>
      <c r="E414" s="40" t="n"/>
      <c r="F414" s="24">
        <f>IF($A414="","",COUNTIF('Payment Log'!$F$6:$F$1005,$A414))</f>
        <v/>
      </c>
      <c r="G414" s="41">
        <f>IF($A414="","",ROUND(SUMIF('Payment Log'!$F$6:$F$1005,$A414,'Payment Log'!$J$6:$J$1005),2))</f>
        <v/>
      </c>
      <c r="H414" s="41">
        <f>IF($A414="","",IF($E414="","",ROUND($E414-$G414,2)))</f>
        <v/>
      </c>
      <c r="I414" s="23">
        <f>IF($A414="","",IF(OR($B414="",$C414="",$E414=""),"Missing Required Data",IF($F414=0,"No Linked Payments",IF(ABS($H414)&gt;Dashboard!$B$6,"Variance","Matched"))))</f>
        <v/>
      </c>
      <c r="J414" s="18" t="n"/>
      <c r="K414" s="38" t="n"/>
      <c r="L414" s="25" t="n"/>
    </row>
    <row r="415">
      <c r="A415" s="18" t="n"/>
      <c r="B415" s="18" t="n"/>
      <c r="C415" s="38" t="n"/>
      <c r="D415" s="18" t="n"/>
      <c r="E415" s="40" t="n"/>
      <c r="F415" s="24">
        <f>IF($A415="","",COUNTIF('Payment Log'!$F$6:$F$1005,$A415))</f>
        <v/>
      </c>
      <c r="G415" s="41">
        <f>IF($A415="","",ROUND(SUMIF('Payment Log'!$F$6:$F$1005,$A415,'Payment Log'!$J$6:$J$1005),2))</f>
        <v/>
      </c>
      <c r="H415" s="41">
        <f>IF($A415="","",IF($E415="","",ROUND($E415-$G415,2)))</f>
        <v/>
      </c>
      <c r="I415" s="23">
        <f>IF($A415="","",IF(OR($B415="",$C415="",$E415=""),"Missing Required Data",IF($F415=0,"No Linked Payments",IF(ABS($H415)&gt;Dashboard!$B$6,"Variance","Matched"))))</f>
        <v/>
      </c>
      <c r="J415" s="18" t="n"/>
      <c r="K415" s="38" t="n"/>
      <c r="L415" s="25" t="n"/>
    </row>
    <row r="416">
      <c r="A416" s="18" t="n"/>
      <c r="B416" s="18" t="n"/>
      <c r="C416" s="38" t="n"/>
      <c r="D416" s="18" t="n"/>
      <c r="E416" s="40" t="n"/>
      <c r="F416" s="24">
        <f>IF($A416="","",COUNTIF('Payment Log'!$F$6:$F$1005,$A416))</f>
        <v/>
      </c>
      <c r="G416" s="41">
        <f>IF($A416="","",ROUND(SUMIF('Payment Log'!$F$6:$F$1005,$A416,'Payment Log'!$J$6:$J$1005),2))</f>
        <v/>
      </c>
      <c r="H416" s="41">
        <f>IF($A416="","",IF($E416="","",ROUND($E416-$G416,2)))</f>
        <v/>
      </c>
      <c r="I416" s="23">
        <f>IF($A416="","",IF(OR($B416="",$C416="",$E416=""),"Missing Required Data",IF($F416=0,"No Linked Payments",IF(ABS($H416)&gt;Dashboard!$B$6,"Variance","Matched"))))</f>
        <v/>
      </c>
      <c r="J416" s="18" t="n"/>
      <c r="K416" s="38" t="n"/>
      <c r="L416" s="25" t="n"/>
    </row>
    <row r="417">
      <c r="A417" s="18" t="n"/>
      <c r="B417" s="18" t="n"/>
      <c r="C417" s="38" t="n"/>
      <c r="D417" s="18" t="n"/>
      <c r="E417" s="40" t="n"/>
      <c r="F417" s="24">
        <f>IF($A417="","",COUNTIF('Payment Log'!$F$6:$F$1005,$A417))</f>
        <v/>
      </c>
      <c r="G417" s="41">
        <f>IF($A417="","",ROUND(SUMIF('Payment Log'!$F$6:$F$1005,$A417,'Payment Log'!$J$6:$J$1005),2))</f>
        <v/>
      </c>
      <c r="H417" s="41">
        <f>IF($A417="","",IF($E417="","",ROUND($E417-$G417,2)))</f>
        <v/>
      </c>
      <c r="I417" s="23">
        <f>IF($A417="","",IF(OR($B417="",$C417="",$E417=""),"Missing Required Data",IF($F417=0,"No Linked Payments",IF(ABS($H417)&gt;Dashboard!$B$6,"Variance","Matched"))))</f>
        <v/>
      </c>
      <c r="J417" s="18" t="n"/>
      <c r="K417" s="38" t="n"/>
      <c r="L417" s="25" t="n"/>
    </row>
    <row r="418">
      <c r="A418" s="18" t="n"/>
      <c r="B418" s="18" t="n"/>
      <c r="C418" s="38" t="n"/>
      <c r="D418" s="18" t="n"/>
      <c r="E418" s="40" t="n"/>
      <c r="F418" s="24">
        <f>IF($A418="","",COUNTIF('Payment Log'!$F$6:$F$1005,$A418))</f>
        <v/>
      </c>
      <c r="G418" s="41">
        <f>IF($A418="","",ROUND(SUMIF('Payment Log'!$F$6:$F$1005,$A418,'Payment Log'!$J$6:$J$1005),2))</f>
        <v/>
      </c>
      <c r="H418" s="41">
        <f>IF($A418="","",IF($E418="","",ROUND($E418-$G418,2)))</f>
        <v/>
      </c>
      <c r="I418" s="23">
        <f>IF($A418="","",IF(OR($B418="",$C418="",$E418=""),"Missing Required Data",IF($F418=0,"No Linked Payments",IF(ABS($H418)&gt;Dashboard!$B$6,"Variance","Matched"))))</f>
        <v/>
      </c>
      <c r="J418" s="18" t="n"/>
      <c r="K418" s="38" t="n"/>
      <c r="L418" s="25" t="n"/>
    </row>
    <row r="419">
      <c r="A419" s="18" t="n"/>
      <c r="B419" s="18" t="n"/>
      <c r="C419" s="38" t="n"/>
      <c r="D419" s="18" t="n"/>
      <c r="E419" s="40" t="n"/>
      <c r="F419" s="24">
        <f>IF($A419="","",COUNTIF('Payment Log'!$F$6:$F$1005,$A419))</f>
        <v/>
      </c>
      <c r="G419" s="41">
        <f>IF($A419="","",ROUND(SUMIF('Payment Log'!$F$6:$F$1005,$A419,'Payment Log'!$J$6:$J$1005),2))</f>
        <v/>
      </c>
      <c r="H419" s="41">
        <f>IF($A419="","",IF($E419="","",ROUND($E419-$G419,2)))</f>
        <v/>
      </c>
      <c r="I419" s="23">
        <f>IF($A419="","",IF(OR($B419="",$C419="",$E419=""),"Missing Required Data",IF($F419=0,"No Linked Payments",IF(ABS($H419)&gt;Dashboard!$B$6,"Variance","Matched"))))</f>
        <v/>
      </c>
      <c r="J419" s="18" t="n"/>
      <c r="K419" s="38" t="n"/>
      <c r="L419" s="25" t="n"/>
    </row>
    <row r="420">
      <c r="A420" s="18" t="n"/>
      <c r="B420" s="18" t="n"/>
      <c r="C420" s="38" t="n"/>
      <c r="D420" s="18" t="n"/>
      <c r="E420" s="40" t="n"/>
      <c r="F420" s="24">
        <f>IF($A420="","",COUNTIF('Payment Log'!$F$6:$F$1005,$A420))</f>
        <v/>
      </c>
      <c r="G420" s="41">
        <f>IF($A420="","",ROUND(SUMIF('Payment Log'!$F$6:$F$1005,$A420,'Payment Log'!$J$6:$J$1005),2))</f>
        <v/>
      </c>
      <c r="H420" s="41">
        <f>IF($A420="","",IF($E420="","",ROUND($E420-$G420,2)))</f>
        <v/>
      </c>
      <c r="I420" s="23">
        <f>IF($A420="","",IF(OR($B420="",$C420="",$E420=""),"Missing Required Data",IF($F420=0,"No Linked Payments",IF(ABS($H420)&gt;Dashboard!$B$6,"Variance","Matched"))))</f>
        <v/>
      </c>
      <c r="J420" s="18" t="n"/>
      <c r="K420" s="38" t="n"/>
      <c r="L420" s="25" t="n"/>
    </row>
    <row r="421">
      <c r="A421" s="18" t="n"/>
      <c r="B421" s="18" t="n"/>
      <c r="C421" s="38" t="n"/>
      <c r="D421" s="18" t="n"/>
      <c r="E421" s="40" t="n"/>
      <c r="F421" s="24">
        <f>IF($A421="","",COUNTIF('Payment Log'!$F$6:$F$1005,$A421))</f>
        <v/>
      </c>
      <c r="G421" s="41">
        <f>IF($A421="","",ROUND(SUMIF('Payment Log'!$F$6:$F$1005,$A421,'Payment Log'!$J$6:$J$1005),2))</f>
        <v/>
      </c>
      <c r="H421" s="41">
        <f>IF($A421="","",IF($E421="","",ROUND($E421-$G421,2)))</f>
        <v/>
      </c>
      <c r="I421" s="23">
        <f>IF($A421="","",IF(OR($B421="",$C421="",$E421=""),"Missing Required Data",IF($F421=0,"No Linked Payments",IF(ABS($H421)&gt;Dashboard!$B$6,"Variance","Matched"))))</f>
        <v/>
      </c>
      <c r="J421" s="18" t="n"/>
      <c r="K421" s="38" t="n"/>
      <c r="L421" s="25" t="n"/>
    </row>
    <row r="422">
      <c r="A422" s="18" t="n"/>
      <c r="B422" s="18" t="n"/>
      <c r="C422" s="38" t="n"/>
      <c r="D422" s="18" t="n"/>
      <c r="E422" s="40" t="n"/>
      <c r="F422" s="24">
        <f>IF($A422="","",COUNTIF('Payment Log'!$F$6:$F$1005,$A422))</f>
        <v/>
      </c>
      <c r="G422" s="41">
        <f>IF($A422="","",ROUND(SUMIF('Payment Log'!$F$6:$F$1005,$A422,'Payment Log'!$J$6:$J$1005),2))</f>
        <v/>
      </c>
      <c r="H422" s="41">
        <f>IF($A422="","",IF($E422="","",ROUND($E422-$G422,2)))</f>
        <v/>
      </c>
      <c r="I422" s="23">
        <f>IF($A422="","",IF(OR($B422="",$C422="",$E422=""),"Missing Required Data",IF($F422=0,"No Linked Payments",IF(ABS($H422)&gt;Dashboard!$B$6,"Variance","Matched"))))</f>
        <v/>
      </c>
      <c r="J422" s="18" t="n"/>
      <c r="K422" s="38" t="n"/>
      <c r="L422" s="25" t="n"/>
    </row>
    <row r="423">
      <c r="A423" s="18" t="n"/>
      <c r="B423" s="18" t="n"/>
      <c r="C423" s="38" t="n"/>
      <c r="D423" s="18" t="n"/>
      <c r="E423" s="40" t="n"/>
      <c r="F423" s="24">
        <f>IF($A423="","",COUNTIF('Payment Log'!$F$6:$F$1005,$A423))</f>
        <v/>
      </c>
      <c r="G423" s="41">
        <f>IF($A423="","",ROUND(SUMIF('Payment Log'!$F$6:$F$1005,$A423,'Payment Log'!$J$6:$J$1005),2))</f>
        <v/>
      </c>
      <c r="H423" s="41">
        <f>IF($A423="","",IF($E423="","",ROUND($E423-$G423,2)))</f>
        <v/>
      </c>
      <c r="I423" s="23">
        <f>IF($A423="","",IF(OR($B423="",$C423="",$E423=""),"Missing Required Data",IF($F423=0,"No Linked Payments",IF(ABS($H423)&gt;Dashboard!$B$6,"Variance","Matched"))))</f>
        <v/>
      </c>
      <c r="J423" s="18" t="n"/>
      <c r="K423" s="38" t="n"/>
      <c r="L423" s="25" t="n"/>
    </row>
    <row r="424">
      <c r="A424" s="18" t="n"/>
      <c r="B424" s="18" t="n"/>
      <c r="C424" s="38" t="n"/>
      <c r="D424" s="18" t="n"/>
      <c r="E424" s="40" t="n"/>
      <c r="F424" s="24">
        <f>IF($A424="","",COUNTIF('Payment Log'!$F$6:$F$1005,$A424))</f>
        <v/>
      </c>
      <c r="G424" s="41">
        <f>IF($A424="","",ROUND(SUMIF('Payment Log'!$F$6:$F$1005,$A424,'Payment Log'!$J$6:$J$1005),2))</f>
        <v/>
      </c>
      <c r="H424" s="41">
        <f>IF($A424="","",IF($E424="","",ROUND($E424-$G424,2)))</f>
        <v/>
      </c>
      <c r="I424" s="23">
        <f>IF($A424="","",IF(OR($B424="",$C424="",$E424=""),"Missing Required Data",IF($F424=0,"No Linked Payments",IF(ABS($H424)&gt;Dashboard!$B$6,"Variance","Matched"))))</f>
        <v/>
      </c>
      <c r="J424" s="18" t="n"/>
      <c r="K424" s="38" t="n"/>
      <c r="L424" s="25" t="n"/>
    </row>
    <row r="425">
      <c r="A425" s="18" t="n"/>
      <c r="B425" s="18" t="n"/>
      <c r="C425" s="38" t="n"/>
      <c r="D425" s="18" t="n"/>
      <c r="E425" s="40" t="n"/>
      <c r="F425" s="24">
        <f>IF($A425="","",COUNTIF('Payment Log'!$F$6:$F$1005,$A425))</f>
        <v/>
      </c>
      <c r="G425" s="41">
        <f>IF($A425="","",ROUND(SUMIF('Payment Log'!$F$6:$F$1005,$A425,'Payment Log'!$J$6:$J$1005),2))</f>
        <v/>
      </c>
      <c r="H425" s="41">
        <f>IF($A425="","",IF($E425="","",ROUND($E425-$G425,2)))</f>
        <v/>
      </c>
      <c r="I425" s="23">
        <f>IF($A425="","",IF(OR($B425="",$C425="",$E425=""),"Missing Required Data",IF($F425=0,"No Linked Payments",IF(ABS($H425)&gt;Dashboard!$B$6,"Variance","Matched"))))</f>
        <v/>
      </c>
      <c r="J425" s="18" t="n"/>
      <c r="K425" s="38" t="n"/>
      <c r="L425" s="25" t="n"/>
    </row>
    <row r="426">
      <c r="A426" s="18" t="n"/>
      <c r="B426" s="18" t="n"/>
      <c r="C426" s="38" t="n"/>
      <c r="D426" s="18" t="n"/>
      <c r="E426" s="40" t="n"/>
      <c r="F426" s="24">
        <f>IF($A426="","",COUNTIF('Payment Log'!$F$6:$F$1005,$A426))</f>
        <v/>
      </c>
      <c r="G426" s="41">
        <f>IF($A426="","",ROUND(SUMIF('Payment Log'!$F$6:$F$1005,$A426,'Payment Log'!$J$6:$J$1005),2))</f>
        <v/>
      </c>
      <c r="H426" s="41">
        <f>IF($A426="","",IF($E426="","",ROUND($E426-$G426,2)))</f>
        <v/>
      </c>
      <c r="I426" s="23">
        <f>IF($A426="","",IF(OR($B426="",$C426="",$E426=""),"Missing Required Data",IF($F426=0,"No Linked Payments",IF(ABS($H426)&gt;Dashboard!$B$6,"Variance","Matched"))))</f>
        <v/>
      </c>
      <c r="J426" s="18" t="n"/>
      <c r="K426" s="38" t="n"/>
      <c r="L426" s="25" t="n"/>
    </row>
    <row r="427">
      <c r="A427" s="18" t="n"/>
      <c r="B427" s="18" t="n"/>
      <c r="C427" s="38" t="n"/>
      <c r="D427" s="18" t="n"/>
      <c r="E427" s="40" t="n"/>
      <c r="F427" s="24">
        <f>IF($A427="","",COUNTIF('Payment Log'!$F$6:$F$1005,$A427))</f>
        <v/>
      </c>
      <c r="G427" s="41">
        <f>IF($A427="","",ROUND(SUMIF('Payment Log'!$F$6:$F$1005,$A427,'Payment Log'!$J$6:$J$1005),2))</f>
        <v/>
      </c>
      <c r="H427" s="41">
        <f>IF($A427="","",IF($E427="","",ROUND($E427-$G427,2)))</f>
        <v/>
      </c>
      <c r="I427" s="23">
        <f>IF($A427="","",IF(OR($B427="",$C427="",$E427=""),"Missing Required Data",IF($F427=0,"No Linked Payments",IF(ABS($H427)&gt;Dashboard!$B$6,"Variance","Matched"))))</f>
        <v/>
      </c>
      <c r="J427" s="18" t="n"/>
      <c r="K427" s="38" t="n"/>
      <c r="L427" s="25" t="n"/>
    </row>
    <row r="428">
      <c r="A428" s="18" t="n"/>
      <c r="B428" s="18" t="n"/>
      <c r="C428" s="38" t="n"/>
      <c r="D428" s="18" t="n"/>
      <c r="E428" s="40" t="n"/>
      <c r="F428" s="24">
        <f>IF($A428="","",COUNTIF('Payment Log'!$F$6:$F$1005,$A428))</f>
        <v/>
      </c>
      <c r="G428" s="41">
        <f>IF($A428="","",ROUND(SUMIF('Payment Log'!$F$6:$F$1005,$A428,'Payment Log'!$J$6:$J$1005),2))</f>
        <v/>
      </c>
      <c r="H428" s="41">
        <f>IF($A428="","",IF($E428="","",ROUND($E428-$G428,2)))</f>
        <v/>
      </c>
      <c r="I428" s="23">
        <f>IF($A428="","",IF(OR($B428="",$C428="",$E428=""),"Missing Required Data",IF($F428=0,"No Linked Payments",IF(ABS($H428)&gt;Dashboard!$B$6,"Variance","Matched"))))</f>
        <v/>
      </c>
      <c r="J428" s="18" t="n"/>
      <c r="K428" s="38" t="n"/>
      <c r="L428" s="25" t="n"/>
    </row>
    <row r="429">
      <c r="A429" s="18" t="n"/>
      <c r="B429" s="18" t="n"/>
      <c r="C429" s="38" t="n"/>
      <c r="D429" s="18" t="n"/>
      <c r="E429" s="40" t="n"/>
      <c r="F429" s="24">
        <f>IF($A429="","",COUNTIF('Payment Log'!$F$6:$F$1005,$A429))</f>
        <v/>
      </c>
      <c r="G429" s="41">
        <f>IF($A429="","",ROUND(SUMIF('Payment Log'!$F$6:$F$1005,$A429,'Payment Log'!$J$6:$J$1005),2))</f>
        <v/>
      </c>
      <c r="H429" s="41">
        <f>IF($A429="","",IF($E429="","",ROUND($E429-$G429,2)))</f>
        <v/>
      </c>
      <c r="I429" s="23">
        <f>IF($A429="","",IF(OR($B429="",$C429="",$E429=""),"Missing Required Data",IF($F429=0,"No Linked Payments",IF(ABS($H429)&gt;Dashboard!$B$6,"Variance","Matched"))))</f>
        <v/>
      </c>
      <c r="J429" s="18" t="n"/>
      <c r="K429" s="38" t="n"/>
      <c r="L429" s="25" t="n"/>
    </row>
    <row r="430">
      <c r="A430" s="18" t="n"/>
      <c r="B430" s="18" t="n"/>
      <c r="C430" s="38" t="n"/>
      <c r="D430" s="18" t="n"/>
      <c r="E430" s="40" t="n"/>
      <c r="F430" s="24">
        <f>IF($A430="","",COUNTIF('Payment Log'!$F$6:$F$1005,$A430))</f>
        <v/>
      </c>
      <c r="G430" s="41">
        <f>IF($A430="","",ROUND(SUMIF('Payment Log'!$F$6:$F$1005,$A430,'Payment Log'!$J$6:$J$1005),2))</f>
        <v/>
      </c>
      <c r="H430" s="41">
        <f>IF($A430="","",IF($E430="","",ROUND($E430-$G430,2)))</f>
        <v/>
      </c>
      <c r="I430" s="23">
        <f>IF($A430="","",IF(OR($B430="",$C430="",$E430=""),"Missing Required Data",IF($F430=0,"No Linked Payments",IF(ABS($H430)&gt;Dashboard!$B$6,"Variance","Matched"))))</f>
        <v/>
      </c>
      <c r="J430" s="18" t="n"/>
      <c r="K430" s="38" t="n"/>
      <c r="L430" s="25" t="n"/>
    </row>
    <row r="431">
      <c r="A431" s="18" t="n"/>
      <c r="B431" s="18" t="n"/>
      <c r="C431" s="38" t="n"/>
      <c r="D431" s="18" t="n"/>
      <c r="E431" s="40" t="n"/>
      <c r="F431" s="24">
        <f>IF($A431="","",COUNTIF('Payment Log'!$F$6:$F$1005,$A431))</f>
        <v/>
      </c>
      <c r="G431" s="41">
        <f>IF($A431="","",ROUND(SUMIF('Payment Log'!$F$6:$F$1005,$A431,'Payment Log'!$J$6:$J$1005),2))</f>
        <v/>
      </c>
      <c r="H431" s="41">
        <f>IF($A431="","",IF($E431="","",ROUND($E431-$G431,2)))</f>
        <v/>
      </c>
      <c r="I431" s="23">
        <f>IF($A431="","",IF(OR($B431="",$C431="",$E431=""),"Missing Required Data",IF($F431=0,"No Linked Payments",IF(ABS($H431)&gt;Dashboard!$B$6,"Variance","Matched"))))</f>
        <v/>
      </c>
      <c r="J431" s="18" t="n"/>
      <c r="K431" s="38" t="n"/>
      <c r="L431" s="25" t="n"/>
    </row>
    <row r="432">
      <c r="A432" s="18" t="n"/>
      <c r="B432" s="18" t="n"/>
      <c r="C432" s="38" t="n"/>
      <c r="D432" s="18" t="n"/>
      <c r="E432" s="40" t="n"/>
      <c r="F432" s="24">
        <f>IF($A432="","",COUNTIF('Payment Log'!$F$6:$F$1005,$A432))</f>
        <v/>
      </c>
      <c r="G432" s="41">
        <f>IF($A432="","",ROUND(SUMIF('Payment Log'!$F$6:$F$1005,$A432,'Payment Log'!$J$6:$J$1005),2))</f>
        <v/>
      </c>
      <c r="H432" s="41">
        <f>IF($A432="","",IF($E432="","",ROUND($E432-$G432,2)))</f>
        <v/>
      </c>
      <c r="I432" s="23">
        <f>IF($A432="","",IF(OR($B432="",$C432="",$E432=""),"Missing Required Data",IF($F432=0,"No Linked Payments",IF(ABS($H432)&gt;Dashboard!$B$6,"Variance","Matched"))))</f>
        <v/>
      </c>
      <c r="J432" s="18" t="n"/>
      <c r="K432" s="38" t="n"/>
      <c r="L432" s="25" t="n"/>
    </row>
    <row r="433">
      <c r="A433" s="18" t="n"/>
      <c r="B433" s="18" t="n"/>
      <c r="C433" s="38" t="n"/>
      <c r="D433" s="18" t="n"/>
      <c r="E433" s="40" t="n"/>
      <c r="F433" s="24">
        <f>IF($A433="","",COUNTIF('Payment Log'!$F$6:$F$1005,$A433))</f>
        <v/>
      </c>
      <c r="G433" s="41">
        <f>IF($A433="","",ROUND(SUMIF('Payment Log'!$F$6:$F$1005,$A433,'Payment Log'!$J$6:$J$1005),2))</f>
        <v/>
      </c>
      <c r="H433" s="41">
        <f>IF($A433="","",IF($E433="","",ROUND($E433-$G433,2)))</f>
        <v/>
      </c>
      <c r="I433" s="23">
        <f>IF($A433="","",IF(OR($B433="",$C433="",$E433=""),"Missing Required Data",IF($F433=0,"No Linked Payments",IF(ABS($H433)&gt;Dashboard!$B$6,"Variance","Matched"))))</f>
        <v/>
      </c>
      <c r="J433" s="18" t="n"/>
      <c r="K433" s="38" t="n"/>
      <c r="L433" s="25" t="n"/>
    </row>
    <row r="434">
      <c r="A434" s="18" t="n"/>
      <c r="B434" s="18" t="n"/>
      <c r="C434" s="38" t="n"/>
      <c r="D434" s="18" t="n"/>
      <c r="E434" s="40" t="n"/>
      <c r="F434" s="24">
        <f>IF($A434="","",COUNTIF('Payment Log'!$F$6:$F$1005,$A434))</f>
        <v/>
      </c>
      <c r="G434" s="41">
        <f>IF($A434="","",ROUND(SUMIF('Payment Log'!$F$6:$F$1005,$A434,'Payment Log'!$J$6:$J$1005),2))</f>
        <v/>
      </c>
      <c r="H434" s="41">
        <f>IF($A434="","",IF($E434="","",ROUND($E434-$G434,2)))</f>
        <v/>
      </c>
      <c r="I434" s="23">
        <f>IF($A434="","",IF(OR($B434="",$C434="",$E434=""),"Missing Required Data",IF($F434=0,"No Linked Payments",IF(ABS($H434)&gt;Dashboard!$B$6,"Variance","Matched"))))</f>
        <v/>
      </c>
      <c r="J434" s="18" t="n"/>
      <c r="K434" s="38" t="n"/>
      <c r="L434" s="25" t="n"/>
    </row>
    <row r="435">
      <c r="A435" s="18" t="n"/>
      <c r="B435" s="18" t="n"/>
      <c r="C435" s="38" t="n"/>
      <c r="D435" s="18" t="n"/>
      <c r="E435" s="40" t="n"/>
      <c r="F435" s="24">
        <f>IF($A435="","",COUNTIF('Payment Log'!$F$6:$F$1005,$A435))</f>
        <v/>
      </c>
      <c r="G435" s="41">
        <f>IF($A435="","",ROUND(SUMIF('Payment Log'!$F$6:$F$1005,$A435,'Payment Log'!$J$6:$J$1005),2))</f>
        <v/>
      </c>
      <c r="H435" s="41">
        <f>IF($A435="","",IF($E435="","",ROUND($E435-$G435,2)))</f>
        <v/>
      </c>
      <c r="I435" s="23">
        <f>IF($A435="","",IF(OR($B435="",$C435="",$E435=""),"Missing Required Data",IF($F435=0,"No Linked Payments",IF(ABS($H435)&gt;Dashboard!$B$6,"Variance","Matched"))))</f>
        <v/>
      </c>
      <c r="J435" s="18" t="n"/>
      <c r="K435" s="38" t="n"/>
      <c r="L435" s="25" t="n"/>
    </row>
    <row r="436">
      <c r="A436" s="18" t="n"/>
      <c r="B436" s="18" t="n"/>
      <c r="C436" s="38" t="n"/>
      <c r="D436" s="18" t="n"/>
      <c r="E436" s="40" t="n"/>
      <c r="F436" s="24">
        <f>IF($A436="","",COUNTIF('Payment Log'!$F$6:$F$1005,$A436))</f>
        <v/>
      </c>
      <c r="G436" s="41">
        <f>IF($A436="","",ROUND(SUMIF('Payment Log'!$F$6:$F$1005,$A436,'Payment Log'!$J$6:$J$1005),2))</f>
        <v/>
      </c>
      <c r="H436" s="41">
        <f>IF($A436="","",IF($E436="","",ROUND($E436-$G436,2)))</f>
        <v/>
      </c>
      <c r="I436" s="23">
        <f>IF($A436="","",IF(OR($B436="",$C436="",$E436=""),"Missing Required Data",IF($F436=0,"No Linked Payments",IF(ABS($H436)&gt;Dashboard!$B$6,"Variance","Matched"))))</f>
        <v/>
      </c>
      <c r="J436" s="18" t="n"/>
      <c r="K436" s="38" t="n"/>
      <c r="L436" s="25" t="n"/>
    </row>
    <row r="437">
      <c r="A437" s="18" t="n"/>
      <c r="B437" s="18" t="n"/>
      <c r="C437" s="38" t="n"/>
      <c r="D437" s="18" t="n"/>
      <c r="E437" s="40" t="n"/>
      <c r="F437" s="24">
        <f>IF($A437="","",COUNTIF('Payment Log'!$F$6:$F$1005,$A437))</f>
        <v/>
      </c>
      <c r="G437" s="41">
        <f>IF($A437="","",ROUND(SUMIF('Payment Log'!$F$6:$F$1005,$A437,'Payment Log'!$J$6:$J$1005),2))</f>
        <v/>
      </c>
      <c r="H437" s="41">
        <f>IF($A437="","",IF($E437="","",ROUND($E437-$G437,2)))</f>
        <v/>
      </c>
      <c r="I437" s="23">
        <f>IF($A437="","",IF(OR($B437="",$C437="",$E437=""),"Missing Required Data",IF($F437=0,"No Linked Payments",IF(ABS($H437)&gt;Dashboard!$B$6,"Variance","Matched"))))</f>
        <v/>
      </c>
      <c r="J437" s="18" t="n"/>
      <c r="K437" s="38" t="n"/>
      <c r="L437" s="25" t="n"/>
    </row>
    <row r="438">
      <c r="A438" s="18" t="n"/>
      <c r="B438" s="18" t="n"/>
      <c r="C438" s="38" t="n"/>
      <c r="D438" s="18" t="n"/>
      <c r="E438" s="40" t="n"/>
      <c r="F438" s="24">
        <f>IF($A438="","",COUNTIF('Payment Log'!$F$6:$F$1005,$A438))</f>
        <v/>
      </c>
      <c r="G438" s="41">
        <f>IF($A438="","",ROUND(SUMIF('Payment Log'!$F$6:$F$1005,$A438,'Payment Log'!$J$6:$J$1005),2))</f>
        <v/>
      </c>
      <c r="H438" s="41">
        <f>IF($A438="","",IF($E438="","",ROUND($E438-$G438,2)))</f>
        <v/>
      </c>
      <c r="I438" s="23">
        <f>IF($A438="","",IF(OR($B438="",$C438="",$E438=""),"Missing Required Data",IF($F438=0,"No Linked Payments",IF(ABS($H438)&gt;Dashboard!$B$6,"Variance","Matched"))))</f>
        <v/>
      </c>
      <c r="J438" s="18" t="n"/>
      <c r="K438" s="38" t="n"/>
      <c r="L438" s="25" t="n"/>
    </row>
    <row r="439">
      <c r="A439" s="18" t="n"/>
      <c r="B439" s="18" t="n"/>
      <c r="C439" s="38" t="n"/>
      <c r="D439" s="18" t="n"/>
      <c r="E439" s="40" t="n"/>
      <c r="F439" s="24">
        <f>IF($A439="","",COUNTIF('Payment Log'!$F$6:$F$1005,$A439))</f>
        <v/>
      </c>
      <c r="G439" s="41">
        <f>IF($A439="","",ROUND(SUMIF('Payment Log'!$F$6:$F$1005,$A439,'Payment Log'!$J$6:$J$1005),2))</f>
        <v/>
      </c>
      <c r="H439" s="41">
        <f>IF($A439="","",IF($E439="","",ROUND($E439-$G439,2)))</f>
        <v/>
      </c>
      <c r="I439" s="23">
        <f>IF($A439="","",IF(OR($B439="",$C439="",$E439=""),"Missing Required Data",IF($F439=0,"No Linked Payments",IF(ABS($H439)&gt;Dashboard!$B$6,"Variance","Matched"))))</f>
        <v/>
      </c>
      <c r="J439" s="18" t="n"/>
      <c r="K439" s="38" t="n"/>
      <c r="L439" s="25" t="n"/>
    </row>
    <row r="440">
      <c r="A440" s="18" t="n"/>
      <c r="B440" s="18" t="n"/>
      <c r="C440" s="38" t="n"/>
      <c r="D440" s="18" t="n"/>
      <c r="E440" s="40" t="n"/>
      <c r="F440" s="24">
        <f>IF($A440="","",COUNTIF('Payment Log'!$F$6:$F$1005,$A440))</f>
        <v/>
      </c>
      <c r="G440" s="41">
        <f>IF($A440="","",ROUND(SUMIF('Payment Log'!$F$6:$F$1005,$A440,'Payment Log'!$J$6:$J$1005),2))</f>
        <v/>
      </c>
      <c r="H440" s="41">
        <f>IF($A440="","",IF($E440="","",ROUND($E440-$G440,2)))</f>
        <v/>
      </c>
      <c r="I440" s="23">
        <f>IF($A440="","",IF(OR($B440="",$C440="",$E440=""),"Missing Required Data",IF($F440=0,"No Linked Payments",IF(ABS($H440)&gt;Dashboard!$B$6,"Variance","Matched"))))</f>
        <v/>
      </c>
      <c r="J440" s="18" t="n"/>
      <c r="K440" s="38" t="n"/>
      <c r="L440" s="25" t="n"/>
    </row>
    <row r="441">
      <c r="A441" s="18" t="n"/>
      <c r="B441" s="18" t="n"/>
      <c r="C441" s="38" t="n"/>
      <c r="D441" s="18" t="n"/>
      <c r="E441" s="40" t="n"/>
      <c r="F441" s="24">
        <f>IF($A441="","",COUNTIF('Payment Log'!$F$6:$F$1005,$A441))</f>
        <v/>
      </c>
      <c r="G441" s="41">
        <f>IF($A441="","",ROUND(SUMIF('Payment Log'!$F$6:$F$1005,$A441,'Payment Log'!$J$6:$J$1005),2))</f>
        <v/>
      </c>
      <c r="H441" s="41">
        <f>IF($A441="","",IF($E441="","",ROUND($E441-$G441,2)))</f>
        <v/>
      </c>
      <c r="I441" s="23">
        <f>IF($A441="","",IF(OR($B441="",$C441="",$E441=""),"Missing Required Data",IF($F441=0,"No Linked Payments",IF(ABS($H441)&gt;Dashboard!$B$6,"Variance","Matched"))))</f>
        <v/>
      </c>
      <c r="J441" s="18" t="n"/>
      <c r="K441" s="38" t="n"/>
      <c r="L441" s="25" t="n"/>
    </row>
    <row r="442">
      <c r="A442" s="18" t="n"/>
      <c r="B442" s="18" t="n"/>
      <c r="C442" s="38" t="n"/>
      <c r="D442" s="18" t="n"/>
      <c r="E442" s="40" t="n"/>
      <c r="F442" s="24">
        <f>IF($A442="","",COUNTIF('Payment Log'!$F$6:$F$1005,$A442))</f>
        <v/>
      </c>
      <c r="G442" s="41">
        <f>IF($A442="","",ROUND(SUMIF('Payment Log'!$F$6:$F$1005,$A442,'Payment Log'!$J$6:$J$1005),2))</f>
        <v/>
      </c>
      <c r="H442" s="41">
        <f>IF($A442="","",IF($E442="","",ROUND($E442-$G442,2)))</f>
        <v/>
      </c>
      <c r="I442" s="23">
        <f>IF($A442="","",IF(OR($B442="",$C442="",$E442=""),"Missing Required Data",IF($F442=0,"No Linked Payments",IF(ABS($H442)&gt;Dashboard!$B$6,"Variance","Matched"))))</f>
        <v/>
      </c>
      <c r="J442" s="18" t="n"/>
      <c r="K442" s="38" t="n"/>
      <c r="L442" s="25" t="n"/>
    </row>
    <row r="443">
      <c r="A443" s="18" t="n"/>
      <c r="B443" s="18" t="n"/>
      <c r="C443" s="38" t="n"/>
      <c r="D443" s="18" t="n"/>
      <c r="E443" s="40" t="n"/>
      <c r="F443" s="24">
        <f>IF($A443="","",COUNTIF('Payment Log'!$F$6:$F$1005,$A443))</f>
        <v/>
      </c>
      <c r="G443" s="41">
        <f>IF($A443="","",ROUND(SUMIF('Payment Log'!$F$6:$F$1005,$A443,'Payment Log'!$J$6:$J$1005),2))</f>
        <v/>
      </c>
      <c r="H443" s="41">
        <f>IF($A443="","",IF($E443="","",ROUND($E443-$G443,2)))</f>
        <v/>
      </c>
      <c r="I443" s="23">
        <f>IF($A443="","",IF(OR($B443="",$C443="",$E443=""),"Missing Required Data",IF($F443=0,"No Linked Payments",IF(ABS($H443)&gt;Dashboard!$B$6,"Variance","Matched"))))</f>
        <v/>
      </c>
      <c r="J443" s="18" t="n"/>
      <c r="K443" s="38" t="n"/>
      <c r="L443" s="25" t="n"/>
    </row>
    <row r="444">
      <c r="A444" s="18" t="n"/>
      <c r="B444" s="18" t="n"/>
      <c r="C444" s="38" t="n"/>
      <c r="D444" s="18" t="n"/>
      <c r="E444" s="40" t="n"/>
      <c r="F444" s="24">
        <f>IF($A444="","",COUNTIF('Payment Log'!$F$6:$F$1005,$A444))</f>
        <v/>
      </c>
      <c r="G444" s="41">
        <f>IF($A444="","",ROUND(SUMIF('Payment Log'!$F$6:$F$1005,$A444,'Payment Log'!$J$6:$J$1005),2))</f>
        <v/>
      </c>
      <c r="H444" s="41">
        <f>IF($A444="","",IF($E444="","",ROUND($E444-$G444,2)))</f>
        <v/>
      </c>
      <c r="I444" s="23">
        <f>IF($A444="","",IF(OR($B444="",$C444="",$E444=""),"Missing Required Data",IF($F444=0,"No Linked Payments",IF(ABS($H444)&gt;Dashboard!$B$6,"Variance","Matched"))))</f>
        <v/>
      </c>
      <c r="J444" s="18" t="n"/>
      <c r="K444" s="38" t="n"/>
      <c r="L444" s="25" t="n"/>
    </row>
    <row r="445">
      <c r="A445" s="18" t="n"/>
      <c r="B445" s="18" t="n"/>
      <c r="C445" s="38" t="n"/>
      <c r="D445" s="18" t="n"/>
      <c r="E445" s="40" t="n"/>
      <c r="F445" s="24">
        <f>IF($A445="","",COUNTIF('Payment Log'!$F$6:$F$1005,$A445))</f>
        <v/>
      </c>
      <c r="G445" s="41">
        <f>IF($A445="","",ROUND(SUMIF('Payment Log'!$F$6:$F$1005,$A445,'Payment Log'!$J$6:$J$1005),2))</f>
        <v/>
      </c>
      <c r="H445" s="41">
        <f>IF($A445="","",IF($E445="","",ROUND($E445-$G445,2)))</f>
        <v/>
      </c>
      <c r="I445" s="23">
        <f>IF($A445="","",IF(OR($B445="",$C445="",$E445=""),"Missing Required Data",IF($F445=0,"No Linked Payments",IF(ABS($H445)&gt;Dashboard!$B$6,"Variance","Matched"))))</f>
        <v/>
      </c>
      <c r="J445" s="18" t="n"/>
      <c r="K445" s="38" t="n"/>
      <c r="L445" s="25" t="n"/>
    </row>
    <row r="446">
      <c r="A446" s="18" t="n"/>
      <c r="B446" s="18" t="n"/>
      <c r="C446" s="38" t="n"/>
      <c r="D446" s="18" t="n"/>
      <c r="E446" s="40" t="n"/>
      <c r="F446" s="24">
        <f>IF($A446="","",COUNTIF('Payment Log'!$F$6:$F$1005,$A446))</f>
        <v/>
      </c>
      <c r="G446" s="41">
        <f>IF($A446="","",ROUND(SUMIF('Payment Log'!$F$6:$F$1005,$A446,'Payment Log'!$J$6:$J$1005),2))</f>
        <v/>
      </c>
      <c r="H446" s="41">
        <f>IF($A446="","",IF($E446="","",ROUND($E446-$G446,2)))</f>
        <v/>
      </c>
      <c r="I446" s="23">
        <f>IF($A446="","",IF(OR($B446="",$C446="",$E446=""),"Missing Required Data",IF($F446=0,"No Linked Payments",IF(ABS($H446)&gt;Dashboard!$B$6,"Variance","Matched"))))</f>
        <v/>
      </c>
      <c r="J446" s="18" t="n"/>
      <c r="K446" s="38" t="n"/>
      <c r="L446" s="25" t="n"/>
    </row>
    <row r="447">
      <c r="A447" s="18" t="n"/>
      <c r="B447" s="18" t="n"/>
      <c r="C447" s="38" t="n"/>
      <c r="D447" s="18" t="n"/>
      <c r="E447" s="40" t="n"/>
      <c r="F447" s="24">
        <f>IF($A447="","",COUNTIF('Payment Log'!$F$6:$F$1005,$A447))</f>
        <v/>
      </c>
      <c r="G447" s="41">
        <f>IF($A447="","",ROUND(SUMIF('Payment Log'!$F$6:$F$1005,$A447,'Payment Log'!$J$6:$J$1005),2))</f>
        <v/>
      </c>
      <c r="H447" s="41">
        <f>IF($A447="","",IF($E447="","",ROUND($E447-$G447,2)))</f>
        <v/>
      </c>
      <c r="I447" s="23">
        <f>IF($A447="","",IF(OR($B447="",$C447="",$E447=""),"Missing Required Data",IF($F447=0,"No Linked Payments",IF(ABS($H447)&gt;Dashboard!$B$6,"Variance","Matched"))))</f>
        <v/>
      </c>
      <c r="J447" s="18" t="n"/>
      <c r="K447" s="38" t="n"/>
      <c r="L447" s="25" t="n"/>
    </row>
    <row r="448">
      <c r="A448" s="18" t="n"/>
      <c r="B448" s="18" t="n"/>
      <c r="C448" s="38" t="n"/>
      <c r="D448" s="18" t="n"/>
      <c r="E448" s="40" t="n"/>
      <c r="F448" s="24">
        <f>IF($A448="","",COUNTIF('Payment Log'!$F$6:$F$1005,$A448))</f>
        <v/>
      </c>
      <c r="G448" s="41">
        <f>IF($A448="","",ROUND(SUMIF('Payment Log'!$F$6:$F$1005,$A448,'Payment Log'!$J$6:$J$1005),2))</f>
        <v/>
      </c>
      <c r="H448" s="41">
        <f>IF($A448="","",IF($E448="","",ROUND($E448-$G448,2)))</f>
        <v/>
      </c>
      <c r="I448" s="23">
        <f>IF($A448="","",IF(OR($B448="",$C448="",$E448=""),"Missing Required Data",IF($F448=0,"No Linked Payments",IF(ABS($H448)&gt;Dashboard!$B$6,"Variance","Matched"))))</f>
        <v/>
      </c>
      <c r="J448" s="18" t="n"/>
      <c r="K448" s="38" t="n"/>
      <c r="L448" s="25" t="n"/>
    </row>
    <row r="449">
      <c r="A449" s="18" t="n"/>
      <c r="B449" s="18" t="n"/>
      <c r="C449" s="38" t="n"/>
      <c r="D449" s="18" t="n"/>
      <c r="E449" s="40" t="n"/>
      <c r="F449" s="24">
        <f>IF($A449="","",COUNTIF('Payment Log'!$F$6:$F$1005,$A449))</f>
        <v/>
      </c>
      <c r="G449" s="41">
        <f>IF($A449="","",ROUND(SUMIF('Payment Log'!$F$6:$F$1005,$A449,'Payment Log'!$J$6:$J$1005),2))</f>
        <v/>
      </c>
      <c r="H449" s="41">
        <f>IF($A449="","",IF($E449="","",ROUND($E449-$G449,2)))</f>
        <v/>
      </c>
      <c r="I449" s="23">
        <f>IF($A449="","",IF(OR($B449="",$C449="",$E449=""),"Missing Required Data",IF($F449=0,"No Linked Payments",IF(ABS($H449)&gt;Dashboard!$B$6,"Variance","Matched"))))</f>
        <v/>
      </c>
      <c r="J449" s="18" t="n"/>
      <c r="K449" s="38" t="n"/>
      <c r="L449" s="25" t="n"/>
    </row>
    <row r="450">
      <c r="A450" s="18" t="n"/>
      <c r="B450" s="18" t="n"/>
      <c r="C450" s="38" t="n"/>
      <c r="D450" s="18" t="n"/>
      <c r="E450" s="40" t="n"/>
      <c r="F450" s="24">
        <f>IF($A450="","",COUNTIF('Payment Log'!$F$6:$F$1005,$A450))</f>
        <v/>
      </c>
      <c r="G450" s="41">
        <f>IF($A450="","",ROUND(SUMIF('Payment Log'!$F$6:$F$1005,$A450,'Payment Log'!$J$6:$J$1005),2))</f>
        <v/>
      </c>
      <c r="H450" s="41">
        <f>IF($A450="","",IF($E450="","",ROUND($E450-$G450,2)))</f>
        <v/>
      </c>
      <c r="I450" s="23">
        <f>IF($A450="","",IF(OR($B450="",$C450="",$E450=""),"Missing Required Data",IF($F450=0,"No Linked Payments",IF(ABS($H450)&gt;Dashboard!$B$6,"Variance","Matched"))))</f>
        <v/>
      </c>
      <c r="J450" s="18" t="n"/>
      <c r="K450" s="38" t="n"/>
      <c r="L450" s="25" t="n"/>
    </row>
    <row r="451">
      <c r="A451" s="18" t="n"/>
      <c r="B451" s="18" t="n"/>
      <c r="C451" s="38" t="n"/>
      <c r="D451" s="18" t="n"/>
      <c r="E451" s="40" t="n"/>
      <c r="F451" s="24">
        <f>IF($A451="","",COUNTIF('Payment Log'!$F$6:$F$1005,$A451))</f>
        <v/>
      </c>
      <c r="G451" s="41">
        <f>IF($A451="","",ROUND(SUMIF('Payment Log'!$F$6:$F$1005,$A451,'Payment Log'!$J$6:$J$1005),2))</f>
        <v/>
      </c>
      <c r="H451" s="41">
        <f>IF($A451="","",IF($E451="","",ROUND($E451-$G451,2)))</f>
        <v/>
      </c>
      <c r="I451" s="23">
        <f>IF($A451="","",IF(OR($B451="",$C451="",$E451=""),"Missing Required Data",IF($F451=0,"No Linked Payments",IF(ABS($H451)&gt;Dashboard!$B$6,"Variance","Matched"))))</f>
        <v/>
      </c>
      <c r="J451" s="18" t="n"/>
      <c r="K451" s="38" t="n"/>
      <c r="L451" s="25" t="n"/>
    </row>
    <row r="452">
      <c r="A452" s="18" t="n"/>
      <c r="B452" s="18" t="n"/>
      <c r="C452" s="38" t="n"/>
      <c r="D452" s="18" t="n"/>
      <c r="E452" s="40" t="n"/>
      <c r="F452" s="24">
        <f>IF($A452="","",COUNTIF('Payment Log'!$F$6:$F$1005,$A452))</f>
        <v/>
      </c>
      <c r="G452" s="41">
        <f>IF($A452="","",ROUND(SUMIF('Payment Log'!$F$6:$F$1005,$A452,'Payment Log'!$J$6:$J$1005),2))</f>
        <v/>
      </c>
      <c r="H452" s="41">
        <f>IF($A452="","",IF($E452="","",ROUND($E452-$G452,2)))</f>
        <v/>
      </c>
      <c r="I452" s="23">
        <f>IF($A452="","",IF(OR($B452="",$C452="",$E452=""),"Missing Required Data",IF($F452=0,"No Linked Payments",IF(ABS($H452)&gt;Dashboard!$B$6,"Variance","Matched"))))</f>
        <v/>
      </c>
      <c r="J452" s="18" t="n"/>
      <c r="K452" s="38" t="n"/>
      <c r="L452" s="25" t="n"/>
    </row>
    <row r="453">
      <c r="A453" s="18" t="n"/>
      <c r="B453" s="18" t="n"/>
      <c r="C453" s="38" t="n"/>
      <c r="D453" s="18" t="n"/>
      <c r="E453" s="40" t="n"/>
      <c r="F453" s="24">
        <f>IF($A453="","",COUNTIF('Payment Log'!$F$6:$F$1005,$A453))</f>
        <v/>
      </c>
      <c r="G453" s="41">
        <f>IF($A453="","",ROUND(SUMIF('Payment Log'!$F$6:$F$1005,$A453,'Payment Log'!$J$6:$J$1005),2))</f>
        <v/>
      </c>
      <c r="H453" s="41">
        <f>IF($A453="","",IF($E453="","",ROUND($E453-$G453,2)))</f>
        <v/>
      </c>
      <c r="I453" s="23">
        <f>IF($A453="","",IF(OR($B453="",$C453="",$E453=""),"Missing Required Data",IF($F453=0,"No Linked Payments",IF(ABS($H453)&gt;Dashboard!$B$6,"Variance","Matched"))))</f>
        <v/>
      </c>
      <c r="J453" s="18" t="n"/>
      <c r="K453" s="38" t="n"/>
      <c r="L453" s="25" t="n"/>
    </row>
    <row r="454">
      <c r="A454" s="18" t="n"/>
      <c r="B454" s="18" t="n"/>
      <c r="C454" s="38" t="n"/>
      <c r="D454" s="18" t="n"/>
      <c r="E454" s="40" t="n"/>
      <c r="F454" s="24">
        <f>IF($A454="","",COUNTIF('Payment Log'!$F$6:$F$1005,$A454))</f>
        <v/>
      </c>
      <c r="G454" s="41">
        <f>IF($A454="","",ROUND(SUMIF('Payment Log'!$F$6:$F$1005,$A454,'Payment Log'!$J$6:$J$1005),2))</f>
        <v/>
      </c>
      <c r="H454" s="41">
        <f>IF($A454="","",IF($E454="","",ROUND($E454-$G454,2)))</f>
        <v/>
      </c>
      <c r="I454" s="23">
        <f>IF($A454="","",IF(OR($B454="",$C454="",$E454=""),"Missing Required Data",IF($F454=0,"No Linked Payments",IF(ABS($H454)&gt;Dashboard!$B$6,"Variance","Matched"))))</f>
        <v/>
      </c>
      <c r="J454" s="18" t="n"/>
      <c r="K454" s="38" t="n"/>
      <c r="L454" s="25" t="n"/>
    </row>
    <row r="455">
      <c r="A455" s="18" t="n"/>
      <c r="B455" s="18" t="n"/>
      <c r="C455" s="38" t="n"/>
      <c r="D455" s="18" t="n"/>
      <c r="E455" s="40" t="n"/>
      <c r="F455" s="24">
        <f>IF($A455="","",COUNTIF('Payment Log'!$F$6:$F$1005,$A455))</f>
        <v/>
      </c>
      <c r="G455" s="41">
        <f>IF($A455="","",ROUND(SUMIF('Payment Log'!$F$6:$F$1005,$A455,'Payment Log'!$J$6:$J$1005),2))</f>
        <v/>
      </c>
      <c r="H455" s="41">
        <f>IF($A455="","",IF($E455="","",ROUND($E455-$G455,2)))</f>
        <v/>
      </c>
      <c r="I455" s="23">
        <f>IF($A455="","",IF(OR($B455="",$C455="",$E455=""),"Missing Required Data",IF($F455=0,"No Linked Payments",IF(ABS($H455)&gt;Dashboard!$B$6,"Variance","Matched"))))</f>
        <v/>
      </c>
      <c r="J455" s="18" t="n"/>
      <c r="K455" s="38" t="n"/>
      <c r="L455" s="25" t="n"/>
    </row>
    <row r="456">
      <c r="A456" s="18" t="n"/>
      <c r="B456" s="18" t="n"/>
      <c r="C456" s="38" t="n"/>
      <c r="D456" s="18" t="n"/>
      <c r="E456" s="40" t="n"/>
      <c r="F456" s="24">
        <f>IF($A456="","",COUNTIF('Payment Log'!$F$6:$F$1005,$A456))</f>
        <v/>
      </c>
      <c r="G456" s="41">
        <f>IF($A456="","",ROUND(SUMIF('Payment Log'!$F$6:$F$1005,$A456,'Payment Log'!$J$6:$J$1005),2))</f>
        <v/>
      </c>
      <c r="H456" s="41">
        <f>IF($A456="","",IF($E456="","",ROUND($E456-$G456,2)))</f>
        <v/>
      </c>
      <c r="I456" s="23">
        <f>IF($A456="","",IF(OR($B456="",$C456="",$E456=""),"Missing Required Data",IF($F456=0,"No Linked Payments",IF(ABS($H456)&gt;Dashboard!$B$6,"Variance","Matched"))))</f>
        <v/>
      </c>
      <c r="J456" s="18" t="n"/>
      <c r="K456" s="38" t="n"/>
      <c r="L456" s="25" t="n"/>
    </row>
    <row r="457">
      <c r="A457" s="18" t="n"/>
      <c r="B457" s="18" t="n"/>
      <c r="C457" s="38" t="n"/>
      <c r="D457" s="18" t="n"/>
      <c r="E457" s="40" t="n"/>
      <c r="F457" s="24">
        <f>IF($A457="","",COUNTIF('Payment Log'!$F$6:$F$1005,$A457))</f>
        <v/>
      </c>
      <c r="G457" s="41">
        <f>IF($A457="","",ROUND(SUMIF('Payment Log'!$F$6:$F$1005,$A457,'Payment Log'!$J$6:$J$1005),2))</f>
        <v/>
      </c>
      <c r="H457" s="41">
        <f>IF($A457="","",IF($E457="","",ROUND($E457-$G457,2)))</f>
        <v/>
      </c>
      <c r="I457" s="23">
        <f>IF($A457="","",IF(OR($B457="",$C457="",$E457=""),"Missing Required Data",IF($F457=0,"No Linked Payments",IF(ABS($H457)&gt;Dashboard!$B$6,"Variance","Matched"))))</f>
        <v/>
      </c>
      <c r="J457" s="18" t="n"/>
      <c r="K457" s="38" t="n"/>
      <c r="L457" s="25" t="n"/>
    </row>
    <row r="458">
      <c r="A458" s="18" t="n"/>
      <c r="B458" s="18" t="n"/>
      <c r="C458" s="38" t="n"/>
      <c r="D458" s="18" t="n"/>
      <c r="E458" s="40" t="n"/>
      <c r="F458" s="24">
        <f>IF($A458="","",COUNTIF('Payment Log'!$F$6:$F$1005,$A458))</f>
        <v/>
      </c>
      <c r="G458" s="41">
        <f>IF($A458="","",ROUND(SUMIF('Payment Log'!$F$6:$F$1005,$A458,'Payment Log'!$J$6:$J$1005),2))</f>
        <v/>
      </c>
      <c r="H458" s="41">
        <f>IF($A458="","",IF($E458="","",ROUND($E458-$G458,2)))</f>
        <v/>
      </c>
      <c r="I458" s="23">
        <f>IF($A458="","",IF(OR($B458="",$C458="",$E458=""),"Missing Required Data",IF($F458=0,"No Linked Payments",IF(ABS($H458)&gt;Dashboard!$B$6,"Variance","Matched"))))</f>
        <v/>
      </c>
      <c r="J458" s="18" t="n"/>
      <c r="K458" s="38" t="n"/>
      <c r="L458" s="25" t="n"/>
    </row>
    <row r="459">
      <c r="A459" s="18" t="n"/>
      <c r="B459" s="18" t="n"/>
      <c r="C459" s="38" t="n"/>
      <c r="D459" s="18" t="n"/>
      <c r="E459" s="40" t="n"/>
      <c r="F459" s="24">
        <f>IF($A459="","",COUNTIF('Payment Log'!$F$6:$F$1005,$A459))</f>
        <v/>
      </c>
      <c r="G459" s="41">
        <f>IF($A459="","",ROUND(SUMIF('Payment Log'!$F$6:$F$1005,$A459,'Payment Log'!$J$6:$J$1005),2))</f>
        <v/>
      </c>
      <c r="H459" s="41">
        <f>IF($A459="","",IF($E459="","",ROUND($E459-$G459,2)))</f>
        <v/>
      </c>
      <c r="I459" s="23">
        <f>IF($A459="","",IF(OR($B459="",$C459="",$E459=""),"Missing Required Data",IF($F459=0,"No Linked Payments",IF(ABS($H459)&gt;Dashboard!$B$6,"Variance","Matched"))))</f>
        <v/>
      </c>
      <c r="J459" s="18" t="n"/>
      <c r="K459" s="38" t="n"/>
      <c r="L459" s="25" t="n"/>
    </row>
    <row r="460">
      <c r="A460" s="18" t="n"/>
      <c r="B460" s="18" t="n"/>
      <c r="C460" s="38" t="n"/>
      <c r="D460" s="18" t="n"/>
      <c r="E460" s="40" t="n"/>
      <c r="F460" s="24">
        <f>IF($A460="","",COUNTIF('Payment Log'!$F$6:$F$1005,$A460))</f>
        <v/>
      </c>
      <c r="G460" s="41">
        <f>IF($A460="","",ROUND(SUMIF('Payment Log'!$F$6:$F$1005,$A460,'Payment Log'!$J$6:$J$1005),2))</f>
        <v/>
      </c>
      <c r="H460" s="41">
        <f>IF($A460="","",IF($E460="","",ROUND($E460-$G460,2)))</f>
        <v/>
      </c>
      <c r="I460" s="23">
        <f>IF($A460="","",IF(OR($B460="",$C460="",$E460=""),"Missing Required Data",IF($F460=0,"No Linked Payments",IF(ABS($H460)&gt;Dashboard!$B$6,"Variance","Matched"))))</f>
        <v/>
      </c>
      <c r="J460" s="18" t="n"/>
      <c r="K460" s="38" t="n"/>
      <c r="L460" s="25" t="n"/>
    </row>
    <row r="461">
      <c r="A461" s="18" t="n"/>
      <c r="B461" s="18" t="n"/>
      <c r="C461" s="38" t="n"/>
      <c r="D461" s="18" t="n"/>
      <c r="E461" s="40" t="n"/>
      <c r="F461" s="24">
        <f>IF($A461="","",COUNTIF('Payment Log'!$F$6:$F$1005,$A461))</f>
        <v/>
      </c>
      <c r="G461" s="41">
        <f>IF($A461="","",ROUND(SUMIF('Payment Log'!$F$6:$F$1005,$A461,'Payment Log'!$J$6:$J$1005),2))</f>
        <v/>
      </c>
      <c r="H461" s="41">
        <f>IF($A461="","",IF($E461="","",ROUND($E461-$G461,2)))</f>
        <v/>
      </c>
      <c r="I461" s="23">
        <f>IF($A461="","",IF(OR($B461="",$C461="",$E461=""),"Missing Required Data",IF($F461=0,"No Linked Payments",IF(ABS($H461)&gt;Dashboard!$B$6,"Variance","Matched"))))</f>
        <v/>
      </c>
      <c r="J461" s="18" t="n"/>
      <c r="K461" s="38" t="n"/>
      <c r="L461" s="25" t="n"/>
    </row>
    <row r="462">
      <c r="A462" s="18" t="n"/>
      <c r="B462" s="18" t="n"/>
      <c r="C462" s="38" t="n"/>
      <c r="D462" s="18" t="n"/>
      <c r="E462" s="40" t="n"/>
      <c r="F462" s="24">
        <f>IF($A462="","",COUNTIF('Payment Log'!$F$6:$F$1005,$A462))</f>
        <v/>
      </c>
      <c r="G462" s="41">
        <f>IF($A462="","",ROUND(SUMIF('Payment Log'!$F$6:$F$1005,$A462,'Payment Log'!$J$6:$J$1005),2))</f>
        <v/>
      </c>
      <c r="H462" s="41">
        <f>IF($A462="","",IF($E462="","",ROUND($E462-$G462,2)))</f>
        <v/>
      </c>
      <c r="I462" s="23">
        <f>IF($A462="","",IF(OR($B462="",$C462="",$E462=""),"Missing Required Data",IF($F462=0,"No Linked Payments",IF(ABS($H462)&gt;Dashboard!$B$6,"Variance","Matched"))))</f>
        <v/>
      </c>
      <c r="J462" s="18" t="n"/>
      <c r="K462" s="38" t="n"/>
      <c r="L462" s="25" t="n"/>
    </row>
    <row r="463">
      <c r="A463" s="18" t="n"/>
      <c r="B463" s="18" t="n"/>
      <c r="C463" s="38" t="n"/>
      <c r="D463" s="18" t="n"/>
      <c r="E463" s="40" t="n"/>
      <c r="F463" s="24">
        <f>IF($A463="","",COUNTIF('Payment Log'!$F$6:$F$1005,$A463))</f>
        <v/>
      </c>
      <c r="G463" s="41">
        <f>IF($A463="","",ROUND(SUMIF('Payment Log'!$F$6:$F$1005,$A463,'Payment Log'!$J$6:$J$1005),2))</f>
        <v/>
      </c>
      <c r="H463" s="41">
        <f>IF($A463="","",IF($E463="","",ROUND($E463-$G463,2)))</f>
        <v/>
      </c>
      <c r="I463" s="23">
        <f>IF($A463="","",IF(OR($B463="",$C463="",$E463=""),"Missing Required Data",IF($F463=0,"No Linked Payments",IF(ABS($H463)&gt;Dashboard!$B$6,"Variance","Matched"))))</f>
        <v/>
      </c>
      <c r="J463" s="18" t="n"/>
      <c r="K463" s="38" t="n"/>
      <c r="L463" s="25" t="n"/>
    </row>
    <row r="464">
      <c r="A464" s="18" t="n"/>
      <c r="B464" s="18" t="n"/>
      <c r="C464" s="38" t="n"/>
      <c r="D464" s="18" t="n"/>
      <c r="E464" s="40" t="n"/>
      <c r="F464" s="24">
        <f>IF($A464="","",COUNTIF('Payment Log'!$F$6:$F$1005,$A464))</f>
        <v/>
      </c>
      <c r="G464" s="41">
        <f>IF($A464="","",ROUND(SUMIF('Payment Log'!$F$6:$F$1005,$A464,'Payment Log'!$J$6:$J$1005),2))</f>
        <v/>
      </c>
      <c r="H464" s="41">
        <f>IF($A464="","",IF($E464="","",ROUND($E464-$G464,2)))</f>
        <v/>
      </c>
      <c r="I464" s="23">
        <f>IF($A464="","",IF(OR($B464="",$C464="",$E464=""),"Missing Required Data",IF($F464=0,"No Linked Payments",IF(ABS($H464)&gt;Dashboard!$B$6,"Variance","Matched"))))</f>
        <v/>
      </c>
      <c r="J464" s="18" t="n"/>
      <c r="K464" s="38" t="n"/>
      <c r="L464" s="25" t="n"/>
    </row>
    <row r="465">
      <c r="A465" s="18" t="n"/>
      <c r="B465" s="18" t="n"/>
      <c r="C465" s="38" t="n"/>
      <c r="D465" s="18" t="n"/>
      <c r="E465" s="40" t="n"/>
      <c r="F465" s="24">
        <f>IF($A465="","",COUNTIF('Payment Log'!$F$6:$F$1005,$A465))</f>
        <v/>
      </c>
      <c r="G465" s="41">
        <f>IF($A465="","",ROUND(SUMIF('Payment Log'!$F$6:$F$1005,$A465,'Payment Log'!$J$6:$J$1005),2))</f>
        <v/>
      </c>
      <c r="H465" s="41">
        <f>IF($A465="","",IF($E465="","",ROUND($E465-$G465,2)))</f>
        <v/>
      </c>
      <c r="I465" s="23">
        <f>IF($A465="","",IF(OR($B465="",$C465="",$E465=""),"Missing Required Data",IF($F465=0,"No Linked Payments",IF(ABS($H465)&gt;Dashboard!$B$6,"Variance","Matched"))))</f>
        <v/>
      </c>
      <c r="J465" s="18" t="n"/>
      <c r="K465" s="38" t="n"/>
      <c r="L465" s="25" t="n"/>
    </row>
    <row r="466">
      <c r="A466" s="18" t="n"/>
      <c r="B466" s="18" t="n"/>
      <c r="C466" s="38" t="n"/>
      <c r="D466" s="18" t="n"/>
      <c r="E466" s="40" t="n"/>
      <c r="F466" s="24">
        <f>IF($A466="","",COUNTIF('Payment Log'!$F$6:$F$1005,$A466))</f>
        <v/>
      </c>
      <c r="G466" s="41">
        <f>IF($A466="","",ROUND(SUMIF('Payment Log'!$F$6:$F$1005,$A466,'Payment Log'!$J$6:$J$1005),2))</f>
        <v/>
      </c>
      <c r="H466" s="41">
        <f>IF($A466="","",IF($E466="","",ROUND($E466-$G466,2)))</f>
        <v/>
      </c>
      <c r="I466" s="23">
        <f>IF($A466="","",IF(OR($B466="",$C466="",$E466=""),"Missing Required Data",IF($F466=0,"No Linked Payments",IF(ABS($H466)&gt;Dashboard!$B$6,"Variance","Matched"))))</f>
        <v/>
      </c>
      <c r="J466" s="18" t="n"/>
      <c r="K466" s="38" t="n"/>
      <c r="L466" s="25" t="n"/>
    </row>
    <row r="467">
      <c r="A467" s="18" t="n"/>
      <c r="B467" s="18" t="n"/>
      <c r="C467" s="38" t="n"/>
      <c r="D467" s="18" t="n"/>
      <c r="E467" s="40" t="n"/>
      <c r="F467" s="24">
        <f>IF($A467="","",COUNTIF('Payment Log'!$F$6:$F$1005,$A467))</f>
        <v/>
      </c>
      <c r="G467" s="41">
        <f>IF($A467="","",ROUND(SUMIF('Payment Log'!$F$6:$F$1005,$A467,'Payment Log'!$J$6:$J$1005),2))</f>
        <v/>
      </c>
      <c r="H467" s="41">
        <f>IF($A467="","",IF($E467="","",ROUND($E467-$G467,2)))</f>
        <v/>
      </c>
      <c r="I467" s="23">
        <f>IF($A467="","",IF(OR($B467="",$C467="",$E467=""),"Missing Required Data",IF($F467=0,"No Linked Payments",IF(ABS($H467)&gt;Dashboard!$B$6,"Variance","Matched"))))</f>
        <v/>
      </c>
      <c r="J467" s="18" t="n"/>
      <c r="K467" s="38" t="n"/>
      <c r="L467" s="25" t="n"/>
    </row>
    <row r="468">
      <c r="A468" s="18" t="n"/>
      <c r="B468" s="18" t="n"/>
      <c r="C468" s="38" t="n"/>
      <c r="D468" s="18" t="n"/>
      <c r="E468" s="40" t="n"/>
      <c r="F468" s="24">
        <f>IF($A468="","",COUNTIF('Payment Log'!$F$6:$F$1005,$A468))</f>
        <v/>
      </c>
      <c r="G468" s="41">
        <f>IF($A468="","",ROUND(SUMIF('Payment Log'!$F$6:$F$1005,$A468,'Payment Log'!$J$6:$J$1005),2))</f>
        <v/>
      </c>
      <c r="H468" s="41">
        <f>IF($A468="","",IF($E468="","",ROUND($E468-$G468,2)))</f>
        <v/>
      </c>
      <c r="I468" s="23">
        <f>IF($A468="","",IF(OR($B468="",$C468="",$E468=""),"Missing Required Data",IF($F468=0,"No Linked Payments",IF(ABS($H468)&gt;Dashboard!$B$6,"Variance","Matched"))))</f>
        <v/>
      </c>
      <c r="J468" s="18" t="n"/>
      <c r="K468" s="38" t="n"/>
      <c r="L468" s="25" t="n"/>
    </row>
    <row r="469">
      <c r="A469" s="18" t="n"/>
      <c r="B469" s="18" t="n"/>
      <c r="C469" s="38" t="n"/>
      <c r="D469" s="18" t="n"/>
      <c r="E469" s="40" t="n"/>
      <c r="F469" s="24">
        <f>IF($A469="","",COUNTIF('Payment Log'!$F$6:$F$1005,$A469))</f>
        <v/>
      </c>
      <c r="G469" s="41">
        <f>IF($A469="","",ROUND(SUMIF('Payment Log'!$F$6:$F$1005,$A469,'Payment Log'!$J$6:$J$1005),2))</f>
        <v/>
      </c>
      <c r="H469" s="41">
        <f>IF($A469="","",IF($E469="","",ROUND($E469-$G469,2)))</f>
        <v/>
      </c>
      <c r="I469" s="23">
        <f>IF($A469="","",IF(OR($B469="",$C469="",$E469=""),"Missing Required Data",IF($F469=0,"No Linked Payments",IF(ABS($H469)&gt;Dashboard!$B$6,"Variance","Matched"))))</f>
        <v/>
      </c>
      <c r="J469" s="18" t="n"/>
      <c r="K469" s="38" t="n"/>
      <c r="L469" s="25" t="n"/>
    </row>
    <row r="470">
      <c r="A470" s="18" t="n"/>
      <c r="B470" s="18" t="n"/>
      <c r="C470" s="38" t="n"/>
      <c r="D470" s="18" t="n"/>
      <c r="E470" s="40" t="n"/>
      <c r="F470" s="24">
        <f>IF($A470="","",COUNTIF('Payment Log'!$F$6:$F$1005,$A470))</f>
        <v/>
      </c>
      <c r="G470" s="41">
        <f>IF($A470="","",ROUND(SUMIF('Payment Log'!$F$6:$F$1005,$A470,'Payment Log'!$J$6:$J$1005),2))</f>
        <v/>
      </c>
      <c r="H470" s="41">
        <f>IF($A470="","",IF($E470="","",ROUND($E470-$G470,2)))</f>
        <v/>
      </c>
      <c r="I470" s="23">
        <f>IF($A470="","",IF(OR($B470="",$C470="",$E470=""),"Missing Required Data",IF($F470=0,"No Linked Payments",IF(ABS($H470)&gt;Dashboard!$B$6,"Variance","Matched"))))</f>
        <v/>
      </c>
      <c r="J470" s="18" t="n"/>
      <c r="K470" s="38" t="n"/>
      <c r="L470" s="25" t="n"/>
    </row>
    <row r="471">
      <c r="A471" s="18" t="n"/>
      <c r="B471" s="18" t="n"/>
      <c r="C471" s="38" t="n"/>
      <c r="D471" s="18" t="n"/>
      <c r="E471" s="40" t="n"/>
      <c r="F471" s="24">
        <f>IF($A471="","",COUNTIF('Payment Log'!$F$6:$F$1005,$A471))</f>
        <v/>
      </c>
      <c r="G471" s="41">
        <f>IF($A471="","",ROUND(SUMIF('Payment Log'!$F$6:$F$1005,$A471,'Payment Log'!$J$6:$J$1005),2))</f>
        <v/>
      </c>
      <c r="H471" s="41">
        <f>IF($A471="","",IF($E471="","",ROUND($E471-$G471,2)))</f>
        <v/>
      </c>
      <c r="I471" s="23">
        <f>IF($A471="","",IF(OR($B471="",$C471="",$E471=""),"Missing Required Data",IF($F471=0,"No Linked Payments",IF(ABS($H471)&gt;Dashboard!$B$6,"Variance","Matched"))))</f>
        <v/>
      </c>
      <c r="J471" s="18" t="n"/>
      <c r="K471" s="38" t="n"/>
      <c r="L471" s="25" t="n"/>
    </row>
    <row r="472">
      <c r="A472" s="18" t="n"/>
      <c r="B472" s="18" t="n"/>
      <c r="C472" s="38" t="n"/>
      <c r="D472" s="18" t="n"/>
      <c r="E472" s="40" t="n"/>
      <c r="F472" s="24">
        <f>IF($A472="","",COUNTIF('Payment Log'!$F$6:$F$1005,$A472))</f>
        <v/>
      </c>
      <c r="G472" s="41">
        <f>IF($A472="","",ROUND(SUMIF('Payment Log'!$F$6:$F$1005,$A472,'Payment Log'!$J$6:$J$1005),2))</f>
        <v/>
      </c>
      <c r="H472" s="41">
        <f>IF($A472="","",IF($E472="","",ROUND($E472-$G472,2)))</f>
        <v/>
      </c>
      <c r="I472" s="23">
        <f>IF($A472="","",IF(OR($B472="",$C472="",$E472=""),"Missing Required Data",IF($F472=0,"No Linked Payments",IF(ABS($H472)&gt;Dashboard!$B$6,"Variance","Matched"))))</f>
        <v/>
      </c>
      <c r="J472" s="18" t="n"/>
      <c r="K472" s="38" t="n"/>
      <c r="L472" s="25" t="n"/>
    </row>
    <row r="473">
      <c r="A473" s="18" t="n"/>
      <c r="B473" s="18" t="n"/>
      <c r="C473" s="38" t="n"/>
      <c r="D473" s="18" t="n"/>
      <c r="E473" s="40" t="n"/>
      <c r="F473" s="24">
        <f>IF($A473="","",COUNTIF('Payment Log'!$F$6:$F$1005,$A473))</f>
        <v/>
      </c>
      <c r="G473" s="41">
        <f>IF($A473="","",ROUND(SUMIF('Payment Log'!$F$6:$F$1005,$A473,'Payment Log'!$J$6:$J$1005),2))</f>
        <v/>
      </c>
      <c r="H473" s="41">
        <f>IF($A473="","",IF($E473="","",ROUND($E473-$G473,2)))</f>
        <v/>
      </c>
      <c r="I473" s="23">
        <f>IF($A473="","",IF(OR($B473="",$C473="",$E473=""),"Missing Required Data",IF($F473=0,"No Linked Payments",IF(ABS($H473)&gt;Dashboard!$B$6,"Variance","Matched"))))</f>
        <v/>
      </c>
      <c r="J473" s="18" t="n"/>
      <c r="K473" s="38" t="n"/>
      <c r="L473" s="25" t="n"/>
    </row>
    <row r="474">
      <c r="A474" s="18" t="n"/>
      <c r="B474" s="18" t="n"/>
      <c r="C474" s="38" t="n"/>
      <c r="D474" s="18" t="n"/>
      <c r="E474" s="40" t="n"/>
      <c r="F474" s="24">
        <f>IF($A474="","",COUNTIF('Payment Log'!$F$6:$F$1005,$A474))</f>
        <v/>
      </c>
      <c r="G474" s="41">
        <f>IF($A474="","",ROUND(SUMIF('Payment Log'!$F$6:$F$1005,$A474,'Payment Log'!$J$6:$J$1005),2))</f>
        <v/>
      </c>
      <c r="H474" s="41">
        <f>IF($A474="","",IF($E474="","",ROUND($E474-$G474,2)))</f>
        <v/>
      </c>
      <c r="I474" s="23">
        <f>IF($A474="","",IF(OR($B474="",$C474="",$E474=""),"Missing Required Data",IF($F474=0,"No Linked Payments",IF(ABS($H474)&gt;Dashboard!$B$6,"Variance","Matched"))))</f>
        <v/>
      </c>
      <c r="J474" s="18" t="n"/>
      <c r="K474" s="38" t="n"/>
      <c r="L474" s="25" t="n"/>
    </row>
    <row r="475">
      <c r="A475" s="18" t="n"/>
      <c r="B475" s="18" t="n"/>
      <c r="C475" s="38" t="n"/>
      <c r="D475" s="18" t="n"/>
      <c r="E475" s="40" t="n"/>
      <c r="F475" s="24">
        <f>IF($A475="","",COUNTIF('Payment Log'!$F$6:$F$1005,$A475))</f>
        <v/>
      </c>
      <c r="G475" s="41">
        <f>IF($A475="","",ROUND(SUMIF('Payment Log'!$F$6:$F$1005,$A475,'Payment Log'!$J$6:$J$1005),2))</f>
        <v/>
      </c>
      <c r="H475" s="41">
        <f>IF($A475="","",IF($E475="","",ROUND($E475-$G475,2)))</f>
        <v/>
      </c>
      <c r="I475" s="23">
        <f>IF($A475="","",IF(OR($B475="",$C475="",$E475=""),"Missing Required Data",IF($F475=0,"No Linked Payments",IF(ABS($H475)&gt;Dashboard!$B$6,"Variance","Matched"))))</f>
        <v/>
      </c>
      <c r="J475" s="18" t="n"/>
      <c r="K475" s="38" t="n"/>
      <c r="L475" s="25" t="n"/>
    </row>
    <row r="476">
      <c r="A476" s="18" t="n"/>
      <c r="B476" s="18" t="n"/>
      <c r="C476" s="38" t="n"/>
      <c r="D476" s="18" t="n"/>
      <c r="E476" s="40" t="n"/>
      <c r="F476" s="24">
        <f>IF($A476="","",COUNTIF('Payment Log'!$F$6:$F$1005,$A476))</f>
        <v/>
      </c>
      <c r="G476" s="41">
        <f>IF($A476="","",ROUND(SUMIF('Payment Log'!$F$6:$F$1005,$A476,'Payment Log'!$J$6:$J$1005),2))</f>
        <v/>
      </c>
      <c r="H476" s="41">
        <f>IF($A476="","",IF($E476="","",ROUND($E476-$G476,2)))</f>
        <v/>
      </c>
      <c r="I476" s="23">
        <f>IF($A476="","",IF(OR($B476="",$C476="",$E476=""),"Missing Required Data",IF($F476=0,"No Linked Payments",IF(ABS($H476)&gt;Dashboard!$B$6,"Variance","Matched"))))</f>
        <v/>
      </c>
      <c r="J476" s="18" t="n"/>
      <c r="K476" s="38" t="n"/>
      <c r="L476" s="25" t="n"/>
    </row>
    <row r="477">
      <c r="A477" s="18" t="n"/>
      <c r="B477" s="18" t="n"/>
      <c r="C477" s="38" t="n"/>
      <c r="D477" s="18" t="n"/>
      <c r="E477" s="40" t="n"/>
      <c r="F477" s="24">
        <f>IF($A477="","",COUNTIF('Payment Log'!$F$6:$F$1005,$A477))</f>
        <v/>
      </c>
      <c r="G477" s="41">
        <f>IF($A477="","",ROUND(SUMIF('Payment Log'!$F$6:$F$1005,$A477,'Payment Log'!$J$6:$J$1005),2))</f>
        <v/>
      </c>
      <c r="H477" s="41">
        <f>IF($A477="","",IF($E477="","",ROUND($E477-$G477,2)))</f>
        <v/>
      </c>
      <c r="I477" s="23">
        <f>IF($A477="","",IF(OR($B477="",$C477="",$E477=""),"Missing Required Data",IF($F477=0,"No Linked Payments",IF(ABS($H477)&gt;Dashboard!$B$6,"Variance","Matched"))))</f>
        <v/>
      </c>
      <c r="J477" s="18" t="n"/>
      <c r="K477" s="38" t="n"/>
      <c r="L477" s="25" t="n"/>
    </row>
    <row r="478">
      <c r="A478" s="18" t="n"/>
      <c r="B478" s="18" t="n"/>
      <c r="C478" s="38" t="n"/>
      <c r="D478" s="18" t="n"/>
      <c r="E478" s="40" t="n"/>
      <c r="F478" s="24">
        <f>IF($A478="","",COUNTIF('Payment Log'!$F$6:$F$1005,$A478))</f>
        <v/>
      </c>
      <c r="G478" s="41">
        <f>IF($A478="","",ROUND(SUMIF('Payment Log'!$F$6:$F$1005,$A478,'Payment Log'!$J$6:$J$1005),2))</f>
        <v/>
      </c>
      <c r="H478" s="41">
        <f>IF($A478="","",IF($E478="","",ROUND($E478-$G478,2)))</f>
        <v/>
      </c>
      <c r="I478" s="23">
        <f>IF($A478="","",IF(OR($B478="",$C478="",$E478=""),"Missing Required Data",IF($F478=0,"No Linked Payments",IF(ABS($H478)&gt;Dashboard!$B$6,"Variance","Matched"))))</f>
        <v/>
      </c>
      <c r="J478" s="18" t="n"/>
      <c r="K478" s="38" t="n"/>
      <c r="L478" s="25" t="n"/>
    </row>
    <row r="479">
      <c r="A479" s="18" t="n"/>
      <c r="B479" s="18" t="n"/>
      <c r="C479" s="38" t="n"/>
      <c r="D479" s="18" t="n"/>
      <c r="E479" s="40" t="n"/>
      <c r="F479" s="24">
        <f>IF($A479="","",COUNTIF('Payment Log'!$F$6:$F$1005,$A479))</f>
        <v/>
      </c>
      <c r="G479" s="41">
        <f>IF($A479="","",ROUND(SUMIF('Payment Log'!$F$6:$F$1005,$A479,'Payment Log'!$J$6:$J$1005),2))</f>
        <v/>
      </c>
      <c r="H479" s="41">
        <f>IF($A479="","",IF($E479="","",ROUND($E479-$G479,2)))</f>
        <v/>
      </c>
      <c r="I479" s="23">
        <f>IF($A479="","",IF(OR($B479="",$C479="",$E479=""),"Missing Required Data",IF($F479=0,"No Linked Payments",IF(ABS($H479)&gt;Dashboard!$B$6,"Variance","Matched"))))</f>
        <v/>
      </c>
      <c r="J479" s="18" t="n"/>
      <c r="K479" s="38" t="n"/>
      <c r="L479" s="25" t="n"/>
    </row>
    <row r="480">
      <c r="A480" s="18" t="n"/>
      <c r="B480" s="18" t="n"/>
      <c r="C480" s="38" t="n"/>
      <c r="D480" s="18" t="n"/>
      <c r="E480" s="40" t="n"/>
      <c r="F480" s="24">
        <f>IF($A480="","",COUNTIF('Payment Log'!$F$6:$F$1005,$A480))</f>
        <v/>
      </c>
      <c r="G480" s="41">
        <f>IF($A480="","",ROUND(SUMIF('Payment Log'!$F$6:$F$1005,$A480,'Payment Log'!$J$6:$J$1005),2))</f>
        <v/>
      </c>
      <c r="H480" s="41">
        <f>IF($A480="","",IF($E480="","",ROUND($E480-$G480,2)))</f>
        <v/>
      </c>
      <c r="I480" s="23">
        <f>IF($A480="","",IF(OR($B480="",$C480="",$E480=""),"Missing Required Data",IF($F480=0,"No Linked Payments",IF(ABS($H480)&gt;Dashboard!$B$6,"Variance","Matched"))))</f>
        <v/>
      </c>
      <c r="J480" s="18" t="n"/>
      <c r="K480" s="38" t="n"/>
      <c r="L480" s="25" t="n"/>
    </row>
    <row r="481">
      <c r="A481" s="18" t="n"/>
      <c r="B481" s="18" t="n"/>
      <c r="C481" s="38" t="n"/>
      <c r="D481" s="18" t="n"/>
      <c r="E481" s="40" t="n"/>
      <c r="F481" s="24">
        <f>IF($A481="","",COUNTIF('Payment Log'!$F$6:$F$1005,$A481))</f>
        <v/>
      </c>
      <c r="G481" s="41">
        <f>IF($A481="","",ROUND(SUMIF('Payment Log'!$F$6:$F$1005,$A481,'Payment Log'!$J$6:$J$1005),2))</f>
        <v/>
      </c>
      <c r="H481" s="41">
        <f>IF($A481="","",IF($E481="","",ROUND($E481-$G481,2)))</f>
        <v/>
      </c>
      <c r="I481" s="23">
        <f>IF($A481="","",IF(OR($B481="",$C481="",$E481=""),"Missing Required Data",IF($F481=0,"No Linked Payments",IF(ABS($H481)&gt;Dashboard!$B$6,"Variance","Matched"))))</f>
        <v/>
      </c>
      <c r="J481" s="18" t="n"/>
      <c r="K481" s="38" t="n"/>
      <c r="L481" s="25" t="n"/>
    </row>
    <row r="482">
      <c r="A482" s="18" t="n"/>
      <c r="B482" s="18" t="n"/>
      <c r="C482" s="38" t="n"/>
      <c r="D482" s="18" t="n"/>
      <c r="E482" s="40" t="n"/>
      <c r="F482" s="24">
        <f>IF($A482="","",COUNTIF('Payment Log'!$F$6:$F$1005,$A482))</f>
        <v/>
      </c>
      <c r="G482" s="41">
        <f>IF($A482="","",ROUND(SUMIF('Payment Log'!$F$6:$F$1005,$A482,'Payment Log'!$J$6:$J$1005),2))</f>
        <v/>
      </c>
      <c r="H482" s="41">
        <f>IF($A482="","",IF($E482="","",ROUND($E482-$G482,2)))</f>
        <v/>
      </c>
      <c r="I482" s="23">
        <f>IF($A482="","",IF(OR($B482="",$C482="",$E482=""),"Missing Required Data",IF($F482=0,"No Linked Payments",IF(ABS($H482)&gt;Dashboard!$B$6,"Variance","Matched"))))</f>
        <v/>
      </c>
      <c r="J482" s="18" t="n"/>
      <c r="K482" s="38" t="n"/>
      <c r="L482" s="25" t="n"/>
    </row>
    <row r="483">
      <c r="A483" s="18" t="n"/>
      <c r="B483" s="18" t="n"/>
      <c r="C483" s="38" t="n"/>
      <c r="D483" s="18" t="n"/>
      <c r="E483" s="40" t="n"/>
      <c r="F483" s="24">
        <f>IF($A483="","",COUNTIF('Payment Log'!$F$6:$F$1005,$A483))</f>
        <v/>
      </c>
      <c r="G483" s="41">
        <f>IF($A483="","",ROUND(SUMIF('Payment Log'!$F$6:$F$1005,$A483,'Payment Log'!$J$6:$J$1005),2))</f>
        <v/>
      </c>
      <c r="H483" s="41">
        <f>IF($A483="","",IF($E483="","",ROUND($E483-$G483,2)))</f>
        <v/>
      </c>
      <c r="I483" s="23">
        <f>IF($A483="","",IF(OR($B483="",$C483="",$E483=""),"Missing Required Data",IF($F483=0,"No Linked Payments",IF(ABS($H483)&gt;Dashboard!$B$6,"Variance","Matched"))))</f>
        <v/>
      </c>
      <c r="J483" s="18" t="n"/>
      <c r="K483" s="38" t="n"/>
      <c r="L483" s="25" t="n"/>
    </row>
    <row r="484">
      <c r="A484" s="18" t="n"/>
      <c r="B484" s="18" t="n"/>
      <c r="C484" s="38" t="n"/>
      <c r="D484" s="18" t="n"/>
      <c r="E484" s="40" t="n"/>
      <c r="F484" s="24">
        <f>IF($A484="","",COUNTIF('Payment Log'!$F$6:$F$1005,$A484))</f>
        <v/>
      </c>
      <c r="G484" s="41">
        <f>IF($A484="","",ROUND(SUMIF('Payment Log'!$F$6:$F$1005,$A484,'Payment Log'!$J$6:$J$1005),2))</f>
        <v/>
      </c>
      <c r="H484" s="41">
        <f>IF($A484="","",IF($E484="","",ROUND($E484-$G484,2)))</f>
        <v/>
      </c>
      <c r="I484" s="23">
        <f>IF($A484="","",IF(OR($B484="",$C484="",$E484=""),"Missing Required Data",IF($F484=0,"No Linked Payments",IF(ABS($H484)&gt;Dashboard!$B$6,"Variance","Matched"))))</f>
        <v/>
      </c>
      <c r="J484" s="18" t="n"/>
      <c r="K484" s="38" t="n"/>
      <c r="L484" s="25" t="n"/>
    </row>
    <row r="485">
      <c r="A485" s="18" t="n"/>
      <c r="B485" s="18" t="n"/>
      <c r="C485" s="38" t="n"/>
      <c r="D485" s="18" t="n"/>
      <c r="E485" s="40" t="n"/>
      <c r="F485" s="24">
        <f>IF($A485="","",COUNTIF('Payment Log'!$F$6:$F$1005,$A485))</f>
        <v/>
      </c>
      <c r="G485" s="41">
        <f>IF($A485="","",ROUND(SUMIF('Payment Log'!$F$6:$F$1005,$A485,'Payment Log'!$J$6:$J$1005),2))</f>
        <v/>
      </c>
      <c r="H485" s="41">
        <f>IF($A485="","",IF($E485="","",ROUND($E485-$G485,2)))</f>
        <v/>
      </c>
      <c r="I485" s="23">
        <f>IF($A485="","",IF(OR($B485="",$C485="",$E485=""),"Missing Required Data",IF($F485=0,"No Linked Payments",IF(ABS($H485)&gt;Dashboard!$B$6,"Variance","Matched"))))</f>
        <v/>
      </c>
      <c r="J485" s="18" t="n"/>
      <c r="K485" s="38" t="n"/>
      <c r="L485" s="25" t="n"/>
    </row>
    <row r="486">
      <c r="A486" s="18" t="n"/>
      <c r="B486" s="18" t="n"/>
      <c r="C486" s="38" t="n"/>
      <c r="D486" s="18" t="n"/>
      <c r="E486" s="40" t="n"/>
      <c r="F486" s="24">
        <f>IF($A486="","",COUNTIF('Payment Log'!$F$6:$F$1005,$A486))</f>
        <v/>
      </c>
      <c r="G486" s="41">
        <f>IF($A486="","",ROUND(SUMIF('Payment Log'!$F$6:$F$1005,$A486,'Payment Log'!$J$6:$J$1005),2))</f>
        <v/>
      </c>
      <c r="H486" s="41">
        <f>IF($A486="","",IF($E486="","",ROUND($E486-$G486,2)))</f>
        <v/>
      </c>
      <c r="I486" s="23">
        <f>IF($A486="","",IF(OR($B486="",$C486="",$E486=""),"Missing Required Data",IF($F486=0,"No Linked Payments",IF(ABS($H486)&gt;Dashboard!$B$6,"Variance","Matched"))))</f>
        <v/>
      </c>
      <c r="J486" s="18" t="n"/>
      <c r="K486" s="38" t="n"/>
      <c r="L486" s="25" t="n"/>
    </row>
    <row r="487">
      <c r="A487" s="18" t="n"/>
      <c r="B487" s="18" t="n"/>
      <c r="C487" s="38" t="n"/>
      <c r="D487" s="18" t="n"/>
      <c r="E487" s="40" t="n"/>
      <c r="F487" s="24">
        <f>IF($A487="","",COUNTIF('Payment Log'!$F$6:$F$1005,$A487))</f>
        <v/>
      </c>
      <c r="G487" s="41">
        <f>IF($A487="","",ROUND(SUMIF('Payment Log'!$F$6:$F$1005,$A487,'Payment Log'!$J$6:$J$1005),2))</f>
        <v/>
      </c>
      <c r="H487" s="41">
        <f>IF($A487="","",IF($E487="","",ROUND($E487-$G487,2)))</f>
        <v/>
      </c>
      <c r="I487" s="23">
        <f>IF($A487="","",IF(OR($B487="",$C487="",$E487=""),"Missing Required Data",IF($F487=0,"No Linked Payments",IF(ABS($H487)&gt;Dashboard!$B$6,"Variance","Matched"))))</f>
        <v/>
      </c>
      <c r="J487" s="18" t="n"/>
      <c r="K487" s="38" t="n"/>
      <c r="L487" s="25" t="n"/>
    </row>
    <row r="488">
      <c r="A488" s="18" t="n"/>
      <c r="B488" s="18" t="n"/>
      <c r="C488" s="38" t="n"/>
      <c r="D488" s="18" t="n"/>
      <c r="E488" s="40" t="n"/>
      <c r="F488" s="24">
        <f>IF($A488="","",COUNTIF('Payment Log'!$F$6:$F$1005,$A488))</f>
        <v/>
      </c>
      <c r="G488" s="41">
        <f>IF($A488="","",ROUND(SUMIF('Payment Log'!$F$6:$F$1005,$A488,'Payment Log'!$J$6:$J$1005),2))</f>
        <v/>
      </c>
      <c r="H488" s="41">
        <f>IF($A488="","",IF($E488="","",ROUND($E488-$G488,2)))</f>
        <v/>
      </c>
      <c r="I488" s="23">
        <f>IF($A488="","",IF(OR($B488="",$C488="",$E488=""),"Missing Required Data",IF($F488=0,"No Linked Payments",IF(ABS($H488)&gt;Dashboard!$B$6,"Variance","Matched"))))</f>
        <v/>
      </c>
      <c r="J488" s="18" t="n"/>
      <c r="K488" s="38" t="n"/>
      <c r="L488" s="25" t="n"/>
    </row>
    <row r="489">
      <c r="A489" s="18" t="n"/>
      <c r="B489" s="18" t="n"/>
      <c r="C489" s="38" t="n"/>
      <c r="D489" s="18" t="n"/>
      <c r="E489" s="40" t="n"/>
      <c r="F489" s="24">
        <f>IF($A489="","",COUNTIF('Payment Log'!$F$6:$F$1005,$A489))</f>
        <v/>
      </c>
      <c r="G489" s="41">
        <f>IF($A489="","",ROUND(SUMIF('Payment Log'!$F$6:$F$1005,$A489,'Payment Log'!$J$6:$J$1005),2))</f>
        <v/>
      </c>
      <c r="H489" s="41">
        <f>IF($A489="","",IF($E489="","",ROUND($E489-$G489,2)))</f>
        <v/>
      </c>
      <c r="I489" s="23">
        <f>IF($A489="","",IF(OR($B489="",$C489="",$E489=""),"Missing Required Data",IF($F489=0,"No Linked Payments",IF(ABS($H489)&gt;Dashboard!$B$6,"Variance","Matched"))))</f>
        <v/>
      </c>
      <c r="J489" s="18" t="n"/>
      <c r="K489" s="38" t="n"/>
      <c r="L489" s="25" t="n"/>
    </row>
    <row r="490">
      <c r="A490" s="18" t="n"/>
      <c r="B490" s="18" t="n"/>
      <c r="C490" s="38" t="n"/>
      <c r="D490" s="18" t="n"/>
      <c r="E490" s="40" t="n"/>
      <c r="F490" s="24">
        <f>IF($A490="","",COUNTIF('Payment Log'!$F$6:$F$1005,$A490))</f>
        <v/>
      </c>
      <c r="G490" s="41">
        <f>IF($A490="","",ROUND(SUMIF('Payment Log'!$F$6:$F$1005,$A490,'Payment Log'!$J$6:$J$1005),2))</f>
        <v/>
      </c>
      <c r="H490" s="41">
        <f>IF($A490="","",IF($E490="","",ROUND($E490-$G490,2)))</f>
        <v/>
      </c>
      <c r="I490" s="23">
        <f>IF($A490="","",IF(OR($B490="",$C490="",$E490=""),"Missing Required Data",IF($F490=0,"No Linked Payments",IF(ABS($H490)&gt;Dashboard!$B$6,"Variance","Matched"))))</f>
        <v/>
      </c>
      <c r="J490" s="18" t="n"/>
      <c r="K490" s="38" t="n"/>
      <c r="L490" s="25" t="n"/>
    </row>
    <row r="491">
      <c r="A491" s="18" t="n"/>
      <c r="B491" s="18" t="n"/>
      <c r="C491" s="38" t="n"/>
      <c r="D491" s="18" t="n"/>
      <c r="E491" s="40" t="n"/>
      <c r="F491" s="24">
        <f>IF($A491="","",COUNTIF('Payment Log'!$F$6:$F$1005,$A491))</f>
        <v/>
      </c>
      <c r="G491" s="41">
        <f>IF($A491="","",ROUND(SUMIF('Payment Log'!$F$6:$F$1005,$A491,'Payment Log'!$J$6:$J$1005),2))</f>
        <v/>
      </c>
      <c r="H491" s="41">
        <f>IF($A491="","",IF($E491="","",ROUND($E491-$G491,2)))</f>
        <v/>
      </c>
      <c r="I491" s="23">
        <f>IF($A491="","",IF(OR($B491="",$C491="",$E491=""),"Missing Required Data",IF($F491=0,"No Linked Payments",IF(ABS($H491)&gt;Dashboard!$B$6,"Variance","Matched"))))</f>
        <v/>
      </c>
      <c r="J491" s="18" t="n"/>
      <c r="K491" s="38" t="n"/>
      <c r="L491" s="25" t="n"/>
    </row>
    <row r="492">
      <c r="A492" s="18" t="n"/>
      <c r="B492" s="18" t="n"/>
      <c r="C492" s="38" t="n"/>
      <c r="D492" s="18" t="n"/>
      <c r="E492" s="40" t="n"/>
      <c r="F492" s="24">
        <f>IF($A492="","",COUNTIF('Payment Log'!$F$6:$F$1005,$A492))</f>
        <v/>
      </c>
      <c r="G492" s="41">
        <f>IF($A492="","",ROUND(SUMIF('Payment Log'!$F$6:$F$1005,$A492,'Payment Log'!$J$6:$J$1005),2))</f>
        <v/>
      </c>
      <c r="H492" s="41">
        <f>IF($A492="","",IF($E492="","",ROUND($E492-$G492,2)))</f>
        <v/>
      </c>
      <c r="I492" s="23">
        <f>IF($A492="","",IF(OR($B492="",$C492="",$E492=""),"Missing Required Data",IF($F492=0,"No Linked Payments",IF(ABS($H492)&gt;Dashboard!$B$6,"Variance","Matched"))))</f>
        <v/>
      </c>
      <c r="J492" s="18" t="n"/>
      <c r="K492" s="38" t="n"/>
      <c r="L492" s="25" t="n"/>
    </row>
    <row r="493">
      <c r="A493" s="18" t="n"/>
      <c r="B493" s="18" t="n"/>
      <c r="C493" s="38" t="n"/>
      <c r="D493" s="18" t="n"/>
      <c r="E493" s="40" t="n"/>
      <c r="F493" s="24">
        <f>IF($A493="","",COUNTIF('Payment Log'!$F$6:$F$1005,$A493))</f>
        <v/>
      </c>
      <c r="G493" s="41">
        <f>IF($A493="","",ROUND(SUMIF('Payment Log'!$F$6:$F$1005,$A493,'Payment Log'!$J$6:$J$1005),2))</f>
        <v/>
      </c>
      <c r="H493" s="41">
        <f>IF($A493="","",IF($E493="","",ROUND($E493-$G493,2)))</f>
        <v/>
      </c>
      <c r="I493" s="23">
        <f>IF($A493="","",IF(OR($B493="",$C493="",$E493=""),"Missing Required Data",IF($F493=0,"No Linked Payments",IF(ABS($H493)&gt;Dashboard!$B$6,"Variance","Matched"))))</f>
        <v/>
      </c>
      <c r="J493" s="18" t="n"/>
      <c r="K493" s="38" t="n"/>
      <c r="L493" s="25" t="n"/>
    </row>
    <row r="494">
      <c r="A494" s="18" t="n"/>
      <c r="B494" s="18" t="n"/>
      <c r="C494" s="38" t="n"/>
      <c r="D494" s="18" t="n"/>
      <c r="E494" s="40" t="n"/>
      <c r="F494" s="24">
        <f>IF($A494="","",COUNTIF('Payment Log'!$F$6:$F$1005,$A494))</f>
        <v/>
      </c>
      <c r="G494" s="41">
        <f>IF($A494="","",ROUND(SUMIF('Payment Log'!$F$6:$F$1005,$A494,'Payment Log'!$J$6:$J$1005),2))</f>
        <v/>
      </c>
      <c r="H494" s="41">
        <f>IF($A494="","",IF($E494="","",ROUND($E494-$G494,2)))</f>
        <v/>
      </c>
      <c r="I494" s="23">
        <f>IF($A494="","",IF(OR($B494="",$C494="",$E494=""),"Missing Required Data",IF($F494=0,"No Linked Payments",IF(ABS($H494)&gt;Dashboard!$B$6,"Variance","Matched"))))</f>
        <v/>
      </c>
      <c r="J494" s="18" t="n"/>
      <c r="K494" s="38" t="n"/>
      <c r="L494" s="25" t="n"/>
    </row>
    <row r="495">
      <c r="A495" s="18" t="n"/>
      <c r="B495" s="18" t="n"/>
      <c r="C495" s="38" t="n"/>
      <c r="D495" s="18" t="n"/>
      <c r="E495" s="40" t="n"/>
      <c r="F495" s="24">
        <f>IF($A495="","",COUNTIF('Payment Log'!$F$6:$F$1005,$A495))</f>
        <v/>
      </c>
      <c r="G495" s="41">
        <f>IF($A495="","",ROUND(SUMIF('Payment Log'!$F$6:$F$1005,$A495,'Payment Log'!$J$6:$J$1005),2))</f>
        <v/>
      </c>
      <c r="H495" s="41">
        <f>IF($A495="","",IF($E495="","",ROUND($E495-$G495,2)))</f>
        <v/>
      </c>
      <c r="I495" s="23">
        <f>IF($A495="","",IF(OR($B495="",$C495="",$E495=""),"Missing Required Data",IF($F495=0,"No Linked Payments",IF(ABS($H495)&gt;Dashboard!$B$6,"Variance","Matched"))))</f>
        <v/>
      </c>
      <c r="J495" s="18" t="n"/>
      <c r="K495" s="38" t="n"/>
      <c r="L495" s="25" t="n"/>
    </row>
    <row r="496">
      <c r="A496" s="18" t="n"/>
      <c r="B496" s="18" t="n"/>
      <c r="C496" s="38" t="n"/>
      <c r="D496" s="18" t="n"/>
      <c r="E496" s="40" t="n"/>
      <c r="F496" s="24">
        <f>IF($A496="","",COUNTIF('Payment Log'!$F$6:$F$1005,$A496))</f>
        <v/>
      </c>
      <c r="G496" s="41">
        <f>IF($A496="","",ROUND(SUMIF('Payment Log'!$F$6:$F$1005,$A496,'Payment Log'!$J$6:$J$1005),2))</f>
        <v/>
      </c>
      <c r="H496" s="41">
        <f>IF($A496="","",IF($E496="","",ROUND($E496-$G496,2)))</f>
        <v/>
      </c>
      <c r="I496" s="23">
        <f>IF($A496="","",IF(OR($B496="",$C496="",$E496=""),"Missing Required Data",IF($F496=0,"No Linked Payments",IF(ABS($H496)&gt;Dashboard!$B$6,"Variance","Matched"))))</f>
        <v/>
      </c>
      <c r="J496" s="18" t="n"/>
      <c r="K496" s="38" t="n"/>
      <c r="L496" s="25" t="n"/>
    </row>
    <row r="497">
      <c r="A497" s="18" t="n"/>
      <c r="B497" s="18" t="n"/>
      <c r="C497" s="38" t="n"/>
      <c r="D497" s="18" t="n"/>
      <c r="E497" s="40" t="n"/>
      <c r="F497" s="24">
        <f>IF($A497="","",COUNTIF('Payment Log'!$F$6:$F$1005,$A497))</f>
        <v/>
      </c>
      <c r="G497" s="41">
        <f>IF($A497="","",ROUND(SUMIF('Payment Log'!$F$6:$F$1005,$A497,'Payment Log'!$J$6:$J$1005),2))</f>
        <v/>
      </c>
      <c r="H497" s="41">
        <f>IF($A497="","",IF($E497="","",ROUND($E497-$G497,2)))</f>
        <v/>
      </c>
      <c r="I497" s="23">
        <f>IF($A497="","",IF(OR($B497="",$C497="",$E497=""),"Missing Required Data",IF($F497=0,"No Linked Payments",IF(ABS($H497)&gt;Dashboard!$B$6,"Variance","Matched"))))</f>
        <v/>
      </c>
      <c r="J497" s="18" t="n"/>
      <c r="K497" s="38" t="n"/>
      <c r="L497" s="25" t="n"/>
    </row>
    <row r="498">
      <c r="A498" s="18" t="n"/>
      <c r="B498" s="18" t="n"/>
      <c r="C498" s="38" t="n"/>
      <c r="D498" s="18" t="n"/>
      <c r="E498" s="40" t="n"/>
      <c r="F498" s="24">
        <f>IF($A498="","",COUNTIF('Payment Log'!$F$6:$F$1005,$A498))</f>
        <v/>
      </c>
      <c r="G498" s="41">
        <f>IF($A498="","",ROUND(SUMIF('Payment Log'!$F$6:$F$1005,$A498,'Payment Log'!$J$6:$J$1005),2))</f>
        <v/>
      </c>
      <c r="H498" s="41">
        <f>IF($A498="","",IF($E498="","",ROUND($E498-$G498,2)))</f>
        <v/>
      </c>
      <c r="I498" s="23">
        <f>IF($A498="","",IF(OR($B498="",$C498="",$E498=""),"Missing Required Data",IF($F498=0,"No Linked Payments",IF(ABS($H498)&gt;Dashboard!$B$6,"Variance","Matched"))))</f>
        <v/>
      </c>
      <c r="J498" s="18" t="n"/>
      <c r="K498" s="38" t="n"/>
      <c r="L498" s="25" t="n"/>
    </row>
    <row r="499">
      <c r="A499" s="18" t="n"/>
      <c r="B499" s="18" t="n"/>
      <c r="C499" s="38" t="n"/>
      <c r="D499" s="18" t="n"/>
      <c r="E499" s="40" t="n"/>
      <c r="F499" s="24">
        <f>IF($A499="","",COUNTIF('Payment Log'!$F$6:$F$1005,$A499))</f>
        <v/>
      </c>
      <c r="G499" s="41">
        <f>IF($A499="","",ROUND(SUMIF('Payment Log'!$F$6:$F$1005,$A499,'Payment Log'!$J$6:$J$1005),2))</f>
        <v/>
      </c>
      <c r="H499" s="41">
        <f>IF($A499="","",IF($E499="","",ROUND($E499-$G499,2)))</f>
        <v/>
      </c>
      <c r="I499" s="23">
        <f>IF($A499="","",IF(OR($B499="",$C499="",$E499=""),"Missing Required Data",IF($F499=0,"No Linked Payments",IF(ABS($H499)&gt;Dashboard!$B$6,"Variance","Matched"))))</f>
        <v/>
      </c>
      <c r="J499" s="18" t="n"/>
      <c r="K499" s="38" t="n"/>
      <c r="L499" s="25" t="n"/>
    </row>
    <row r="500">
      <c r="A500" s="18" t="n"/>
      <c r="B500" s="18" t="n"/>
      <c r="C500" s="38" t="n"/>
      <c r="D500" s="18" t="n"/>
      <c r="E500" s="40" t="n"/>
      <c r="F500" s="24">
        <f>IF($A500="","",COUNTIF('Payment Log'!$F$6:$F$1005,$A500))</f>
        <v/>
      </c>
      <c r="G500" s="41">
        <f>IF($A500="","",ROUND(SUMIF('Payment Log'!$F$6:$F$1005,$A500,'Payment Log'!$J$6:$J$1005),2))</f>
        <v/>
      </c>
      <c r="H500" s="41">
        <f>IF($A500="","",IF($E500="","",ROUND($E500-$G500,2)))</f>
        <v/>
      </c>
      <c r="I500" s="23">
        <f>IF($A500="","",IF(OR($B500="",$C500="",$E500=""),"Missing Required Data",IF($F500=0,"No Linked Payments",IF(ABS($H500)&gt;Dashboard!$B$6,"Variance","Matched"))))</f>
        <v/>
      </c>
      <c r="J500" s="18" t="n"/>
      <c r="K500" s="38" t="n"/>
      <c r="L500" s="25" t="n"/>
    </row>
    <row r="501">
      <c r="A501" s="18" t="n"/>
      <c r="B501" s="18" t="n"/>
      <c r="C501" s="38" t="n"/>
      <c r="D501" s="18" t="n"/>
      <c r="E501" s="40" t="n"/>
      <c r="F501" s="24">
        <f>IF($A501="","",COUNTIF('Payment Log'!$F$6:$F$1005,$A501))</f>
        <v/>
      </c>
      <c r="G501" s="41">
        <f>IF($A501="","",ROUND(SUMIF('Payment Log'!$F$6:$F$1005,$A501,'Payment Log'!$J$6:$J$1005),2))</f>
        <v/>
      </c>
      <c r="H501" s="41">
        <f>IF($A501="","",IF($E501="","",ROUND($E501-$G501,2)))</f>
        <v/>
      </c>
      <c r="I501" s="23">
        <f>IF($A501="","",IF(OR($B501="",$C501="",$E501=""),"Missing Required Data",IF($F501=0,"No Linked Payments",IF(ABS($H501)&gt;Dashboard!$B$6,"Variance","Matched"))))</f>
        <v/>
      </c>
      <c r="J501" s="18" t="n"/>
      <c r="K501" s="38" t="n"/>
      <c r="L501" s="25" t="n"/>
    </row>
    <row r="502">
      <c r="A502" s="18" t="n"/>
      <c r="B502" s="18" t="n"/>
      <c r="C502" s="38" t="n"/>
      <c r="D502" s="18" t="n"/>
      <c r="E502" s="40" t="n"/>
      <c r="F502" s="24">
        <f>IF($A502="","",COUNTIF('Payment Log'!$F$6:$F$1005,$A502))</f>
        <v/>
      </c>
      <c r="G502" s="41">
        <f>IF($A502="","",ROUND(SUMIF('Payment Log'!$F$6:$F$1005,$A502,'Payment Log'!$J$6:$J$1005),2))</f>
        <v/>
      </c>
      <c r="H502" s="41">
        <f>IF($A502="","",IF($E502="","",ROUND($E502-$G502,2)))</f>
        <v/>
      </c>
      <c r="I502" s="23">
        <f>IF($A502="","",IF(OR($B502="",$C502="",$E502=""),"Missing Required Data",IF($F502=0,"No Linked Payments",IF(ABS($H502)&gt;Dashboard!$B$6,"Variance","Matched"))))</f>
        <v/>
      </c>
      <c r="J502" s="18" t="n"/>
      <c r="K502" s="38" t="n"/>
      <c r="L502" s="25" t="n"/>
    </row>
    <row r="503">
      <c r="A503" s="18" t="n"/>
      <c r="B503" s="18" t="n"/>
      <c r="C503" s="38" t="n"/>
      <c r="D503" s="18" t="n"/>
      <c r="E503" s="40" t="n"/>
      <c r="F503" s="24">
        <f>IF($A503="","",COUNTIF('Payment Log'!$F$6:$F$1005,$A503))</f>
        <v/>
      </c>
      <c r="G503" s="41">
        <f>IF($A503="","",ROUND(SUMIF('Payment Log'!$F$6:$F$1005,$A503,'Payment Log'!$J$6:$J$1005),2))</f>
        <v/>
      </c>
      <c r="H503" s="41">
        <f>IF($A503="","",IF($E503="","",ROUND($E503-$G503,2)))</f>
        <v/>
      </c>
      <c r="I503" s="23">
        <f>IF($A503="","",IF(OR($B503="",$C503="",$E503=""),"Missing Required Data",IF($F503=0,"No Linked Payments",IF(ABS($H503)&gt;Dashboard!$B$6,"Variance","Matched"))))</f>
        <v/>
      </c>
      <c r="J503" s="18" t="n"/>
      <c r="K503" s="38" t="n"/>
      <c r="L503" s="25" t="n"/>
    </row>
    <row r="504">
      <c r="A504" s="18" t="n"/>
      <c r="B504" s="18" t="n"/>
      <c r="C504" s="38" t="n"/>
      <c r="D504" s="18" t="n"/>
      <c r="E504" s="40" t="n"/>
      <c r="F504" s="24">
        <f>IF($A504="","",COUNTIF('Payment Log'!$F$6:$F$1005,$A504))</f>
        <v/>
      </c>
      <c r="G504" s="41">
        <f>IF($A504="","",ROUND(SUMIF('Payment Log'!$F$6:$F$1005,$A504,'Payment Log'!$J$6:$J$1005),2))</f>
        <v/>
      </c>
      <c r="H504" s="41">
        <f>IF($A504="","",IF($E504="","",ROUND($E504-$G504,2)))</f>
        <v/>
      </c>
      <c r="I504" s="23">
        <f>IF($A504="","",IF(OR($B504="",$C504="",$E504=""),"Missing Required Data",IF($F504=0,"No Linked Payments",IF(ABS($H504)&gt;Dashboard!$B$6,"Variance","Matched"))))</f>
        <v/>
      </c>
      <c r="J504" s="18" t="n"/>
      <c r="K504" s="38" t="n"/>
      <c r="L504" s="25" t="n"/>
    </row>
    <row r="505">
      <c r="A505" s="18" t="n"/>
      <c r="B505" s="18" t="n"/>
      <c r="C505" s="38" t="n"/>
      <c r="D505" s="18" t="n"/>
      <c r="E505" s="40" t="n"/>
      <c r="F505" s="24">
        <f>IF($A505="","",COUNTIF('Payment Log'!$F$6:$F$1005,$A505))</f>
        <v/>
      </c>
      <c r="G505" s="41">
        <f>IF($A505="","",ROUND(SUMIF('Payment Log'!$F$6:$F$1005,$A505,'Payment Log'!$J$6:$J$1005),2))</f>
        <v/>
      </c>
      <c r="H505" s="41">
        <f>IF($A505="","",IF($E505="","",ROUND($E505-$G505,2)))</f>
        <v/>
      </c>
      <c r="I505" s="23">
        <f>IF($A505="","",IF(OR($B505="",$C505="",$E505=""),"Missing Required Data",IF($F505=0,"No Linked Payments",IF(ABS($H505)&gt;Dashboard!$B$6,"Variance","Matched"))))</f>
        <v/>
      </c>
      <c r="J505" s="18" t="n"/>
      <c r="K505" s="38" t="n"/>
      <c r="L505" s="25" t="n"/>
    </row>
  </sheetData>
  <autoFilter ref="A5:L505"/>
  <mergeCells count="1">
    <mergeCell ref="A1:L1"/>
  </mergeCells>
  <conditionalFormatting sqref="A6:L505">
    <cfRule type="expression" priority="1" dxfId="0" stopIfTrue="1">
      <formula>$I6="Missing Required Data"</formula>
    </cfRule>
    <cfRule type="expression" priority="2" dxfId="0" stopIfTrue="1">
      <formula>$I6="Variance"</formula>
    </cfRule>
    <cfRule type="expression" priority="3" dxfId="2" stopIfTrue="1">
      <formula>$I6="No Linked Payments"</formula>
    </cfRule>
    <cfRule type="expression" priority="4" dxfId="1" stopIfTrue="1">
      <formula>$I6="Matched"</formula>
    </cfRule>
  </conditionalFormatting>
  <conditionalFormatting sqref="A6:A505">
    <cfRule type="expression" priority="5" dxfId="4">
      <formula>AND($A6&lt;&gt;"",COUNTIF($A$6:$A$505,$A6)&gt;1)</formula>
    </cfRule>
  </conditionalFormatting>
  <conditionalFormatting sqref="K6:K505">
    <cfRule type="expression" priority="6" dxfId="4">
      <formula>AND($A6&lt;&gt;"",$K6&lt;&gt;"",$C6&lt;&gt;"",$K6&lt;$C6)</formula>
    </cfRule>
  </conditionalFormatting>
  <dataValidations count="5">
    <dataValidation sqref="B6:B505" showDropDown="0" showInputMessage="0" showErrorMessage="1" allowBlank="0" errorTitle="Invalid Clinic" error="Select a clinic from the list." type="list" errorStyle="stop">
      <formula1>"Harbor Ridge Family Clinic,Pine Street Medical Office,Westfield Community Clinic"</formula1>
    </dataValidation>
    <dataValidation sqref="C6:C505 K6:K505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E6:E505" showDropDown="0" showInputMessage="0" showErrorMessage="1" allowBlank="0" errorTitle="Invalid Amount" error="Enter an amount from 0 through 100000000." type="decimal" errorStyle="stop" operator="between">
      <formula1>0</formula1>
      <formula2>100000000</formula2>
    </dataValidation>
    <dataValidation sqref="J6:J505" showDropDown="0" showInputMessage="0" showErrorMessage="1" allowBlank="0" errorTitle="Entry Too Long" error="Enter no more than 50 characters." type="textLength" errorStyle="stop" operator="lessThanOrEqual">
      <formula1>50</formula1>
    </dataValidation>
    <dataValidation sqref="L6:L505" showDropDown="0" showInputMessage="0" showErrorMessage="1" allowBlank="0" errorTitle="Note Too Long" error="Enter no more than 250 characters." type="textLength" errorStyle="stop" operator="lessThanOrEqual">
      <formula1>250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76" customWidth="1" min="2" max="2"/>
    <col width="4" customWidth="1" min="3" max="3"/>
    <col width="4" customWidth="1" min="4" max="4"/>
    <col width="4" customWidth="1" min="5" max="5"/>
    <col width="4" customWidth="1" min="6" max="6"/>
    <col width="3" customWidth="1" min="7" max="7"/>
    <col width="31" customWidth="1" min="8" max="8"/>
    <col width="24" customWidth="1" min="9" max="9"/>
  </cols>
  <sheetData>
    <row r="1" ht="28" customHeight="1">
      <c r="A1" s="1" t="inlineStr">
        <is>
          <t>Workbook Instructions</t>
        </is>
      </c>
      <c r="B1" s="33" t="n"/>
      <c r="C1" s="33" t="n"/>
      <c r="D1" s="33" t="n"/>
      <c r="E1" s="33" t="n"/>
      <c r="F1" s="34" t="n"/>
    </row>
    <row r="2">
      <c r="H2" s="14" t="inlineStr">
        <is>
          <t>Validation Lists</t>
        </is>
      </c>
    </row>
    <row r="3">
      <c r="A3" s="14" t="inlineStr">
        <is>
          <t>1. Purpose</t>
        </is>
      </c>
      <c r="B3" s="14" t="n"/>
      <c r="C3" s="14" t="n"/>
      <c r="D3" s="14" t="n"/>
      <c r="E3" s="14" t="n"/>
      <c r="F3" s="14" t="n"/>
      <c r="H3" s="26" t="inlineStr">
        <is>
          <t>Clinic List</t>
        </is>
      </c>
      <c r="I3" s="26" t="inlineStr">
        <is>
          <t>Payment Method List</t>
        </is>
      </c>
    </row>
    <row r="4" ht="42" customHeight="1">
      <c r="A4" s="27" t="inlineStr">
        <is>
          <t>Use this workbook to compare payer remittance amounts, insurance payment posting amounts, and bank deposit batches. It is designed for operational reconciliation and exception follow-up.</t>
        </is>
      </c>
      <c r="H4" s="11" t="inlineStr">
        <is>
          <t>Harbor Ridge Family Clinic</t>
        </is>
      </c>
      <c r="I4" s="11" t="inlineStr">
        <is>
          <t>EFT</t>
        </is>
      </c>
    </row>
    <row r="5">
      <c r="H5" s="13" t="inlineStr">
        <is>
          <t>Pine Street Medical Office</t>
        </is>
      </c>
      <c r="I5" s="13" t="inlineStr">
        <is>
          <t>Check</t>
        </is>
      </c>
    </row>
    <row r="6">
      <c r="A6" s="14" t="inlineStr">
        <is>
          <t>2. Data Minimization</t>
        </is>
      </c>
      <c r="B6" s="14" t="n"/>
      <c r="C6" s="14" t="n"/>
      <c r="D6" s="14" t="n"/>
      <c r="E6" s="14" t="n"/>
      <c r="F6" s="14" t="n"/>
      <c r="H6" s="11" t="inlineStr">
        <is>
          <t>Westfield Community Clinic</t>
        </is>
      </c>
      <c r="I6" s="11" t="inlineStr">
        <is>
          <t>Virtual Card</t>
        </is>
      </c>
    </row>
    <row r="7" ht="42" customHeight="1">
      <c r="A7" s="27" t="inlineStr">
        <is>
          <t>Do not enter patient names, dates of birth, medical record numbers, diagnoses, procedure details, or other patient-level information. Use payment, trace, and deposit identifiers only.</t>
        </is>
      </c>
    </row>
    <row r="9">
      <c r="A9" s="14" t="inlineStr">
        <is>
          <t>3. Suggested Workflow</t>
        </is>
      </c>
      <c r="B9" s="14" t="n"/>
      <c r="C9" s="14" t="n"/>
      <c r="D9" s="14" t="n"/>
      <c r="E9" s="14" t="n"/>
      <c r="F9" s="14" t="n"/>
    </row>
    <row r="10" ht="28" customHeight="1">
      <c r="A10" s="27" t="inlineStr">
        <is>
          <t>1. Enter each bank deposit in the Deposit Batches sheet.</t>
        </is>
      </c>
    </row>
    <row r="11" ht="28" customHeight="1">
      <c r="A11" s="27" t="inlineStr">
        <is>
          <t>2. Enter each payer payment in the Payment Log.</t>
        </is>
      </c>
    </row>
    <row r="12" ht="28" customHeight="1">
      <c r="A12" s="27" t="inlineStr">
        <is>
          <t>3. Assign the applicable Deposit Batch ID to each payment.</t>
        </is>
      </c>
    </row>
    <row r="13" ht="28" customHeight="1">
      <c r="A13" s="27" t="inlineStr">
        <is>
          <t>4. Enter the posted insurance amount and posting date after posting is completed.</t>
        </is>
      </c>
    </row>
    <row r="14" ht="28" customHeight="1">
      <c r="A14" s="27" t="inlineStr">
        <is>
          <t>5. Review all records not marked Reconciled or Matched.</t>
        </is>
      </c>
    </row>
    <row r="15" ht="28" customHeight="1">
      <c r="A15" s="27" t="inlineStr">
        <is>
          <t>6. Investigate duplicate IDs, missing required fields, date issues, and amounts outside the configured tolerances.</t>
        </is>
      </c>
    </row>
    <row r="16" ht="28" customHeight="1">
      <c r="A16" s="27" t="inlineStr">
        <is>
          <t>7. Enter a short operational note describing follow-up without including patient information.</t>
        </is>
      </c>
    </row>
    <row r="17" ht="28" customHeight="1">
      <c r="A17" s="27" t="inlineStr">
        <is>
          <t>8. Update the Dashboard Review As Of Date when performing a new review.</t>
        </is>
      </c>
    </row>
    <row r="20">
      <c r="A20" s="14" t="inlineStr">
        <is>
          <t>4. Status Definitions</t>
        </is>
      </c>
      <c r="B20" s="14" t="n"/>
      <c r="C20" s="14" t="n"/>
      <c r="D20" s="14" t="n"/>
      <c r="E20" s="14" t="n"/>
      <c r="F20" s="14" t="n"/>
    </row>
    <row r="21">
      <c r="A21" s="28" t="inlineStr">
        <is>
          <t>Status</t>
        </is>
      </c>
      <c r="B21" s="28" t="inlineStr">
        <is>
          <t>Meaning</t>
        </is>
      </c>
    </row>
    <row r="22" ht="36" customHeight="1">
      <c r="A22" s="29" t="inlineStr">
        <is>
          <t>Reconciled</t>
        </is>
      </c>
      <c r="B22" s="30" t="inlineStr">
        <is>
          <t>Payment amount, posted amount, and linked deposit agree within the configured tolerances.</t>
        </is>
      </c>
    </row>
    <row r="23" ht="36" customHeight="1">
      <c r="A23" s="31" t="inlineStr">
        <is>
          <t>Not Posted</t>
        </is>
      </c>
      <c r="B23" s="32" t="inlineStr">
        <is>
          <t>A payment exists, but no posting date has been entered.</t>
        </is>
      </c>
    </row>
    <row r="24" ht="36" customHeight="1">
      <c r="A24" s="29" t="inlineStr">
        <is>
          <t>Posting Variance</t>
        </is>
      </c>
      <c r="B24" s="30" t="inlineStr">
        <is>
          <t>Expected payment and posted insurance amount differ by more than the posting tolerance.</t>
        </is>
      </c>
    </row>
    <row r="25" ht="36" customHeight="1">
      <c r="A25" s="31" t="inlineStr">
        <is>
          <t>Deposit Variance</t>
        </is>
      </c>
      <c r="B25" s="32" t="inlineStr">
        <is>
          <t>The payment posting agrees, but its deposit batch differs from linked payments by more than the deposit tolerance.</t>
        </is>
      </c>
    </row>
    <row r="26" ht="36" customHeight="1">
      <c r="A26" s="29" t="inlineStr">
        <is>
          <t>Unassigned to Deposit</t>
        </is>
      </c>
      <c r="B26" s="30" t="inlineStr">
        <is>
          <t>The payment has no deposit batch ID.</t>
        </is>
      </c>
    </row>
    <row r="27" ht="36" customHeight="1">
      <c r="A27" s="31" t="inlineStr">
        <is>
          <t>Unknown Deposit Batch</t>
        </is>
      </c>
      <c r="B27" s="32" t="inlineStr">
        <is>
          <t>The entered deposit batch ID does not exist on the Deposit Batches sheet.</t>
        </is>
      </c>
    </row>
    <row r="28" ht="36" customHeight="1">
      <c r="A28" s="29" t="inlineStr">
        <is>
          <t>Review Dates</t>
        </is>
      </c>
      <c r="B28" s="30" t="inlineStr">
        <is>
          <t>Posting or deposit dates occur before the payment received date.</t>
        </is>
      </c>
    </row>
    <row r="29" ht="36" customHeight="1">
      <c r="A29" s="31" t="inlineStr">
        <is>
          <t>Missing Required Data</t>
        </is>
      </c>
      <c r="B29" s="32" t="inlineStr">
        <is>
          <t>One or more required operational fields are blank.</t>
        </is>
      </c>
    </row>
    <row r="30" ht="36" customHeight="1">
      <c r="A30" s="29" t="inlineStr">
        <is>
          <t>Matched</t>
        </is>
      </c>
      <c r="B30" s="30" t="inlineStr">
        <is>
          <t>Bank deposit amount agrees with linked expected payment amounts within tolerance.</t>
        </is>
      </c>
    </row>
    <row r="31" ht="36" customHeight="1">
      <c r="A31" s="31" t="inlineStr">
        <is>
          <t>Variance</t>
        </is>
      </c>
      <c r="B31" s="32" t="inlineStr">
        <is>
          <t>Bank deposit amount differs from linked expected payment amounts beyond tolerance.</t>
        </is>
      </c>
    </row>
    <row r="32" ht="36" customHeight="1">
      <c r="A32" s="29" t="inlineStr">
        <is>
          <t>No Linked Payments</t>
        </is>
      </c>
      <c r="B32" s="30" t="inlineStr">
        <is>
          <t>The deposit batch has no payment records assigned to it.</t>
        </is>
      </c>
    </row>
    <row r="35">
      <c r="A35" s="14" t="inlineStr">
        <is>
          <t>5. Variance Definitions</t>
        </is>
      </c>
      <c r="B35" s="14" t="n"/>
      <c r="C35" s="14" t="n"/>
      <c r="D35" s="14" t="n"/>
      <c r="E35" s="14" t="n"/>
      <c r="F35" s="14" t="n"/>
    </row>
    <row r="36">
      <c r="A36" s="27" t="inlineStr">
        <is>
          <t>Posting Variance = Expected Payment Amount − Posted Insurance Amount</t>
        </is>
      </c>
    </row>
    <row r="37">
      <c r="A37" s="27" t="inlineStr">
        <is>
          <t>Deposit Variance = Bank Deposit Amount − Linked Payment Amount</t>
        </is>
      </c>
    </row>
    <row r="38">
      <c r="A38" s="27" t="inlineStr">
        <is>
          <t>Positive and negative differences both require review when their absolute value exceeds the configured tolerance.</t>
        </is>
      </c>
    </row>
    <row r="40">
      <c r="A40" s="14" t="inlineStr">
        <is>
          <t>6. Limitations</t>
        </is>
      </c>
      <c r="B40" s="14" t="n"/>
      <c r="C40" s="14" t="n"/>
      <c r="D40" s="14" t="n"/>
      <c r="E40" s="14" t="n"/>
      <c r="F40" s="14" t="n"/>
    </row>
    <row r="41" ht="42" customHeight="1">
      <c r="A41" s="27" t="inlineStr">
        <is>
          <t>This workbook does not replace payer remittance records, bank records, billing-system reports, or organizational procedures. It does not provide clinical, legal, payer-contract, tax, or regulatory advice.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2026-09-06T14:07:14Z</dcterms:created>
  <dcterms:modified xmlns:dcterms="http://purl.org/dc/terms/" xmlns:xsi="http://www.w3.org/2001/XMLSchema-instance" xsi:type="dcterms:W3CDTF">2026-09-06T14:07:17+00:00Z</dcterms:modified>
</cp:coreProperties>
</file>