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Handoff Log" sheetId="2" state="visible" r:id="rId2"/>
    <sheet xmlns:r="http://schemas.openxmlformats.org/officeDocument/2006/relationships" name="Lists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1" hidden="1">'Handoff Log'!$A$5:$R$255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mm/dd/yyyy h:mm AM/PM"/>
    <numFmt numFmtId="166" formatCode="0.0"/>
  </numFmts>
  <fonts count="9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FFFFFF"/>
      <sz val="11"/>
    </font>
    <font>
      <name val="Calibri"/>
      <b val="1"/>
      <color rgb="00FFFFFF"/>
      <sz val="11"/>
    </font>
    <font>
      <name val="Calibri"/>
      <color rgb="00222222"/>
      <sz val="11"/>
    </font>
    <font>
      <name val="Calibri"/>
      <b val="1"/>
      <color rgb="00183B4E"/>
      <sz val="20"/>
    </font>
    <font>
      <name val="Calibri"/>
      <b val="1"/>
      <color rgb="00222222"/>
      <sz val="11"/>
    </font>
    <font>
      <name val="Calibri"/>
      <b val="1"/>
      <color rgb="00B7473A"/>
      <sz val="11"/>
    </font>
    <font>
      <name val="Calibri"/>
      <i val="1"/>
      <color rgb="00666666"/>
      <sz val="10"/>
    </font>
  </fonts>
  <fills count="10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2F6F73"/>
      </patternFill>
    </fill>
    <fill>
      <patternFill patternType="solid">
        <fgColor rgb="00DDEBF7"/>
      </patternFill>
    </fill>
    <fill>
      <patternFill patternType="solid">
        <fgColor rgb="00FFFFFF"/>
      </patternFill>
    </fill>
    <fill>
      <patternFill patternType="solid">
        <fgColor rgb="00F3F7F6"/>
      </patternFill>
    </fill>
    <fill>
      <patternFill patternType="solid">
        <fgColor rgb="00E7E6E6"/>
      </patternFill>
    </fill>
    <fill>
      <patternFill patternType="solid">
        <fgColor rgb="00FFF2CC"/>
      </patternFill>
    </fill>
    <fill>
      <patternFill patternType="solid">
        <fgColor rgb="00F4CCCC"/>
      </patternFill>
    </fill>
  </fills>
  <borders count="3">
    <border>
      <left/>
      <right/>
      <top/>
      <bottom/>
      <diagonal/>
    </border>
    <border>
      <left style="thin">
        <color rgb="00C9D7D9"/>
      </left>
      <right style="thin">
        <color rgb="00C9D7D9"/>
      </right>
      <top style="thin">
        <color rgb="00C9D7D9"/>
      </top>
      <bottom style="thin">
        <color rgb="00C9D7D9"/>
      </bottom>
    </border>
    <border>
      <left style="medium">
        <color rgb="00B7473A"/>
      </left>
      <right style="medium">
        <color rgb="00B7473A"/>
      </right>
      <top style="medium">
        <color rgb="00B7473A"/>
      </top>
      <bottom style="medium">
        <color rgb="00B7473A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0" fillId="6" borderId="1" pivotButton="0" quotePrefix="0" xfId="0"/>
    <xf numFmtId="0" fontId="0" fillId="5" borderId="1" pivotButton="0" quotePrefix="0" xfId="0"/>
    <xf numFmtId="0" fontId="6" fillId="4" borderId="0" pivotButton="0" quotePrefix="0" xfId="0"/>
    <xf numFmtId="0" fontId="6" fillId="7" borderId="0" pivotButton="0" quotePrefix="0" xfId="0"/>
    <xf numFmtId="0" fontId="3" fillId="2" borderId="1" applyAlignment="1" pivotButton="0" quotePrefix="0" xfId="0">
      <alignment horizontal="center" vertical="center" wrapText="1"/>
    </xf>
    <xf numFmtId="165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top" wrapText="1"/>
    </xf>
    <xf numFmtId="166" fontId="4" fillId="7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top" wrapText="1"/>
    </xf>
    <xf numFmtId="0" fontId="0" fillId="4" borderId="1" applyAlignment="1" pivotButton="0" quotePrefix="0" xfId="0">
      <alignment horizontal="left" vertical="top" wrapText="1"/>
    </xf>
    <xf numFmtId="0" fontId="6" fillId="6" borderId="1" applyAlignment="1" pivotButton="0" quotePrefix="0" xfId="0">
      <alignment horizontal="left" vertical="top" wrapText="1"/>
    </xf>
    <xf numFmtId="0" fontId="6" fillId="4" borderId="1" applyAlignment="1" pivotButton="0" quotePrefix="0" xfId="0">
      <alignment horizontal="left" vertical="top" wrapText="1"/>
    </xf>
    <xf numFmtId="0" fontId="6" fillId="8" borderId="1" applyAlignment="1" pivotButton="0" quotePrefix="0" xfId="0">
      <alignment horizontal="left" vertical="top" wrapText="1"/>
    </xf>
    <xf numFmtId="0" fontId="3" fillId="2" borderId="1" applyAlignment="1" pivotButton="0" quotePrefix="0" xfId="0">
      <alignment horizontal="left" vertical="top" wrapText="1"/>
    </xf>
    <xf numFmtId="0" fontId="0" fillId="2" borderId="1" pivotButton="0" quotePrefix="0" xfId="0"/>
    <xf numFmtId="0" fontId="7" fillId="9" borderId="2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left" vertical="top" wrapText="1"/>
    </xf>
    <xf numFmtId="164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6" fontId="4" fillId="7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9">
    <dxf>
      <font>
        <name val="Calibri"/>
        <b val="1"/>
        <color rgb="00B7473A"/>
        <sz val="11"/>
      </font>
      <fill>
        <patternFill patternType="solid">
          <fgColor rgb="00F4CCCC"/>
        </patternFill>
      </fill>
    </dxf>
    <dxf>
      <fill>
        <patternFill patternType="solid">
          <fgColor rgb="00F4CCCC"/>
        </patternFill>
      </fill>
    </dxf>
    <dxf>
      <fill>
        <patternFill patternType="solid">
          <fgColor rgb="00FFF2CC"/>
        </patternFill>
      </fill>
    </dxf>
    <dxf>
      <fill>
        <patternFill patternType="solid">
          <fgColor rgb="00F4B183"/>
        </patternFill>
      </fill>
    </dxf>
    <dxf>
      <fill>
        <patternFill patternType="solid">
          <fgColor rgb="00C6E0B4"/>
        </patternFill>
      </fill>
    </dxf>
    <dxf>
      <font>
        <name val="Calibri"/>
        <b val="1"/>
        <color rgb="00222222"/>
        <sz val="11"/>
      </font>
      <fill>
        <patternFill patternType="solid">
          <fgColor rgb="00FFF2CC"/>
        </patternFill>
      </fill>
    </dxf>
    <dxf>
      <fill>
        <patternFill patternType="solid">
          <fgColor rgb="00E7E6E6"/>
        </patternFill>
      </fill>
    </dxf>
    <dxf>
      <font>
        <name val="Calibri"/>
        <b val="1"/>
        <color rgb="00B7473A"/>
        <sz val="11"/>
      </font>
      <fill>
        <patternFill patternType="solid">
          <fgColor rgb="00F4B183"/>
        </patternFill>
      </fill>
    </dxf>
    <dxf>
      <font>
        <name val="Calibri"/>
        <color rgb="00666666"/>
        <sz val="11"/>
      </font>
      <fill>
        <patternFill patternType="solid">
          <fgColor rgb="00E7E6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Handoff Items by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'Dashboard'!B14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'Dashboard'!$A$15:$A$19</f>
            </numRef>
          </cat>
          <val>
            <numRef>
              <f>'Dashboard'!$B$15:$B$19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Items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Open Items by Urgency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'Dashboard'!B22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'Dashboard'!$A$23:$A$25</f>
            </numRef>
          </cat>
          <val>
            <numRef>
              <f>'Dashboard'!$B$23:$B$25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Items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3</col>
      <colOff>0</colOff>
      <row>13</row>
      <rowOff>0</rowOff>
    </from>
    <ext cx="486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26</row>
      <rowOff>0</rowOff>
    </from>
    <ext cx="4860000" cy="2592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HandoffLogTable" displayName="HandoffLogTable" ref="A5:R255" headerRowCount="1">
  <autoFilter ref="A5:R255"/>
  <tableColumns count="18">
    <tableColumn id="1" name="Handoff ID"/>
    <tableColumn id="2" name="Logged Date/Time"/>
    <tableColumn id="3" name="Clinic"/>
    <tableColumn id="4" name="Handoff Source"/>
    <tableColumn id="5" name="Category"/>
    <tableColumn id="6" name="Urgency"/>
    <tableColumn id="7" name="Operational Reference"/>
    <tableColumn id="8" name="Handoff Item"/>
    <tableColumn id="9" name="Assigned To"/>
    <tableColumn id="10" name="Due Date/Time"/>
    <tableColumn id="11" name="Status"/>
    <tableColumn id="12" name="Last Updated"/>
    <tableColumn id="13" name="Completed Date/Time"/>
    <tableColumn id="14" name="Follow-up Needed"/>
    <tableColumn id="15" name="Next Step / Notes"/>
    <tableColumn id="16" name="Age in Days"/>
    <tableColumn id="17" name="Due Alert"/>
    <tableColumn id="18" name="Review Check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1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6" customWidth="1" min="4" max="4"/>
    <col width="22" customWidth="1" min="5" max="5"/>
    <col width="16" customWidth="1" min="6" max="6"/>
    <col width="22" customWidth="1" min="7" max="7"/>
    <col width="16" customWidth="1" min="8" max="8"/>
  </cols>
  <sheetData>
    <row r="1" ht="27" customHeight="1">
      <c r="A1" s="1" t="inlineStr">
        <is>
          <t>Front Desk Handoff Dashboard</t>
        </is>
      </c>
    </row>
    <row r="2" ht="22" customHeight="1">
      <c r="A2" s="2" t="inlineStr">
        <is>
          <t>Open workload, due items, ownership, and review alerts</t>
        </is>
      </c>
    </row>
    <row r="3">
      <c r="A3" s="3" t="inlineStr">
        <is>
          <t>Review Date</t>
        </is>
      </c>
      <c r="B3" s="30" t="n">
        <v>46271</v>
      </c>
    </row>
    <row r="4">
      <c r="A4" s="3" t="inlineStr">
        <is>
          <t>Clinic Filter</t>
        </is>
      </c>
      <c r="B4" s="5" t="inlineStr">
        <is>
          <t>All</t>
        </is>
      </c>
    </row>
    <row r="5">
      <c r="A5" s="3" t="inlineStr">
        <is>
          <t>Assigned To Filter</t>
        </is>
      </c>
      <c r="B5" s="5" t="inlineStr">
        <is>
          <t>All</t>
        </is>
      </c>
    </row>
    <row r="6"/>
    <row r="7">
      <c r="A7" s="6" t="inlineStr">
        <is>
          <t>Total Logged</t>
        </is>
      </c>
      <c r="C7" s="6" t="inlineStr">
        <is>
          <t>Currently Open</t>
        </is>
      </c>
      <c r="E7" s="6" t="inlineStr">
        <is>
          <t>Overdue</t>
        </is>
      </c>
      <c r="G7" s="6" t="inlineStr">
        <is>
          <t>Due on Review Date</t>
        </is>
      </c>
    </row>
    <row r="8" ht="34" customHeight="1">
      <c r="A8" s="7">
        <f>SUMPRODUCT(--('Handoff Log'!$A$6:$A$255&lt;&gt;""),--('Handoff Log'!$B$6:$B$255&lt;$B$3+1),--((($B$4="All")+('Handoff Log'!$C$6:$C$255=$B$4))&gt;0),--((($B$5="All")+('Handoff Log'!$I$6:$I$255=$B$5))&gt;0))</f>
        <v/>
      </c>
      <c r="C8" s="7">
        <f>SUMPRODUCT(--('Handoff Log'!$A$6:$A$255&lt;&gt;""),--('Handoff Log'!$B$6:$B$255&lt;$B$3+1),--('Handoff Log'!$K$6:$K$255&lt;&gt;"Completed"),--('Handoff Log'!$K$6:$K$255&lt;&gt;"Canceled"),--((($B$4="All")+('Handoff Log'!$C$6:$C$255=$B$4))&gt;0),--((($B$5="All")+('Handoff Log'!$I$6:$I$255=$B$5))&gt;0))</f>
        <v/>
      </c>
      <c r="E8" s="7">
        <f>SUMPRODUCT(--('Handoff Log'!$A$6:$A$255&lt;&gt;""),--('Handoff Log'!$B$6:$B$255&lt;$B$3+1),--('Handoff Log'!$J$6:$J$255&lt;&gt;""),--('Handoff Log'!$J$6:$J$255&lt;$B$3+1),--('Handoff Log'!$K$6:$K$255&lt;&gt;"Completed"),--('Handoff Log'!$K$6:$K$255&lt;&gt;"Canceled"),--((($B$4="All")+('Handoff Log'!$C$6:$C$255=$B$4))&gt;0),--((($B$5="All")+('Handoff Log'!$I$6:$I$255=$B$5))&gt;0))</f>
        <v/>
      </c>
      <c r="G8" s="7">
        <f>SUMPRODUCT(--('Handoff Log'!$A$6:$A$255&lt;&gt;""),--('Handoff Log'!$J$6:$J$255&gt;=$B$3),--('Handoff Log'!$J$6:$J$255&lt;$B$3+1),--('Handoff Log'!$K$6:$K$255&lt;&gt;"Completed"),--('Handoff Log'!$K$6:$K$255&lt;&gt;"Canceled"),--((($B$4="All")+('Handoff Log'!$C$6:$C$255=$B$4))&gt;0),--((($B$5="All")+('Handoff Log'!$I$6:$I$255=$B$5))&gt;0))</f>
        <v/>
      </c>
    </row>
    <row r="9"/>
    <row r="10">
      <c r="A10" s="6" t="inlineStr">
        <is>
          <t>Completed</t>
        </is>
      </c>
      <c r="C10" s="6" t="inlineStr">
        <is>
          <t>Unassigned</t>
        </is>
      </c>
      <c r="E10" s="6" t="inlineStr">
        <is>
          <t>Data Issues</t>
        </is>
      </c>
      <c r="G10" s="6" t="inlineStr">
        <is>
          <t>Open High Urgency</t>
        </is>
      </c>
    </row>
    <row r="11" ht="34" customHeight="1">
      <c r="A11" s="7">
        <f>SUMPRODUCT(--('Handoff Log'!$A$6:$A$255&lt;&gt;""),--('Handoff Log'!$B$6:$B$255&lt;$B$3+1),--('Handoff Log'!$K$6:$K$255="Completed"),--((($B$4="All")+('Handoff Log'!$C$6:$C$255=$B$4))&gt;0),--((($B$5="All")+('Handoff Log'!$I$6:$I$255=$B$5))&gt;0))</f>
        <v/>
      </c>
      <c r="C11" s="7">
        <f>SUMPRODUCT(--('Handoff Log'!$A$6:$A$255&lt;&gt;""),--('Handoff Log'!$B$6:$B$255&lt;$B$3+1),--('Handoff Log'!$I$6:$I$255="Unassigned"),--('Handoff Log'!$K$6:$K$255&lt;&gt;"Completed"),--('Handoff Log'!$K$6:$K$255&lt;&gt;"Canceled"),--((($B$4="All")+('Handoff Log'!$C$6:$C$255=$B$4))&gt;0),--((($B$5="All")+('Handoff Log'!$I$6:$I$255=$B$5))&gt;0))</f>
        <v/>
      </c>
      <c r="E11" s="7">
        <f>SUMPRODUCT(--('Handoff Log'!$A$6:$A$255&lt;&gt;""),--('Handoff Log'!$B$6:$B$255&lt;$B$3+1),--('Handoff Log'!$R$6:$R$255&lt;&gt;""),--('Handoff Log'!$R$6:$R$255&lt;&gt;"OK"),--((($B$4="All")+('Handoff Log'!$C$6:$C$255=$B$4))&gt;0),--((($B$5="All")+('Handoff Log'!$I$6:$I$255=$B$5))&gt;0))</f>
        <v/>
      </c>
      <c r="G11" s="7">
        <f>SUMPRODUCT(--('Handoff Log'!$A$6:$A$255&lt;&gt;""),--('Handoff Log'!$B$6:$B$255&lt;$B$3+1),--('Handoff Log'!$F$6:$F$255="High"),--('Handoff Log'!$K$6:$K$255&lt;&gt;"Completed"),--('Handoff Log'!$K$6:$K$255&lt;&gt;"Canceled"),--((($B$4="All")+('Handoff Log'!$C$6:$C$255=$B$4))&gt;0),--((($B$5="All")+('Handoff Log'!$I$6:$I$255=$B$5))&gt;0))</f>
        <v/>
      </c>
    </row>
    <row r="12"/>
    <row r="13"/>
    <row r="14">
      <c r="A14" s="3" t="inlineStr">
        <is>
          <t>Status</t>
        </is>
      </c>
      <c r="B14" s="3" t="inlineStr">
        <is>
          <t>Record Count</t>
        </is>
      </c>
    </row>
    <row r="15">
      <c r="A15" s="8" t="inlineStr">
        <is>
          <t>New</t>
        </is>
      </c>
      <c r="B15" s="8">
        <f>SUMPRODUCT(--('Handoff Log'!$A$6:$A$255&lt;&gt;""),--('Handoff Log'!$B$6:$B$255&lt;$B$3+1),--('Handoff Log'!$K$6:$K$255=$A15),--((($B$4="All")+('Handoff Log'!$C$6:$C$255=$B$4))&gt;0),--((($B$5="All")+('Handoff Log'!$I$6:$I$255=$B$5))&gt;0))</f>
        <v/>
      </c>
    </row>
    <row r="16">
      <c r="A16" s="9" t="inlineStr">
        <is>
          <t>In Progress</t>
        </is>
      </c>
      <c r="B16" s="9">
        <f>SUMPRODUCT(--('Handoff Log'!$A$6:$A$255&lt;&gt;""),--('Handoff Log'!$B$6:$B$255&lt;$B$3+1),--('Handoff Log'!$K$6:$K$255=$A16),--((($B$4="All")+('Handoff Log'!$C$6:$C$255=$B$4))&gt;0),--((($B$5="All")+('Handoff Log'!$I$6:$I$255=$B$5))&gt;0))</f>
        <v/>
      </c>
    </row>
    <row r="17">
      <c r="A17" s="8" t="inlineStr">
        <is>
          <t>Waiting</t>
        </is>
      </c>
      <c r="B17" s="8">
        <f>SUMPRODUCT(--('Handoff Log'!$A$6:$A$255&lt;&gt;""),--('Handoff Log'!$B$6:$B$255&lt;$B$3+1),--('Handoff Log'!$K$6:$K$255=$A17),--((($B$4="All")+('Handoff Log'!$C$6:$C$255=$B$4))&gt;0),--((($B$5="All")+('Handoff Log'!$I$6:$I$255=$B$5))&gt;0))</f>
        <v/>
      </c>
    </row>
    <row r="18">
      <c r="A18" s="9" t="inlineStr">
        <is>
          <t>Completed</t>
        </is>
      </c>
      <c r="B18" s="9">
        <f>SUMPRODUCT(--('Handoff Log'!$A$6:$A$255&lt;&gt;""),--('Handoff Log'!$B$6:$B$255&lt;$B$3+1),--('Handoff Log'!$K$6:$K$255=$A18),--((($B$4="All")+('Handoff Log'!$C$6:$C$255=$B$4))&gt;0),--((($B$5="All")+('Handoff Log'!$I$6:$I$255=$B$5))&gt;0))</f>
        <v/>
      </c>
    </row>
    <row r="19">
      <c r="A19" s="8" t="inlineStr">
        <is>
          <t>Canceled</t>
        </is>
      </c>
      <c r="B19" s="8">
        <f>SUMPRODUCT(--('Handoff Log'!$A$6:$A$255&lt;&gt;""),--('Handoff Log'!$B$6:$B$255&lt;$B$3+1),--('Handoff Log'!$K$6:$K$255=$A19),--((($B$4="All")+('Handoff Log'!$C$6:$C$255=$B$4))&gt;0),--((($B$5="All")+('Handoff Log'!$I$6:$I$255=$B$5))&gt;0))</f>
        <v/>
      </c>
    </row>
    <row r="20"/>
    <row r="21"/>
    <row r="22">
      <c r="A22" s="3" t="inlineStr">
        <is>
          <t>Open Urgency</t>
        </is>
      </c>
      <c r="B22" s="3" t="inlineStr">
        <is>
          <t>Record Count</t>
        </is>
      </c>
    </row>
    <row r="23">
      <c r="A23" s="8" t="inlineStr">
        <is>
          <t>High</t>
        </is>
      </c>
      <c r="B23" s="8">
        <f>SUMPRODUCT(--('Handoff Log'!$A$6:$A$255&lt;&gt;""),--('Handoff Log'!$B$6:$B$255&lt;$B$3+1),--('Handoff Log'!$F$6:$F$255=$A23),--('Handoff Log'!$K$6:$K$255&lt;&gt;"Completed"),--('Handoff Log'!$K$6:$K$255&lt;&gt;"Canceled"),--((($B$4="All")+('Handoff Log'!$C$6:$C$255=$B$4))&gt;0),--((($B$5="All")+('Handoff Log'!$I$6:$I$255=$B$5))&gt;0))</f>
        <v/>
      </c>
    </row>
    <row r="24">
      <c r="A24" s="9" t="inlineStr">
        <is>
          <t>Standard</t>
        </is>
      </c>
      <c r="B24" s="9">
        <f>SUMPRODUCT(--('Handoff Log'!$A$6:$A$255&lt;&gt;""),--('Handoff Log'!$B$6:$B$255&lt;$B$3+1),--('Handoff Log'!$F$6:$F$255=$A24),--('Handoff Log'!$K$6:$K$255&lt;&gt;"Completed"),--('Handoff Log'!$K$6:$K$255&lt;&gt;"Canceled"),--((($B$4="All")+('Handoff Log'!$C$6:$C$255=$B$4))&gt;0),--((($B$5="All")+('Handoff Log'!$I$6:$I$255=$B$5))&gt;0))</f>
        <v/>
      </c>
    </row>
    <row r="25">
      <c r="A25" s="8" t="inlineStr">
        <is>
          <t>Low</t>
        </is>
      </c>
      <c r="B25" s="8">
        <f>SUMPRODUCT(--('Handoff Log'!$A$6:$A$255&lt;&gt;""),--('Handoff Log'!$B$6:$B$255&lt;$B$3+1),--('Handoff Log'!$F$6:$F$255=$A25),--('Handoff Log'!$K$6:$K$255&lt;&gt;"Completed"),--('Handoff Log'!$K$6:$K$255&lt;&gt;"Canceled"),--((($B$4="All")+('Handoff Log'!$C$6:$C$255=$B$4))&gt;0),--((($B$5="All")+('Handoff Log'!$I$6:$I$255=$B$5))&gt;0))</f>
        <v/>
      </c>
    </row>
    <row r="26">
      <c r="B26">
        <f>""</f>
        <v/>
      </c>
    </row>
    <row r="27">
      <c r="B27">
        <f>""</f>
        <v/>
      </c>
    </row>
    <row r="28">
      <c r="B28">
        <f>""</f>
        <v/>
      </c>
    </row>
    <row r="29">
      <c r="B29">
        <f>""</f>
        <v/>
      </c>
    </row>
    <row r="30">
      <c r="B30">
        <f>""</f>
        <v/>
      </c>
    </row>
    <row r="31">
      <c r="B31">
        <f>""</f>
        <v/>
      </c>
    </row>
    <row r="32">
      <c r="B32">
        <f>""</f>
        <v/>
      </c>
    </row>
    <row r="33">
      <c r="B33">
        <f>""</f>
        <v/>
      </c>
    </row>
    <row r="34">
      <c r="B34">
        <f>""</f>
        <v/>
      </c>
    </row>
    <row r="35">
      <c r="B35">
        <f>""</f>
        <v/>
      </c>
    </row>
    <row r="36">
      <c r="B36">
        <f>""</f>
        <v/>
      </c>
    </row>
    <row r="37">
      <c r="B37">
        <f>""</f>
        <v/>
      </c>
    </row>
    <row r="38">
      <c r="B38">
        <f>""</f>
        <v/>
      </c>
    </row>
    <row r="39">
      <c r="B39">
        <f>""</f>
        <v/>
      </c>
    </row>
    <row r="40">
      <c r="B40">
        <f>""</f>
        <v/>
      </c>
    </row>
    <row r="41">
      <c r="B41">
        <f>""</f>
        <v/>
      </c>
    </row>
    <row r="42">
      <c r="B42">
        <f>""</f>
        <v/>
      </c>
    </row>
    <row r="43">
      <c r="B43">
        <f>""</f>
        <v/>
      </c>
    </row>
    <row r="44">
      <c r="B44">
        <f>""</f>
        <v/>
      </c>
    </row>
    <row r="45">
      <c r="B45">
        <f>""</f>
        <v/>
      </c>
    </row>
    <row r="46">
      <c r="B46">
        <f>""</f>
        <v/>
      </c>
    </row>
    <row r="47">
      <c r="B47">
        <f>""</f>
        <v/>
      </c>
    </row>
    <row r="48">
      <c r="B48">
        <f>""</f>
        <v/>
      </c>
    </row>
    <row r="49">
      <c r="B49">
        <f>""</f>
        <v/>
      </c>
    </row>
    <row r="50">
      <c r="B50">
        <f>""</f>
        <v/>
      </c>
    </row>
    <row r="51">
      <c r="B51">
        <f>""</f>
        <v/>
      </c>
    </row>
    <row r="52">
      <c r="B52">
        <f>""</f>
        <v/>
      </c>
    </row>
    <row r="53">
      <c r="B53">
        <f>""</f>
        <v/>
      </c>
    </row>
    <row r="54">
      <c r="B54">
        <f>""</f>
        <v/>
      </c>
    </row>
    <row r="55">
      <c r="B55">
        <f>""</f>
        <v/>
      </c>
    </row>
    <row r="56">
      <c r="B56">
        <f>""</f>
        <v/>
      </c>
    </row>
    <row r="57">
      <c r="B57">
        <f>""</f>
        <v/>
      </c>
    </row>
    <row r="58">
      <c r="B58">
        <f>""</f>
        <v/>
      </c>
    </row>
    <row r="59">
      <c r="B59">
        <f>""</f>
        <v/>
      </c>
    </row>
    <row r="60">
      <c r="B60">
        <f>""</f>
        <v/>
      </c>
    </row>
    <row r="61">
      <c r="B61">
        <f>""</f>
        <v/>
      </c>
    </row>
    <row r="62">
      <c r="B62">
        <f>""</f>
        <v/>
      </c>
    </row>
    <row r="63">
      <c r="B63">
        <f>""</f>
        <v/>
      </c>
    </row>
    <row r="64">
      <c r="B64">
        <f>""</f>
        <v/>
      </c>
    </row>
    <row r="65">
      <c r="B65">
        <f>""</f>
        <v/>
      </c>
    </row>
    <row r="66">
      <c r="B66">
        <f>""</f>
        <v/>
      </c>
    </row>
    <row r="67">
      <c r="B67">
        <f>""</f>
        <v/>
      </c>
    </row>
    <row r="68">
      <c r="B68">
        <f>""</f>
        <v/>
      </c>
    </row>
    <row r="69">
      <c r="B69">
        <f>""</f>
        <v/>
      </c>
    </row>
    <row r="70">
      <c r="B70">
        <f>""</f>
        <v/>
      </c>
    </row>
    <row r="71">
      <c r="B71">
        <f>""</f>
        <v/>
      </c>
    </row>
    <row r="72">
      <c r="B72">
        <f>""</f>
        <v/>
      </c>
    </row>
    <row r="73">
      <c r="B73">
        <f>""</f>
        <v/>
      </c>
    </row>
    <row r="74">
      <c r="B74">
        <f>""</f>
        <v/>
      </c>
    </row>
    <row r="75">
      <c r="B75">
        <f>""</f>
        <v/>
      </c>
    </row>
    <row r="76">
      <c r="B76">
        <f>""</f>
        <v/>
      </c>
    </row>
    <row r="77">
      <c r="B77">
        <f>""</f>
        <v/>
      </c>
    </row>
    <row r="78">
      <c r="B78">
        <f>""</f>
        <v/>
      </c>
    </row>
    <row r="79">
      <c r="B79">
        <f>""</f>
        <v/>
      </c>
    </row>
    <row r="80">
      <c r="B80">
        <f>""</f>
        <v/>
      </c>
    </row>
    <row r="81">
      <c r="B81">
        <f>""</f>
        <v/>
      </c>
    </row>
    <row r="82">
      <c r="B82">
        <f>""</f>
        <v/>
      </c>
    </row>
    <row r="83">
      <c r="B83">
        <f>""</f>
        <v/>
      </c>
    </row>
    <row r="84">
      <c r="B84">
        <f>""</f>
        <v/>
      </c>
    </row>
    <row r="85">
      <c r="B85">
        <f>""</f>
        <v/>
      </c>
    </row>
    <row r="86">
      <c r="B86">
        <f>""</f>
        <v/>
      </c>
    </row>
    <row r="87">
      <c r="B87">
        <f>""</f>
        <v/>
      </c>
    </row>
    <row r="88">
      <c r="B88">
        <f>""</f>
        <v/>
      </c>
    </row>
    <row r="89">
      <c r="B89">
        <f>""</f>
        <v/>
      </c>
    </row>
    <row r="90">
      <c r="B90">
        <f>""</f>
        <v/>
      </c>
    </row>
    <row r="91">
      <c r="B91">
        <f>""</f>
        <v/>
      </c>
    </row>
    <row r="92">
      <c r="B92">
        <f>""</f>
        <v/>
      </c>
    </row>
    <row r="93">
      <c r="B93">
        <f>""</f>
        <v/>
      </c>
    </row>
    <row r="94">
      <c r="B94">
        <f>""</f>
        <v/>
      </c>
    </row>
    <row r="95">
      <c r="B95">
        <f>""</f>
        <v/>
      </c>
    </row>
    <row r="96">
      <c r="B96">
        <f>""</f>
        <v/>
      </c>
    </row>
    <row r="97">
      <c r="B97">
        <f>""</f>
        <v/>
      </c>
    </row>
    <row r="98">
      <c r="B98">
        <f>""</f>
        <v/>
      </c>
    </row>
    <row r="99">
      <c r="B99">
        <f>""</f>
        <v/>
      </c>
    </row>
    <row r="100">
      <c r="B100">
        <f>""</f>
        <v/>
      </c>
    </row>
    <row r="101">
      <c r="B101">
        <f>""</f>
        <v/>
      </c>
    </row>
  </sheetData>
  <mergeCells count="2">
    <mergeCell ref="A2:H2"/>
    <mergeCell ref="A1:H1"/>
  </mergeCells>
  <conditionalFormatting sqref="B3">
    <cfRule type="expression" priority="1" dxfId="0">
      <formula>B3=""</formula>
    </cfRule>
  </conditionalFormatting>
  <conditionalFormatting sqref="E8">
    <cfRule type="cellIs" priority="2" operator="greaterThan" dxfId="1">
      <formula>0</formula>
    </cfRule>
  </conditionalFormatting>
  <conditionalFormatting sqref="G8">
    <cfRule type="cellIs" priority="3" operator="greaterThan" dxfId="2">
      <formula>0</formula>
    </cfRule>
  </conditionalFormatting>
  <conditionalFormatting sqref="E11">
    <cfRule type="cellIs" priority="4" operator="greaterThan" dxfId="1">
      <formula>0</formula>
    </cfRule>
  </conditionalFormatting>
  <conditionalFormatting sqref="G11">
    <cfRule type="cellIs" priority="5" operator="greaterThan" dxfId="3">
      <formula>0</formula>
    </cfRule>
  </conditionalFormatting>
  <conditionalFormatting sqref="A11">
    <cfRule type="cellIs" priority="6" operator="greaterThan" dxfId="4">
      <formula>0</formula>
    </cfRule>
  </conditionalFormatting>
  <dataValidations count="3">
    <dataValidation sqref="B3" showDropDown="0" showInputMessage="1" showErrorMessage="1" allowBlank="0" errorTitle="Review Date Required" error="Enter a valid review date." promptTitle="Review Date" prompt="Used as the cutoff for logged items and due-date alerts." type="date" operator="between">
      <formula1>DATE(2020,1,1)</formula1>
      <formula2>DATE(2100,12,31)</formula2>
    </dataValidation>
    <dataValidation sqref="B4" showDropDown="0" showInputMessage="0" showErrorMessage="1" allowBlank="0" errorTitle="Invalid Clinic Filter" error="Select a clinic or All from the list." type="list">
      <formula1>'Lists'!$K$3:$K$21</formula1>
    </dataValidation>
    <dataValidation sqref="B5" showDropDown="0" showInputMessage="0" showErrorMessage="1" allowBlank="0" errorTitle="Invalid Owner Filter" error="Select an owner or All from the list." type="list">
      <formula1>'Lists'!$L$3:$L$21</formula1>
    </dataValidation>
  </dataValidations>
  <pageMargins left="0.25" right="0.25" top="0.4" bottom="0.4" header="0.5" footer="0.5"/>
  <pageSetup orientation="landscape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255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2" customWidth="1" min="3" max="3"/>
    <col width="20" customWidth="1" min="4" max="4"/>
    <col width="22" customWidth="1" min="5" max="5"/>
    <col width="12" customWidth="1" min="6" max="6"/>
    <col width="24" customWidth="1" min="7" max="7"/>
    <col width="42" customWidth="1" min="8" max="8"/>
    <col width="24" customWidth="1" min="9" max="9"/>
    <col width="21" customWidth="1" min="10" max="10"/>
    <col width="16" customWidth="1" min="11" max="11"/>
    <col width="21" customWidth="1" min="12" max="12"/>
    <col width="21" customWidth="1" min="13" max="13"/>
    <col width="18" customWidth="1" min="14" max="14"/>
    <col width="42" customWidth="1" min="15" max="15"/>
    <col width="12" customWidth="1" min="16" max="16"/>
    <col width="20" customWidth="1" min="17" max="17"/>
    <col width="28" customWidth="1" min="18" max="18"/>
  </cols>
  <sheetData>
    <row r="1">
      <c r="A1" s="1" t="inlineStr">
        <is>
          <t>Front Desk Handoff Log</t>
        </is>
      </c>
    </row>
    <row r="2">
      <c r="A2" s="2" t="inlineStr">
        <is>
          <t>Use one row per operational handoff item. Do not enter patient names or other sensitive details.</t>
        </is>
      </c>
    </row>
    <row r="4">
      <c r="A4" s="10" t="inlineStr">
        <is>
          <t>Blue cells are user-entered. Gray cells are calculated.</t>
        </is>
      </c>
      <c r="P4" s="11" t="inlineStr">
        <is>
          <t>Calculated columns</t>
        </is>
      </c>
    </row>
    <row r="5" ht="35" customHeight="1">
      <c r="A5" s="12" t="inlineStr">
        <is>
          <t>Handoff ID</t>
        </is>
      </c>
      <c r="B5" s="12" t="inlineStr">
        <is>
          <t>Logged Date/Time</t>
        </is>
      </c>
      <c r="C5" s="12" t="inlineStr">
        <is>
          <t>Clinic</t>
        </is>
      </c>
      <c r="D5" s="12" t="inlineStr">
        <is>
          <t>Handoff Source</t>
        </is>
      </c>
      <c r="E5" s="12" t="inlineStr">
        <is>
          <t>Category</t>
        </is>
      </c>
      <c r="F5" s="12" t="inlineStr">
        <is>
          <t>Urgency</t>
        </is>
      </c>
      <c r="G5" s="12" t="inlineStr">
        <is>
          <t>Operational Reference</t>
        </is>
      </c>
      <c r="H5" s="12" t="inlineStr">
        <is>
          <t>Handoff Item</t>
        </is>
      </c>
      <c r="I5" s="12" t="inlineStr">
        <is>
          <t>Assigned To</t>
        </is>
      </c>
      <c r="J5" s="12" t="inlineStr">
        <is>
          <t>Due Date/Time</t>
        </is>
      </c>
      <c r="K5" s="12" t="inlineStr">
        <is>
          <t>Status</t>
        </is>
      </c>
      <c r="L5" s="12" t="inlineStr">
        <is>
          <t>Last Updated</t>
        </is>
      </c>
      <c r="M5" s="12" t="inlineStr">
        <is>
          <t>Completed Date/Time</t>
        </is>
      </c>
      <c r="N5" s="12" t="inlineStr">
        <is>
          <t>Follow-up Needed</t>
        </is>
      </c>
      <c r="O5" s="12" t="inlineStr">
        <is>
          <t>Next Step / Notes</t>
        </is>
      </c>
      <c r="P5" s="12" t="inlineStr">
        <is>
          <t>Age in Days</t>
        </is>
      </c>
      <c r="Q5" s="12" t="inlineStr">
        <is>
          <t>Due Alert</t>
        </is>
      </c>
      <c r="R5" s="12" t="inlineStr">
        <is>
          <t>Review Check</t>
        </is>
      </c>
    </row>
    <row r="6" ht="34" customHeight="1">
      <c r="A6" s="5" t="inlineStr">
        <is>
          <t>HD-2026-001</t>
        </is>
      </c>
      <c r="B6" s="31" t="n">
        <v>46269.63888888889</v>
      </c>
      <c r="C6" s="5" t="inlineStr">
        <is>
          <t>Pine Harbor Family Clinic</t>
        </is>
      </c>
      <c r="D6" s="5" t="inlineStr">
        <is>
          <t>Evening Shift</t>
        </is>
      </c>
      <c r="E6" s="5" t="inlineStr">
        <is>
          <t>Scheduling</t>
        </is>
      </c>
      <c r="F6" s="5" t="inlineStr">
        <is>
          <t>High</t>
        </is>
      </c>
      <c r="G6" s="14" t="inlineStr">
        <is>
          <t>Appointment ref APPT-1042</t>
        </is>
      </c>
      <c r="H6" s="14" t="inlineStr">
        <is>
          <t>Confirm whether the reserved appointment slot is still needed.</t>
        </is>
      </c>
      <c r="I6" s="5" t="inlineStr">
        <is>
          <t>Scheduling Coordinator</t>
        </is>
      </c>
      <c r="J6" s="31" t="n">
        <v>46270.41666666666</v>
      </c>
      <c r="K6" s="5" t="inlineStr">
        <is>
          <t>In Progress</t>
        </is>
      </c>
      <c r="L6" s="31" t="n">
        <v>46270.34375</v>
      </c>
      <c r="M6" s="31" t="n"/>
      <c r="N6" s="5" t="inlineStr">
        <is>
          <t>Yes</t>
        </is>
      </c>
      <c r="O6" s="14" t="inlineStr">
        <is>
          <t>Check the scheduling queue and release the slot if no longer needed.</t>
        </is>
      </c>
      <c r="P6" s="32">
        <f>IF(B6="","",IF(M6&lt;&gt;"",MAX(0,M6-B6),MAX(0,NOW()-B6)))</f>
        <v/>
      </c>
      <c r="Q6" s="16">
        <f>IF(A6="","",IF(OR(K6="Completed",K6="Canceled"),"",IF(J6="","No due date",IF(J6&lt;NOW(),"Overdue",IF(J6&lt;TODAY()+1,"Due today",IF(J6&lt;NOW()+1,"Due within 24 hours","Upcoming"))))))</f>
        <v/>
      </c>
      <c r="R6" s="16">
        <f>IF(A6="","",IF(COUNTIF($A$6:$A$255,A6)&gt;1,"Duplicate ID",IF(OR(B6="",C6="",E6="",F6="",H6="",I6="",K6=""),"Missing required field",IF(AND(K6="Completed",M6=""),"Completed date missing",IF(AND(K6&lt;&gt;"Completed",M6&lt;&gt;""),"Completion/status mismatch",IF(AND(J6&lt;&gt;"",B6&lt;&gt;"",J6&lt;B6),"Due before logged",IF(AND(K6&lt;&gt;"Completed",K6&lt;&gt;"Canceled",L6&lt;&gt;"",NOW()-L6&gt;Lists!$I$3/24),"Stale open item","OK")))))))</f>
        <v/>
      </c>
    </row>
    <row r="7" ht="34" customHeight="1">
      <c r="A7" s="17" t="inlineStr">
        <is>
          <t>HD-2026-002</t>
        </is>
      </c>
      <c r="B7" s="33" t="n">
        <v>46270.34027777778</v>
      </c>
      <c r="C7" s="17" t="inlineStr">
        <is>
          <t>Northstar Medical Office</t>
        </is>
      </c>
      <c r="D7" s="17" t="inlineStr">
        <is>
          <t>Morning Shift</t>
        </is>
      </c>
      <c r="E7" s="17" t="inlineStr">
        <is>
          <t>Incoming Fax</t>
        </is>
      </c>
      <c r="F7" s="17" t="inlineStr">
        <is>
          <t>Standard</t>
        </is>
      </c>
      <c r="G7" s="19" t="inlineStr">
        <is>
          <t>Fax batch FAX-208</t>
        </is>
      </c>
      <c r="H7" s="19" t="inlineStr">
        <is>
          <t>Route the indexed fax batch to the appropriate administrative queue.</t>
        </is>
      </c>
      <c r="I7" s="17" t="inlineStr">
        <is>
          <t>Medical Records Team</t>
        </is>
      </c>
      <c r="J7" s="33" t="n">
        <v>46271.5</v>
      </c>
      <c r="K7" s="17" t="inlineStr">
        <is>
          <t>New</t>
        </is>
      </c>
      <c r="L7" s="33" t="n">
        <v>46270.34027777778</v>
      </c>
      <c r="M7" s="33" t="n"/>
      <c r="N7" s="17" t="inlineStr">
        <is>
          <t>Yes</t>
        </is>
      </c>
      <c r="O7" s="19" t="inlineStr">
        <is>
          <t>Verify that all pages are legible before routing.</t>
        </is>
      </c>
      <c r="P7" s="32">
        <f>IF(B7="","",IF(M7&lt;&gt;"",MAX(0,M7-B7),MAX(0,NOW()-B7)))</f>
        <v/>
      </c>
      <c r="Q7" s="16">
        <f>IF(A7="","",IF(OR(K7="Completed",K7="Canceled"),"",IF(J7="","No due date",IF(J7&lt;NOW(),"Overdue",IF(J7&lt;TODAY()+1,"Due today",IF(J7&lt;NOW()+1,"Due within 24 hours","Upcoming"))))))</f>
        <v/>
      </c>
      <c r="R7" s="16">
        <f>IF(A7="","",IF(COUNTIF($A$6:$A$255,A7)&gt;1,"Duplicate ID",IF(OR(B7="",C7="",E7="",F7="",H7="",I7="",K7=""),"Missing required field",IF(AND(K7="Completed",M7=""),"Completed date missing",IF(AND(K7&lt;&gt;"Completed",M7&lt;&gt;""),"Completion/status mismatch",IF(AND(J7&lt;&gt;"",B7&lt;&gt;"",J7&lt;B7),"Due before logged",IF(AND(K7&lt;&gt;"Completed",K7&lt;&gt;"Canceled",L7&lt;&gt;"",NOW()-L7&gt;Lists!$I$3/24),"Stale open item","OK")))))))</f>
        <v/>
      </c>
    </row>
    <row r="8" ht="34" customHeight="1">
      <c r="A8" s="5" t="inlineStr">
        <is>
          <t>HD-2026-003</t>
        </is>
      </c>
      <c r="B8" s="31" t="n">
        <v>46268.57291666666</v>
      </c>
      <c r="C8" s="5" t="inlineStr">
        <is>
          <t>Cedar Grove Health Center</t>
        </is>
      </c>
      <c r="D8" s="5" t="inlineStr">
        <is>
          <t>Front Desk Lead</t>
        </is>
      </c>
      <c r="E8" s="5" t="inlineStr">
        <is>
          <t>Referral Administration</t>
        </is>
      </c>
      <c r="F8" s="5" t="inlineStr">
        <is>
          <t>High</t>
        </is>
      </c>
      <c r="G8" s="14" t="inlineStr">
        <is>
          <t>Referral ref REF-731</t>
        </is>
      </c>
      <c r="H8" s="14" t="inlineStr">
        <is>
          <t>Verify that the destination office information is complete.</t>
        </is>
      </c>
      <c r="I8" s="5" t="inlineStr">
        <is>
          <t>Referral Coordinator</t>
        </is>
      </c>
      <c r="J8" s="31" t="n">
        <v>46269.66666666666</v>
      </c>
      <c r="K8" s="5" t="inlineStr">
        <is>
          <t>Waiting</t>
        </is>
      </c>
      <c r="L8" s="31" t="n">
        <v>46270.47916666666</v>
      </c>
      <c r="M8" s="31" t="n"/>
      <c r="N8" s="5" t="inlineStr">
        <is>
          <t>Yes</t>
        </is>
      </c>
      <c r="O8" s="14" t="inlineStr">
        <is>
          <t>Await corrected destination contact information.</t>
        </is>
      </c>
      <c r="P8" s="32">
        <f>IF(B8="","",IF(M8&lt;&gt;"",MAX(0,M8-B8),MAX(0,NOW()-B8)))</f>
        <v/>
      </c>
      <c r="Q8" s="16">
        <f>IF(A8="","",IF(OR(K8="Completed",K8="Canceled"),"",IF(J8="","No due date",IF(J8&lt;NOW(),"Overdue",IF(J8&lt;TODAY()+1,"Due today",IF(J8&lt;NOW()+1,"Due within 24 hours","Upcoming"))))))</f>
        <v/>
      </c>
      <c r="R8" s="16">
        <f>IF(A8="","",IF(COUNTIF($A$6:$A$255,A8)&gt;1,"Duplicate ID",IF(OR(B8="",C8="",E8="",F8="",H8="",I8="",K8=""),"Missing required field",IF(AND(K8="Completed",M8=""),"Completed date missing",IF(AND(K8&lt;&gt;"Completed",M8&lt;&gt;""),"Completion/status mismatch",IF(AND(J8&lt;&gt;"",B8&lt;&gt;"",J8&lt;B8),"Due before logged",IF(AND(K8&lt;&gt;"Completed",K8&lt;&gt;"Canceled",L8&lt;&gt;"",NOW()-L8&gt;Lists!$I$3/24),"Stale open item","OK")))))))</f>
        <v/>
      </c>
    </row>
    <row r="9" ht="34" customHeight="1">
      <c r="A9" s="17" t="inlineStr">
        <is>
          <t>HD-2026-004</t>
        </is>
      </c>
      <c r="B9" s="33" t="n">
        <v>46270.46180555555</v>
      </c>
      <c r="C9" s="17" t="inlineStr">
        <is>
          <t>Pine Harbor Family Clinic</t>
        </is>
      </c>
      <c r="D9" s="17" t="inlineStr">
        <is>
          <t>Midday Coverage</t>
        </is>
      </c>
      <c r="E9" s="17" t="inlineStr">
        <is>
          <t>Records Request</t>
        </is>
      </c>
      <c r="F9" s="17" t="inlineStr">
        <is>
          <t>Low</t>
        </is>
      </c>
      <c r="G9" s="19" t="inlineStr">
        <is>
          <t>Request ref RR-055</t>
        </is>
      </c>
      <c r="H9" s="19" t="inlineStr">
        <is>
          <t>Confirm that the nonclinical records request was entered in the tracking queue.</t>
        </is>
      </c>
      <c r="I9" s="17" t="inlineStr">
        <is>
          <t>Medical Records Team</t>
        </is>
      </c>
      <c r="J9" s="33" t="n">
        <v>46273.625</v>
      </c>
      <c r="K9" s="17" t="inlineStr">
        <is>
          <t>Completed</t>
        </is>
      </c>
      <c r="L9" s="33" t="n">
        <v>46270.59722222222</v>
      </c>
      <c r="M9" s="33" t="n">
        <v>46270.59722222222</v>
      </c>
      <c r="N9" s="17" t="inlineStr">
        <is>
          <t>No</t>
        </is>
      </c>
      <c r="O9" s="19" t="inlineStr">
        <is>
          <t>Tracking queue entry was confirmed.</t>
        </is>
      </c>
      <c r="P9" s="32">
        <f>IF(B9="","",IF(M9&lt;&gt;"",MAX(0,M9-B9),MAX(0,NOW()-B9)))</f>
        <v/>
      </c>
      <c r="Q9" s="16">
        <f>IF(A9="","",IF(OR(K9="Completed",K9="Canceled"),"",IF(J9="","No due date",IF(J9&lt;NOW(),"Overdue",IF(J9&lt;TODAY()+1,"Due today",IF(J9&lt;NOW()+1,"Due within 24 hours","Upcoming"))))))</f>
        <v/>
      </c>
      <c r="R9" s="16">
        <f>IF(A9="","",IF(COUNTIF($A$6:$A$255,A9)&gt;1,"Duplicate ID",IF(OR(B9="",C9="",E9="",F9="",H9="",I9="",K9=""),"Missing required field",IF(AND(K9="Completed",M9=""),"Completed date missing",IF(AND(K9&lt;&gt;"Completed",M9&lt;&gt;""),"Completion/status mismatch",IF(AND(J9&lt;&gt;"",B9&lt;&gt;"",J9&lt;B9),"Due before logged",IF(AND(K9&lt;&gt;"Completed",K9&lt;&gt;"Canceled",L9&lt;&gt;"",NOW()-L9&gt;Lists!$I$3/24),"Stale open item","OK")))))))</f>
        <v/>
      </c>
    </row>
    <row r="10" ht="34" customHeight="1">
      <c r="A10" s="5" t="inlineStr">
        <is>
          <t>HD-2026-005</t>
        </is>
      </c>
      <c r="B10" s="31" t="n">
        <v>46271.31597222222</v>
      </c>
      <c r="C10" s="5" t="inlineStr">
        <is>
          <t>Lakeside Community Clinic</t>
        </is>
      </c>
      <c r="D10" s="5" t="inlineStr">
        <is>
          <t>Morning Shift</t>
        </is>
      </c>
      <c r="E10" s="5" t="inlineStr">
        <is>
          <t>Portal Message</t>
        </is>
      </c>
      <c r="F10" s="5" t="inlineStr">
        <is>
          <t>Standard</t>
        </is>
      </c>
      <c r="G10" s="14" t="inlineStr">
        <is>
          <t>Portal queue item PQ-031</t>
        </is>
      </c>
      <c r="H10" s="14" t="inlineStr">
        <is>
          <t>Review and route the administrative portal message.</t>
        </is>
      </c>
      <c r="I10" s="5" t="inlineStr">
        <is>
          <t>Front Desk Lead</t>
        </is>
      </c>
      <c r="J10" s="31" t="n">
        <v>46271.45833333334</v>
      </c>
      <c r="K10" s="5" t="inlineStr">
        <is>
          <t>In Progress</t>
        </is>
      </c>
      <c r="L10" s="31" t="n">
        <v>46271.33680555555</v>
      </c>
      <c r="M10" s="31" t="n"/>
      <c r="N10" s="5" t="inlineStr">
        <is>
          <t>Yes</t>
        </is>
      </c>
      <c r="O10" s="14" t="inlineStr">
        <is>
          <t>Route to the appropriate nonclinical work queue.</t>
        </is>
      </c>
      <c r="P10" s="32">
        <f>IF(B10="","",IF(M10&lt;&gt;"",MAX(0,M10-B10),MAX(0,NOW()-B10)))</f>
        <v/>
      </c>
      <c r="Q10" s="16">
        <f>IF(A10="","",IF(OR(K10="Completed",K10="Canceled"),"",IF(J10="","No due date",IF(J10&lt;NOW(),"Overdue",IF(J10&lt;TODAY()+1,"Due today",IF(J10&lt;NOW()+1,"Due within 24 hours","Upcoming"))))))</f>
        <v/>
      </c>
      <c r="R10" s="16">
        <f>IF(A10="","",IF(COUNTIF($A$6:$A$255,A10)&gt;1,"Duplicate ID",IF(OR(B10="",C10="",E10="",F10="",H10="",I10="",K10=""),"Missing required field",IF(AND(K10="Completed",M10=""),"Completed date missing",IF(AND(K10&lt;&gt;"Completed",M10&lt;&gt;""),"Completion/status mismatch",IF(AND(J10&lt;&gt;"",B10&lt;&gt;"",J10&lt;B10),"Due before logged",IF(AND(K10&lt;&gt;"Completed",K10&lt;&gt;"Canceled",L10&lt;&gt;"",NOW()-L10&gt;Lists!$I$3/24),"Stale open item","OK")))))))</f>
        <v/>
      </c>
    </row>
    <row r="11" ht="34" customHeight="1">
      <c r="A11" s="17" t="inlineStr">
        <is>
          <t>HD-2026-006</t>
        </is>
      </c>
      <c r="B11" s="33" t="n">
        <v>46267.69444444445</v>
      </c>
      <c r="C11" s="17" t="inlineStr">
        <is>
          <t>Northstar Medical Office</t>
        </is>
      </c>
      <c r="D11" s="17" t="inlineStr">
        <is>
          <t>Evening Shift</t>
        </is>
      </c>
      <c r="E11" s="17" t="inlineStr">
        <is>
          <t>Supply Coordination</t>
        </is>
      </c>
      <c r="F11" s="17" t="inlineStr">
        <is>
          <t>Low</t>
        </is>
      </c>
      <c r="G11" s="19" t="inlineStr">
        <is>
          <t>Supply note SUP-014</t>
        </is>
      </c>
      <c r="H11" s="19" t="inlineStr">
        <is>
          <t>Confirm delivery timing for front desk badge sleeves.</t>
        </is>
      </c>
      <c r="I11" s="17" t="inlineStr">
        <is>
          <t>Office Coordinator</t>
        </is>
      </c>
      <c r="J11" s="33" t="n">
        <v>46274.54166666666</v>
      </c>
      <c r="K11" s="17" t="inlineStr">
        <is>
          <t>Waiting</t>
        </is>
      </c>
      <c r="L11" s="33" t="n">
        <v>46269.375</v>
      </c>
      <c r="M11" s="33" t="n"/>
      <c r="N11" s="17" t="inlineStr">
        <is>
          <t>Yes</t>
        </is>
      </c>
      <c r="O11" s="19" t="inlineStr">
        <is>
          <t>Follow up with the approved office supply vendor.</t>
        </is>
      </c>
      <c r="P11" s="32">
        <f>IF(B11="","",IF(M11&lt;&gt;"",MAX(0,M11-B11),MAX(0,NOW()-B11)))</f>
        <v/>
      </c>
      <c r="Q11" s="16">
        <f>IF(A11="","",IF(OR(K11="Completed",K11="Canceled"),"",IF(J11="","No due date",IF(J11&lt;NOW(),"Overdue",IF(J11&lt;TODAY()+1,"Due today",IF(J11&lt;NOW()+1,"Due within 24 hours","Upcoming"))))))</f>
        <v/>
      </c>
      <c r="R11" s="16">
        <f>IF(A11="","",IF(COUNTIF($A$6:$A$255,A11)&gt;1,"Duplicate ID",IF(OR(B11="",C11="",E11="",F11="",H11="",I11="",K11=""),"Missing required field",IF(AND(K11="Completed",M11=""),"Completed date missing",IF(AND(K11&lt;&gt;"Completed",M11&lt;&gt;""),"Completion/status mismatch",IF(AND(J11&lt;&gt;"",B11&lt;&gt;"",J11&lt;B11),"Due before logged",IF(AND(K11&lt;&gt;"Completed",K11&lt;&gt;"Canceled",L11&lt;&gt;"",NOW()-L11&gt;Lists!$I$3/24),"Stale open item","OK")))))))</f>
        <v/>
      </c>
    </row>
    <row r="12" ht="34" customHeight="1">
      <c r="A12" s="5" t="inlineStr">
        <is>
          <t>HD-2026-007</t>
        </is>
      </c>
      <c r="B12" s="31" t="n">
        <v>46271.35069444445</v>
      </c>
      <c r="C12" s="5" t="inlineStr">
        <is>
          <t>Cedar Grove Health Center</t>
        </is>
      </c>
      <c r="D12" s="5" t="inlineStr">
        <is>
          <t>Morning Shift</t>
        </is>
      </c>
      <c r="E12" s="5" t="inlineStr">
        <is>
          <t>Check-in Support</t>
        </is>
      </c>
      <c r="F12" s="5" t="inlineStr">
        <is>
          <t>High</t>
        </is>
      </c>
      <c r="G12" s="14" t="inlineStr">
        <is>
          <t>Desk issue DESK-117</t>
        </is>
      </c>
      <c r="H12" s="14" t="inlineStr">
        <is>
          <t>Restore the check-in station printer connection or move staff to the backup station.</t>
        </is>
      </c>
      <c r="I12" s="5" t="inlineStr">
        <is>
          <t>Front Desk Lead</t>
        </is>
      </c>
      <c r="J12" s="31" t="n">
        <v>46271.39583333334</v>
      </c>
      <c r="K12" s="5" t="inlineStr">
        <is>
          <t>New</t>
        </is>
      </c>
      <c r="L12" s="31" t="n">
        <v>46271.35069444445</v>
      </c>
      <c r="M12" s="31" t="n"/>
      <c r="N12" s="5" t="inlineStr">
        <is>
          <t>Yes</t>
        </is>
      </c>
      <c r="O12" s="14" t="inlineStr">
        <is>
          <t>Contact internal support if the restart does not resolve the issue.</t>
        </is>
      </c>
      <c r="P12" s="32">
        <f>IF(B12="","",IF(M12&lt;&gt;"",MAX(0,M12-B12),MAX(0,NOW()-B12)))</f>
        <v/>
      </c>
      <c r="Q12" s="16">
        <f>IF(A12="","",IF(OR(K12="Completed",K12="Canceled"),"",IF(J12="","No due date",IF(J12&lt;NOW(),"Overdue",IF(J12&lt;TODAY()+1,"Due today",IF(J12&lt;NOW()+1,"Due within 24 hours","Upcoming"))))))</f>
        <v/>
      </c>
      <c r="R12" s="16">
        <f>IF(A12="","",IF(COUNTIF($A$6:$A$255,A12)&gt;1,"Duplicate ID",IF(OR(B12="",C12="",E12="",F12="",H12="",I12="",K12=""),"Missing required field",IF(AND(K12="Completed",M12=""),"Completed date missing",IF(AND(K12&lt;&gt;"Completed",M12&lt;&gt;""),"Completion/status mismatch",IF(AND(J12&lt;&gt;"",B12&lt;&gt;"",J12&lt;B12),"Due before logged",IF(AND(K12&lt;&gt;"Completed",K12&lt;&gt;"Canceled",L12&lt;&gt;"",NOW()-L12&gt;Lists!$I$3/24),"Stale open item","OK")))))))</f>
        <v/>
      </c>
    </row>
    <row r="13" ht="34" customHeight="1">
      <c r="A13" s="17" t="inlineStr">
        <is>
          <t>HD-2026-008</t>
        </is>
      </c>
      <c r="B13" s="33" t="n">
        <v>46266.42708333334</v>
      </c>
      <c r="C13" s="17" t="inlineStr">
        <is>
          <t>Lakeside Community Clinic</t>
        </is>
      </c>
      <c r="D13" s="17" t="inlineStr">
        <is>
          <t>Front Desk Lead</t>
        </is>
      </c>
      <c r="E13" s="17" t="inlineStr">
        <is>
          <t>Scheduling</t>
        </is>
      </c>
      <c r="F13" s="17" t="inlineStr">
        <is>
          <t>Standard</t>
        </is>
      </c>
      <c r="G13" s="19" t="inlineStr">
        <is>
          <t>Appointment batch APPT-990</t>
        </is>
      </c>
      <c r="H13" s="19" t="inlineStr">
        <is>
          <t>Review duplicate hold slots in the administrative scheduling queue.</t>
        </is>
      </c>
      <c r="I13" s="17" t="inlineStr">
        <is>
          <t>Scheduling Coordinator</t>
        </is>
      </c>
      <c r="J13" s="33" t="n">
        <v>46268.70833333334</v>
      </c>
      <c r="K13" s="17" t="inlineStr">
        <is>
          <t>Completed</t>
        </is>
      </c>
      <c r="L13" s="33" t="n">
        <v>46268.65277777778</v>
      </c>
      <c r="M13" s="33" t="n">
        <v>46268.65277777778</v>
      </c>
      <c r="N13" s="17" t="inlineStr">
        <is>
          <t>No</t>
        </is>
      </c>
      <c r="O13" s="19" t="inlineStr">
        <is>
          <t>Duplicate holds were removed.</t>
        </is>
      </c>
      <c r="P13" s="32">
        <f>IF(B13="","",IF(M13&lt;&gt;"",MAX(0,M13-B13),MAX(0,NOW()-B13)))</f>
        <v/>
      </c>
      <c r="Q13" s="16">
        <f>IF(A13="","",IF(OR(K13="Completed",K13="Canceled"),"",IF(J13="","No due date",IF(J13&lt;NOW(),"Overdue",IF(J13&lt;TODAY()+1,"Due today",IF(J13&lt;NOW()+1,"Due within 24 hours","Upcoming"))))))</f>
        <v/>
      </c>
      <c r="R13" s="16">
        <f>IF(A13="","",IF(COUNTIF($A$6:$A$255,A13)&gt;1,"Duplicate ID",IF(OR(B13="",C13="",E13="",F13="",H13="",I13="",K13=""),"Missing required field",IF(AND(K13="Completed",M13=""),"Completed date missing",IF(AND(K13&lt;&gt;"Completed",M13&lt;&gt;""),"Completion/status mismatch",IF(AND(J13&lt;&gt;"",B13&lt;&gt;"",J13&lt;B13),"Due before logged",IF(AND(K13&lt;&gt;"Completed",K13&lt;&gt;"Canceled",L13&lt;&gt;"",NOW()-L13&gt;Lists!$I$3/24),"Stale open item","OK")))))))</f>
        <v/>
      </c>
    </row>
    <row r="14" ht="34" customHeight="1">
      <c r="A14" s="5" t="inlineStr">
        <is>
          <t>HD-2026-009</t>
        </is>
      </c>
      <c r="B14" s="31" t="n">
        <v>46270.61805555555</v>
      </c>
      <c r="C14" s="5" t="inlineStr">
        <is>
          <t>Pine Harbor Family Clinic</t>
        </is>
      </c>
      <c r="D14" s="5" t="inlineStr">
        <is>
          <t>Midday Coverage</t>
        </is>
      </c>
      <c r="E14" s="5" t="inlineStr">
        <is>
          <t>Phone Message</t>
        </is>
      </c>
      <c r="F14" s="5" t="inlineStr">
        <is>
          <t>Standard</t>
        </is>
      </c>
      <c r="G14" s="14" t="inlineStr">
        <is>
          <t>Call log CALL-402</t>
        </is>
      </c>
      <c r="H14" s="14" t="inlineStr">
        <is>
          <t>Return an administrative call regarding office hours and parking directions.</t>
        </is>
      </c>
      <c r="I14" s="5" t="inlineStr">
        <is>
          <t>Unassigned</t>
        </is>
      </c>
      <c r="J14" s="31" t="n"/>
      <c r="K14" s="5" t="inlineStr">
        <is>
          <t>New</t>
        </is>
      </c>
      <c r="L14" s="31" t="n">
        <v>46270.61805555555</v>
      </c>
      <c r="M14" s="31" t="n"/>
      <c r="N14" s="5" t="inlineStr">
        <is>
          <t>Yes</t>
        </is>
      </c>
      <c r="O14" s="14" t="inlineStr">
        <is>
          <t>Assign during the next front desk huddle.</t>
        </is>
      </c>
      <c r="P14" s="32">
        <f>IF(B14="","",IF(M14&lt;&gt;"",MAX(0,M14-B14),MAX(0,NOW()-B14)))</f>
        <v/>
      </c>
      <c r="Q14" s="16">
        <f>IF(A14="","",IF(OR(K14="Completed",K14="Canceled"),"",IF(J14="","No due date",IF(J14&lt;NOW(),"Overdue",IF(J14&lt;TODAY()+1,"Due today",IF(J14&lt;NOW()+1,"Due within 24 hours","Upcoming"))))))</f>
        <v/>
      </c>
      <c r="R14" s="16">
        <f>IF(A14="","",IF(COUNTIF($A$6:$A$255,A14)&gt;1,"Duplicate ID",IF(OR(B14="",C14="",E14="",F14="",H14="",I14="",K14=""),"Missing required field",IF(AND(K14="Completed",M14=""),"Completed date missing",IF(AND(K14&lt;&gt;"Completed",M14&lt;&gt;""),"Completion/status mismatch",IF(AND(J14&lt;&gt;"",B14&lt;&gt;"",J14&lt;B14),"Due before logged",IF(AND(K14&lt;&gt;"Completed",K14&lt;&gt;"Canceled",L14&lt;&gt;"",NOW()-L14&gt;Lists!$I$3/24),"Stale open item","OK")))))))</f>
        <v/>
      </c>
    </row>
    <row r="15" ht="34" customHeight="1">
      <c r="A15" s="17" t="inlineStr">
        <is>
          <t>HD-2026-010</t>
        </is>
      </c>
      <c r="B15" s="33" t="n">
        <v>46269.39583333334</v>
      </c>
      <c r="C15" s="17" t="inlineStr">
        <is>
          <t>Northstar Medical Office</t>
        </is>
      </c>
      <c r="D15" s="17" t="inlineStr">
        <is>
          <t>Morning Shift</t>
        </is>
      </c>
      <c r="E15" s="17" t="inlineStr">
        <is>
          <t>Facility Issue</t>
        </is>
      </c>
      <c r="F15" s="17" t="inlineStr">
        <is>
          <t>Low</t>
        </is>
      </c>
      <c r="G15" s="19" t="inlineStr">
        <is>
          <t>Facility ticket FAC-063</t>
        </is>
      </c>
      <c r="H15" s="19" t="inlineStr">
        <is>
          <t>Confirm that the waiting-room sign replacement request was received.</t>
        </is>
      </c>
      <c r="I15" s="17" t="inlineStr">
        <is>
          <t>Office Coordinator</t>
        </is>
      </c>
      <c r="J15" s="33" t="n">
        <v>46275.66666666666</v>
      </c>
      <c r="K15" s="17" t="inlineStr">
        <is>
          <t>Canceled</t>
        </is>
      </c>
      <c r="L15" s="33" t="n">
        <v>46270.43055555555</v>
      </c>
      <c r="M15" s="33" t="n"/>
      <c r="N15" s="17" t="inlineStr">
        <is>
          <t>No</t>
        </is>
      </c>
      <c r="O15" s="19" t="inlineStr">
        <is>
          <t>Request was canceled because the existing sign was located.</t>
        </is>
      </c>
      <c r="P15" s="32">
        <f>IF(B15="","",IF(M15&lt;&gt;"",MAX(0,M15-B15),MAX(0,NOW()-B15)))</f>
        <v/>
      </c>
      <c r="Q15" s="16">
        <f>IF(A15="","",IF(OR(K15="Completed",K15="Canceled"),"",IF(J15="","No due date",IF(J15&lt;NOW(),"Overdue",IF(J15&lt;TODAY()+1,"Due today",IF(J15&lt;NOW()+1,"Due within 24 hours","Upcoming"))))))</f>
        <v/>
      </c>
      <c r="R15" s="16">
        <f>IF(A15="","",IF(COUNTIF($A$6:$A$255,A15)&gt;1,"Duplicate ID",IF(OR(B15="",C15="",E15="",F15="",H15="",I15="",K15=""),"Missing required field",IF(AND(K15="Completed",M15=""),"Completed date missing",IF(AND(K15&lt;&gt;"Completed",M15&lt;&gt;""),"Completion/status mismatch",IF(AND(J15&lt;&gt;"",B15&lt;&gt;"",J15&lt;B15),"Due before logged",IF(AND(K15&lt;&gt;"Completed",K15&lt;&gt;"Canceled",L15&lt;&gt;"",NOW()-L15&gt;Lists!$I$3/24),"Stale open item","OK")))))))</f>
        <v/>
      </c>
    </row>
    <row r="16" ht="22" customHeight="1">
      <c r="A16" s="5" t="n"/>
      <c r="B16" s="31" t="n"/>
      <c r="C16" s="5" t="n"/>
      <c r="D16" s="5" t="n"/>
      <c r="E16" s="5" t="n"/>
      <c r="F16" s="5" t="n"/>
      <c r="G16" s="14" t="n"/>
      <c r="H16" s="14" t="n"/>
      <c r="I16" s="5" t="n"/>
      <c r="J16" s="31" t="n"/>
      <c r="K16" s="5" t="n"/>
      <c r="L16" s="31" t="n"/>
      <c r="M16" s="31" t="n"/>
      <c r="N16" s="5" t="n"/>
      <c r="O16" s="14" t="n"/>
      <c r="P16" s="32">
        <f>IF(B16="","",IF(M16&lt;&gt;"",MAX(0,M16-B16),MAX(0,NOW()-B16)))</f>
        <v/>
      </c>
      <c r="Q16" s="16">
        <f>IF(A16="","",IF(OR(K16="Completed",K16="Canceled"),"",IF(J16="","No due date",IF(J16&lt;NOW(),"Overdue",IF(J16&lt;TODAY()+1,"Due today",IF(J16&lt;NOW()+1,"Due within 24 hours","Upcoming"))))))</f>
        <v/>
      </c>
      <c r="R16" s="16">
        <f>IF(A16="","",IF(COUNTIF($A$6:$A$255,A16)&gt;1,"Duplicate ID",IF(OR(B16="",C16="",E16="",F16="",H16="",I16="",K16=""),"Missing required field",IF(AND(K16="Completed",M16=""),"Completed date missing",IF(AND(K16&lt;&gt;"Completed",M16&lt;&gt;""),"Completion/status mismatch",IF(AND(J16&lt;&gt;"",B16&lt;&gt;"",J16&lt;B16),"Due before logged",IF(AND(K16&lt;&gt;"Completed",K16&lt;&gt;"Canceled",L16&lt;&gt;"",NOW()-L16&gt;Lists!$I$3/24),"Stale open item","OK")))))))</f>
        <v/>
      </c>
    </row>
    <row r="17" ht="22" customHeight="1">
      <c r="A17" s="17" t="n"/>
      <c r="B17" s="33" t="n"/>
      <c r="C17" s="17" t="n"/>
      <c r="D17" s="17" t="n"/>
      <c r="E17" s="17" t="n"/>
      <c r="F17" s="17" t="n"/>
      <c r="G17" s="19" t="n"/>
      <c r="H17" s="19" t="n"/>
      <c r="I17" s="17" t="n"/>
      <c r="J17" s="33" t="n"/>
      <c r="K17" s="17" t="n"/>
      <c r="L17" s="33" t="n"/>
      <c r="M17" s="33" t="n"/>
      <c r="N17" s="17" t="n"/>
      <c r="O17" s="19" t="n"/>
      <c r="P17" s="32">
        <f>IF(B17="","",IF(M17&lt;&gt;"",MAX(0,M17-B17),MAX(0,NOW()-B17)))</f>
        <v/>
      </c>
      <c r="Q17" s="16">
        <f>IF(A17="","",IF(OR(K17="Completed",K17="Canceled"),"",IF(J17="","No due date",IF(J17&lt;NOW(),"Overdue",IF(J17&lt;TODAY()+1,"Due today",IF(J17&lt;NOW()+1,"Due within 24 hours","Upcoming"))))))</f>
        <v/>
      </c>
      <c r="R17" s="16">
        <f>IF(A17="","",IF(COUNTIF($A$6:$A$255,A17)&gt;1,"Duplicate ID",IF(OR(B17="",C17="",E17="",F17="",H17="",I17="",K17=""),"Missing required field",IF(AND(K17="Completed",M17=""),"Completed date missing",IF(AND(K17&lt;&gt;"Completed",M17&lt;&gt;""),"Completion/status mismatch",IF(AND(J17&lt;&gt;"",B17&lt;&gt;"",J17&lt;B17),"Due before logged",IF(AND(K17&lt;&gt;"Completed",K17&lt;&gt;"Canceled",L17&lt;&gt;"",NOW()-L17&gt;Lists!$I$3/24),"Stale open item","OK")))))))</f>
        <v/>
      </c>
    </row>
    <row r="18" ht="22" customHeight="1">
      <c r="A18" s="5" t="n"/>
      <c r="B18" s="31" t="n"/>
      <c r="C18" s="5" t="n"/>
      <c r="D18" s="5" t="n"/>
      <c r="E18" s="5" t="n"/>
      <c r="F18" s="5" t="n"/>
      <c r="G18" s="14" t="n"/>
      <c r="H18" s="14" t="n"/>
      <c r="I18" s="5" t="n"/>
      <c r="J18" s="31" t="n"/>
      <c r="K18" s="5" t="n"/>
      <c r="L18" s="31" t="n"/>
      <c r="M18" s="31" t="n"/>
      <c r="N18" s="5" t="n"/>
      <c r="O18" s="14" t="n"/>
      <c r="P18" s="32">
        <f>IF(B18="","",IF(M18&lt;&gt;"",MAX(0,M18-B18),MAX(0,NOW()-B18)))</f>
        <v/>
      </c>
      <c r="Q18" s="16">
        <f>IF(A18="","",IF(OR(K18="Completed",K18="Canceled"),"",IF(J18="","No due date",IF(J18&lt;NOW(),"Overdue",IF(J18&lt;TODAY()+1,"Due today",IF(J18&lt;NOW()+1,"Due within 24 hours","Upcoming"))))))</f>
        <v/>
      </c>
      <c r="R18" s="16">
        <f>IF(A18="","",IF(COUNTIF($A$6:$A$255,A18)&gt;1,"Duplicate ID",IF(OR(B18="",C18="",E18="",F18="",H18="",I18="",K18=""),"Missing required field",IF(AND(K18="Completed",M18=""),"Completed date missing",IF(AND(K18&lt;&gt;"Completed",M18&lt;&gt;""),"Completion/status mismatch",IF(AND(J18&lt;&gt;"",B18&lt;&gt;"",J18&lt;B18),"Due before logged",IF(AND(K18&lt;&gt;"Completed",K18&lt;&gt;"Canceled",L18&lt;&gt;"",NOW()-L18&gt;Lists!$I$3/24),"Stale open item","OK")))))))</f>
        <v/>
      </c>
    </row>
    <row r="19" ht="22" customHeight="1">
      <c r="A19" s="17" t="n"/>
      <c r="B19" s="33" t="n"/>
      <c r="C19" s="17" t="n"/>
      <c r="D19" s="17" t="n"/>
      <c r="E19" s="17" t="n"/>
      <c r="F19" s="17" t="n"/>
      <c r="G19" s="19" t="n"/>
      <c r="H19" s="19" t="n"/>
      <c r="I19" s="17" t="n"/>
      <c r="J19" s="33" t="n"/>
      <c r="K19" s="17" t="n"/>
      <c r="L19" s="33" t="n"/>
      <c r="M19" s="33" t="n"/>
      <c r="N19" s="17" t="n"/>
      <c r="O19" s="19" t="n"/>
      <c r="P19" s="32">
        <f>IF(B19="","",IF(M19&lt;&gt;"",MAX(0,M19-B19),MAX(0,NOW()-B19)))</f>
        <v/>
      </c>
      <c r="Q19" s="16">
        <f>IF(A19="","",IF(OR(K19="Completed",K19="Canceled"),"",IF(J19="","No due date",IF(J19&lt;NOW(),"Overdue",IF(J19&lt;TODAY()+1,"Due today",IF(J19&lt;NOW()+1,"Due within 24 hours","Upcoming"))))))</f>
        <v/>
      </c>
      <c r="R19" s="16">
        <f>IF(A19="","",IF(COUNTIF($A$6:$A$255,A19)&gt;1,"Duplicate ID",IF(OR(B19="",C19="",E19="",F19="",H19="",I19="",K19=""),"Missing required field",IF(AND(K19="Completed",M19=""),"Completed date missing",IF(AND(K19&lt;&gt;"Completed",M19&lt;&gt;""),"Completion/status mismatch",IF(AND(J19&lt;&gt;"",B19&lt;&gt;"",J19&lt;B19),"Due before logged",IF(AND(K19&lt;&gt;"Completed",K19&lt;&gt;"Canceled",L19&lt;&gt;"",NOW()-L19&gt;Lists!$I$3/24),"Stale open item","OK")))))))</f>
        <v/>
      </c>
    </row>
    <row r="20" ht="22" customHeight="1">
      <c r="A20" s="5" t="n"/>
      <c r="B20" s="31" t="n"/>
      <c r="C20" s="5" t="n"/>
      <c r="D20" s="5" t="n"/>
      <c r="E20" s="5" t="n"/>
      <c r="F20" s="5" t="n"/>
      <c r="G20" s="14" t="n"/>
      <c r="H20" s="14" t="n"/>
      <c r="I20" s="5" t="n"/>
      <c r="J20" s="31" t="n"/>
      <c r="K20" s="5" t="n"/>
      <c r="L20" s="31" t="n"/>
      <c r="M20" s="31" t="n"/>
      <c r="N20" s="5" t="n"/>
      <c r="O20" s="14" t="n"/>
      <c r="P20" s="32">
        <f>IF(B20="","",IF(M20&lt;&gt;"",MAX(0,M20-B20),MAX(0,NOW()-B20)))</f>
        <v/>
      </c>
      <c r="Q20" s="16">
        <f>IF(A20="","",IF(OR(K20="Completed",K20="Canceled"),"",IF(J20="","No due date",IF(J20&lt;NOW(),"Overdue",IF(J20&lt;TODAY()+1,"Due today",IF(J20&lt;NOW()+1,"Due within 24 hours","Upcoming"))))))</f>
        <v/>
      </c>
      <c r="R20" s="16">
        <f>IF(A20="","",IF(COUNTIF($A$6:$A$255,A20)&gt;1,"Duplicate ID",IF(OR(B20="",C20="",E20="",F20="",H20="",I20="",K20=""),"Missing required field",IF(AND(K20="Completed",M20=""),"Completed date missing",IF(AND(K20&lt;&gt;"Completed",M20&lt;&gt;""),"Completion/status mismatch",IF(AND(J20&lt;&gt;"",B20&lt;&gt;"",J20&lt;B20),"Due before logged",IF(AND(K20&lt;&gt;"Completed",K20&lt;&gt;"Canceled",L20&lt;&gt;"",NOW()-L20&gt;Lists!$I$3/24),"Stale open item","OK")))))))</f>
        <v/>
      </c>
    </row>
    <row r="21" ht="22" customHeight="1">
      <c r="A21" s="17" t="n"/>
      <c r="B21" s="33" t="n"/>
      <c r="C21" s="17" t="n"/>
      <c r="D21" s="17" t="n"/>
      <c r="E21" s="17" t="n"/>
      <c r="F21" s="17" t="n"/>
      <c r="G21" s="19" t="n"/>
      <c r="H21" s="19" t="n"/>
      <c r="I21" s="17" t="n"/>
      <c r="J21" s="33" t="n"/>
      <c r="K21" s="17" t="n"/>
      <c r="L21" s="33" t="n"/>
      <c r="M21" s="33" t="n"/>
      <c r="N21" s="17" t="n"/>
      <c r="O21" s="19" t="n"/>
      <c r="P21" s="32">
        <f>IF(B21="","",IF(M21&lt;&gt;"",MAX(0,M21-B21),MAX(0,NOW()-B21)))</f>
        <v/>
      </c>
      <c r="Q21" s="16">
        <f>IF(A21="","",IF(OR(K21="Completed",K21="Canceled"),"",IF(J21="","No due date",IF(J21&lt;NOW(),"Overdue",IF(J21&lt;TODAY()+1,"Due today",IF(J21&lt;NOW()+1,"Due within 24 hours","Upcoming"))))))</f>
        <v/>
      </c>
      <c r="R21" s="16">
        <f>IF(A21="","",IF(COUNTIF($A$6:$A$255,A21)&gt;1,"Duplicate ID",IF(OR(B21="",C21="",E21="",F21="",H21="",I21="",K21=""),"Missing required field",IF(AND(K21="Completed",M21=""),"Completed date missing",IF(AND(K21&lt;&gt;"Completed",M21&lt;&gt;""),"Completion/status mismatch",IF(AND(J21&lt;&gt;"",B21&lt;&gt;"",J21&lt;B21),"Due before logged",IF(AND(K21&lt;&gt;"Completed",K21&lt;&gt;"Canceled",L21&lt;&gt;"",NOW()-L21&gt;Lists!$I$3/24),"Stale open item","OK")))))))</f>
        <v/>
      </c>
    </row>
    <row r="22" ht="22" customHeight="1">
      <c r="A22" s="5" t="n"/>
      <c r="B22" s="31" t="n"/>
      <c r="C22" s="5" t="n"/>
      <c r="D22" s="5" t="n"/>
      <c r="E22" s="5" t="n"/>
      <c r="F22" s="5" t="n"/>
      <c r="G22" s="14" t="n"/>
      <c r="H22" s="14" t="n"/>
      <c r="I22" s="5" t="n"/>
      <c r="J22" s="31" t="n"/>
      <c r="K22" s="5" t="n"/>
      <c r="L22" s="31" t="n"/>
      <c r="M22" s="31" t="n"/>
      <c r="N22" s="5" t="n"/>
      <c r="O22" s="14" t="n"/>
      <c r="P22" s="32">
        <f>IF(B22="","",IF(M22&lt;&gt;"",MAX(0,M22-B22),MAX(0,NOW()-B22)))</f>
        <v/>
      </c>
      <c r="Q22" s="16">
        <f>IF(A22="","",IF(OR(K22="Completed",K22="Canceled"),"",IF(J22="","No due date",IF(J22&lt;NOW(),"Overdue",IF(J22&lt;TODAY()+1,"Due today",IF(J22&lt;NOW()+1,"Due within 24 hours","Upcoming"))))))</f>
        <v/>
      </c>
      <c r="R22" s="16">
        <f>IF(A22="","",IF(COUNTIF($A$6:$A$255,A22)&gt;1,"Duplicate ID",IF(OR(B22="",C22="",E22="",F22="",H22="",I22="",K22=""),"Missing required field",IF(AND(K22="Completed",M22=""),"Completed date missing",IF(AND(K22&lt;&gt;"Completed",M22&lt;&gt;""),"Completion/status mismatch",IF(AND(J22&lt;&gt;"",B22&lt;&gt;"",J22&lt;B22),"Due before logged",IF(AND(K22&lt;&gt;"Completed",K22&lt;&gt;"Canceled",L22&lt;&gt;"",NOW()-L22&gt;Lists!$I$3/24),"Stale open item","OK")))))))</f>
        <v/>
      </c>
    </row>
    <row r="23" ht="22" customHeight="1">
      <c r="A23" s="17" t="n"/>
      <c r="B23" s="33" t="n"/>
      <c r="C23" s="17" t="n"/>
      <c r="D23" s="17" t="n"/>
      <c r="E23" s="17" t="n"/>
      <c r="F23" s="17" t="n"/>
      <c r="G23" s="19" t="n"/>
      <c r="H23" s="19" t="n"/>
      <c r="I23" s="17" t="n"/>
      <c r="J23" s="33" t="n"/>
      <c r="K23" s="17" t="n"/>
      <c r="L23" s="33" t="n"/>
      <c r="M23" s="33" t="n"/>
      <c r="N23" s="17" t="n"/>
      <c r="O23" s="19" t="n"/>
      <c r="P23" s="32">
        <f>IF(B23="","",IF(M23&lt;&gt;"",MAX(0,M23-B23),MAX(0,NOW()-B23)))</f>
        <v/>
      </c>
      <c r="Q23" s="16">
        <f>IF(A23="","",IF(OR(K23="Completed",K23="Canceled"),"",IF(J23="","No due date",IF(J23&lt;NOW(),"Overdue",IF(J23&lt;TODAY()+1,"Due today",IF(J23&lt;NOW()+1,"Due within 24 hours","Upcoming"))))))</f>
        <v/>
      </c>
      <c r="R23" s="16">
        <f>IF(A23="","",IF(COUNTIF($A$6:$A$255,A23)&gt;1,"Duplicate ID",IF(OR(B23="",C23="",E23="",F23="",H23="",I23="",K23=""),"Missing required field",IF(AND(K23="Completed",M23=""),"Completed date missing",IF(AND(K23&lt;&gt;"Completed",M23&lt;&gt;""),"Completion/status mismatch",IF(AND(J23&lt;&gt;"",B23&lt;&gt;"",J23&lt;B23),"Due before logged",IF(AND(K23&lt;&gt;"Completed",K23&lt;&gt;"Canceled",L23&lt;&gt;"",NOW()-L23&gt;Lists!$I$3/24),"Stale open item","OK")))))))</f>
        <v/>
      </c>
    </row>
    <row r="24" ht="22" customHeight="1">
      <c r="A24" s="5" t="n"/>
      <c r="B24" s="31" t="n"/>
      <c r="C24" s="5" t="n"/>
      <c r="D24" s="5" t="n"/>
      <c r="E24" s="5" t="n"/>
      <c r="F24" s="5" t="n"/>
      <c r="G24" s="14" t="n"/>
      <c r="H24" s="14" t="n"/>
      <c r="I24" s="5" t="n"/>
      <c r="J24" s="31" t="n"/>
      <c r="K24" s="5" t="n"/>
      <c r="L24" s="31" t="n"/>
      <c r="M24" s="31" t="n"/>
      <c r="N24" s="5" t="n"/>
      <c r="O24" s="14" t="n"/>
      <c r="P24" s="32">
        <f>IF(B24="","",IF(M24&lt;&gt;"",MAX(0,M24-B24),MAX(0,NOW()-B24)))</f>
        <v/>
      </c>
      <c r="Q24" s="16">
        <f>IF(A24="","",IF(OR(K24="Completed",K24="Canceled"),"",IF(J24="","No due date",IF(J24&lt;NOW(),"Overdue",IF(J24&lt;TODAY()+1,"Due today",IF(J24&lt;NOW()+1,"Due within 24 hours","Upcoming"))))))</f>
        <v/>
      </c>
      <c r="R24" s="16">
        <f>IF(A24="","",IF(COUNTIF($A$6:$A$255,A24)&gt;1,"Duplicate ID",IF(OR(B24="",C24="",E24="",F24="",H24="",I24="",K24=""),"Missing required field",IF(AND(K24="Completed",M24=""),"Completed date missing",IF(AND(K24&lt;&gt;"Completed",M24&lt;&gt;""),"Completion/status mismatch",IF(AND(J24&lt;&gt;"",B24&lt;&gt;"",J24&lt;B24),"Due before logged",IF(AND(K24&lt;&gt;"Completed",K24&lt;&gt;"Canceled",L24&lt;&gt;"",NOW()-L24&gt;Lists!$I$3/24),"Stale open item","OK")))))))</f>
        <v/>
      </c>
    </row>
    <row r="25" ht="22" customHeight="1">
      <c r="A25" s="17" t="n"/>
      <c r="B25" s="33" t="n"/>
      <c r="C25" s="17" t="n"/>
      <c r="D25" s="17" t="n"/>
      <c r="E25" s="17" t="n"/>
      <c r="F25" s="17" t="n"/>
      <c r="G25" s="19" t="n"/>
      <c r="H25" s="19" t="n"/>
      <c r="I25" s="17" t="n"/>
      <c r="J25" s="33" t="n"/>
      <c r="K25" s="17" t="n"/>
      <c r="L25" s="33" t="n"/>
      <c r="M25" s="33" t="n"/>
      <c r="N25" s="17" t="n"/>
      <c r="O25" s="19" t="n"/>
      <c r="P25" s="32">
        <f>IF(B25="","",IF(M25&lt;&gt;"",MAX(0,M25-B25),MAX(0,NOW()-B25)))</f>
        <v/>
      </c>
      <c r="Q25" s="16">
        <f>IF(A25="","",IF(OR(K25="Completed",K25="Canceled"),"",IF(J25="","No due date",IF(J25&lt;NOW(),"Overdue",IF(J25&lt;TODAY()+1,"Due today",IF(J25&lt;NOW()+1,"Due within 24 hours","Upcoming"))))))</f>
        <v/>
      </c>
      <c r="R25" s="16">
        <f>IF(A25="","",IF(COUNTIF($A$6:$A$255,A25)&gt;1,"Duplicate ID",IF(OR(B25="",C25="",E25="",F25="",H25="",I25="",K25=""),"Missing required field",IF(AND(K25="Completed",M25=""),"Completed date missing",IF(AND(K25&lt;&gt;"Completed",M25&lt;&gt;""),"Completion/status mismatch",IF(AND(J25&lt;&gt;"",B25&lt;&gt;"",J25&lt;B25),"Due before logged",IF(AND(K25&lt;&gt;"Completed",K25&lt;&gt;"Canceled",L25&lt;&gt;"",NOW()-L25&gt;Lists!$I$3/24),"Stale open item","OK")))))))</f>
        <v/>
      </c>
    </row>
    <row r="26" ht="22" customHeight="1">
      <c r="A26" s="5" t="n"/>
      <c r="B26" s="31" t="n"/>
      <c r="C26" s="5" t="n"/>
      <c r="D26" s="5" t="n"/>
      <c r="E26" s="5" t="n"/>
      <c r="F26" s="5" t="n"/>
      <c r="G26" s="14" t="n"/>
      <c r="H26" s="14" t="n"/>
      <c r="I26" s="5" t="n"/>
      <c r="J26" s="31" t="n"/>
      <c r="K26" s="5" t="n"/>
      <c r="L26" s="31" t="n"/>
      <c r="M26" s="31" t="n"/>
      <c r="N26" s="5" t="n"/>
      <c r="O26" s="14" t="n"/>
      <c r="P26" s="32">
        <f>IF(B26="","",IF(M26&lt;&gt;"",MAX(0,M26-B26),MAX(0,NOW()-B26)))</f>
        <v/>
      </c>
      <c r="Q26" s="16">
        <f>IF(A26="","",IF(OR(K26="Completed",K26="Canceled"),"",IF(J26="","No due date",IF(J26&lt;NOW(),"Overdue",IF(J26&lt;TODAY()+1,"Due today",IF(J26&lt;NOW()+1,"Due within 24 hours","Upcoming"))))))</f>
        <v/>
      </c>
      <c r="R26" s="16">
        <f>IF(A26="","",IF(COUNTIF($A$6:$A$255,A26)&gt;1,"Duplicate ID",IF(OR(B26="",C26="",E26="",F26="",H26="",I26="",K26=""),"Missing required field",IF(AND(K26="Completed",M26=""),"Completed date missing",IF(AND(K26&lt;&gt;"Completed",M26&lt;&gt;""),"Completion/status mismatch",IF(AND(J26&lt;&gt;"",B26&lt;&gt;"",J26&lt;B26),"Due before logged",IF(AND(K26&lt;&gt;"Completed",K26&lt;&gt;"Canceled",L26&lt;&gt;"",NOW()-L26&gt;Lists!$I$3/24),"Stale open item","OK")))))))</f>
        <v/>
      </c>
    </row>
    <row r="27" ht="22" customHeight="1">
      <c r="A27" s="17" t="n"/>
      <c r="B27" s="33" t="n"/>
      <c r="C27" s="17" t="n"/>
      <c r="D27" s="17" t="n"/>
      <c r="E27" s="17" t="n"/>
      <c r="F27" s="17" t="n"/>
      <c r="G27" s="19" t="n"/>
      <c r="H27" s="19" t="n"/>
      <c r="I27" s="17" t="n"/>
      <c r="J27" s="33" t="n"/>
      <c r="K27" s="17" t="n"/>
      <c r="L27" s="33" t="n"/>
      <c r="M27" s="33" t="n"/>
      <c r="N27" s="17" t="n"/>
      <c r="O27" s="19" t="n"/>
      <c r="P27" s="32">
        <f>IF(B27="","",IF(M27&lt;&gt;"",MAX(0,M27-B27),MAX(0,NOW()-B27)))</f>
        <v/>
      </c>
      <c r="Q27" s="16">
        <f>IF(A27="","",IF(OR(K27="Completed",K27="Canceled"),"",IF(J27="","No due date",IF(J27&lt;NOW(),"Overdue",IF(J27&lt;TODAY()+1,"Due today",IF(J27&lt;NOW()+1,"Due within 24 hours","Upcoming"))))))</f>
        <v/>
      </c>
      <c r="R27" s="16">
        <f>IF(A27="","",IF(COUNTIF($A$6:$A$255,A27)&gt;1,"Duplicate ID",IF(OR(B27="",C27="",E27="",F27="",H27="",I27="",K27=""),"Missing required field",IF(AND(K27="Completed",M27=""),"Completed date missing",IF(AND(K27&lt;&gt;"Completed",M27&lt;&gt;""),"Completion/status mismatch",IF(AND(J27&lt;&gt;"",B27&lt;&gt;"",J27&lt;B27),"Due before logged",IF(AND(K27&lt;&gt;"Completed",K27&lt;&gt;"Canceled",L27&lt;&gt;"",NOW()-L27&gt;Lists!$I$3/24),"Stale open item","OK")))))))</f>
        <v/>
      </c>
    </row>
    <row r="28" ht="22" customHeight="1">
      <c r="A28" s="5" t="n"/>
      <c r="B28" s="31" t="n"/>
      <c r="C28" s="5" t="n"/>
      <c r="D28" s="5" t="n"/>
      <c r="E28" s="5" t="n"/>
      <c r="F28" s="5" t="n"/>
      <c r="G28" s="14" t="n"/>
      <c r="H28" s="14" t="n"/>
      <c r="I28" s="5" t="n"/>
      <c r="J28" s="31" t="n"/>
      <c r="K28" s="5" t="n"/>
      <c r="L28" s="31" t="n"/>
      <c r="M28" s="31" t="n"/>
      <c r="N28" s="5" t="n"/>
      <c r="O28" s="14" t="n"/>
      <c r="P28" s="32">
        <f>IF(B28="","",IF(M28&lt;&gt;"",MAX(0,M28-B28),MAX(0,NOW()-B28)))</f>
        <v/>
      </c>
      <c r="Q28" s="16">
        <f>IF(A28="","",IF(OR(K28="Completed",K28="Canceled"),"",IF(J28="","No due date",IF(J28&lt;NOW(),"Overdue",IF(J28&lt;TODAY()+1,"Due today",IF(J28&lt;NOW()+1,"Due within 24 hours","Upcoming"))))))</f>
        <v/>
      </c>
      <c r="R28" s="16">
        <f>IF(A28="","",IF(COUNTIF($A$6:$A$255,A28)&gt;1,"Duplicate ID",IF(OR(B28="",C28="",E28="",F28="",H28="",I28="",K28=""),"Missing required field",IF(AND(K28="Completed",M28=""),"Completed date missing",IF(AND(K28&lt;&gt;"Completed",M28&lt;&gt;""),"Completion/status mismatch",IF(AND(J28&lt;&gt;"",B28&lt;&gt;"",J28&lt;B28),"Due before logged",IF(AND(K28&lt;&gt;"Completed",K28&lt;&gt;"Canceled",L28&lt;&gt;"",NOW()-L28&gt;Lists!$I$3/24),"Stale open item","OK")))))))</f>
        <v/>
      </c>
    </row>
    <row r="29" ht="22" customHeight="1">
      <c r="A29" s="17" t="n"/>
      <c r="B29" s="33" t="n"/>
      <c r="C29" s="17" t="n"/>
      <c r="D29" s="17" t="n"/>
      <c r="E29" s="17" t="n"/>
      <c r="F29" s="17" t="n"/>
      <c r="G29" s="19" t="n"/>
      <c r="H29" s="19" t="n"/>
      <c r="I29" s="17" t="n"/>
      <c r="J29" s="33" t="n"/>
      <c r="K29" s="17" t="n"/>
      <c r="L29" s="33" t="n"/>
      <c r="M29" s="33" t="n"/>
      <c r="N29" s="17" t="n"/>
      <c r="O29" s="19" t="n"/>
      <c r="P29" s="32">
        <f>IF(B29="","",IF(M29&lt;&gt;"",MAX(0,M29-B29),MAX(0,NOW()-B29)))</f>
        <v/>
      </c>
      <c r="Q29" s="16">
        <f>IF(A29="","",IF(OR(K29="Completed",K29="Canceled"),"",IF(J29="","No due date",IF(J29&lt;NOW(),"Overdue",IF(J29&lt;TODAY()+1,"Due today",IF(J29&lt;NOW()+1,"Due within 24 hours","Upcoming"))))))</f>
        <v/>
      </c>
      <c r="R29" s="16">
        <f>IF(A29="","",IF(COUNTIF($A$6:$A$255,A29)&gt;1,"Duplicate ID",IF(OR(B29="",C29="",E29="",F29="",H29="",I29="",K29=""),"Missing required field",IF(AND(K29="Completed",M29=""),"Completed date missing",IF(AND(K29&lt;&gt;"Completed",M29&lt;&gt;""),"Completion/status mismatch",IF(AND(J29&lt;&gt;"",B29&lt;&gt;"",J29&lt;B29),"Due before logged",IF(AND(K29&lt;&gt;"Completed",K29&lt;&gt;"Canceled",L29&lt;&gt;"",NOW()-L29&gt;Lists!$I$3/24),"Stale open item","OK")))))))</f>
        <v/>
      </c>
    </row>
    <row r="30" ht="22" customHeight="1">
      <c r="A30" s="5" t="n"/>
      <c r="B30" s="31" t="n"/>
      <c r="C30" s="5" t="n"/>
      <c r="D30" s="5" t="n"/>
      <c r="E30" s="5" t="n"/>
      <c r="F30" s="5" t="n"/>
      <c r="G30" s="14" t="n"/>
      <c r="H30" s="14" t="n"/>
      <c r="I30" s="5" t="n"/>
      <c r="J30" s="31" t="n"/>
      <c r="K30" s="5" t="n"/>
      <c r="L30" s="31" t="n"/>
      <c r="M30" s="31" t="n"/>
      <c r="N30" s="5" t="n"/>
      <c r="O30" s="14" t="n"/>
      <c r="P30" s="32">
        <f>IF(B30="","",IF(M30&lt;&gt;"",MAX(0,M30-B30),MAX(0,NOW()-B30)))</f>
        <v/>
      </c>
      <c r="Q30" s="16">
        <f>IF(A30="","",IF(OR(K30="Completed",K30="Canceled"),"",IF(J30="","No due date",IF(J30&lt;NOW(),"Overdue",IF(J30&lt;TODAY()+1,"Due today",IF(J30&lt;NOW()+1,"Due within 24 hours","Upcoming"))))))</f>
        <v/>
      </c>
      <c r="R30" s="16">
        <f>IF(A30="","",IF(COUNTIF($A$6:$A$255,A30)&gt;1,"Duplicate ID",IF(OR(B30="",C30="",E30="",F30="",H30="",I30="",K30=""),"Missing required field",IF(AND(K30="Completed",M30=""),"Completed date missing",IF(AND(K30&lt;&gt;"Completed",M30&lt;&gt;""),"Completion/status mismatch",IF(AND(J30&lt;&gt;"",B30&lt;&gt;"",J30&lt;B30),"Due before logged",IF(AND(K30&lt;&gt;"Completed",K30&lt;&gt;"Canceled",L30&lt;&gt;"",NOW()-L30&gt;Lists!$I$3/24),"Stale open item","OK")))))))</f>
        <v/>
      </c>
    </row>
    <row r="31" ht="22" customHeight="1">
      <c r="A31" s="17" t="n"/>
      <c r="B31" s="33" t="n"/>
      <c r="C31" s="17" t="n"/>
      <c r="D31" s="17" t="n"/>
      <c r="E31" s="17" t="n"/>
      <c r="F31" s="17" t="n"/>
      <c r="G31" s="19" t="n"/>
      <c r="H31" s="19" t="n"/>
      <c r="I31" s="17" t="n"/>
      <c r="J31" s="33" t="n"/>
      <c r="K31" s="17" t="n"/>
      <c r="L31" s="33" t="n"/>
      <c r="M31" s="33" t="n"/>
      <c r="N31" s="17" t="n"/>
      <c r="O31" s="19" t="n"/>
      <c r="P31" s="32">
        <f>IF(B31="","",IF(M31&lt;&gt;"",MAX(0,M31-B31),MAX(0,NOW()-B31)))</f>
        <v/>
      </c>
      <c r="Q31" s="16">
        <f>IF(A31="","",IF(OR(K31="Completed",K31="Canceled"),"",IF(J31="","No due date",IF(J31&lt;NOW(),"Overdue",IF(J31&lt;TODAY()+1,"Due today",IF(J31&lt;NOW()+1,"Due within 24 hours","Upcoming"))))))</f>
        <v/>
      </c>
      <c r="R31" s="16">
        <f>IF(A31="","",IF(COUNTIF($A$6:$A$255,A31)&gt;1,"Duplicate ID",IF(OR(B31="",C31="",E31="",F31="",H31="",I31="",K31=""),"Missing required field",IF(AND(K31="Completed",M31=""),"Completed date missing",IF(AND(K31&lt;&gt;"Completed",M31&lt;&gt;""),"Completion/status mismatch",IF(AND(J31&lt;&gt;"",B31&lt;&gt;"",J31&lt;B31),"Due before logged",IF(AND(K31&lt;&gt;"Completed",K31&lt;&gt;"Canceled",L31&lt;&gt;"",NOW()-L31&gt;Lists!$I$3/24),"Stale open item","OK")))))))</f>
        <v/>
      </c>
    </row>
    <row r="32" ht="22" customHeight="1">
      <c r="A32" s="5" t="n"/>
      <c r="B32" s="31" t="n"/>
      <c r="C32" s="5" t="n"/>
      <c r="D32" s="5" t="n"/>
      <c r="E32" s="5" t="n"/>
      <c r="F32" s="5" t="n"/>
      <c r="G32" s="14" t="n"/>
      <c r="H32" s="14" t="n"/>
      <c r="I32" s="5" t="n"/>
      <c r="J32" s="31" t="n"/>
      <c r="K32" s="5" t="n"/>
      <c r="L32" s="31" t="n"/>
      <c r="M32" s="31" t="n"/>
      <c r="N32" s="5" t="n"/>
      <c r="O32" s="14" t="n"/>
      <c r="P32" s="32">
        <f>IF(B32="","",IF(M32&lt;&gt;"",MAX(0,M32-B32),MAX(0,NOW()-B32)))</f>
        <v/>
      </c>
      <c r="Q32" s="16">
        <f>IF(A32="","",IF(OR(K32="Completed",K32="Canceled"),"",IF(J32="","No due date",IF(J32&lt;NOW(),"Overdue",IF(J32&lt;TODAY()+1,"Due today",IF(J32&lt;NOW()+1,"Due within 24 hours","Upcoming"))))))</f>
        <v/>
      </c>
      <c r="R32" s="16">
        <f>IF(A32="","",IF(COUNTIF($A$6:$A$255,A32)&gt;1,"Duplicate ID",IF(OR(B32="",C32="",E32="",F32="",H32="",I32="",K32=""),"Missing required field",IF(AND(K32="Completed",M32=""),"Completed date missing",IF(AND(K32&lt;&gt;"Completed",M32&lt;&gt;""),"Completion/status mismatch",IF(AND(J32&lt;&gt;"",B32&lt;&gt;"",J32&lt;B32),"Due before logged",IF(AND(K32&lt;&gt;"Completed",K32&lt;&gt;"Canceled",L32&lt;&gt;"",NOW()-L32&gt;Lists!$I$3/24),"Stale open item","OK")))))))</f>
        <v/>
      </c>
    </row>
    <row r="33" ht="22" customHeight="1">
      <c r="A33" s="17" t="n"/>
      <c r="B33" s="33" t="n"/>
      <c r="C33" s="17" t="n"/>
      <c r="D33" s="17" t="n"/>
      <c r="E33" s="17" t="n"/>
      <c r="F33" s="17" t="n"/>
      <c r="G33" s="19" t="n"/>
      <c r="H33" s="19" t="n"/>
      <c r="I33" s="17" t="n"/>
      <c r="J33" s="33" t="n"/>
      <c r="K33" s="17" t="n"/>
      <c r="L33" s="33" t="n"/>
      <c r="M33" s="33" t="n"/>
      <c r="N33" s="17" t="n"/>
      <c r="O33" s="19" t="n"/>
      <c r="P33" s="32">
        <f>IF(B33="","",IF(M33&lt;&gt;"",MAX(0,M33-B33),MAX(0,NOW()-B33)))</f>
        <v/>
      </c>
      <c r="Q33" s="16">
        <f>IF(A33="","",IF(OR(K33="Completed",K33="Canceled"),"",IF(J33="","No due date",IF(J33&lt;NOW(),"Overdue",IF(J33&lt;TODAY()+1,"Due today",IF(J33&lt;NOW()+1,"Due within 24 hours","Upcoming"))))))</f>
        <v/>
      </c>
      <c r="R33" s="16">
        <f>IF(A33="","",IF(COUNTIF($A$6:$A$255,A33)&gt;1,"Duplicate ID",IF(OR(B33="",C33="",E33="",F33="",H33="",I33="",K33=""),"Missing required field",IF(AND(K33="Completed",M33=""),"Completed date missing",IF(AND(K33&lt;&gt;"Completed",M33&lt;&gt;""),"Completion/status mismatch",IF(AND(J33&lt;&gt;"",B33&lt;&gt;"",J33&lt;B33),"Due before logged",IF(AND(K33&lt;&gt;"Completed",K33&lt;&gt;"Canceled",L33&lt;&gt;"",NOW()-L33&gt;Lists!$I$3/24),"Stale open item","OK")))))))</f>
        <v/>
      </c>
    </row>
    <row r="34" ht="22" customHeight="1">
      <c r="A34" s="5" t="n"/>
      <c r="B34" s="31" t="n"/>
      <c r="C34" s="5" t="n"/>
      <c r="D34" s="5" t="n"/>
      <c r="E34" s="5" t="n"/>
      <c r="F34" s="5" t="n"/>
      <c r="G34" s="14" t="n"/>
      <c r="H34" s="14" t="n"/>
      <c r="I34" s="5" t="n"/>
      <c r="J34" s="31" t="n"/>
      <c r="K34" s="5" t="n"/>
      <c r="L34" s="31" t="n"/>
      <c r="M34" s="31" t="n"/>
      <c r="N34" s="5" t="n"/>
      <c r="O34" s="14" t="n"/>
      <c r="P34" s="32">
        <f>IF(B34="","",IF(M34&lt;&gt;"",MAX(0,M34-B34),MAX(0,NOW()-B34)))</f>
        <v/>
      </c>
      <c r="Q34" s="16">
        <f>IF(A34="","",IF(OR(K34="Completed",K34="Canceled"),"",IF(J34="","No due date",IF(J34&lt;NOW(),"Overdue",IF(J34&lt;TODAY()+1,"Due today",IF(J34&lt;NOW()+1,"Due within 24 hours","Upcoming"))))))</f>
        <v/>
      </c>
      <c r="R34" s="16">
        <f>IF(A34="","",IF(COUNTIF($A$6:$A$255,A34)&gt;1,"Duplicate ID",IF(OR(B34="",C34="",E34="",F34="",H34="",I34="",K34=""),"Missing required field",IF(AND(K34="Completed",M34=""),"Completed date missing",IF(AND(K34&lt;&gt;"Completed",M34&lt;&gt;""),"Completion/status mismatch",IF(AND(J34&lt;&gt;"",B34&lt;&gt;"",J34&lt;B34),"Due before logged",IF(AND(K34&lt;&gt;"Completed",K34&lt;&gt;"Canceled",L34&lt;&gt;"",NOW()-L34&gt;Lists!$I$3/24),"Stale open item","OK")))))))</f>
        <v/>
      </c>
    </row>
    <row r="35" ht="22" customHeight="1">
      <c r="A35" s="17" t="n"/>
      <c r="B35" s="33" t="n"/>
      <c r="C35" s="17" t="n"/>
      <c r="D35" s="17" t="n"/>
      <c r="E35" s="17" t="n"/>
      <c r="F35" s="17" t="n"/>
      <c r="G35" s="19" t="n"/>
      <c r="H35" s="19" t="n"/>
      <c r="I35" s="17" t="n"/>
      <c r="J35" s="33" t="n"/>
      <c r="K35" s="17" t="n"/>
      <c r="L35" s="33" t="n"/>
      <c r="M35" s="33" t="n"/>
      <c r="N35" s="17" t="n"/>
      <c r="O35" s="19" t="n"/>
      <c r="P35" s="32">
        <f>IF(B35="","",IF(M35&lt;&gt;"",MAX(0,M35-B35),MAX(0,NOW()-B35)))</f>
        <v/>
      </c>
      <c r="Q35" s="16">
        <f>IF(A35="","",IF(OR(K35="Completed",K35="Canceled"),"",IF(J35="","No due date",IF(J35&lt;NOW(),"Overdue",IF(J35&lt;TODAY()+1,"Due today",IF(J35&lt;NOW()+1,"Due within 24 hours","Upcoming"))))))</f>
        <v/>
      </c>
      <c r="R35" s="16">
        <f>IF(A35="","",IF(COUNTIF($A$6:$A$255,A35)&gt;1,"Duplicate ID",IF(OR(B35="",C35="",E35="",F35="",H35="",I35="",K35=""),"Missing required field",IF(AND(K35="Completed",M35=""),"Completed date missing",IF(AND(K35&lt;&gt;"Completed",M35&lt;&gt;""),"Completion/status mismatch",IF(AND(J35&lt;&gt;"",B35&lt;&gt;"",J35&lt;B35),"Due before logged",IF(AND(K35&lt;&gt;"Completed",K35&lt;&gt;"Canceled",L35&lt;&gt;"",NOW()-L35&gt;Lists!$I$3/24),"Stale open item","OK")))))))</f>
        <v/>
      </c>
    </row>
    <row r="36" ht="22" customHeight="1">
      <c r="A36" s="5" t="n"/>
      <c r="B36" s="31" t="n"/>
      <c r="C36" s="5" t="n"/>
      <c r="D36" s="5" t="n"/>
      <c r="E36" s="5" t="n"/>
      <c r="F36" s="5" t="n"/>
      <c r="G36" s="14" t="n"/>
      <c r="H36" s="14" t="n"/>
      <c r="I36" s="5" t="n"/>
      <c r="J36" s="31" t="n"/>
      <c r="K36" s="5" t="n"/>
      <c r="L36" s="31" t="n"/>
      <c r="M36" s="31" t="n"/>
      <c r="N36" s="5" t="n"/>
      <c r="O36" s="14" t="n"/>
      <c r="P36" s="32">
        <f>IF(B36="","",IF(M36&lt;&gt;"",MAX(0,M36-B36),MAX(0,NOW()-B36)))</f>
        <v/>
      </c>
      <c r="Q36" s="16">
        <f>IF(A36="","",IF(OR(K36="Completed",K36="Canceled"),"",IF(J36="","No due date",IF(J36&lt;NOW(),"Overdue",IF(J36&lt;TODAY()+1,"Due today",IF(J36&lt;NOW()+1,"Due within 24 hours","Upcoming"))))))</f>
        <v/>
      </c>
      <c r="R36" s="16">
        <f>IF(A36="","",IF(COUNTIF($A$6:$A$255,A36)&gt;1,"Duplicate ID",IF(OR(B36="",C36="",E36="",F36="",H36="",I36="",K36=""),"Missing required field",IF(AND(K36="Completed",M36=""),"Completed date missing",IF(AND(K36&lt;&gt;"Completed",M36&lt;&gt;""),"Completion/status mismatch",IF(AND(J36&lt;&gt;"",B36&lt;&gt;"",J36&lt;B36),"Due before logged",IF(AND(K36&lt;&gt;"Completed",K36&lt;&gt;"Canceled",L36&lt;&gt;"",NOW()-L36&gt;Lists!$I$3/24),"Stale open item","OK")))))))</f>
        <v/>
      </c>
    </row>
    <row r="37" ht="22" customHeight="1">
      <c r="A37" s="17" t="n"/>
      <c r="B37" s="33" t="n"/>
      <c r="C37" s="17" t="n"/>
      <c r="D37" s="17" t="n"/>
      <c r="E37" s="17" t="n"/>
      <c r="F37" s="17" t="n"/>
      <c r="G37" s="19" t="n"/>
      <c r="H37" s="19" t="n"/>
      <c r="I37" s="17" t="n"/>
      <c r="J37" s="33" t="n"/>
      <c r="K37" s="17" t="n"/>
      <c r="L37" s="33" t="n"/>
      <c r="M37" s="33" t="n"/>
      <c r="N37" s="17" t="n"/>
      <c r="O37" s="19" t="n"/>
      <c r="P37" s="32">
        <f>IF(B37="","",IF(M37&lt;&gt;"",MAX(0,M37-B37),MAX(0,NOW()-B37)))</f>
        <v/>
      </c>
      <c r="Q37" s="16">
        <f>IF(A37="","",IF(OR(K37="Completed",K37="Canceled"),"",IF(J37="","No due date",IF(J37&lt;NOW(),"Overdue",IF(J37&lt;TODAY()+1,"Due today",IF(J37&lt;NOW()+1,"Due within 24 hours","Upcoming"))))))</f>
        <v/>
      </c>
      <c r="R37" s="16">
        <f>IF(A37="","",IF(COUNTIF($A$6:$A$255,A37)&gt;1,"Duplicate ID",IF(OR(B37="",C37="",E37="",F37="",H37="",I37="",K37=""),"Missing required field",IF(AND(K37="Completed",M37=""),"Completed date missing",IF(AND(K37&lt;&gt;"Completed",M37&lt;&gt;""),"Completion/status mismatch",IF(AND(J37&lt;&gt;"",B37&lt;&gt;"",J37&lt;B37),"Due before logged",IF(AND(K37&lt;&gt;"Completed",K37&lt;&gt;"Canceled",L37&lt;&gt;"",NOW()-L37&gt;Lists!$I$3/24),"Stale open item","OK")))))))</f>
        <v/>
      </c>
    </row>
    <row r="38" ht="22" customHeight="1">
      <c r="A38" s="5" t="n"/>
      <c r="B38" s="31" t="n"/>
      <c r="C38" s="5" t="n"/>
      <c r="D38" s="5" t="n"/>
      <c r="E38" s="5" t="n"/>
      <c r="F38" s="5" t="n"/>
      <c r="G38" s="14" t="n"/>
      <c r="H38" s="14" t="n"/>
      <c r="I38" s="5" t="n"/>
      <c r="J38" s="31" t="n"/>
      <c r="K38" s="5" t="n"/>
      <c r="L38" s="31" t="n"/>
      <c r="M38" s="31" t="n"/>
      <c r="N38" s="5" t="n"/>
      <c r="O38" s="14" t="n"/>
      <c r="P38" s="32">
        <f>IF(B38="","",IF(M38&lt;&gt;"",MAX(0,M38-B38),MAX(0,NOW()-B38)))</f>
        <v/>
      </c>
      <c r="Q38" s="16">
        <f>IF(A38="","",IF(OR(K38="Completed",K38="Canceled"),"",IF(J38="","No due date",IF(J38&lt;NOW(),"Overdue",IF(J38&lt;TODAY()+1,"Due today",IF(J38&lt;NOW()+1,"Due within 24 hours","Upcoming"))))))</f>
        <v/>
      </c>
      <c r="R38" s="16">
        <f>IF(A38="","",IF(COUNTIF($A$6:$A$255,A38)&gt;1,"Duplicate ID",IF(OR(B38="",C38="",E38="",F38="",H38="",I38="",K38=""),"Missing required field",IF(AND(K38="Completed",M38=""),"Completed date missing",IF(AND(K38&lt;&gt;"Completed",M38&lt;&gt;""),"Completion/status mismatch",IF(AND(J38&lt;&gt;"",B38&lt;&gt;"",J38&lt;B38),"Due before logged",IF(AND(K38&lt;&gt;"Completed",K38&lt;&gt;"Canceled",L38&lt;&gt;"",NOW()-L38&gt;Lists!$I$3/24),"Stale open item","OK")))))))</f>
        <v/>
      </c>
    </row>
    <row r="39" ht="22" customHeight="1">
      <c r="A39" s="17" t="n"/>
      <c r="B39" s="33" t="n"/>
      <c r="C39" s="17" t="n"/>
      <c r="D39" s="17" t="n"/>
      <c r="E39" s="17" t="n"/>
      <c r="F39" s="17" t="n"/>
      <c r="G39" s="19" t="n"/>
      <c r="H39" s="19" t="n"/>
      <c r="I39" s="17" t="n"/>
      <c r="J39" s="33" t="n"/>
      <c r="K39" s="17" t="n"/>
      <c r="L39" s="33" t="n"/>
      <c r="M39" s="33" t="n"/>
      <c r="N39" s="17" t="n"/>
      <c r="O39" s="19" t="n"/>
      <c r="P39" s="32">
        <f>IF(B39="","",IF(M39&lt;&gt;"",MAX(0,M39-B39),MAX(0,NOW()-B39)))</f>
        <v/>
      </c>
      <c r="Q39" s="16">
        <f>IF(A39="","",IF(OR(K39="Completed",K39="Canceled"),"",IF(J39="","No due date",IF(J39&lt;NOW(),"Overdue",IF(J39&lt;TODAY()+1,"Due today",IF(J39&lt;NOW()+1,"Due within 24 hours","Upcoming"))))))</f>
        <v/>
      </c>
      <c r="R39" s="16">
        <f>IF(A39="","",IF(COUNTIF($A$6:$A$255,A39)&gt;1,"Duplicate ID",IF(OR(B39="",C39="",E39="",F39="",H39="",I39="",K39=""),"Missing required field",IF(AND(K39="Completed",M39=""),"Completed date missing",IF(AND(K39&lt;&gt;"Completed",M39&lt;&gt;""),"Completion/status mismatch",IF(AND(J39&lt;&gt;"",B39&lt;&gt;"",J39&lt;B39),"Due before logged",IF(AND(K39&lt;&gt;"Completed",K39&lt;&gt;"Canceled",L39&lt;&gt;"",NOW()-L39&gt;Lists!$I$3/24),"Stale open item","OK")))))))</f>
        <v/>
      </c>
    </row>
    <row r="40" ht="22" customHeight="1">
      <c r="A40" s="5" t="n"/>
      <c r="B40" s="31" t="n"/>
      <c r="C40" s="5" t="n"/>
      <c r="D40" s="5" t="n"/>
      <c r="E40" s="5" t="n"/>
      <c r="F40" s="5" t="n"/>
      <c r="G40" s="14" t="n"/>
      <c r="H40" s="14" t="n"/>
      <c r="I40" s="5" t="n"/>
      <c r="J40" s="31" t="n"/>
      <c r="K40" s="5" t="n"/>
      <c r="L40" s="31" t="n"/>
      <c r="M40" s="31" t="n"/>
      <c r="N40" s="5" t="n"/>
      <c r="O40" s="14" t="n"/>
      <c r="P40" s="32">
        <f>IF(B40="","",IF(M40&lt;&gt;"",MAX(0,M40-B40),MAX(0,NOW()-B40)))</f>
        <v/>
      </c>
      <c r="Q40" s="16">
        <f>IF(A40="","",IF(OR(K40="Completed",K40="Canceled"),"",IF(J40="","No due date",IF(J40&lt;NOW(),"Overdue",IF(J40&lt;TODAY()+1,"Due today",IF(J40&lt;NOW()+1,"Due within 24 hours","Upcoming"))))))</f>
        <v/>
      </c>
      <c r="R40" s="16">
        <f>IF(A40="","",IF(COUNTIF($A$6:$A$255,A40)&gt;1,"Duplicate ID",IF(OR(B40="",C40="",E40="",F40="",H40="",I40="",K40=""),"Missing required field",IF(AND(K40="Completed",M40=""),"Completed date missing",IF(AND(K40&lt;&gt;"Completed",M40&lt;&gt;""),"Completion/status mismatch",IF(AND(J40&lt;&gt;"",B40&lt;&gt;"",J40&lt;B40),"Due before logged",IF(AND(K40&lt;&gt;"Completed",K40&lt;&gt;"Canceled",L40&lt;&gt;"",NOW()-L40&gt;Lists!$I$3/24),"Stale open item","OK")))))))</f>
        <v/>
      </c>
    </row>
    <row r="41" ht="22" customHeight="1">
      <c r="A41" s="17" t="n"/>
      <c r="B41" s="33" t="n"/>
      <c r="C41" s="17" t="n"/>
      <c r="D41" s="17" t="n"/>
      <c r="E41" s="17" t="n"/>
      <c r="F41" s="17" t="n"/>
      <c r="G41" s="19" t="n"/>
      <c r="H41" s="19" t="n"/>
      <c r="I41" s="17" t="n"/>
      <c r="J41" s="33" t="n"/>
      <c r="K41" s="17" t="n"/>
      <c r="L41" s="33" t="n"/>
      <c r="M41" s="33" t="n"/>
      <c r="N41" s="17" t="n"/>
      <c r="O41" s="19" t="n"/>
      <c r="P41" s="32">
        <f>IF(B41="","",IF(M41&lt;&gt;"",MAX(0,M41-B41),MAX(0,NOW()-B41)))</f>
        <v/>
      </c>
      <c r="Q41" s="16">
        <f>IF(A41="","",IF(OR(K41="Completed",K41="Canceled"),"",IF(J41="","No due date",IF(J41&lt;NOW(),"Overdue",IF(J41&lt;TODAY()+1,"Due today",IF(J41&lt;NOW()+1,"Due within 24 hours","Upcoming"))))))</f>
        <v/>
      </c>
      <c r="R41" s="16">
        <f>IF(A41="","",IF(COUNTIF($A$6:$A$255,A41)&gt;1,"Duplicate ID",IF(OR(B41="",C41="",E41="",F41="",H41="",I41="",K41=""),"Missing required field",IF(AND(K41="Completed",M41=""),"Completed date missing",IF(AND(K41&lt;&gt;"Completed",M41&lt;&gt;""),"Completion/status mismatch",IF(AND(J41&lt;&gt;"",B41&lt;&gt;"",J41&lt;B41),"Due before logged",IF(AND(K41&lt;&gt;"Completed",K41&lt;&gt;"Canceled",L41&lt;&gt;"",NOW()-L41&gt;Lists!$I$3/24),"Stale open item","OK")))))))</f>
        <v/>
      </c>
    </row>
    <row r="42" ht="22" customHeight="1">
      <c r="A42" s="5" t="n"/>
      <c r="B42" s="31" t="n"/>
      <c r="C42" s="5" t="n"/>
      <c r="D42" s="5" t="n"/>
      <c r="E42" s="5" t="n"/>
      <c r="F42" s="5" t="n"/>
      <c r="G42" s="14" t="n"/>
      <c r="H42" s="14" t="n"/>
      <c r="I42" s="5" t="n"/>
      <c r="J42" s="31" t="n"/>
      <c r="K42" s="5" t="n"/>
      <c r="L42" s="31" t="n"/>
      <c r="M42" s="31" t="n"/>
      <c r="N42" s="5" t="n"/>
      <c r="O42" s="14" t="n"/>
      <c r="P42" s="32">
        <f>IF(B42="","",IF(M42&lt;&gt;"",MAX(0,M42-B42),MAX(0,NOW()-B42)))</f>
        <v/>
      </c>
      <c r="Q42" s="16">
        <f>IF(A42="","",IF(OR(K42="Completed",K42="Canceled"),"",IF(J42="","No due date",IF(J42&lt;NOW(),"Overdue",IF(J42&lt;TODAY()+1,"Due today",IF(J42&lt;NOW()+1,"Due within 24 hours","Upcoming"))))))</f>
        <v/>
      </c>
      <c r="R42" s="16">
        <f>IF(A42="","",IF(COUNTIF($A$6:$A$255,A42)&gt;1,"Duplicate ID",IF(OR(B42="",C42="",E42="",F42="",H42="",I42="",K42=""),"Missing required field",IF(AND(K42="Completed",M42=""),"Completed date missing",IF(AND(K42&lt;&gt;"Completed",M42&lt;&gt;""),"Completion/status mismatch",IF(AND(J42&lt;&gt;"",B42&lt;&gt;"",J42&lt;B42),"Due before logged",IF(AND(K42&lt;&gt;"Completed",K42&lt;&gt;"Canceled",L42&lt;&gt;"",NOW()-L42&gt;Lists!$I$3/24),"Stale open item","OK")))))))</f>
        <v/>
      </c>
    </row>
    <row r="43" ht="22" customHeight="1">
      <c r="A43" s="17" t="n"/>
      <c r="B43" s="33" t="n"/>
      <c r="C43" s="17" t="n"/>
      <c r="D43" s="17" t="n"/>
      <c r="E43" s="17" t="n"/>
      <c r="F43" s="17" t="n"/>
      <c r="G43" s="19" t="n"/>
      <c r="H43" s="19" t="n"/>
      <c r="I43" s="17" t="n"/>
      <c r="J43" s="33" t="n"/>
      <c r="K43" s="17" t="n"/>
      <c r="L43" s="33" t="n"/>
      <c r="M43" s="33" t="n"/>
      <c r="N43" s="17" t="n"/>
      <c r="O43" s="19" t="n"/>
      <c r="P43" s="32">
        <f>IF(B43="","",IF(M43&lt;&gt;"",MAX(0,M43-B43),MAX(0,NOW()-B43)))</f>
        <v/>
      </c>
      <c r="Q43" s="16">
        <f>IF(A43="","",IF(OR(K43="Completed",K43="Canceled"),"",IF(J43="","No due date",IF(J43&lt;NOW(),"Overdue",IF(J43&lt;TODAY()+1,"Due today",IF(J43&lt;NOW()+1,"Due within 24 hours","Upcoming"))))))</f>
        <v/>
      </c>
      <c r="R43" s="16">
        <f>IF(A43="","",IF(COUNTIF($A$6:$A$255,A43)&gt;1,"Duplicate ID",IF(OR(B43="",C43="",E43="",F43="",H43="",I43="",K43=""),"Missing required field",IF(AND(K43="Completed",M43=""),"Completed date missing",IF(AND(K43&lt;&gt;"Completed",M43&lt;&gt;""),"Completion/status mismatch",IF(AND(J43&lt;&gt;"",B43&lt;&gt;"",J43&lt;B43),"Due before logged",IF(AND(K43&lt;&gt;"Completed",K43&lt;&gt;"Canceled",L43&lt;&gt;"",NOW()-L43&gt;Lists!$I$3/24),"Stale open item","OK")))))))</f>
        <v/>
      </c>
    </row>
    <row r="44" ht="22" customHeight="1">
      <c r="A44" s="5" t="n"/>
      <c r="B44" s="31" t="n"/>
      <c r="C44" s="5" t="n"/>
      <c r="D44" s="5" t="n"/>
      <c r="E44" s="5" t="n"/>
      <c r="F44" s="5" t="n"/>
      <c r="G44" s="14" t="n"/>
      <c r="H44" s="14" t="n"/>
      <c r="I44" s="5" t="n"/>
      <c r="J44" s="31" t="n"/>
      <c r="K44" s="5" t="n"/>
      <c r="L44" s="31" t="n"/>
      <c r="M44" s="31" t="n"/>
      <c r="N44" s="5" t="n"/>
      <c r="O44" s="14" t="n"/>
      <c r="P44" s="32">
        <f>IF(B44="","",IF(M44&lt;&gt;"",MAX(0,M44-B44),MAX(0,NOW()-B44)))</f>
        <v/>
      </c>
      <c r="Q44" s="16">
        <f>IF(A44="","",IF(OR(K44="Completed",K44="Canceled"),"",IF(J44="","No due date",IF(J44&lt;NOW(),"Overdue",IF(J44&lt;TODAY()+1,"Due today",IF(J44&lt;NOW()+1,"Due within 24 hours","Upcoming"))))))</f>
        <v/>
      </c>
      <c r="R44" s="16">
        <f>IF(A44="","",IF(COUNTIF($A$6:$A$255,A44)&gt;1,"Duplicate ID",IF(OR(B44="",C44="",E44="",F44="",H44="",I44="",K44=""),"Missing required field",IF(AND(K44="Completed",M44=""),"Completed date missing",IF(AND(K44&lt;&gt;"Completed",M44&lt;&gt;""),"Completion/status mismatch",IF(AND(J44&lt;&gt;"",B44&lt;&gt;"",J44&lt;B44),"Due before logged",IF(AND(K44&lt;&gt;"Completed",K44&lt;&gt;"Canceled",L44&lt;&gt;"",NOW()-L44&gt;Lists!$I$3/24),"Stale open item","OK")))))))</f>
        <v/>
      </c>
    </row>
    <row r="45" ht="22" customHeight="1">
      <c r="A45" s="17" t="n"/>
      <c r="B45" s="33" t="n"/>
      <c r="C45" s="17" t="n"/>
      <c r="D45" s="17" t="n"/>
      <c r="E45" s="17" t="n"/>
      <c r="F45" s="17" t="n"/>
      <c r="G45" s="19" t="n"/>
      <c r="H45" s="19" t="n"/>
      <c r="I45" s="17" t="n"/>
      <c r="J45" s="33" t="n"/>
      <c r="K45" s="17" t="n"/>
      <c r="L45" s="33" t="n"/>
      <c r="M45" s="33" t="n"/>
      <c r="N45" s="17" t="n"/>
      <c r="O45" s="19" t="n"/>
      <c r="P45" s="32">
        <f>IF(B45="","",IF(M45&lt;&gt;"",MAX(0,M45-B45),MAX(0,NOW()-B45)))</f>
        <v/>
      </c>
      <c r="Q45" s="16">
        <f>IF(A45="","",IF(OR(K45="Completed",K45="Canceled"),"",IF(J45="","No due date",IF(J45&lt;NOW(),"Overdue",IF(J45&lt;TODAY()+1,"Due today",IF(J45&lt;NOW()+1,"Due within 24 hours","Upcoming"))))))</f>
        <v/>
      </c>
      <c r="R45" s="16">
        <f>IF(A45="","",IF(COUNTIF($A$6:$A$255,A45)&gt;1,"Duplicate ID",IF(OR(B45="",C45="",E45="",F45="",H45="",I45="",K45=""),"Missing required field",IF(AND(K45="Completed",M45=""),"Completed date missing",IF(AND(K45&lt;&gt;"Completed",M45&lt;&gt;""),"Completion/status mismatch",IF(AND(J45&lt;&gt;"",B45&lt;&gt;"",J45&lt;B45),"Due before logged",IF(AND(K45&lt;&gt;"Completed",K45&lt;&gt;"Canceled",L45&lt;&gt;"",NOW()-L45&gt;Lists!$I$3/24),"Stale open item","OK")))))))</f>
        <v/>
      </c>
    </row>
    <row r="46" ht="22" customHeight="1">
      <c r="A46" s="5" t="n"/>
      <c r="B46" s="31" t="n"/>
      <c r="C46" s="5" t="n"/>
      <c r="D46" s="5" t="n"/>
      <c r="E46" s="5" t="n"/>
      <c r="F46" s="5" t="n"/>
      <c r="G46" s="14" t="n"/>
      <c r="H46" s="14" t="n"/>
      <c r="I46" s="5" t="n"/>
      <c r="J46" s="31" t="n"/>
      <c r="K46" s="5" t="n"/>
      <c r="L46" s="31" t="n"/>
      <c r="M46" s="31" t="n"/>
      <c r="N46" s="5" t="n"/>
      <c r="O46" s="14" t="n"/>
      <c r="P46" s="32">
        <f>IF(B46="","",IF(M46&lt;&gt;"",MAX(0,M46-B46),MAX(0,NOW()-B46)))</f>
        <v/>
      </c>
      <c r="Q46" s="16">
        <f>IF(A46="","",IF(OR(K46="Completed",K46="Canceled"),"",IF(J46="","No due date",IF(J46&lt;NOW(),"Overdue",IF(J46&lt;TODAY()+1,"Due today",IF(J46&lt;NOW()+1,"Due within 24 hours","Upcoming"))))))</f>
        <v/>
      </c>
      <c r="R46" s="16">
        <f>IF(A46="","",IF(COUNTIF($A$6:$A$255,A46)&gt;1,"Duplicate ID",IF(OR(B46="",C46="",E46="",F46="",H46="",I46="",K46=""),"Missing required field",IF(AND(K46="Completed",M46=""),"Completed date missing",IF(AND(K46&lt;&gt;"Completed",M46&lt;&gt;""),"Completion/status mismatch",IF(AND(J46&lt;&gt;"",B46&lt;&gt;"",J46&lt;B46),"Due before logged",IF(AND(K46&lt;&gt;"Completed",K46&lt;&gt;"Canceled",L46&lt;&gt;"",NOW()-L46&gt;Lists!$I$3/24),"Stale open item","OK")))))))</f>
        <v/>
      </c>
    </row>
    <row r="47" ht="22" customHeight="1">
      <c r="A47" s="17" t="n"/>
      <c r="B47" s="33" t="n"/>
      <c r="C47" s="17" t="n"/>
      <c r="D47" s="17" t="n"/>
      <c r="E47" s="17" t="n"/>
      <c r="F47" s="17" t="n"/>
      <c r="G47" s="19" t="n"/>
      <c r="H47" s="19" t="n"/>
      <c r="I47" s="17" t="n"/>
      <c r="J47" s="33" t="n"/>
      <c r="K47" s="17" t="n"/>
      <c r="L47" s="33" t="n"/>
      <c r="M47" s="33" t="n"/>
      <c r="N47" s="17" t="n"/>
      <c r="O47" s="19" t="n"/>
      <c r="P47" s="32">
        <f>IF(B47="","",IF(M47&lt;&gt;"",MAX(0,M47-B47),MAX(0,NOW()-B47)))</f>
        <v/>
      </c>
      <c r="Q47" s="16">
        <f>IF(A47="","",IF(OR(K47="Completed",K47="Canceled"),"",IF(J47="","No due date",IF(J47&lt;NOW(),"Overdue",IF(J47&lt;TODAY()+1,"Due today",IF(J47&lt;NOW()+1,"Due within 24 hours","Upcoming"))))))</f>
        <v/>
      </c>
      <c r="R47" s="16">
        <f>IF(A47="","",IF(COUNTIF($A$6:$A$255,A47)&gt;1,"Duplicate ID",IF(OR(B47="",C47="",E47="",F47="",H47="",I47="",K47=""),"Missing required field",IF(AND(K47="Completed",M47=""),"Completed date missing",IF(AND(K47&lt;&gt;"Completed",M47&lt;&gt;""),"Completion/status mismatch",IF(AND(J47&lt;&gt;"",B47&lt;&gt;"",J47&lt;B47),"Due before logged",IF(AND(K47&lt;&gt;"Completed",K47&lt;&gt;"Canceled",L47&lt;&gt;"",NOW()-L47&gt;Lists!$I$3/24),"Stale open item","OK")))))))</f>
        <v/>
      </c>
    </row>
    <row r="48" ht="22" customHeight="1">
      <c r="A48" s="5" t="n"/>
      <c r="B48" s="31" t="n"/>
      <c r="C48" s="5" t="n"/>
      <c r="D48" s="5" t="n"/>
      <c r="E48" s="5" t="n"/>
      <c r="F48" s="5" t="n"/>
      <c r="G48" s="14" t="n"/>
      <c r="H48" s="14" t="n"/>
      <c r="I48" s="5" t="n"/>
      <c r="J48" s="31" t="n"/>
      <c r="K48" s="5" t="n"/>
      <c r="L48" s="31" t="n"/>
      <c r="M48" s="31" t="n"/>
      <c r="N48" s="5" t="n"/>
      <c r="O48" s="14" t="n"/>
      <c r="P48" s="32">
        <f>IF(B48="","",IF(M48&lt;&gt;"",MAX(0,M48-B48),MAX(0,NOW()-B48)))</f>
        <v/>
      </c>
      <c r="Q48" s="16">
        <f>IF(A48="","",IF(OR(K48="Completed",K48="Canceled"),"",IF(J48="","No due date",IF(J48&lt;NOW(),"Overdue",IF(J48&lt;TODAY()+1,"Due today",IF(J48&lt;NOW()+1,"Due within 24 hours","Upcoming"))))))</f>
        <v/>
      </c>
      <c r="R48" s="16">
        <f>IF(A48="","",IF(COUNTIF($A$6:$A$255,A48)&gt;1,"Duplicate ID",IF(OR(B48="",C48="",E48="",F48="",H48="",I48="",K48=""),"Missing required field",IF(AND(K48="Completed",M48=""),"Completed date missing",IF(AND(K48&lt;&gt;"Completed",M48&lt;&gt;""),"Completion/status mismatch",IF(AND(J48&lt;&gt;"",B48&lt;&gt;"",J48&lt;B48),"Due before logged",IF(AND(K48&lt;&gt;"Completed",K48&lt;&gt;"Canceled",L48&lt;&gt;"",NOW()-L48&gt;Lists!$I$3/24),"Stale open item","OK")))))))</f>
        <v/>
      </c>
    </row>
    <row r="49" ht="22" customHeight="1">
      <c r="A49" s="17" t="n"/>
      <c r="B49" s="33" t="n"/>
      <c r="C49" s="17" t="n"/>
      <c r="D49" s="17" t="n"/>
      <c r="E49" s="17" t="n"/>
      <c r="F49" s="17" t="n"/>
      <c r="G49" s="19" t="n"/>
      <c r="H49" s="19" t="n"/>
      <c r="I49" s="17" t="n"/>
      <c r="J49" s="33" t="n"/>
      <c r="K49" s="17" t="n"/>
      <c r="L49" s="33" t="n"/>
      <c r="M49" s="33" t="n"/>
      <c r="N49" s="17" t="n"/>
      <c r="O49" s="19" t="n"/>
      <c r="P49" s="32">
        <f>IF(B49="","",IF(M49&lt;&gt;"",MAX(0,M49-B49),MAX(0,NOW()-B49)))</f>
        <v/>
      </c>
      <c r="Q49" s="16">
        <f>IF(A49="","",IF(OR(K49="Completed",K49="Canceled"),"",IF(J49="","No due date",IF(J49&lt;NOW(),"Overdue",IF(J49&lt;TODAY()+1,"Due today",IF(J49&lt;NOW()+1,"Due within 24 hours","Upcoming"))))))</f>
        <v/>
      </c>
      <c r="R49" s="16">
        <f>IF(A49="","",IF(COUNTIF($A$6:$A$255,A49)&gt;1,"Duplicate ID",IF(OR(B49="",C49="",E49="",F49="",H49="",I49="",K49=""),"Missing required field",IF(AND(K49="Completed",M49=""),"Completed date missing",IF(AND(K49&lt;&gt;"Completed",M49&lt;&gt;""),"Completion/status mismatch",IF(AND(J49&lt;&gt;"",B49&lt;&gt;"",J49&lt;B49),"Due before logged",IF(AND(K49&lt;&gt;"Completed",K49&lt;&gt;"Canceled",L49&lt;&gt;"",NOW()-L49&gt;Lists!$I$3/24),"Stale open item","OK")))))))</f>
        <v/>
      </c>
    </row>
    <row r="50" ht="22" customHeight="1">
      <c r="A50" s="5" t="n"/>
      <c r="B50" s="31" t="n"/>
      <c r="C50" s="5" t="n"/>
      <c r="D50" s="5" t="n"/>
      <c r="E50" s="5" t="n"/>
      <c r="F50" s="5" t="n"/>
      <c r="G50" s="14" t="n"/>
      <c r="H50" s="14" t="n"/>
      <c r="I50" s="5" t="n"/>
      <c r="J50" s="31" t="n"/>
      <c r="K50" s="5" t="n"/>
      <c r="L50" s="31" t="n"/>
      <c r="M50" s="31" t="n"/>
      <c r="N50" s="5" t="n"/>
      <c r="O50" s="14" t="n"/>
      <c r="P50" s="32">
        <f>IF(B50="","",IF(M50&lt;&gt;"",MAX(0,M50-B50),MAX(0,NOW()-B50)))</f>
        <v/>
      </c>
      <c r="Q50" s="16">
        <f>IF(A50="","",IF(OR(K50="Completed",K50="Canceled"),"",IF(J50="","No due date",IF(J50&lt;NOW(),"Overdue",IF(J50&lt;TODAY()+1,"Due today",IF(J50&lt;NOW()+1,"Due within 24 hours","Upcoming"))))))</f>
        <v/>
      </c>
      <c r="R50" s="16">
        <f>IF(A50="","",IF(COUNTIF($A$6:$A$255,A50)&gt;1,"Duplicate ID",IF(OR(B50="",C50="",E50="",F50="",H50="",I50="",K50=""),"Missing required field",IF(AND(K50="Completed",M50=""),"Completed date missing",IF(AND(K50&lt;&gt;"Completed",M50&lt;&gt;""),"Completion/status mismatch",IF(AND(J50&lt;&gt;"",B50&lt;&gt;"",J50&lt;B50),"Due before logged",IF(AND(K50&lt;&gt;"Completed",K50&lt;&gt;"Canceled",L50&lt;&gt;"",NOW()-L50&gt;Lists!$I$3/24),"Stale open item","OK")))))))</f>
        <v/>
      </c>
    </row>
    <row r="51" ht="22" customHeight="1">
      <c r="A51" s="17" t="n"/>
      <c r="B51" s="33" t="n"/>
      <c r="C51" s="17" t="n"/>
      <c r="D51" s="17" t="n"/>
      <c r="E51" s="17" t="n"/>
      <c r="F51" s="17" t="n"/>
      <c r="G51" s="19" t="n"/>
      <c r="H51" s="19" t="n"/>
      <c r="I51" s="17" t="n"/>
      <c r="J51" s="33" t="n"/>
      <c r="K51" s="17" t="n"/>
      <c r="L51" s="33" t="n"/>
      <c r="M51" s="33" t="n"/>
      <c r="N51" s="17" t="n"/>
      <c r="O51" s="19" t="n"/>
      <c r="P51" s="32">
        <f>IF(B51="","",IF(M51&lt;&gt;"",MAX(0,M51-B51),MAX(0,NOW()-B51)))</f>
        <v/>
      </c>
      <c r="Q51" s="16">
        <f>IF(A51="","",IF(OR(K51="Completed",K51="Canceled"),"",IF(J51="","No due date",IF(J51&lt;NOW(),"Overdue",IF(J51&lt;TODAY()+1,"Due today",IF(J51&lt;NOW()+1,"Due within 24 hours","Upcoming"))))))</f>
        <v/>
      </c>
      <c r="R51" s="16">
        <f>IF(A51="","",IF(COUNTIF($A$6:$A$255,A51)&gt;1,"Duplicate ID",IF(OR(B51="",C51="",E51="",F51="",H51="",I51="",K51=""),"Missing required field",IF(AND(K51="Completed",M51=""),"Completed date missing",IF(AND(K51&lt;&gt;"Completed",M51&lt;&gt;""),"Completion/status mismatch",IF(AND(J51&lt;&gt;"",B51&lt;&gt;"",J51&lt;B51),"Due before logged",IF(AND(K51&lt;&gt;"Completed",K51&lt;&gt;"Canceled",L51&lt;&gt;"",NOW()-L51&gt;Lists!$I$3/24),"Stale open item","OK")))))))</f>
        <v/>
      </c>
    </row>
    <row r="52" ht="22" customHeight="1">
      <c r="A52" s="5" t="n"/>
      <c r="B52" s="31" t="n"/>
      <c r="C52" s="5" t="n"/>
      <c r="D52" s="5" t="n"/>
      <c r="E52" s="5" t="n"/>
      <c r="F52" s="5" t="n"/>
      <c r="G52" s="14" t="n"/>
      <c r="H52" s="14" t="n"/>
      <c r="I52" s="5" t="n"/>
      <c r="J52" s="31" t="n"/>
      <c r="K52" s="5" t="n"/>
      <c r="L52" s="31" t="n"/>
      <c r="M52" s="31" t="n"/>
      <c r="N52" s="5" t="n"/>
      <c r="O52" s="14" t="n"/>
      <c r="P52" s="32">
        <f>IF(B52="","",IF(M52&lt;&gt;"",MAX(0,M52-B52),MAX(0,NOW()-B52)))</f>
        <v/>
      </c>
      <c r="Q52" s="16">
        <f>IF(A52="","",IF(OR(K52="Completed",K52="Canceled"),"",IF(J52="","No due date",IF(J52&lt;NOW(),"Overdue",IF(J52&lt;TODAY()+1,"Due today",IF(J52&lt;NOW()+1,"Due within 24 hours","Upcoming"))))))</f>
        <v/>
      </c>
      <c r="R52" s="16">
        <f>IF(A52="","",IF(COUNTIF($A$6:$A$255,A52)&gt;1,"Duplicate ID",IF(OR(B52="",C52="",E52="",F52="",H52="",I52="",K52=""),"Missing required field",IF(AND(K52="Completed",M52=""),"Completed date missing",IF(AND(K52&lt;&gt;"Completed",M52&lt;&gt;""),"Completion/status mismatch",IF(AND(J52&lt;&gt;"",B52&lt;&gt;"",J52&lt;B52),"Due before logged",IF(AND(K52&lt;&gt;"Completed",K52&lt;&gt;"Canceled",L52&lt;&gt;"",NOW()-L52&gt;Lists!$I$3/24),"Stale open item","OK")))))))</f>
        <v/>
      </c>
    </row>
    <row r="53" ht="22" customHeight="1">
      <c r="A53" s="17" t="n"/>
      <c r="B53" s="33" t="n"/>
      <c r="C53" s="17" t="n"/>
      <c r="D53" s="17" t="n"/>
      <c r="E53" s="17" t="n"/>
      <c r="F53" s="17" t="n"/>
      <c r="G53" s="19" t="n"/>
      <c r="H53" s="19" t="n"/>
      <c r="I53" s="17" t="n"/>
      <c r="J53" s="33" t="n"/>
      <c r="K53" s="17" t="n"/>
      <c r="L53" s="33" t="n"/>
      <c r="M53" s="33" t="n"/>
      <c r="N53" s="17" t="n"/>
      <c r="O53" s="19" t="n"/>
      <c r="P53" s="32">
        <f>IF(B53="","",IF(M53&lt;&gt;"",MAX(0,M53-B53),MAX(0,NOW()-B53)))</f>
        <v/>
      </c>
      <c r="Q53" s="16">
        <f>IF(A53="","",IF(OR(K53="Completed",K53="Canceled"),"",IF(J53="","No due date",IF(J53&lt;NOW(),"Overdue",IF(J53&lt;TODAY()+1,"Due today",IF(J53&lt;NOW()+1,"Due within 24 hours","Upcoming"))))))</f>
        <v/>
      </c>
      <c r="R53" s="16">
        <f>IF(A53="","",IF(COUNTIF($A$6:$A$255,A53)&gt;1,"Duplicate ID",IF(OR(B53="",C53="",E53="",F53="",H53="",I53="",K53=""),"Missing required field",IF(AND(K53="Completed",M53=""),"Completed date missing",IF(AND(K53&lt;&gt;"Completed",M53&lt;&gt;""),"Completion/status mismatch",IF(AND(J53&lt;&gt;"",B53&lt;&gt;"",J53&lt;B53),"Due before logged",IF(AND(K53&lt;&gt;"Completed",K53&lt;&gt;"Canceled",L53&lt;&gt;"",NOW()-L53&gt;Lists!$I$3/24),"Stale open item","OK")))))))</f>
        <v/>
      </c>
    </row>
    <row r="54" ht="22" customHeight="1">
      <c r="A54" s="5" t="n"/>
      <c r="B54" s="31" t="n"/>
      <c r="C54" s="5" t="n"/>
      <c r="D54" s="5" t="n"/>
      <c r="E54" s="5" t="n"/>
      <c r="F54" s="5" t="n"/>
      <c r="G54" s="14" t="n"/>
      <c r="H54" s="14" t="n"/>
      <c r="I54" s="5" t="n"/>
      <c r="J54" s="31" t="n"/>
      <c r="K54" s="5" t="n"/>
      <c r="L54" s="31" t="n"/>
      <c r="M54" s="31" t="n"/>
      <c r="N54" s="5" t="n"/>
      <c r="O54" s="14" t="n"/>
      <c r="P54" s="32">
        <f>IF(B54="","",IF(M54&lt;&gt;"",MAX(0,M54-B54),MAX(0,NOW()-B54)))</f>
        <v/>
      </c>
      <c r="Q54" s="16">
        <f>IF(A54="","",IF(OR(K54="Completed",K54="Canceled"),"",IF(J54="","No due date",IF(J54&lt;NOW(),"Overdue",IF(J54&lt;TODAY()+1,"Due today",IF(J54&lt;NOW()+1,"Due within 24 hours","Upcoming"))))))</f>
        <v/>
      </c>
      <c r="R54" s="16">
        <f>IF(A54="","",IF(COUNTIF($A$6:$A$255,A54)&gt;1,"Duplicate ID",IF(OR(B54="",C54="",E54="",F54="",H54="",I54="",K54=""),"Missing required field",IF(AND(K54="Completed",M54=""),"Completed date missing",IF(AND(K54&lt;&gt;"Completed",M54&lt;&gt;""),"Completion/status mismatch",IF(AND(J54&lt;&gt;"",B54&lt;&gt;"",J54&lt;B54),"Due before logged",IF(AND(K54&lt;&gt;"Completed",K54&lt;&gt;"Canceled",L54&lt;&gt;"",NOW()-L54&gt;Lists!$I$3/24),"Stale open item","OK")))))))</f>
        <v/>
      </c>
    </row>
    <row r="55" ht="22" customHeight="1">
      <c r="A55" s="17" t="n"/>
      <c r="B55" s="33" t="n"/>
      <c r="C55" s="17" t="n"/>
      <c r="D55" s="17" t="n"/>
      <c r="E55" s="17" t="n"/>
      <c r="F55" s="17" t="n"/>
      <c r="G55" s="19" t="n"/>
      <c r="H55" s="19" t="n"/>
      <c r="I55" s="17" t="n"/>
      <c r="J55" s="33" t="n"/>
      <c r="K55" s="17" t="n"/>
      <c r="L55" s="33" t="n"/>
      <c r="M55" s="33" t="n"/>
      <c r="N55" s="17" t="n"/>
      <c r="O55" s="19" t="n"/>
      <c r="P55" s="32">
        <f>IF(B55="","",IF(M55&lt;&gt;"",MAX(0,M55-B55),MAX(0,NOW()-B55)))</f>
        <v/>
      </c>
      <c r="Q55" s="16">
        <f>IF(A55="","",IF(OR(K55="Completed",K55="Canceled"),"",IF(J55="","No due date",IF(J55&lt;NOW(),"Overdue",IF(J55&lt;TODAY()+1,"Due today",IF(J55&lt;NOW()+1,"Due within 24 hours","Upcoming"))))))</f>
        <v/>
      </c>
      <c r="R55" s="16">
        <f>IF(A55="","",IF(COUNTIF($A$6:$A$255,A55)&gt;1,"Duplicate ID",IF(OR(B55="",C55="",E55="",F55="",H55="",I55="",K55=""),"Missing required field",IF(AND(K55="Completed",M55=""),"Completed date missing",IF(AND(K55&lt;&gt;"Completed",M55&lt;&gt;""),"Completion/status mismatch",IF(AND(J55&lt;&gt;"",B55&lt;&gt;"",J55&lt;B55),"Due before logged",IF(AND(K55&lt;&gt;"Completed",K55&lt;&gt;"Canceled",L55&lt;&gt;"",NOW()-L55&gt;Lists!$I$3/24),"Stale open item","OK")))))))</f>
        <v/>
      </c>
    </row>
    <row r="56" ht="22" customHeight="1">
      <c r="A56" s="5" t="n"/>
      <c r="B56" s="31" t="n"/>
      <c r="C56" s="5" t="n"/>
      <c r="D56" s="5" t="n"/>
      <c r="E56" s="5" t="n"/>
      <c r="F56" s="5" t="n"/>
      <c r="G56" s="14" t="n"/>
      <c r="H56" s="14" t="n"/>
      <c r="I56" s="5" t="n"/>
      <c r="J56" s="31" t="n"/>
      <c r="K56" s="5" t="n"/>
      <c r="L56" s="31" t="n"/>
      <c r="M56" s="31" t="n"/>
      <c r="N56" s="5" t="n"/>
      <c r="O56" s="14" t="n"/>
      <c r="P56" s="32">
        <f>IF(B56="","",IF(M56&lt;&gt;"",MAX(0,M56-B56),MAX(0,NOW()-B56)))</f>
        <v/>
      </c>
      <c r="Q56" s="16">
        <f>IF(A56="","",IF(OR(K56="Completed",K56="Canceled"),"",IF(J56="","No due date",IF(J56&lt;NOW(),"Overdue",IF(J56&lt;TODAY()+1,"Due today",IF(J56&lt;NOW()+1,"Due within 24 hours","Upcoming"))))))</f>
        <v/>
      </c>
      <c r="R56" s="16">
        <f>IF(A56="","",IF(COUNTIF($A$6:$A$255,A56)&gt;1,"Duplicate ID",IF(OR(B56="",C56="",E56="",F56="",H56="",I56="",K56=""),"Missing required field",IF(AND(K56="Completed",M56=""),"Completed date missing",IF(AND(K56&lt;&gt;"Completed",M56&lt;&gt;""),"Completion/status mismatch",IF(AND(J56&lt;&gt;"",B56&lt;&gt;"",J56&lt;B56),"Due before logged",IF(AND(K56&lt;&gt;"Completed",K56&lt;&gt;"Canceled",L56&lt;&gt;"",NOW()-L56&gt;Lists!$I$3/24),"Stale open item","OK")))))))</f>
        <v/>
      </c>
    </row>
    <row r="57" ht="22" customHeight="1">
      <c r="A57" s="17" t="n"/>
      <c r="B57" s="33" t="n"/>
      <c r="C57" s="17" t="n"/>
      <c r="D57" s="17" t="n"/>
      <c r="E57" s="17" t="n"/>
      <c r="F57" s="17" t="n"/>
      <c r="G57" s="19" t="n"/>
      <c r="H57" s="19" t="n"/>
      <c r="I57" s="17" t="n"/>
      <c r="J57" s="33" t="n"/>
      <c r="K57" s="17" t="n"/>
      <c r="L57" s="33" t="n"/>
      <c r="M57" s="33" t="n"/>
      <c r="N57" s="17" t="n"/>
      <c r="O57" s="19" t="n"/>
      <c r="P57" s="32">
        <f>IF(B57="","",IF(M57&lt;&gt;"",MAX(0,M57-B57),MAX(0,NOW()-B57)))</f>
        <v/>
      </c>
      <c r="Q57" s="16">
        <f>IF(A57="","",IF(OR(K57="Completed",K57="Canceled"),"",IF(J57="","No due date",IF(J57&lt;NOW(),"Overdue",IF(J57&lt;TODAY()+1,"Due today",IF(J57&lt;NOW()+1,"Due within 24 hours","Upcoming"))))))</f>
        <v/>
      </c>
      <c r="R57" s="16">
        <f>IF(A57="","",IF(COUNTIF($A$6:$A$255,A57)&gt;1,"Duplicate ID",IF(OR(B57="",C57="",E57="",F57="",H57="",I57="",K57=""),"Missing required field",IF(AND(K57="Completed",M57=""),"Completed date missing",IF(AND(K57&lt;&gt;"Completed",M57&lt;&gt;""),"Completion/status mismatch",IF(AND(J57&lt;&gt;"",B57&lt;&gt;"",J57&lt;B57),"Due before logged",IF(AND(K57&lt;&gt;"Completed",K57&lt;&gt;"Canceled",L57&lt;&gt;"",NOW()-L57&gt;Lists!$I$3/24),"Stale open item","OK")))))))</f>
        <v/>
      </c>
    </row>
    <row r="58" ht="22" customHeight="1">
      <c r="A58" s="5" t="n"/>
      <c r="B58" s="31" t="n"/>
      <c r="C58" s="5" t="n"/>
      <c r="D58" s="5" t="n"/>
      <c r="E58" s="5" t="n"/>
      <c r="F58" s="5" t="n"/>
      <c r="G58" s="14" t="n"/>
      <c r="H58" s="14" t="n"/>
      <c r="I58" s="5" t="n"/>
      <c r="J58" s="31" t="n"/>
      <c r="K58" s="5" t="n"/>
      <c r="L58" s="31" t="n"/>
      <c r="M58" s="31" t="n"/>
      <c r="N58" s="5" t="n"/>
      <c r="O58" s="14" t="n"/>
      <c r="P58" s="32">
        <f>IF(B58="","",IF(M58&lt;&gt;"",MAX(0,M58-B58),MAX(0,NOW()-B58)))</f>
        <v/>
      </c>
      <c r="Q58" s="16">
        <f>IF(A58="","",IF(OR(K58="Completed",K58="Canceled"),"",IF(J58="","No due date",IF(J58&lt;NOW(),"Overdue",IF(J58&lt;TODAY()+1,"Due today",IF(J58&lt;NOW()+1,"Due within 24 hours","Upcoming"))))))</f>
        <v/>
      </c>
      <c r="R58" s="16">
        <f>IF(A58="","",IF(COUNTIF($A$6:$A$255,A58)&gt;1,"Duplicate ID",IF(OR(B58="",C58="",E58="",F58="",H58="",I58="",K58=""),"Missing required field",IF(AND(K58="Completed",M58=""),"Completed date missing",IF(AND(K58&lt;&gt;"Completed",M58&lt;&gt;""),"Completion/status mismatch",IF(AND(J58&lt;&gt;"",B58&lt;&gt;"",J58&lt;B58),"Due before logged",IF(AND(K58&lt;&gt;"Completed",K58&lt;&gt;"Canceled",L58&lt;&gt;"",NOW()-L58&gt;Lists!$I$3/24),"Stale open item","OK")))))))</f>
        <v/>
      </c>
    </row>
    <row r="59" ht="22" customHeight="1">
      <c r="A59" s="17" t="n"/>
      <c r="B59" s="33" t="n"/>
      <c r="C59" s="17" t="n"/>
      <c r="D59" s="17" t="n"/>
      <c r="E59" s="17" t="n"/>
      <c r="F59" s="17" t="n"/>
      <c r="G59" s="19" t="n"/>
      <c r="H59" s="19" t="n"/>
      <c r="I59" s="17" t="n"/>
      <c r="J59" s="33" t="n"/>
      <c r="K59" s="17" t="n"/>
      <c r="L59" s="33" t="n"/>
      <c r="M59" s="33" t="n"/>
      <c r="N59" s="17" t="n"/>
      <c r="O59" s="19" t="n"/>
      <c r="P59" s="32">
        <f>IF(B59="","",IF(M59&lt;&gt;"",MAX(0,M59-B59),MAX(0,NOW()-B59)))</f>
        <v/>
      </c>
      <c r="Q59" s="16">
        <f>IF(A59="","",IF(OR(K59="Completed",K59="Canceled"),"",IF(J59="","No due date",IF(J59&lt;NOW(),"Overdue",IF(J59&lt;TODAY()+1,"Due today",IF(J59&lt;NOW()+1,"Due within 24 hours","Upcoming"))))))</f>
        <v/>
      </c>
      <c r="R59" s="16">
        <f>IF(A59="","",IF(COUNTIF($A$6:$A$255,A59)&gt;1,"Duplicate ID",IF(OR(B59="",C59="",E59="",F59="",H59="",I59="",K59=""),"Missing required field",IF(AND(K59="Completed",M59=""),"Completed date missing",IF(AND(K59&lt;&gt;"Completed",M59&lt;&gt;""),"Completion/status mismatch",IF(AND(J59&lt;&gt;"",B59&lt;&gt;"",J59&lt;B59),"Due before logged",IF(AND(K59&lt;&gt;"Completed",K59&lt;&gt;"Canceled",L59&lt;&gt;"",NOW()-L59&gt;Lists!$I$3/24),"Stale open item","OK")))))))</f>
        <v/>
      </c>
    </row>
    <row r="60" ht="22" customHeight="1">
      <c r="A60" s="5" t="n"/>
      <c r="B60" s="31" t="n"/>
      <c r="C60" s="5" t="n"/>
      <c r="D60" s="5" t="n"/>
      <c r="E60" s="5" t="n"/>
      <c r="F60" s="5" t="n"/>
      <c r="G60" s="14" t="n"/>
      <c r="H60" s="14" t="n"/>
      <c r="I60" s="5" t="n"/>
      <c r="J60" s="31" t="n"/>
      <c r="K60" s="5" t="n"/>
      <c r="L60" s="31" t="n"/>
      <c r="M60" s="31" t="n"/>
      <c r="N60" s="5" t="n"/>
      <c r="O60" s="14" t="n"/>
      <c r="P60" s="32">
        <f>IF(B60="","",IF(M60&lt;&gt;"",MAX(0,M60-B60),MAX(0,NOW()-B60)))</f>
        <v/>
      </c>
      <c r="Q60" s="16">
        <f>IF(A60="","",IF(OR(K60="Completed",K60="Canceled"),"",IF(J60="","No due date",IF(J60&lt;NOW(),"Overdue",IF(J60&lt;TODAY()+1,"Due today",IF(J60&lt;NOW()+1,"Due within 24 hours","Upcoming"))))))</f>
        <v/>
      </c>
      <c r="R60" s="16">
        <f>IF(A60="","",IF(COUNTIF($A$6:$A$255,A60)&gt;1,"Duplicate ID",IF(OR(B60="",C60="",E60="",F60="",H60="",I60="",K60=""),"Missing required field",IF(AND(K60="Completed",M60=""),"Completed date missing",IF(AND(K60&lt;&gt;"Completed",M60&lt;&gt;""),"Completion/status mismatch",IF(AND(J60&lt;&gt;"",B60&lt;&gt;"",J60&lt;B60),"Due before logged",IF(AND(K60&lt;&gt;"Completed",K60&lt;&gt;"Canceled",L60&lt;&gt;"",NOW()-L60&gt;Lists!$I$3/24),"Stale open item","OK")))))))</f>
        <v/>
      </c>
    </row>
    <row r="61" ht="22" customHeight="1">
      <c r="A61" s="17" t="n"/>
      <c r="B61" s="33" t="n"/>
      <c r="C61" s="17" t="n"/>
      <c r="D61" s="17" t="n"/>
      <c r="E61" s="17" t="n"/>
      <c r="F61" s="17" t="n"/>
      <c r="G61" s="19" t="n"/>
      <c r="H61" s="19" t="n"/>
      <c r="I61" s="17" t="n"/>
      <c r="J61" s="33" t="n"/>
      <c r="K61" s="17" t="n"/>
      <c r="L61" s="33" t="n"/>
      <c r="M61" s="33" t="n"/>
      <c r="N61" s="17" t="n"/>
      <c r="O61" s="19" t="n"/>
      <c r="P61" s="32">
        <f>IF(B61="","",IF(M61&lt;&gt;"",MAX(0,M61-B61),MAX(0,NOW()-B61)))</f>
        <v/>
      </c>
      <c r="Q61" s="16">
        <f>IF(A61="","",IF(OR(K61="Completed",K61="Canceled"),"",IF(J61="","No due date",IF(J61&lt;NOW(),"Overdue",IF(J61&lt;TODAY()+1,"Due today",IF(J61&lt;NOW()+1,"Due within 24 hours","Upcoming"))))))</f>
        <v/>
      </c>
      <c r="R61" s="16">
        <f>IF(A61="","",IF(COUNTIF($A$6:$A$255,A61)&gt;1,"Duplicate ID",IF(OR(B61="",C61="",E61="",F61="",H61="",I61="",K61=""),"Missing required field",IF(AND(K61="Completed",M61=""),"Completed date missing",IF(AND(K61&lt;&gt;"Completed",M61&lt;&gt;""),"Completion/status mismatch",IF(AND(J61&lt;&gt;"",B61&lt;&gt;"",J61&lt;B61),"Due before logged",IF(AND(K61&lt;&gt;"Completed",K61&lt;&gt;"Canceled",L61&lt;&gt;"",NOW()-L61&gt;Lists!$I$3/24),"Stale open item","OK")))))))</f>
        <v/>
      </c>
    </row>
    <row r="62" ht="22" customHeight="1">
      <c r="A62" s="5" t="n"/>
      <c r="B62" s="31" t="n"/>
      <c r="C62" s="5" t="n"/>
      <c r="D62" s="5" t="n"/>
      <c r="E62" s="5" t="n"/>
      <c r="F62" s="5" t="n"/>
      <c r="G62" s="14" t="n"/>
      <c r="H62" s="14" t="n"/>
      <c r="I62" s="5" t="n"/>
      <c r="J62" s="31" t="n"/>
      <c r="K62" s="5" t="n"/>
      <c r="L62" s="31" t="n"/>
      <c r="M62" s="31" t="n"/>
      <c r="N62" s="5" t="n"/>
      <c r="O62" s="14" t="n"/>
      <c r="P62" s="32">
        <f>IF(B62="","",IF(M62&lt;&gt;"",MAX(0,M62-B62),MAX(0,NOW()-B62)))</f>
        <v/>
      </c>
      <c r="Q62" s="16">
        <f>IF(A62="","",IF(OR(K62="Completed",K62="Canceled"),"",IF(J62="","No due date",IF(J62&lt;NOW(),"Overdue",IF(J62&lt;TODAY()+1,"Due today",IF(J62&lt;NOW()+1,"Due within 24 hours","Upcoming"))))))</f>
        <v/>
      </c>
      <c r="R62" s="16">
        <f>IF(A62="","",IF(COUNTIF($A$6:$A$255,A62)&gt;1,"Duplicate ID",IF(OR(B62="",C62="",E62="",F62="",H62="",I62="",K62=""),"Missing required field",IF(AND(K62="Completed",M62=""),"Completed date missing",IF(AND(K62&lt;&gt;"Completed",M62&lt;&gt;""),"Completion/status mismatch",IF(AND(J62&lt;&gt;"",B62&lt;&gt;"",J62&lt;B62),"Due before logged",IF(AND(K62&lt;&gt;"Completed",K62&lt;&gt;"Canceled",L62&lt;&gt;"",NOW()-L62&gt;Lists!$I$3/24),"Stale open item","OK")))))))</f>
        <v/>
      </c>
    </row>
    <row r="63" ht="22" customHeight="1">
      <c r="A63" s="17" t="n"/>
      <c r="B63" s="33" t="n"/>
      <c r="C63" s="17" t="n"/>
      <c r="D63" s="17" t="n"/>
      <c r="E63" s="17" t="n"/>
      <c r="F63" s="17" t="n"/>
      <c r="G63" s="19" t="n"/>
      <c r="H63" s="19" t="n"/>
      <c r="I63" s="17" t="n"/>
      <c r="J63" s="33" t="n"/>
      <c r="K63" s="17" t="n"/>
      <c r="L63" s="33" t="n"/>
      <c r="M63" s="33" t="n"/>
      <c r="N63" s="17" t="n"/>
      <c r="O63" s="19" t="n"/>
      <c r="P63" s="32">
        <f>IF(B63="","",IF(M63&lt;&gt;"",MAX(0,M63-B63),MAX(0,NOW()-B63)))</f>
        <v/>
      </c>
      <c r="Q63" s="16">
        <f>IF(A63="","",IF(OR(K63="Completed",K63="Canceled"),"",IF(J63="","No due date",IF(J63&lt;NOW(),"Overdue",IF(J63&lt;TODAY()+1,"Due today",IF(J63&lt;NOW()+1,"Due within 24 hours","Upcoming"))))))</f>
        <v/>
      </c>
      <c r="R63" s="16">
        <f>IF(A63="","",IF(COUNTIF($A$6:$A$255,A63)&gt;1,"Duplicate ID",IF(OR(B63="",C63="",E63="",F63="",H63="",I63="",K63=""),"Missing required field",IF(AND(K63="Completed",M63=""),"Completed date missing",IF(AND(K63&lt;&gt;"Completed",M63&lt;&gt;""),"Completion/status mismatch",IF(AND(J63&lt;&gt;"",B63&lt;&gt;"",J63&lt;B63),"Due before logged",IF(AND(K63&lt;&gt;"Completed",K63&lt;&gt;"Canceled",L63&lt;&gt;"",NOW()-L63&gt;Lists!$I$3/24),"Stale open item","OK")))))))</f>
        <v/>
      </c>
    </row>
    <row r="64" ht="22" customHeight="1">
      <c r="A64" s="5" t="n"/>
      <c r="B64" s="31" t="n"/>
      <c r="C64" s="5" t="n"/>
      <c r="D64" s="5" t="n"/>
      <c r="E64" s="5" t="n"/>
      <c r="F64" s="5" t="n"/>
      <c r="G64" s="14" t="n"/>
      <c r="H64" s="14" t="n"/>
      <c r="I64" s="5" t="n"/>
      <c r="J64" s="31" t="n"/>
      <c r="K64" s="5" t="n"/>
      <c r="L64" s="31" t="n"/>
      <c r="M64" s="31" t="n"/>
      <c r="N64" s="5" t="n"/>
      <c r="O64" s="14" t="n"/>
      <c r="P64" s="32">
        <f>IF(B64="","",IF(M64&lt;&gt;"",MAX(0,M64-B64),MAX(0,NOW()-B64)))</f>
        <v/>
      </c>
      <c r="Q64" s="16">
        <f>IF(A64="","",IF(OR(K64="Completed",K64="Canceled"),"",IF(J64="","No due date",IF(J64&lt;NOW(),"Overdue",IF(J64&lt;TODAY()+1,"Due today",IF(J64&lt;NOW()+1,"Due within 24 hours","Upcoming"))))))</f>
        <v/>
      </c>
      <c r="R64" s="16">
        <f>IF(A64="","",IF(COUNTIF($A$6:$A$255,A64)&gt;1,"Duplicate ID",IF(OR(B64="",C64="",E64="",F64="",H64="",I64="",K64=""),"Missing required field",IF(AND(K64="Completed",M64=""),"Completed date missing",IF(AND(K64&lt;&gt;"Completed",M64&lt;&gt;""),"Completion/status mismatch",IF(AND(J64&lt;&gt;"",B64&lt;&gt;"",J64&lt;B64),"Due before logged",IF(AND(K64&lt;&gt;"Completed",K64&lt;&gt;"Canceled",L64&lt;&gt;"",NOW()-L64&gt;Lists!$I$3/24),"Stale open item","OK")))))))</f>
        <v/>
      </c>
    </row>
    <row r="65" ht="22" customHeight="1">
      <c r="A65" s="17" t="n"/>
      <c r="B65" s="33" t="n"/>
      <c r="C65" s="17" t="n"/>
      <c r="D65" s="17" t="n"/>
      <c r="E65" s="17" t="n"/>
      <c r="F65" s="17" t="n"/>
      <c r="G65" s="19" t="n"/>
      <c r="H65" s="19" t="n"/>
      <c r="I65" s="17" t="n"/>
      <c r="J65" s="33" t="n"/>
      <c r="K65" s="17" t="n"/>
      <c r="L65" s="33" t="n"/>
      <c r="M65" s="33" t="n"/>
      <c r="N65" s="17" t="n"/>
      <c r="O65" s="19" t="n"/>
      <c r="P65" s="32">
        <f>IF(B65="","",IF(M65&lt;&gt;"",MAX(0,M65-B65),MAX(0,NOW()-B65)))</f>
        <v/>
      </c>
      <c r="Q65" s="16">
        <f>IF(A65="","",IF(OR(K65="Completed",K65="Canceled"),"",IF(J65="","No due date",IF(J65&lt;NOW(),"Overdue",IF(J65&lt;TODAY()+1,"Due today",IF(J65&lt;NOW()+1,"Due within 24 hours","Upcoming"))))))</f>
        <v/>
      </c>
      <c r="R65" s="16">
        <f>IF(A65="","",IF(COUNTIF($A$6:$A$255,A65)&gt;1,"Duplicate ID",IF(OR(B65="",C65="",E65="",F65="",H65="",I65="",K65=""),"Missing required field",IF(AND(K65="Completed",M65=""),"Completed date missing",IF(AND(K65&lt;&gt;"Completed",M65&lt;&gt;""),"Completion/status mismatch",IF(AND(J65&lt;&gt;"",B65&lt;&gt;"",J65&lt;B65),"Due before logged",IF(AND(K65&lt;&gt;"Completed",K65&lt;&gt;"Canceled",L65&lt;&gt;"",NOW()-L65&gt;Lists!$I$3/24),"Stale open item","OK")))))))</f>
        <v/>
      </c>
    </row>
    <row r="66" ht="22" customHeight="1">
      <c r="A66" s="5" t="n"/>
      <c r="B66" s="31" t="n"/>
      <c r="C66" s="5" t="n"/>
      <c r="D66" s="5" t="n"/>
      <c r="E66" s="5" t="n"/>
      <c r="F66" s="5" t="n"/>
      <c r="G66" s="14" t="n"/>
      <c r="H66" s="14" t="n"/>
      <c r="I66" s="5" t="n"/>
      <c r="J66" s="31" t="n"/>
      <c r="K66" s="5" t="n"/>
      <c r="L66" s="31" t="n"/>
      <c r="M66" s="31" t="n"/>
      <c r="N66" s="5" t="n"/>
      <c r="O66" s="14" t="n"/>
      <c r="P66" s="32">
        <f>IF(B66="","",IF(M66&lt;&gt;"",MAX(0,M66-B66),MAX(0,NOW()-B66)))</f>
        <v/>
      </c>
      <c r="Q66" s="16">
        <f>IF(A66="","",IF(OR(K66="Completed",K66="Canceled"),"",IF(J66="","No due date",IF(J66&lt;NOW(),"Overdue",IF(J66&lt;TODAY()+1,"Due today",IF(J66&lt;NOW()+1,"Due within 24 hours","Upcoming"))))))</f>
        <v/>
      </c>
      <c r="R66" s="16">
        <f>IF(A66="","",IF(COUNTIF($A$6:$A$255,A66)&gt;1,"Duplicate ID",IF(OR(B66="",C66="",E66="",F66="",H66="",I66="",K66=""),"Missing required field",IF(AND(K66="Completed",M66=""),"Completed date missing",IF(AND(K66&lt;&gt;"Completed",M66&lt;&gt;""),"Completion/status mismatch",IF(AND(J66&lt;&gt;"",B66&lt;&gt;"",J66&lt;B66),"Due before logged",IF(AND(K66&lt;&gt;"Completed",K66&lt;&gt;"Canceled",L66&lt;&gt;"",NOW()-L66&gt;Lists!$I$3/24),"Stale open item","OK")))))))</f>
        <v/>
      </c>
    </row>
    <row r="67" ht="22" customHeight="1">
      <c r="A67" s="17" t="n"/>
      <c r="B67" s="33" t="n"/>
      <c r="C67" s="17" t="n"/>
      <c r="D67" s="17" t="n"/>
      <c r="E67" s="17" t="n"/>
      <c r="F67" s="17" t="n"/>
      <c r="G67" s="19" t="n"/>
      <c r="H67" s="19" t="n"/>
      <c r="I67" s="17" t="n"/>
      <c r="J67" s="33" t="n"/>
      <c r="K67" s="17" t="n"/>
      <c r="L67" s="33" t="n"/>
      <c r="M67" s="33" t="n"/>
      <c r="N67" s="17" t="n"/>
      <c r="O67" s="19" t="n"/>
      <c r="P67" s="32">
        <f>IF(B67="","",IF(M67&lt;&gt;"",MAX(0,M67-B67),MAX(0,NOW()-B67)))</f>
        <v/>
      </c>
      <c r="Q67" s="16">
        <f>IF(A67="","",IF(OR(K67="Completed",K67="Canceled"),"",IF(J67="","No due date",IF(J67&lt;NOW(),"Overdue",IF(J67&lt;TODAY()+1,"Due today",IF(J67&lt;NOW()+1,"Due within 24 hours","Upcoming"))))))</f>
        <v/>
      </c>
      <c r="R67" s="16">
        <f>IF(A67="","",IF(COUNTIF($A$6:$A$255,A67)&gt;1,"Duplicate ID",IF(OR(B67="",C67="",E67="",F67="",H67="",I67="",K67=""),"Missing required field",IF(AND(K67="Completed",M67=""),"Completed date missing",IF(AND(K67&lt;&gt;"Completed",M67&lt;&gt;""),"Completion/status mismatch",IF(AND(J67&lt;&gt;"",B67&lt;&gt;"",J67&lt;B67),"Due before logged",IF(AND(K67&lt;&gt;"Completed",K67&lt;&gt;"Canceled",L67&lt;&gt;"",NOW()-L67&gt;Lists!$I$3/24),"Stale open item","OK")))))))</f>
        <v/>
      </c>
    </row>
    <row r="68" ht="22" customHeight="1">
      <c r="A68" s="5" t="n"/>
      <c r="B68" s="31" t="n"/>
      <c r="C68" s="5" t="n"/>
      <c r="D68" s="5" t="n"/>
      <c r="E68" s="5" t="n"/>
      <c r="F68" s="5" t="n"/>
      <c r="G68" s="14" t="n"/>
      <c r="H68" s="14" t="n"/>
      <c r="I68" s="5" t="n"/>
      <c r="J68" s="31" t="n"/>
      <c r="K68" s="5" t="n"/>
      <c r="L68" s="31" t="n"/>
      <c r="M68" s="31" t="n"/>
      <c r="N68" s="5" t="n"/>
      <c r="O68" s="14" t="n"/>
      <c r="P68" s="32">
        <f>IF(B68="","",IF(M68&lt;&gt;"",MAX(0,M68-B68),MAX(0,NOW()-B68)))</f>
        <v/>
      </c>
      <c r="Q68" s="16">
        <f>IF(A68="","",IF(OR(K68="Completed",K68="Canceled"),"",IF(J68="","No due date",IF(J68&lt;NOW(),"Overdue",IF(J68&lt;TODAY()+1,"Due today",IF(J68&lt;NOW()+1,"Due within 24 hours","Upcoming"))))))</f>
        <v/>
      </c>
      <c r="R68" s="16">
        <f>IF(A68="","",IF(COUNTIF($A$6:$A$255,A68)&gt;1,"Duplicate ID",IF(OR(B68="",C68="",E68="",F68="",H68="",I68="",K68=""),"Missing required field",IF(AND(K68="Completed",M68=""),"Completed date missing",IF(AND(K68&lt;&gt;"Completed",M68&lt;&gt;""),"Completion/status mismatch",IF(AND(J68&lt;&gt;"",B68&lt;&gt;"",J68&lt;B68),"Due before logged",IF(AND(K68&lt;&gt;"Completed",K68&lt;&gt;"Canceled",L68&lt;&gt;"",NOW()-L68&gt;Lists!$I$3/24),"Stale open item","OK")))))))</f>
        <v/>
      </c>
    </row>
    <row r="69" ht="22" customHeight="1">
      <c r="A69" s="17" t="n"/>
      <c r="B69" s="33" t="n"/>
      <c r="C69" s="17" t="n"/>
      <c r="D69" s="17" t="n"/>
      <c r="E69" s="17" t="n"/>
      <c r="F69" s="17" t="n"/>
      <c r="G69" s="19" t="n"/>
      <c r="H69" s="19" t="n"/>
      <c r="I69" s="17" t="n"/>
      <c r="J69" s="33" t="n"/>
      <c r="K69" s="17" t="n"/>
      <c r="L69" s="33" t="n"/>
      <c r="M69" s="33" t="n"/>
      <c r="N69" s="17" t="n"/>
      <c r="O69" s="19" t="n"/>
      <c r="P69" s="32">
        <f>IF(B69="","",IF(M69&lt;&gt;"",MAX(0,M69-B69),MAX(0,NOW()-B69)))</f>
        <v/>
      </c>
      <c r="Q69" s="16">
        <f>IF(A69="","",IF(OR(K69="Completed",K69="Canceled"),"",IF(J69="","No due date",IF(J69&lt;NOW(),"Overdue",IF(J69&lt;TODAY()+1,"Due today",IF(J69&lt;NOW()+1,"Due within 24 hours","Upcoming"))))))</f>
        <v/>
      </c>
      <c r="R69" s="16">
        <f>IF(A69="","",IF(COUNTIF($A$6:$A$255,A69)&gt;1,"Duplicate ID",IF(OR(B69="",C69="",E69="",F69="",H69="",I69="",K69=""),"Missing required field",IF(AND(K69="Completed",M69=""),"Completed date missing",IF(AND(K69&lt;&gt;"Completed",M69&lt;&gt;""),"Completion/status mismatch",IF(AND(J69&lt;&gt;"",B69&lt;&gt;"",J69&lt;B69),"Due before logged",IF(AND(K69&lt;&gt;"Completed",K69&lt;&gt;"Canceled",L69&lt;&gt;"",NOW()-L69&gt;Lists!$I$3/24),"Stale open item","OK")))))))</f>
        <v/>
      </c>
    </row>
    <row r="70" ht="22" customHeight="1">
      <c r="A70" s="5" t="n"/>
      <c r="B70" s="31" t="n"/>
      <c r="C70" s="5" t="n"/>
      <c r="D70" s="5" t="n"/>
      <c r="E70" s="5" t="n"/>
      <c r="F70" s="5" t="n"/>
      <c r="G70" s="14" t="n"/>
      <c r="H70" s="14" t="n"/>
      <c r="I70" s="5" t="n"/>
      <c r="J70" s="31" t="n"/>
      <c r="K70" s="5" t="n"/>
      <c r="L70" s="31" t="n"/>
      <c r="M70" s="31" t="n"/>
      <c r="N70" s="5" t="n"/>
      <c r="O70" s="14" t="n"/>
      <c r="P70" s="32">
        <f>IF(B70="","",IF(M70&lt;&gt;"",MAX(0,M70-B70),MAX(0,NOW()-B70)))</f>
        <v/>
      </c>
      <c r="Q70" s="16">
        <f>IF(A70="","",IF(OR(K70="Completed",K70="Canceled"),"",IF(J70="","No due date",IF(J70&lt;NOW(),"Overdue",IF(J70&lt;TODAY()+1,"Due today",IF(J70&lt;NOW()+1,"Due within 24 hours","Upcoming"))))))</f>
        <v/>
      </c>
      <c r="R70" s="16">
        <f>IF(A70="","",IF(COUNTIF($A$6:$A$255,A70)&gt;1,"Duplicate ID",IF(OR(B70="",C70="",E70="",F70="",H70="",I70="",K70=""),"Missing required field",IF(AND(K70="Completed",M70=""),"Completed date missing",IF(AND(K70&lt;&gt;"Completed",M70&lt;&gt;""),"Completion/status mismatch",IF(AND(J70&lt;&gt;"",B70&lt;&gt;"",J70&lt;B70),"Due before logged",IF(AND(K70&lt;&gt;"Completed",K70&lt;&gt;"Canceled",L70&lt;&gt;"",NOW()-L70&gt;Lists!$I$3/24),"Stale open item","OK")))))))</f>
        <v/>
      </c>
    </row>
    <row r="71" ht="22" customHeight="1">
      <c r="A71" s="17" t="n"/>
      <c r="B71" s="33" t="n"/>
      <c r="C71" s="17" t="n"/>
      <c r="D71" s="17" t="n"/>
      <c r="E71" s="17" t="n"/>
      <c r="F71" s="17" t="n"/>
      <c r="G71" s="19" t="n"/>
      <c r="H71" s="19" t="n"/>
      <c r="I71" s="17" t="n"/>
      <c r="J71" s="33" t="n"/>
      <c r="K71" s="17" t="n"/>
      <c r="L71" s="33" t="n"/>
      <c r="M71" s="33" t="n"/>
      <c r="N71" s="17" t="n"/>
      <c r="O71" s="19" t="n"/>
      <c r="P71" s="32">
        <f>IF(B71="","",IF(M71&lt;&gt;"",MAX(0,M71-B71),MAX(0,NOW()-B71)))</f>
        <v/>
      </c>
      <c r="Q71" s="16">
        <f>IF(A71="","",IF(OR(K71="Completed",K71="Canceled"),"",IF(J71="","No due date",IF(J71&lt;NOW(),"Overdue",IF(J71&lt;TODAY()+1,"Due today",IF(J71&lt;NOW()+1,"Due within 24 hours","Upcoming"))))))</f>
        <v/>
      </c>
      <c r="R71" s="16">
        <f>IF(A71="","",IF(COUNTIF($A$6:$A$255,A71)&gt;1,"Duplicate ID",IF(OR(B71="",C71="",E71="",F71="",H71="",I71="",K71=""),"Missing required field",IF(AND(K71="Completed",M71=""),"Completed date missing",IF(AND(K71&lt;&gt;"Completed",M71&lt;&gt;""),"Completion/status mismatch",IF(AND(J71&lt;&gt;"",B71&lt;&gt;"",J71&lt;B71),"Due before logged",IF(AND(K71&lt;&gt;"Completed",K71&lt;&gt;"Canceled",L71&lt;&gt;"",NOW()-L71&gt;Lists!$I$3/24),"Stale open item","OK")))))))</f>
        <v/>
      </c>
    </row>
    <row r="72" ht="22" customHeight="1">
      <c r="A72" s="5" t="n"/>
      <c r="B72" s="31" t="n"/>
      <c r="C72" s="5" t="n"/>
      <c r="D72" s="5" t="n"/>
      <c r="E72" s="5" t="n"/>
      <c r="F72" s="5" t="n"/>
      <c r="G72" s="14" t="n"/>
      <c r="H72" s="14" t="n"/>
      <c r="I72" s="5" t="n"/>
      <c r="J72" s="31" t="n"/>
      <c r="K72" s="5" t="n"/>
      <c r="L72" s="31" t="n"/>
      <c r="M72" s="31" t="n"/>
      <c r="N72" s="5" t="n"/>
      <c r="O72" s="14" t="n"/>
      <c r="P72" s="32">
        <f>IF(B72="","",IF(M72&lt;&gt;"",MAX(0,M72-B72),MAX(0,NOW()-B72)))</f>
        <v/>
      </c>
      <c r="Q72" s="16">
        <f>IF(A72="","",IF(OR(K72="Completed",K72="Canceled"),"",IF(J72="","No due date",IF(J72&lt;NOW(),"Overdue",IF(J72&lt;TODAY()+1,"Due today",IF(J72&lt;NOW()+1,"Due within 24 hours","Upcoming"))))))</f>
        <v/>
      </c>
      <c r="R72" s="16">
        <f>IF(A72="","",IF(COUNTIF($A$6:$A$255,A72)&gt;1,"Duplicate ID",IF(OR(B72="",C72="",E72="",F72="",H72="",I72="",K72=""),"Missing required field",IF(AND(K72="Completed",M72=""),"Completed date missing",IF(AND(K72&lt;&gt;"Completed",M72&lt;&gt;""),"Completion/status mismatch",IF(AND(J72&lt;&gt;"",B72&lt;&gt;"",J72&lt;B72),"Due before logged",IF(AND(K72&lt;&gt;"Completed",K72&lt;&gt;"Canceled",L72&lt;&gt;"",NOW()-L72&gt;Lists!$I$3/24),"Stale open item","OK")))))))</f>
        <v/>
      </c>
    </row>
    <row r="73" ht="22" customHeight="1">
      <c r="A73" s="17" t="n"/>
      <c r="B73" s="33" t="n"/>
      <c r="C73" s="17" t="n"/>
      <c r="D73" s="17" t="n"/>
      <c r="E73" s="17" t="n"/>
      <c r="F73" s="17" t="n"/>
      <c r="G73" s="19" t="n"/>
      <c r="H73" s="19" t="n"/>
      <c r="I73" s="17" t="n"/>
      <c r="J73" s="33" t="n"/>
      <c r="K73" s="17" t="n"/>
      <c r="L73" s="33" t="n"/>
      <c r="M73" s="33" t="n"/>
      <c r="N73" s="17" t="n"/>
      <c r="O73" s="19" t="n"/>
      <c r="P73" s="32">
        <f>IF(B73="","",IF(M73&lt;&gt;"",MAX(0,M73-B73),MAX(0,NOW()-B73)))</f>
        <v/>
      </c>
      <c r="Q73" s="16">
        <f>IF(A73="","",IF(OR(K73="Completed",K73="Canceled"),"",IF(J73="","No due date",IF(J73&lt;NOW(),"Overdue",IF(J73&lt;TODAY()+1,"Due today",IF(J73&lt;NOW()+1,"Due within 24 hours","Upcoming"))))))</f>
        <v/>
      </c>
      <c r="R73" s="16">
        <f>IF(A73="","",IF(COUNTIF($A$6:$A$255,A73)&gt;1,"Duplicate ID",IF(OR(B73="",C73="",E73="",F73="",H73="",I73="",K73=""),"Missing required field",IF(AND(K73="Completed",M73=""),"Completed date missing",IF(AND(K73&lt;&gt;"Completed",M73&lt;&gt;""),"Completion/status mismatch",IF(AND(J73&lt;&gt;"",B73&lt;&gt;"",J73&lt;B73),"Due before logged",IF(AND(K73&lt;&gt;"Completed",K73&lt;&gt;"Canceled",L73&lt;&gt;"",NOW()-L73&gt;Lists!$I$3/24),"Stale open item","OK")))))))</f>
        <v/>
      </c>
    </row>
    <row r="74" ht="22" customHeight="1">
      <c r="A74" s="5" t="n"/>
      <c r="B74" s="31" t="n"/>
      <c r="C74" s="5" t="n"/>
      <c r="D74" s="5" t="n"/>
      <c r="E74" s="5" t="n"/>
      <c r="F74" s="5" t="n"/>
      <c r="G74" s="14" t="n"/>
      <c r="H74" s="14" t="n"/>
      <c r="I74" s="5" t="n"/>
      <c r="J74" s="31" t="n"/>
      <c r="K74" s="5" t="n"/>
      <c r="L74" s="31" t="n"/>
      <c r="M74" s="31" t="n"/>
      <c r="N74" s="5" t="n"/>
      <c r="O74" s="14" t="n"/>
      <c r="P74" s="32">
        <f>IF(B74="","",IF(M74&lt;&gt;"",MAX(0,M74-B74),MAX(0,NOW()-B74)))</f>
        <v/>
      </c>
      <c r="Q74" s="16">
        <f>IF(A74="","",IF(OR(K74="Completed",K74="Canceled"),"",IF(J74="","No due date",IF(J74&lt;NOW(),"Overdue",IF(J74&lt;TODAY()+1,"Due today",IF(J74&lt;NOW()+1,"Due within 24 hours","Upcoming"))))))</f>
        <v/>
      </c>
      <c r="R74" s="16">
        <f>IF(A74="","",IF(COUNTIF($A$6:$A$255,A74)&gt;1,"Duplicate ID",IF(OR(B74="",C74="",E74="",F74="",H74="",I74="",K74=""),"Missing required field",IF(AND(K74="Completed",M74=""),"Completed date missing",IF(AND(K74&lt;&gt;"Completed",M74&lt;&gt;""),"Completion/status mismatch",IF(AND(J74&lt;&gt;"",B74&lt;&gt;"",J74&lt;B74),"Due before logged",IF(AND(K74&lt;&gt;"Completed",K74&lt;&gt;"Canceled",L74&lt;&gt;"",NOW()-L74&gt;Lists!$I$3/24),"Stale open item","OK")))))))</f>
        <v/>
      </c>
    </row>
    <row r="75" ht="22" customHeight="1">
      <c r="A75" s="17" t="n"/>
      <c r="B75" s="33" t="n"/>
      <c r="C75" s="17" t="n"/>
      <c r="D75" s="17" t="n"/>
      <c r="E75" s="17" t="n"/>
      <c r="F75" s="17" t="n"/>
      <c r="G75" s="19" t="n"/>
      <c r="H75" s="19" t="n"/>
      <c r="I75" s="17" t="n"/>
      <c r="J75" s="33" t="n"/>
      <c r="K75" s="17" t="n"/>
      <c r="L75" s="33" t="n"/>
      <c r="M75" s="33" t="n"/>
      <c r="N75" s="17" t="n"/>
      <c r="O75" s="19" t="n"/>
      <c r="P75" s="32">
        <f>IF(B75="","",IF(M75&lt;&gt;"",MAX(0,M75-B75),MAX(0,NOW()-B75)))</f>
        <v/>
      </c>
      <c r="Q75" s="16">
        <f>IF(A75="","",IF(OR(K75="Completed",K75="Canceled"),"",IF(J75="","No due date",IF(J75&lt;NOW(),"Overdue",IF(J75&lt;TODAY()+1,"Due today",IF(J75&lt;NOW()+1,"Due within 24 hours","Upcoming"))))))</f>
        <v/>
      </c>
      <c r="R75" s="16">
        <f>IF(A75="","",IF(COUNTIF($A$6:$A$255,A75)&gt;1,"Duplicate ID",IF(OR(B75="",C75="",E75="",F75="",H75="",I75="",K75=""),"Missing required field",IF(AND(K75="Completed",M75=""),"Completed date missing",IF(AND(K75&lt;&gt;"Completed",M75&lt;&gt;""),"Completion/status mismatch",IF(AND(J75&lt;&gt;"",B75&lt;&gt;"",J75&lt;B75),"Due before logged",IF(AND(K75&lt;&gt;"Completed",K75&lt;&gt;"Canceled",L75&lt;&gt;"",NOW()-L75&gt;Lists!$I$3/24),"Stale open item","OK")))))))</f>
        <v/>
      </c>
    </row>
    <row r="76" ht="22" customHeight="1">
      <c r="A76" s="5" t="n"/>
      <c r="B76" s="31" t="n"/>
      <c r="C76" s="5" t="n"/>
      <c r="D76" s="5" t="n"/>
      <c r="E76" s="5" t="n"/>
      <c r="F76" s="5" t="n"/>
      <c r="G76" s="14" t="n"/>
      <c r="H76" s="14" t="n"/>
      <c r="I76" s="5" t="n"/>
      <c r="J76" s="31" t="n"/>
      <c r="K76" s="5" t="n"/>
      <c r="L76" s="31" t="n"/>
      <c r="M76" s="31" t="n"/>
      <c r="N76" s="5" t="n"/>
      <c r="O76" s="14" t="n"/>
      <c r="P76" s="32">
        <f>IF(B76="","",IF(M76&lt;&gt;"",MAX(0,M76-B76),MAX(0,NOW()-B76)))</f>
        <v/>
      </c>
      <c r="Q76" s="16">
        <f>IF(A76="","",IF(OR(K76="Completed",K76="Canceled"),"",IF(J76="","No due date",IF(J76&lt;NOW(),"Overdue",IF(J76&lt;TODAY()+1,"Due today",IF(J76&lt;NOW()+1,"Due within 24 hours","Upcoming"))))))</f>
        <v/>
      </c>
      <c r="R76" s="16">
        <f>IF(A76="","",IF(COUNTIF($A$6:$A$255,A76)&gt;1,"Duplicate ID",IF(OR(B76="",C76="",E76="",F76="",H76="",I76="",K76=""),"Missing required field",IF(AND(K76="Completed",M76=""),"Completed date missing",IF(AND(K76&lt;&gt;"Completed",M76&lt;&gt;""),"Completion/status mismatch",IF(AND(J76&lt;&gt;"",B76&lt;&gt;"",J76&lt;B76),"Due before logged",IF(AND(K76&lt;&gt;"Completed",K76&lt;&gt;"Canceled",L76&lt;&gt;"",NOW()-L76&gt;Lists!$I$3/24),"Stale open item","OK")))))))</f>
        <v/>
      </c>
    </row>
    <row r="77" ht="22" customHeight="1">
      <c r="A77" s="17" t="n"/>
      <c r="B77" s="33" t="n"/>
      <c r="C77" s="17" t="n"/>
      <c r="D77" s="17" t="n"/>
      <c r="E77" s="17" t="n"/>
      <c r="F77" s="17" t="n"/>
      <c r="G77" s="19" t="n"/>
      <c r="H77" s="19" t="n"/>
      <c r="I77" s="17" t="n"/>
      <c r="J77" s="33" t="n"/>
      <c r="K77" s="17" t="n"/>
      <c r="L77" s="33" t="n"/>
      <c r="M77" s="33" t="n"/>
      <c r="N77" s="17" t="n"/>
      <c r="O77" s="19" t="n"/>
      <c r="P77" s="32">
        <f>IF(B77="","",IF(M77&lt;&gt;"",MAX(0,M77-B77),MAX(0,NOW()-B77)))</f>
        <v/>
      </c>
      <c r="Q77" s="16">
        <f>IF(A77="","",IF(OR(K77="Completed",K77="Canceled"),"",IF(J77="","No due date",IF(J77&lt;NOW(),"Overdue",IF(J77&lt;TODAY()+1,"Due today",IF(J77&lt;NOW()+1,"Due within 24 hours","Upcoming"))))))</f>
        <v/>
      </c>
      <c r="R77" s="16">
        <f>IF(A77="","",IF(COUNTIF($A$6:$A$255,A77)&gt;1,"Duplicate ID",IF(OR(B77="",C77="",E77="",F77="",H77="",I77="",K77=""),"Missing required field",IF(AND(K77="Completed",M77=""),"Completed date missing",IF(AND(K77&lt;&gt;"Completed",M77&lt;&gt;""),"Completion/status mismatch",IF(AND(J77&lt;&gt;"",B77&lt;&gt;"",J77&lt;B77),"Due before logged",IF(AND(K77&lt;&gt;"Completed",K77&lt;&gt;"Canceled",L77&lt;&gt;"",NOW()-L77&gt;Lists!$I$3/24),"Stale open item","OK")))))))</f>
        <v/>
      </c>
    </row>
    <row r="78" ht="22" customHeight="1">
      <c r="A78" s="5" t="n"/>
      <c r="B78" s="31" t="n"/>
      <c r="C78" s="5" t="n"/>
      <c r="D78" s="5" t="n"/>
      <c r="E78" s="5" t="n"/>
      <c r="F78" s="5" t="n"/>
      <c r="G78" s="14" t="n"/>
      <c r="H78" s="14" t="n"/>
      <c r="I78" s="5" t="n"/>
      <c r="J78" s="31" t="n"/>
      <c r="K78" s="5" t="n"/>
      <c r="L78" s="31" t="n"/>
      <c r="M78" s="31" t="n"/>
      <c r="N78" s="5" t="n"/>
      <c r="O78" s="14" t="n"/>
      <c r="P78" s="32">
        <f>IF(B78="","",IF(M78&lt;&gt;"",MAX(0,M78-B78),MAX(0,NOW()-B78)))</f>
        <v/>
      </c>
      <c r="Q78" s="16">
        <f>IF(A78="","",IF(OR(K78="Completed",K78="Canceled"),"",IF(J78="","No due date",IF(J78&lt;NOW(),"Overdue",IF(J78&lt;TODAY()+1,"Due today",IF(J78&lt;NOW()+1,"Due within 24 hours","Upcoming"))))))</f>
        <v/>
      </c>
      <c r="R78" s="16">
        <f>IF(A78="","",IF(COUNTIF($A$6:$A$255,A78)&gt;1,"Duplicate ID",IF(OR(B78="",C78="",E78="",F78="",H78="",I78="",K78=""),"Missing required field",IF(AND(K78="Completed",M78=""),"Completed date missing",IF(AND(K78&lt;&gt;"Completed",M78&lt;&gt;""),"Completion/status mismatch",IF(AND(J78&lt;&gt;"",B78&lt;&gt;"",J78&lt;B78),"Due before logged",IF(AND(K78&lt;&gt;"Completed",K78&lt;&gt;"Canceled",L78&lt;&gt;"",NOW()-L78&gt;Lists!$I$3/24),"Stale open item","OK")))))))</f>
        <v/>
      </c>
    </row>
    <row r="79" ht="22" customHeight="1">
      <c r="A79" s="17" t="n"/>
      <c r="B79" s="33" t="n"/>
      <c r="C79" s="17" t="n"/>
      <c r="D79" s="17" t="n"/>
      <c r="E79" s="17" t="n"/>
      <c r="F79" s="17" t="n"/>
      <c r="G79" s="19" t="n"/>
      <c r="H79" s="19" t="n"/>
      <c r="I79" s="17" t="n"/>
      <c r="J79" s="33" t="n"/>
      <c r="K79" s="17" t="n"/>
      <c r="L79" s="33" t="n"/>
      <c r="M79" s="33" t="n"/>
      <c r="N79" s="17" t="n"/>
      <c r="O79" s="19" t="n"/>
      <c r="P79" s="32">
        <f>IF(B79="","",IF(M79&lt;&gt;"",MAX(0,M79-B79),MAX(0,NOW()-B79)))</f>
        <v/>
      </c>
      <c r="Q79" s="16">
        <f>IF(A79="","",IF(OR(K79="Completed",K79="Canceled"),"",IF(J79="","No due date",IF(J79&lt;NOW(),"Overdue",IF(J79&lt;TODAY()+1,"Due today",IF(J79&lt;NOW()+1,"Due within 24 hours","Upcoming"))))))</f>
        <v/>
      </c>
      <c r="R79" s="16">
        <f>IF(A79="","",IF(COUNTIF($A$6:$A$255,A79)&gt;1,"Duplicate ID",IF(OR(B79="",C79="",E79="",F79="",H79="",I79="",K79=""),"Missing required field",IF(AND(K79="Completed",M79=""),"Completed date missing",IF(AND(K79&lt;&gt;"Completed",M79&lt;&gt;""),"Completion/status mismatch",IF(AND(J79&lt;&gt;"",B79&lt;&gt;"",J79&lt;B79),"Due before logged",IF(AND(K79&lt;&gt;"Completed",K79&lt;&gt;"Canceled",L79&lt;&gt;"",NOW()-L79&gt;Lists!$I$3/24),"Stale open item","OK")))))))</f>
        <v/>
      </c>
    </row>
    <row r="80" ht="22" customHeight="1">
      <c r="A80" s="5" t="n"/>
      <c r="B80" s="31" t="n"/>
      <c r="C80" s="5" t="n"/>
      <c r="D80" s="5" t="n"/>
      <c r="E80" s="5" t="n"/>
      <c r="F80" s="5" t="n"/>
      <c r="G80" s="14" t="n"/>
      <c r="H80" s="14" t="n"/>
      <c r="I80" s="5" t="n"/>
      <c r="J80" s="31" t="n"/>
      <c r="K80" s="5" t="n"/>
      <c r="L80" s="31" t="n"/>
      <c r="M80" s="31" t="n"/>
      <c r="N80" s="5" t="n"/>
      <c r="O80" s="14" t="n"/>
      <c r="P80" s="32">
        <f>IF(B80="","",IF(M80&lt;&gt;"",MAX(0,M80-B80),MAX(0,NOW()-B80)))</f>
        <v/>
      </c>
      <c r="Q80" s="16">
        <f>IF(A80="","",IF(OR(K80="Completed",K80="Canceled"),"",IF(J80="","No due date",IF(J80&lt;NOW(),"Overdue",IF(J80&lt;TODAY()+1,"Due today",IF(J80&lt;NOW()+1,"Due within 24 hours","Upcoming"))))))</f>
        <v/>
      </c>
      <c r="R80" s="16">
        <f>IF(A80="","",IF(COUNTIF($A$6:$A$255,A80)&gt;1,"Duplicate ID",IF(OR(B80="",C80="",E80="",F80="",H80="",I80="",K80=""),"Missing required field",IF(AND(K80="Completed",M80=""),"Completed date missing",IF(AND(K80&lt;&gt;"Completed",M80&lt;&gt;""),"Completion/status mismatch",IF(AND(J80&lt;&gt;"",B80&lt;&gt;"",J80&lt;B80),"Due before logged",IF(AND(K80&lt;&gt;"Completed",K80&lt;&gt;"Canceled",L80&lt;&gt;"",NOW()-L80&gt;Lists!$I$3/24),"Stale open item","OK")))))))</f>
        <v/>
      </c>
    </row>
    <row r="81" ht="22" customHeight="1">
      <c r="A81" s="17" t="n"/>
      <c r="B81" s="33" t="n"/>
      <c r="C81" s="17" t="n"/>
      <c r="D81" s="17" t="n"/>
      <c r="E81" s="17" t="n"/>
      <c r="F81" s="17" t="n"/>
      <c r="G81" s="19" t="n"/>
      <c r="H81" s="19" t="n"/>
      <c r="I81" s="17" t="n"/>
      <c r="J81" s="33" t="n"/>
      <c r="K81" s="17" t="n"/>
      <c r="L81" s="33" t="n"/>
      <c r="M81" s="33" t="n"/>
      <c r="N81" s="17" t="n"/>
      <c r="O81" s="19" t="n"/>
      <c r="P81" s="32">
        <f>IF(B81="","",IF(M81&lt;&gt;"",MAX(0,M81-B81),MAX(0,NOW()-B81)))</f>
        <v/>
      </c>
      <c r="Q81" s="16">
        <f>IF(A81="","",IF(OR(K81="Completed",K81="Canceled"),"",IF(J81="","No due date",IF(J81&lt;NOW(),"Overdue",IF(J81&lt;TODAY()+1,"Due today",IF(J81&lt;NOW()+1,"Due within 24 hours","Upcoming"))))))</f>
        <v/>
      </c>
      <c r="R81" s="16">
        <f>IF(A81="","",IF(COUNTIF($A$6:$A$255,A81)&gt;1,"Duplicate ID",IF(OR(B81="",C81="",E81="",F81="",H81="",I81="",K81=""),"Missing required field",IF(AND(K81="Completed",M81=""),"Completed date missing",IF(AND(K81&lt;&gt;"Completed",M81&lt;&gt;""),"Completion/status mismatch",IF(AND(J81&lt;&gt;"",B81&lt;&gt;"",J81&lt;B81),"Due before logged",IF(AND(K81&lt;&gt;"Completed",K81&lt;&gt;"Canceled",L81&lt;&gt;"",NOW()-L81&gt;Lists!$I$3/24),"Stale open item","OK")))))))</f>
        <v/>
      </c>
    </row>
    <row r="82" ht="22" customHeight="1">
      <c r="A82" s="5" t="n"/>
      <c r="B82" s="31" t="n"/>
      <c r="C82" s="5" t="n"/>
      <c r="D82" s="5" t="n"/>
      <c r="E82" s="5" t="n"/>
      <c r="F82" s="5" t="n"/>
      <c r="G82" s="14" t="n"/>
      <c r="H82" s="14" t="n"/>
      <c r="I82" s="5" t="n"/>
      <c r="J82" s="31" t="n"/>
      <c r="K82" s="5" t="n"/>
      <c r="L82" s="31" t="n"/>
      <c r="M82" s="31" t="n"/>
      <c r="N82" s="5" t="n"/>
      <c r="O82" s="14" t="n"/>
      <c r="P82" s="32">
        <f>IF(B82="","",IF(M82&lt;&gt;"",MAX(0,M82-B82),MAX(0,NOW()-B82)))</f>
        <v/>
      </c>
      <c r="Q82" s="16">
        <f>IF(A82="","",IF(OR(K82="Completed",K82="Canceled"),"",IF(J82="","No due date",IF(J82&lt;NOW(),"Overdue",IF(J82&lt;TODAY()+1,"Due today",IF(J82&lt;NOW()+1,"Due within 24 hours","Upcoming"))))))</f>
        <v/>
      </c>
      <c r="R82" s="16">
        <f>IF(A82="","",IF(COUNTIF($A$6:$A$255,A82)&gt;1,"Duplicate ID",IF(OR(B82="",C82="",E82="",F82="",H82="",I82="",K82=""),"Missing required field",IF(AND(K82="Completed",M82=""),"Completed date missing",IF(AND(K82&lt;&gt;"Completed",M82&lt;&gt;""),"Completion/status mismatch",IF(AND(J82&lt;&gt;"",B82&lt;&gt;"",J82&lt;B82),"Due before logged",IF(AND(K82&lt;&gt;"Completed",K82&lt;&gt;"Canceled",L82&lt;&gt;"",NOW()-L82&gt;Lists!$I$3/24),"Stale open item","OK")))))))</f>
        <v/>
      </c>
    </row>
    <row r="83" ht="22" customHeight="1">
      <c r="A83" s="17" t="n"/>
      <c r="B83" s="33" t="n"/>
      <c r="C83" s="17" t="n"/>
      <c r="D83" s="17" t="n"/>
      <c r="E83" s="17" t="n"/>
      <c r="F83" s="17" t="n"/>
      <c r="G83" s="19" t="n"/>
      <c r="H83" s="19" t="n"/>
      <c r="I83" s="17" t="n"/>
      <c r="J83" s="33" t="n"/>
      <c r="K83" s="17" t="n"/>
      <c r="L83" s="33" t="n"/>
      <c r="M83" s="33" t="n"/>
      <c r="N83" s="17" t="n"/>
      <c r="O83" s="19" t="n"/>
      <c r="P83" s="32">
        <f>IF(B83="","",IF(M83&lt;&gt;"",MAX(0,M83-B83),MAX(0,NOW()-B83)))</f>
        <v/>
      </c>
      <c r="Q83" s="16">
        <f>IF(A83="","",IF(OR(K83="Completed",K83="Canceled"),"",IF(J83="","No due date",IF(J83&lt;NOW(),"Overdue",IF(J83&lt;TODAY()+1,"Due today",IF(J83&lt;NOW()+1,"Due within 24 hours","Upcoming"))))))</f>
        <v/>
      </c>
      <c r="R83" s="16">
        <f>IF(A83="","",IF(COUNTIF($A$6:$A$255,A83)&gt;1,"Duplicate ID",IF(OR(B83="",C83="",E83="",F83="",H83="",I83="",K83=""),"Missing required field",IF(AND(K83="Completed",M83=""),"Completed date missing",IF(AND(K83&lt;&gt;"Completed",M83&lt;&gt;""),"Completion/status mismatch",IF(AND(J83&lt;&gt;"",B83&lt;&gt;"",J83&lt;B83),"Due before logged",IF(AND(K83&lt;&gt;"Completed",K83&lt;&gt;"Canceled",L83&lt;&gt;"",NOW()-L83&gt;Lists!$I$3/24),"Stale open item","OK")))))))</f>
        <v/>
      </c>
    </row>
    <row r="84" ht="22" customHeight="1">
      <c r="A84" s="5" t="n"/>
      <c r="B84" s="31" t="n"/>
      <c r="C84" s="5" t="n"/>
      <c r="D84" s="5" t="n"/>
      <c r="E84" s="5" t="n"/>
      <c r="F84" s="5" t="n"/>
      <c r="G84" s="14" t="n"/>
      <c r="H84" s="14" t="n"/>
      <c r="I84" s="5" t="n"/>
      <c r="J84" s="31" t="n"/>
      <c r="K84" s="5" t="n"/>
      <c r="L84" s="31" t="n"/>
      <c r="M84" s="31" t="n"/>
      <c r="N84" s="5" t="n"/>
      <c r="O84" s="14" t="n"/>
      <c r="P84" s="32">
        <f>IF(B84="","",IF(M84&lt;&gt;"",MAX(0,M84-B84),MAX(0,NOW()-B84)))</f>
        <v/>
      </c>
      <c r="Q84" s="16">
        <f>IF(A84="","",IF(OR(K84="Completed",K84="Canceled"),"",IF(J84="","No due date",IF(J84&lt;NOW(),"Overdue",IF(J84&lt;TODAY()+1,"Due today",IF(J84&lt;NOW()+1,"Due within 24 hours","Upcoming"))))))</f>
        <v/>
      </c>
      <c r="R84" s="16">
        <f>IF(A84="","",IF(COUNTIF($A$6:$A$255,A84)&gt;1,"Duplicate ID",IF(OR(B84="",C84="",E84="",F84="",H84="",I84="",K84=""),"Missing required field",IF(AND(K84="Completed",M84=""),"Completed date missing",IF(AND(K84&lt;&gt;"Completed",M84&lt;&gt;""),"Completion/status mismatch",IF(AND(J84&lt;&gt;"",B84&lt;&gt;"",J84&lt;B84),"Due before logged",IF(AND(K84&lt;&gt;"Completed",K84&lt;&gt;"Canceled",L84&lt;&gt;"",NOW()-L84&gt;Lists!$I$3/24),"Stale open item","OK")))))))</f>
        <v/>
      </c>
    </row>
    <row r="85" ht="22" customHeight="1">
      <c r="A85" s="17" t="n"/>
      <c r="B85" s="33" t="n"/>
      <c r="C85" s="17" t="n"/>
      <c r="D85" s="17" t="n"/>
      <c r="E85" s="17" t="n"/>
      <c r="F85" s="17" t="n"/>
      <c r="G85" s="19" t="n"/>
      <c r="H85" s="19" t="n"/>
      <c r="I85" s="17" t="n"/>
      <c r="J85" s="33" t="n"/>
      <c r="K85" s="17" t="n"/>
      <c r="L85" s="33" t="n"/>
      <c r="M85" s="33" t="n"/>
      <c r="N85" s="17" t="n"/>
      <c r="O85" s="19" t="n"/>
      <c r="P85" s="32">
        <f>IF(B85="","",IF(M85&lt;&gt;"",MAX(0,M85-B85),MAX(0,NOW()-B85)))</f>
        <v/>
      </c>
      <c r="Q85" s="16">
        <f>IF(A85="","",IF(OR(K85="Completed",K85="Canceled"),"",IF(J85="","No due date",IF(J85&lt;NOW(),"Overdue",IF(J85&lt;TODAY()+1,"Due today",IF(J85&lt;NOW()+1,"Due within 24 hours","Upcoming"))))))</f>
        <v/>
      </c>
      <c r="R85" s="16">
        <f>IF(A85="","",IF(COUNTIF($A$6:$A$255,A85)&gt;1,"Duplicate ID",IF(OR(B85="",C85="",E85="",F85="",H85="",I85="",K85=""),"Missing required field",IF(AND(K85="Completed",M85=""),"Completed date missing",IF(AND(K85&lt;&gt;"Completed",M85&lt;&gt;""),"Completion/status mismatch",IF(AND(J85&lt;&gt;"",B85&lt;&gt;"",J85&lt;B85),"Due before logged",IF(AND(K85&lt;&gt;"Completed",K85&lt;&gt;"Canceled",L85&lt;&gt;"",NOW()-L85&gt;Lists!$I$3/24),"Stale open item","OK")))))))</f>
        <v/>
      </c>
    </row>
    <row r="86" ht="22" customHeight="1">
      <c r="A86" s="5" t="n"/>
      <c r="B86" s="31" t="n"/>
      <c r="C86" s="5" t="n"/>
      <c r="D86" s="5" t="n"/>
      <c r="E86" s="5" t="n"/>
      <c r="F86" s="5" t="n"/>
      <c r="G86" s="14" t="n"/>
      <c r="H86" s="14" t="n"/>
      <c r="I86" s="5" t="n"/>
      <c r="J86" s="31" t="n"/>
      <c r="K86" s="5" t="n"/>
      <c r="L86" s="31" t="n"/>
      <c r="M86" s="31" t="n"/>
      <c r="N86" s="5" t="n"/>
      <c r="O86" s="14" t="n"/>
      <c r="P86" s="32">
        <f>IF(B86="","",IF(M86&lt;&gt;"",MAX(0,M86-B86),MAX(0,NOW()-B86)))</f>
        <v/>
      </c>
      <c r="Q86" s="16">
        <f>IF(A86="","",IF(OR(K86="Completed",K86="Canceled"),"",IF(J86="","No due date",IF(J86&lt;NOW(),"Overdue",IF(J86&lt;TODAY()+1,"Due today",IF(J86&lt;NOW()+1,"Due within 24 hours","Upcoming"))))))</f>
        <v/>
      </c>
      <c r="R86" s="16">
        <f>IF(A86="","",IF(COUNTIF($A$6:$A$255,A86)&gt;1,"Duplicate ID",IF(OR(B86="",C86="",E86="",F86="",H86="",I86="",K86=""),"Missing required field",IF(AND(K86="Completed",M86=""),"Completed date missing",IF(AND(K86&lt;&gt;"Completed",M86&lt;&gt;""),"Completion/status mismatch",IF(AND(J86&lt;&gt;"",B86&lt;&gt;"",J86&lt;B86),"Due before logged",IF(AND(K86&lt;&gt;"Completed",K86&lt;&gt;"Canceled",L86&lt;&gt;"",NOW()-L86&gt;Lists!$I$3/24),"Stale open item","OK")))))))</f>
        <v/>
      </c>
    </row>
    <row r="87" ht="22" customHeight="1">
      <c r="A87" s="17" t="n"/>
      <c r="B87" s="33" t="n"/>
      <c r="C87" s="17" t="n"/>
      <c r="D87" s="17" t="n"/>
      <c r="E87" s="17" t="n"/>
      <c r="F87" s="17" t="n"/>
      <c r="G87" s="19" t="n"/>
      <c r="H87" s="19" t="n"/>
      <c r="I87" s="17" t="n"/>
      <c r="J87" s="33" t="n"/>
      <c r="K87" s="17" t="n"/>
      <c r="L87" s="33" t="n"/>
      <c r="M87" s="33" t="n"/>
      <c r="N87" s="17" t="n"/>
      <c r="O87" s="19" t="n"/>
      <c r="P87" s="32">
        <f>IF(B87="","",IF(M87&lt;&gt;"",MAX(0,M87-B87),MAX(0,NOW()-B87)))</f>
        <v/>
      </c>
      <c r="Q87" s="16">
        <f>IF(A87="","",IF(OR(K87="Completed",K87="Canceled"),"",IF(J87="","No due date",IF(J87&lt;NOW(),"Overdue",IF(J87&lt;TODAY()+1,"Due today",IF(J87&lt;NOW()+1,"Due within 24 hours","Upcoming"))))))</f>
        <v/>
      </c>
      <c r="R87" s="16">
        <f>IF(A87="","",IF(COUNTIF($A$6:$A$255,A87)&gt;1,"Duplicate ID",IF(OR(B87="",C87="",E87="",F87="",H87="",I87="",K87=""),"Missing required field",IF(AND(K87="Completed",M87=""),"Completed date missing",IF(AND(K87&lt;&gt;"Completed",M87&lt;&gt;""),"Completion/status mismatch",IF(AND(J87&lt;&gt;"",B87&lt;&gt;"",J87&lt;B87),"Due before logged",IF(AND(K87&lt;&gt;"Completed",K87&lt;&gt;"Canceled",L87&lt;&gt;"",NOW()-L87&gt;Lists!$I$3/24),"Stale open item","OK")))))))</f>
        <v/>
      </c>
    </row>
    <row r="88" ht="22" customHeight="1">
      <c r="A88" s="5" t="n"/>
      <c r="B88" s="31" t="n"/>
      <c r="C88" s="5" t="n"/>
      <c r="D88" s="5" t="n"/>
      <c r="E88" s="5" t="n"/>
      <c r="F88" s="5" t="n"/>
      <c r="G88" s="14" t="n"/>
      <c r="H88" s="14" t="n"/>
      <c r="I88" s="5" t="n"/>
      <c r="J88" s="31" t="n"/>
      <c r="K88" s="5" t="n"/>
      <c r="L88" s="31" t="n"/>
      <c r="M88" s="31" t="n"/>
      <c r="N88" s="5" t="n"/>
      <c r="O88" s="14" t="n"/>
      <c r="P88" s="32">
        <f>IF(B88="","",IF(M88&lt;&gt;"",MAX(0,M88-B88),MAX(0,NOW()-B88)))</f>
        <v/>
      </c>
      <c r="Q88" s="16">
        <f>IF(A88="","",IF(OR(K88="Completed",K88="Canceled"),"",IF(J88="","No due date",IF(J88&lt;NOW(),"Overdue",IF(J88&lt;TODAY()+1,"Due today",IF(J88&lt;NOW()+1,"Due within 24 hours","Upcoming"))))))</f>
        <v/>
      </c>
      <c r="R88" s="16">
        <f>IF(A88="","",IF(COUNTIF($A$6:$A$255,A88)&gt;1,"Duplicate ID",IF(OR(B88="",C88="",E88="",F88="",H88="",I88="",K88=""),"Missing required field",IF(AND(K88="Completed",M88=""),"Completed date missing",IF(AND(K88&lt;&gt;"Completed",M88&lt;&gt;""),"Completion/status mismatch",IF(AND(J88&lt;&gt;"",B88&lt;&gt;"",J88&lt;B88),"Due before logged",IF(AND(K88&lt;&gt;"Completed",K88&lt;&gt;"Canceled",L88&lt;&gt;"",NOW()-L88&gt;Lists!$I$3/24),"Stale open item","OK")))))))</f>
        <v/>
      </c>
    </row>
    <row r="89" ht="22" customHeight="1">
      <c r="A89" s="17" t="n"/>
      <c r="B89" s="33" t="n"/>
      <c r="C89" s="17" t="n"/>
      <c r="D89" s="17" t="n"/>
      <c r="E89" s="17" t="n"/>
      <c r="F89" s="17" t="n"/>
      <c r="G89" s="19" t="n"/>
      <c r="H89" s="19" t="n"/>
      <c r="I89" s="17" t="n"/>
      <c r="J89" s="33" t="n"/>
      <c r="K89" s="17" t="n"/>
      <c r="L89" s="33" t="n"/>
      <c r="M89" s="33" t="n"/>
      <c r="N89" s="17" t="n"/>
      <c r="O89" s="19" t="n"/>
      <c r="P89" s="32">
        <f>IF(B89="","",IF(M89&lt;&gt;"",MAX(0,M89-B89),MAX(0,NOW()-B89)))</f>
        <v/>
      </c>
      <c r="Q89" s="16">
        <f>IF(A89="","",IF(OR(K89="Completed",K89="Canceled"),"",IF(J89="","No due date",IF(J89&lt;NOW(),"Overdue",IF(J89&lt;TODAY()+1,"Due today",IF(J89&lt;NOW()+1,"Due within 24 hours","Upcoming"))))))</f>
        <v/>
      </c>
      <c r="R89" s="16">
        <f>IF(A89="","",IF(COUNTIF($A$6:$A$255,A89)&gt;1,"Duplicate ID",IF(OR(B89="",C89="",E89="",F89="",H89="",I89="",K89=""),"Missing required field",IF(AND(K89="Completed",M89=""),"Completed date missing",IF(AND(K89&lt;&gt;"Completed",M89&lt;&gt;""),"Completion/status mismatch",IF(AND(J89&lt;&gt;"",B89&lt;&gt;"",J89&lt;B89),"Due before logged",IF(AND(K89&lt;&gt;"Completed",K89&lt;&gt;"Canceled",L89&lt;&gt;"",NOW()-L89&gt;Lists!$I$3/24),"Stale open item","OK")))))))</f>
        <v/>
      </c>
    </row>
    <row r="90" ht="22" customHeight="1">
      <c r="A90" s="5" t="n"/>
      <c r="B90" s="31" t="n"/>
      <c r="C90" s="5" t="n"/>
      <c r="D90" s="5" t="n"/>
      <c r="E90" s="5" t="n"/>
      <c r="F90" s="5" t="n"/>
      <c r="G90" s="14" t="n"/>
      <c r="H90" s="14" t="n"/>
      <c r="I90" s="5" t="n"/>
      <c r="J90" s="31" t="n"/>
      <c r="K90" s="5" t="n"/>
      <c r="L90" s="31" t="n"/>
      <c r="M90" s="31" t="n"/>
      <c r="N90" s="5" t="n"/>
      <c r="O90" s="14" t="n"/>
      <c r="P90" s="32">
        <f>IF(B90="","",IF(M90&lt;&gt;"",MAX(0,M90-B90),MAX(0,NOW()-B90)))</f>
        <v/>
      </c>
      <c r="Q90" s="16">
        <f>IF(A90="","",IF(OR(K90="Completed",K90="Canceled"),"",IF(J90="","No due date",IF(J90&lt;NOW(),"Overdue",IF(J90&lt;TODAY()+1,"Due today",IF(J90&lt;NOW()+1,"Due within 24 hours","Upcoming"))))))</f>
        <v/>
      </c>
      <c r="R90" s="16">
        <f>IF(A90="","",IF(COUNTIF($A$6:$A$255,A90)&gt;1,"Duplicate ID",IF(OR(B90="",C90="",E90="",F90="",H90="",I90="",K90=""),"Missing required field",IF(AND(K90="Completed",M90=""),"Completed date missing",IF(AND(K90&lt;&gt;"Completed",M90&lt;&gt;""),"Completion/status mismatch",IF(AND(J90&lt;&gt;"",B90&lt;&gt;"",J90&lt;B90),"Due before logged",IF(AND(K90&lt;&gt;"Completed",K90&lt;&gt;"Canceled",L90&lt;&gt;"",NOW()-L90&gt;Lists!$I$3/24),"Stale open item","OK")))))))</f>
        <v/>
      </c>
    </row>
    <row r="91" ht="22" customHeight="1">
      <c r="A91" s="17" t="n"/>
      <c r="B91" s="33" t="n"/>
      <c r="C91" s="17" t="n"/>
      <c r="D91" s="17" t="n"/>
      <c r="E91" s="17" t="n"/>
      <c r="F91" s="17" t="n"/>
      <c r="G91" s="19" t="n"/>
      <c r="H91" s="19" t="n"/>
      <c r="I91" s="17" t="n"/>
      <c r="J91" s="33" t="n"/>
      <c r="K91" s="17" t="n"/>
      <c r="L91" s="33" t="n"/>
      <c r="M91" s="33" t="n"/>
      <c r="N91" s="17" t="n"/>
      <c r="O91" s="19" t="n"/>
      <c r="P91" s="32">
        <f>IF(B91="","",IF(M91&lt;&gt;"",MAX(0,M91-B91),MAX(0,NOW()-B91)))</f>
        <v/>
      </c>
      <c r="Q91" s="16">
        <f>IF(A91="","",IF(OR(K91="Completed",K91="Canceled"),"",IF(J91="","No due date",IF(J91&lt;NOW(),"Overdue",IF(J91&lt;TODAY()+1,"Due today",IF(J91&lt;NOW()+1,"Due within 24 hours","Upcoming"))))))</f>
        <v/>
      </c>
      <c r="R91" s="16">
        <f>IF(A91="","",IF(COUNTIF($A$6:$A$255,A91)&gt;1,"Duplicate ID",IF(OR(B91="",C91="",E91="",F91="",H91="",I91="",K91=""),"Missing required field",IF(AND(K91="Completed",M91=""),"Completed date missing",IF(AND(K91&lt;&gt;"Completed",M91&lt;&gt;""),"Completion/status mismatch",IF(AND(J91&lt;&gt;"",B91&lt;&gt;"",J91&lt;B91),"Due before logged",IF(AND(K91&lt;&gt;"Completed",K91&lt;&gt;"Canceled",L91&lt;&gt;"",NOW()-L91&gt;Lists!$I$3/24),"Stale open item","OK")))))))</f>
        <v/>
      </c>
    </row>
    <row r="92" ht="22" customHeight="1">
      <c r="A92" s="5" t="n"/>
      <c r="B92" s="31" t="n"/>
      <c r="C92" s="5" t="n"/>
      <c r="D92" s="5" t="n"/>
      <c r="E92" s="5" t="n"/>
      <c r="F92" s="5" t="n"/>
      <c r="G92" s="14" t="n"/>
      <c r="H92" s="14" t="n"/>
      <c r="I92" s="5" t="n"/>
      <c r="J92" s="31" t="n"/>
      <c r="K92" s="5" t="n"/>
      <c r="L92" s="31" t="n"/>
      <c r="M92" s="31" t="n"/>
      <c r="N92" s="5" t="n"/>
      <c r="O92" s="14" t="n"/>
      <c r="P92" s="32">
        <f>IF(B92="","",IF(M92&lt;&gt;"",MAX(0,M92-B92),MAX(0,NOW()-B92)))</f>
        <v/>
      </c>
      <c r="Q92" s="16">
        <f>IF(A92="","",IF(OR(K92="Completed",K92="Canceled"),"",IF(J92="","No due date",IF(J92&lt;NOW(),"Overdue",IF(J92&lt;TODAY()+1,"Due today",IF(J92&lt;NOW()+1,"Due within 24 hours","Upcoming"))))))</f>
        <v/>
      </c>
      <c r="R92" s="16">
        <f>IF(A92="","",IF(COUNTIF($A$6:$A$255,A92)&gt;1,"Duplicate ID",IF(OR(B92="",C92="",E92="",F92="",H92="",I92="",K92=""),"Missing required field",IF(AND(K92="Completed",M92=""),"Completed date missing",IF(AND(K92&lt;&gt;"Completed",M92&lt;&gt;""),"Completion/status mismatch",IF(AND(J92&lt;&gt;"",B92&lt;&gt;"",J92&lt;B92),"Due before logged",IF(AND(K92&lt;&gt;"Completed",K92&lt;&gt;"Canceled",L92&lt;&gt;"",NOW()-L92&gt;Lists!$I$3/24),"Stale open item","OK")))))))</f>
        <v/>
      </c>
    </row>
    <row r="93" ht="22" customHeight="1">
      <c r="A93" s="17" t="n"/>
      <c r="B93" s="33" t="n"/>
      <c r="C93" s="17" t="n"/>
      <c r="D93" s="17" t="n"/>
      <c r="E93" s="17" t="n"/>
      <c r="F93" s="17" t="n"/>
      <c r="G93" s="19" t="n"/>
      <c r="H93" s="19" t="n"/>
      <c r="I93" s="17" t="n"/>
      <c r="J93" s="33" t="n"/>
      <c r="K93" s="17" t="n"/>
      <c r="L93" s="33" t="n"/>
      <c r="M93" s="33" t="n"/>
      <c r="N93" s="17" t="n"/>
      <c r="O93" s="19" t="n"/>
      <c r="P93" s="32">
        <f>IF(B93="","",IF(M93&lt;&gt;"",MAX(0,M93-B93),MAX(0,NOW()-B93)))</f>
        <v/>
      </c>
      <c r="Q93" s="16">
        <f>IF(A93="","",IF(OR(K93="Completed",K93="Canceled"),"",IF(J93="","No due date",IF(J93&lt;NOW(),"Overdue",IF(J93&lt;TODAY()+1,"Due today",IF(J93&lt;NOW()+1,"Due within 24 hours","Upcoming"))))))</f>
        <v/>
      </c>
      <c r="R93" s="16">
        <f>IF(A93="","",IF(COUNTIF($A$6:$A$255,A93)&gt;1,"Duplicate ID",IF(OR(B93="",C93="",E93="",F93="",H93="",I93="",K93=""),"Missing required field",IF(AND(K93="Completed",M93=""),"Completed date missing",IF(AND(K93&lt;&gt;"Completed",M93&lt;&gt;""),"Completion/status mismatch",IF(AND(J93&lt;&gt;"",B93&lt;&gt;"",J93&lt;B93),"Due before logged",IF(AND(K93&lt;&gt;"Completed",K93&lt;&gt;"Canceled",L93&lt;&gt;"",NOW()-L93&gt;Lists!$I$3/24),"Stale open item","OK")))))))</f>
        <v/>
      </c>
    </row>
    <row r="94" ht="22" customHeight="1">
      <c r="A94" s="5" t="n"/>
      <c r="B94" s="31" t="n"/>
      <c r="C94" s="5" t="n"/>
      <c r="D94" s="5" t="n"/>
      <c r="E94" s="5" t="n"/>
      <c r="F94" s="5" t="n"/>
      <c r="G94" s="14" t="n"/>
      <c r="H94" s="14" t="n"/>
      <c r="I94" s="5" t="n"/>
      <c r="J94" s="31" t="n"/>
      <c r="K94" s="5" t="n"/>
      <c r="L94" s="31" t="n"/>
      <c r="M94" s="31" t="n"/>
      <c r="N94" s="5" t="n"/>
      <c r="O94" s="14" t="n"/>
      <c r="P94" s="32">
        <f>IF(B94="","",IF(M94&lt;&gt;"",MAX(0,M94-B94),MAX(0,NOW()-B94)))</f>
        <v/>
      </c>
      <c r="Q94" s="16">
        <f>IF(A94="","",IF(OR(K94="Completed",K94="Canceled"),"",IF(J94="","No due date",IF(J94&lt;NOW(),"Overdue",IF(J94&lt;TODAY()+1,"Due today",IF(J94&lt;NOW()+1,"Due within 24 hours","Upcoming"))))))</f>
        <v/>
      </c>
      <c r="R94" s="16">
        <f>IF(A94="","",IF(COUNTIF($A$6:$A$255,A94)&gt;1,"Duplicate ID",IF(OR(B94="",C94="",E94="",F94="",H94="",I94="",K94=""),"Missing required field",IF(AND(K94="Completed",M94=""),"Completed date missing",IF(AND(K94&lt;&gt;"Completed",M94&lt;&gt;""),"Completion/status mismatch",IF(AND(J94&lt;&gt;"",B94&lt;&gt;"",J94&lt;B94),"Due before logged",IF(AND(K94&lt;&gt;"Completed",K94&lt;&gt;"Canceled",L94&lt;&gt;"",NOW()-L94&gt;Lists!$I$3/24),"Stale open item","OK")))))))</f>
        <v/>
      </c>
    </row>
    <row r="95" ht="22" customHeight="1">
      <c r="A95" s="17" t="n"/>
      <c r="B95" s="33" t="n"/>
      <c r="C95" s="17" t="n"/>
      <c r="D95" s="17" t="n"/>
      <c r="E95" s="17" t="n"/>
      <c r="F95" s="17" t="n"/>
      <c r="G95" s="19" t="n"/>
      <c r="H95" s="19" t="n"/>
      <c r="I95" s="17" t="n"/>
      <c r="J95" s="33" t="n"/>
      <c r="K95" s="17" t="n"/>
      <c r="L95" s="33" t="n"/>
      <c r="M95" s="33" t="n"/>
      <c r="N95" s="17" t="n"/>
      <c r="O95" s="19" t="n"/>
      <c r="P95" s="32">
        <f>IF(B95="","",IF(M95&lt;&gt;"",MAX(0,M95-B95),MAX(0,NOW()-B95)))</f>
        <v/>
      </c>
      <c r="Q95" s="16">
        <f>IF(A95="","",IF(OR(K95="Completed",K95="Canceled"),"",IF(J95="","No due date",IF(J95&lt;NOW(),"Overdue",IF(J95&lt;TODAY()+1,"Due today",IF(J95&lt;NOW()+1,"Due within 24 hours","Upcoming"))))))</f>
        <v/>
      </c>
      <c r="R95" s="16">
        <f>IF(A95="","",IF(COUNTIF($A$6:$A$255,A95)&gt;1,"Duplicate ID",IF(OR(B95="",C95="",E95="",F95="",H95="",I95="",K95=""),"Missing required field",IF(AND(K95="Completed",M95=""),"Completed date missing",IF(AND(K95&lt;&gt;"Completed",M95&lt;&gt;""),"Completion/status mismatch",IF(AND(J95&lt;&gt;"",B95&lt;&gt;"",J95&lt;B95),"Due before logged",IF(AND(K95&lt;&gt;"Completed",K95&lt;&gt;"Canceled",L95&lt;&gt;"",NOW()-L95&gt;Lists!$I$3/24),"Stale open item","OK")))))))</f>
        <v/>
      </c>
    </row>
    <row r="96" ht="22" customHeight="1">
      <c r="A96" s="5" t="n"/>
      <c r="B96" s="31" t="n"/>
      <c r="C96" s="5" t="n"/>
      <c r="D96" s="5" t="n"/>
      <c r="E96" s="5" t="n"/>
      <c r="F96" s="5" t="n"/>
      <c r="G96" s="14" t="n"/>
      <c r="H96" s="14" t="n"/>
      <c r="I96" s="5" t="n"/>
      <c r="J96" s="31" t="n"/>
      <c r="K96" s="5" t="n"/>
      <c r="L96" s="31" t="n"/>
      <c r="M96" s="31" t="n"/>
      <c r="N96" s="5" t="n"/>
      <c r="O96" s="14" t="n"/>
      <c r="P96" s="32">
        <f>IF(B96="","",IF(M96&lt;&gt;"",MAX(0,M96-B96),MAX(0,NOW()-B96)))</f>
        <v/>
      </c>
      <c r="Q96" s="16">
        <f>IF(A96="","",IF(OR(K96="Completed",K96="Canceled"),"",IF(J96="","No due date",IF(J96&lt;NOW(),"Overdue",IF(J96&lt;TODAY()+1,"Due today",IF(J96&lt;NOW()+1,"Due within 24 hours","Upcoming"))))))</f>
        <v/>
      </c>
      <c r="R96" s="16">
        <f>IF(A96="","",IF(COUNTIF($A$6:$A$255,A96)&gt;1,"Duplicate ID",IF(OR(B96="",C96="",E96="",F96="",H96="",I96="",K96=""),"Missing required field",IF(AND(K96="Completed",M96=""),"Completed date missing",IF(AND(K96&lt;&gt;"Completed",M96&lt;&gt;""),"Completion/status mismatch",IF(AND(J96&lt;&gt;"",B96&lt;&gt;"",J96&lt;B96),"Due before logged",IF(AND(K96&lt;&gt;"Completed",K96&lt;&gt;"Canceled",L96&lt;&gt;"",NOW()-L96&gt;Lists!$I$3/24),"Stale open item","OK")))))))</f>
        <v/>
      </c>
    </row>
    <row r="97" ht="22" customHeight="1">
      <c r="A97" s="17" t="n"/>
      <c r="B97" s="33" t="n"/>
      <c r="C97" s="17" t="n"/>
      <c r="D97" s="17" t="n"/>
      <c r="E97" s="17" t="n"/>
      <c r="F97" s="17" t="n"/>
      <c r="G97" s="19" t="n"/>
      <c r="H97" s="19" t="n"/>
      <c r="I97" s="17" t="n"/>
      <c r="J97" s="33" t="n"/>
      <c r="K97" s="17" t="n"/>
      <c r="L97" s="33" t="n"/>
      <c r="M97" s="33" t="n"/>
      <c r="N97" s="17" t="n"/>
      <c r="O97" s="19" t="n"/>
      <c r="P97" s="32">
        <f>IF(B97="","",IF(M97&lt;&gt;"",MAX(0,M97-B97),MAX(0,NOW()-B97)))</f>
        <v/>
      </c>
      <c r="Q97" s="16">
        <f>IF(A97="","",IF(OR(K97="Completed",K97="Canceled"),"",IF(J97="","No due date",IF(J97&lt;NOW(),"Overdue",IF(J97&lt;TODAY()+1,"Due today",IF(J97&lt;NOW()+1,"Due within 24 hours","Upcoming"))))))</f>
        <v/>
      </c>
      <c r="R97" s="16">
        <f>IF(A97="","",IF(COUNTIF($A$6:$A$255,A97)&gt;1,"Duplicate ID",IF(OR(B97="",C97="",E97="",F97="",H97="",I97="",K97=""),"Missing required field",IF(AND(K97="Completed",M97=""),"Completed date missing",IF(AND(K97&lt;&gt;"Completed",M97&lt;&gt;""),"Completion/status mismatch",IF(AND(J97&lt;&gt;"",B97&lt;&gt;"",J97&lt;B97),"Due before logged",IF(AND(K97&lt;&gt;"Completed",K97&lt;&gt;"Canceled",L97&lt;&gt;"",NOW()-L97&gt;Lists!$I$3/24),"Stale open item","OK")))))))</f>
        <v/>
      </c>
    </row>
    <row r="98" ht="22" customHeight="1">
      <c r="A98" s="5" t="n"/>
      <c r="B98" s="31" t="n"/>
      <c r="C98" s="5" t="n"/>
      <c r="D98" s="5" t="n"/>
      <c r="E98" s="5" t="n"/>
      <c r="F98" s="5" t="n"/>
      <c r="G98" s="14" t="n"/>
      <c r="H98" s="14" t="n"/>
      <c r="I98" s="5" t="n"/>
      <c r="J98" s="31" t="n"/>
      <c r="K98" s="5" t="n"/>
      <c r="L98" s="31" t="n"/>
      <c r="M98" s="31" t="n"/>
      <c r="N98" s="5" t="n"/>
      <c r="O98" s="14" t="n"/>
      <c r="P98" s="32">
        <f>IF(B98="","",IF(M98&lt;&gt;"",MAX(0,M98-B98),MAX(0,NOW()-B98)))</f>
        <v/>
      </c>
      <c r="Q98" s="16">
        <f>IF(A98="","",IF(OR(K98="Completed",K98="Canceled"),"",IF(J98="","No due date",IF(J98&lt;NOW(),"Overdue",IF(J98&lt;TODAY()+1,"Due today",IF(J98&lt;NOW()+1,"Due within 24 hours","Upcoming"))))))</f>
        <v/>
      </c>
      <c r="R98" s="16">
        <f>IF(A98="","",IF(COUNTIF($A$6:$A$255,A98)&gt;1,"Duplicate ID",IF(OR(B98="",C98="",E98="",F98="",H98="",I98="",K98=""),"Missing required field",IF(AND(K98="Completed",M98=""),"Completed date missing",IF(AND(K98&lt;&gt;"Completed",M98&lt;&gt;""),"Completion/status mismatch",IF(AND(J98&lt;&gt;"",B98&lt;&gt;"",J98&lt;B98),"Due before logged",IF(AND(K98&lt;&gt;"Completed",K98&lt;&gt;"Canceled",L98&lt;&gt;"",NOW()-L98&gt;Lists!$I$3/24),"Stale open item","OK")))))))</f>
        <v/>
      </c>
    </row>
    <row r="99" ht="22" customHeight="1">
      <c r="A99" s="17" t="n"/>
      <c r="B99" s="33" t="n"/>
      <c r="C99" s="17" t="n"/>
      <c r="D99" s="17" t="n"/>
      <c r="E99" s="17" t="n"/>
      <c r="F99" s="17" t="n"/>
      <c r="G99" s="19" t="n"/>
      <c r="H99" s="19" t="n"/>
      <c r="I99" s="17" t="n"/>
      <c r="J99" s="33" t="n"/>
      <c r="K99" s="17" t="n"/>
      <c r="L99" s="33" t="n"/>
      <c r="M99" s="33" t="n"/>
      <c r="N99" s="17" t="n"/>
      <c r="O99" s="19" t="n"/>
      <c r="P99" s="32">
        <f>IF(B99="","",IF(M99&lt;&gt;"",MAX(0,M99-B99),MAX(0,NOW()-B99)))</f>
        <v/>
      </c>
      <c r="Q99" s="16">
        <f>IF(A99="","",IF(OR(K99="Completed",K99="Canceled"),"",IF(J99="","No due date",IF(J99&lt;NOW(),"Overdue",IF(J99&lt;TODAY()+1,"Due today",IF(J99&lt;NOW()+1,"Due within 24 hours","Upcoming"))))))</f>
        <v/>
      </c>
      <c r="R99" s="16">
        <f>IF(A99="","",IF(COUNTIF($A$6:$A$255,A99)&gt;1,"Duplicate ID",IF(OR(B99="",C99="",E99="",F99="",H99="",I99="",K99=""),"Missing required field",IF(AND(K99="Completed",M99=""),"Completed date missing",IF(AND(K99&lt;&gt;"Completed",M99&lt;&gt;""),"Completion/status mismatch",IF(AND(J99&lt;&gt;"",B99&lt;&gt;"",J99&lt;B99),"Due before logged",IF(AND(K99&lt;&gt;"Completed",K99&lt;&gt;"Canceled",L99&lt;&gt;"",NOW()-L99&gt;Lists!$I$3/24),"Stale open item","OK")))))))</f>
        <v/>
      </c>
    </row>
    <row r="100" ht="22" customHeight="1">
      <c r="A100" s="5" t="n"/>
      <c r="B100" s="31" t="n"/>
      <c r="C100" s="5" t="n"/>
      <c r="D100" s="5" t="n"/>
      <c r="E100" s="5" t="n"/>
      <c r="F100" s="5" t="n"/>
      <c r="G100" s="14" t="n"/>
      <c r="H100" s="14" t="n"/>
      <c r="I100" s="5" t="n"/>
      <c r="J100" s="31" t="n"/>
      <c r="K100" s="5" t="n"/>
      <c r="L100" s="31" t="n"/>
      <c r="M100" s="31" t="n"/>
      <c r="N100" s="5" t="n"/>
      <c r="O100" s="14" t="n"/>
      <c r="P100" s="32">
        <f>IF(B100="","",IF(M100&lt;&gt;"",MAX(0,M100-B100),MAX(0,NOW()-B100)))</f>
        <v/>
      </c>
      <c r="Q100" s="16">
        <f>IF(A100="","",IF(OR(K100="Completed",K100="Canceled"),"",IF(J100="","No due date",IF(J100&lt;NOW(),"Overdue",IF(J100&lt;TODAY()+1,"Due today",IF(J100&lt;NOW()+1,"Due within 24 hours","Upcoming"))))))</f>
        <v/>
      </c>
      <c r="R100" s="16">
        <f>IF(A100="","",IF(COUNTIF($A$6:$A$255,A100)&gt;1,"Duplicate ID",IF(OR(B100="",C100="",E100="",F100="",H100="",I100="",K100=""),"Missing required field",IF(AND(K100="Completed",M100=""),"Completed date missing",IF(AND(K100&lt;&gt;"Completed",M100&lt;&gt;""),"Completion/status mismatch",IF(AND(J100&lt;&gt;"",B100&lt;&gt;"",J100&lt;B100),"Due before logged",IF(AND(K100&lt;&gt;"Completed",K100&lt;&gt;"Canceled",L100&lt;&gt;"",NOW()-L100&gt;Lists!$I$3/24),"Stale open item","OK")))))))</f>
        <v/>
      </c>
    </row>
    <row r="101" ht="22" customHeight="1">
      <c r="A101" s="17" t="n"/>
      <c r="B101" s="33" t="n"/>
      <c r="C101" s="17" t="n"/>
      <c r="D101" s="17" t="n"/>
      <c r="E101" s="17" t="n"/>
      <c r="F101" s="17" t="n"/>
      <c r="G101" s="19" t="n"/>
      <c r="H101" s="19" t="n"/>
      <c r="I101" s="17" t="n"/>
      <c r="J101" s="33" t="n"/>
      <c r="K101" s="17" t="n"/>
      <c r="L101" s="33" t="n"/>
      <c r="M101" s="33" t="n"/>
      <c r="N101" s="17" t="n"/>
      <c r="O101" s="19" t="n"/>
      <c r="P101" s="32">
        <f>IF(B101="","",IF(M101&lt;&gt;"",MAX(0,M101-B101),MAX(0,NOW()-B101)))</f>
        <v/>
      </c>
      <c r="Q101" s="16">
        <f>IF(A101="","",IF(OR(K101="Completed",K101="Canceled"),"",IF(J101="","No due date",IF(J101&lt;NOW(),"Overdue",IF(J101&lt;TODAY()+1,"Due today",IF(J101&lt;NOW()+1,"Due within 24 hours","Upcoming"))))))</f>
        <v/>
      </c>
      <c r="R101" s="16">
        <f>IF(A101="","",IF(COUNTIF($A$6:$A$255,A101)&gt;1,"Duplicate ID",IF(OR(B101="",C101="",E101="",F101="",H101="",I101="",K101=""),"Missing required field",IF(AND(K101="Completed",M101=""),"Completed date missing",IF(AND(K101&lt;&gt;"Completed",M101&lt;&gt;""),"Completion/status mismatch",IF(AND(J101&lt;&gt;"",B101&lt;&gt;"",J101&lt;B101),"Due before logged",IF(AND(K101&lt;&gt;"Completed",K101&lt;&gt;"Canceled",L101&lt;&gt;"",NOW()-L101&gt;Lists!$I$3/24),"Stale open item","OK")))))))</f>
        <v/>
      </c>
    </row>
    <row r="102" ht="22" customHeight="1">
      <c r="A102" s="5" t="n"/>
      <c r="B102" s="31" t="n"/>
      <c r="C102" s="5" t="n"/>
      <c r="D102" s="5" t="n"/>
      <c r="E102" s="5" t="n"/>
      <c r="F102" s="5" t="n"/>
      <c r="G102" s="14" t="n"/>
      <c r="H102" s="14" t="n"/>
      <c r="I102" s="5" t="n"/>
      <c r="J102" s="31" t="n"/>
      <c r="K102" s="5" t="n"/>
      <c r="L102" s="31" t="n"/>
      <c r="M102" s="31" t="n"/>
      <c r="N102" s="5" t="n"/>
      <c r="O102" s="14" t="n"/>
      <c r="P102" s="32">
        <f>IF(B102="","",IF(M102&lt;&gt;"",MAX(0,M102-B102),MAX(0,NOW()-B102)))</f>
        <v/>
      </c>
      <c r="Q102" s="16">
        <f>IF(A102="","",IF(OR(K102="Completed",K102="Canceled"),"",IF(J102="","No due date",IF(J102&lt;NOW(),"Overdue",IF(J102&lt;TODAY()+1,"Due today",IF(J102&lt;NOW()+1,"Due within 24 hours","Upcoming"))))))</f>
        <v/>
      </c>
      <c r="R102" s="16">
        <f>IF(A102="","",IF(COUNTIF($A$6:$A$255,A102)&gt;1,"Duplicate ID",IF(OR(B102="",C102="",E102="",F102="",H102="",I102="",K102=""),"Missing required field",IF(AND(K102="Completed",M102=""),"Completed date missing",IF(AND(K102&lt;&gt;"Completed",M102&lt;&gt;""),"Completion/status mismatch",IF(AND(J102&lt;&gt;"",B102&lt;&gt;"",J102&lt;B102),"Due before logged",IF(AND(K102&lt;&gt;"Completed",K102&lt;&gt;"Canceled",L102&lt;&gt;"",NOW()-L102&gt;Lists!$I$3/24),"Stale open item","OK")))))))</f>
        <v/>
      </c>
    </row>
    <row r="103" ht="22" customHeight="1">
      <c r="A103" s="17" t="n"/>
      <c r="B103" s="33" t="n"/>
      <c r="C103" s="17" t="n"/>
      <c r="D103" s="17" t="n"/>
      <c r="E103" s="17" t="n"/>
      <c r="F103" s="17" t="n"/>
      <c r="G103" s="19" t="n"/>
      <c r="H103" s="19" t="n"/>
      <c r="I103" s="17" t="n"/>
      <c r="J103" s="33" t="n"/>
      <c r="K103" s="17" t="n"/>
      <c r="L103" s="33" t="n"/>
      <c r="M103" s="33" t="n"/>
      <c r="N103" s="17" t="n"/>
      <c r="O103" s="19" t="n"/>
      <c r="P103" s="32">
        <f>IF(B103="","",IF(M103&lt;&gt;"",MAX(0,M103-B103),MAX(0,NOW()-B103)))</f>
        <v/>
      </c>
      <c r="Q103" s="16">
        <f>IF(A103="","",IF(OR(K103="Completed",K103="Canceled"),"",IF(J103="","No due date",IF(J103&lt;NOW(),"Overdue",IF(J103&lt;TODAY()+1,"Due today",IF(J103&lt;NOW()+1,"Due within 24 hours","Upcoming"))))))</f>
        <v/>
      </c>
      <c r="R103" s="16">
        <f>IF(A103="","",IF(COUNTIF($A$6:$A$255,A103)&gt;1,"Duplicate ID",IF(OR(B103="",C103="",E103="",F103="",H103="",I103="",K103=""),"Missing required field",IF(AND(K103="Completed",M103=""),"Completed date missing",IF(AND(K103&lt;&gt;"Completed",M103&lt;&gt;""),"Completion/status mismatch",IF(AND(J103&lt;&gt;"",B103&lt;&gt;"",J103&lt;B103),"Due before logged",IF(AND(K103&lt;&gt;"Completed",K103&lt;&gt;"Canceled",L103&lt;&gt;"",NOW()-L103&gt;Lists!$I$3/24),"Stale open item","OK")))))))</f>
        <v/>
      </c>
    </row>
    <row r="104" ht="22" customHeight="1">
      <c r="A104" s="5" t="n"/>
      <c r="B104" s="31" t="n"/>
      <c r="C104" s="5" t="n"/>
      <c r="D104" s="5" t="n"/>
      <c r="E104" s="5" t="n"/>
      <c r="F104" s="5" t="n"/>
      <c r="G104" s="14" t="n"/>
      <c r="H104" s="14" t="n"/>
      <c r="I104" s="5" t="n"/>
      <c r="J104" s="31" t="n"/>
      <c r="K104" s="5" t="n"/>
      <c r="L104" s="31" t="n"/>
      <c r="M104" s="31" t="n"/>
      <c r="N104" s="5" t="n"/>
      <c r="O104" s="14" t="n"/>
      <c r="P104" s="32">
        <f>IF(B104="","",IF(M104&lt;&gt;"",MAX(0,M104-B104),MAX(0,NOW()-B104)))</f>
        <v/>
      </c>
      <c r="Q104" s="16">
        <f>IF(A104="","",IF(OR(K104="Completed",K104="Canceled"),"",IF(J104="","No due date",IF(J104&lt;NOW(),"Overdue",IF(J104&lt;TODAY()+1,"Due today",IF(J104&lt;NOW()+1,"Due within 24 hours","Upcoming"))))))</f>
        <v/>
      </c>
      <c r="R104" s="16">
        <f>IF(A104="","",IF(COUNTIF($A$6:$A$255,A104)&gt;1,"Duplicate ID",IF(OR(B104="",C104="",E104="",F104="",H104="",I104="",K104=""),"Missing required field",IF(AND(K104="Completed",M104=""),"Completed date missing",IF(AND(K104&lt;&gt;"Completed",M104&lt;&gt;""),"Completion/status mismatch",IF(AND(J104&lt;&gt;"",B104&lt;&gt;"",J104&lt;B104),"Due before logged",IF(AND(K104&lt;&gt;"Completed",K104&lt;&gt;"Canceled",L104&lt;&gt;"",NOW()-L104&gt;Lists!$I$3/24),"Stale open item","OK")))))))</f>
        <v/>
      </c>
    </row>
    <row r="105" ht="22" customHeight="1">
      <c r="A105" s="17" t="n"/>
      <c r="B105" s="33" t="n"/>
      <c r="C105" s="17" t="n"/>
      <c r="D105" s="17" t="n"/>
      <c r="E105" s="17" t="n"/>
      <c r="F105" s="17" t="n"/>
      <c r="G105" s="19" t="n"/>
      <c r="H105" s="19" t="n"/>
      <c r="I105" s="17" t="n"/>
      <c r="J105" s="33" t="n"/>
      <c r="K105" s="17" t="n"/>
      <c r="L105" s="33" t="n"/>
      <c r="M105" s="33" t="n"/>
      <c r="N105" s="17" t="n"/>
      <c r="O105" s="19" t="n"/>
      <c r="P105" s="32">
        <f>IF(B105="","",IF(M105&lt;&gt;"",MAX(0,M105-B105),MAX(0,NOW()-B105)))</f>
        <v/>
      </c>
      <c r="Q105" s="16">
        <f>IF(A105="","",IF(OR(K105="Completed",K105="Canceled"),"",IF(J105="","No due date",IF(J105&lt;NOW(),"Overdue",IF(J105&lt;TODAY()+1,"Due today",IF(J105&lt;NOW()+1,"Due within 24 hours","Upcoming"))))))</f>
        <v/>
      </c>
      <c r="R105" s="16">
        <f>IF(A105="","",IF(COUNTIF($A$6:$A$255,A105)&gt;1,"Duplicate ID",IF(OR(B105="",C105="",E105="",F105="",H105="",I105="",K105=""),"Missing required field",IF(AND(K105="Completed",M105=""),"Completed date missing",IF(AND(K105&lt;&gt;"Completed",M105&lt;&gt;""),"Completion/status mismatch",IF(AND(J105&lt;&gt;"",B105&lt;&gt;"",J105&lt;B105),"Due before logged",IF(AND(K105&lt;&gt;"Completed",K105&lt;&gt;"Canceled",L105&lt;&gt;"",NOW()-L105&gt;Lists!$I$3/24),"Stale open item","OK")))))))</f>
        <v/>
      </c>
    </row>
    <row r="106" ht="22" customHeight="1">
      <c r="A106" s="5" t="n"/>
      <c r="B106" s="31" t="n"/>
      <c r="C106" s="5" t="n"/>
      <c r="D106" s="5" t="n"/>
      <c r="E106" s="5" t="n"/>
      <c r="F106" s="5" t="n"/>
      <c r="G106" s="14" t="n"/>
      <c r="H106" s="14" t="n"/>
      <c r="I106" s="5" t="n"/>
      <c r="J106" s="31" t="n"/>
      <c r="K106" s="5" t="n"/>
      <c r="L106" s="31" t="n"/>
      <c r="M106" s="31" t="n"/>
      <c r="N106" s="5" t="n"/>
      <c r="O106" s="14" t="n"/>
      <c r="P106" s="32">
        <f>IF(B106="","",IF(M106&lt;&gt;"",MAX(0,M106-B106),MAX(0,NOW()-B106)))</f>
        <v/>
      </c>
      <c r="Q106" s="16">
        <f>IF(A106="","",IF(OR(K106="Completed",K106="Canceled"),"",IF(J106="","No due date",IF(J106&lt;NOW(),"Overdue",IF(J106&lt;TODAY()+1,"Due today",IF(J106&lt;NOW()+1,"Due within 24 hours","Upcoming"))))))</f>
        <v/>
      </c>
      <c r="R106" s="16">
        <f>IF(A106="","",IF(COUNTIF($A$6:$A$255,A106)&gt;1,"Duplicate ID",IF(OR(B106="",C106="",E106="",F106="",H106="",I106="",K106=""),"Missing required field",IF(AND(K106="Completed",M106=""),"Completed date missing",IF(AND(K106&lt;&gt;"Completed",M106&lt;&gt;""),"Completion/status mismatch",IF(AND(J106&lt;&gt;"",B106&lt;&gt;"",J106&lt;B106),"Due before logged",IF(AND(K106&lt;&gt;"Completed",K106&lt;&gt;"Canceled",L106&lt;&gt;"",NOW()-L106&gt;Lists!$I$3/24),"Stale open item","OK")))))))</f>
        <v/>
      </c>
    </row>
    <row r="107" ht="22" customHeight="1">
      <c r="A107" s="17" t="n"/>
      <c r="B107" s="33" t="n"/>
      <c r="C107" s="17" t="n"/>
      <c r="D107" s="17" t="n"/>
      <c r="E107" s="17" t="n"/>
      <c r="F107" s="17" t="n"/>
      <c r="G107" s="19" t="n"/>
      <c r="H107" s="19" t="n"/>
      <c r="I107" s="17" t="n"/>
      <c r="J107" s="33" t="n"/>
      <c r="K107" s="17" t="n"/>
      <c r="L107" s="33" t="n"/>
      <c r="M107" s="33" t="n"/>
      <c r="N107" s="17" t="n"/>
      <c r="O107" s="19" t="n"/>
      <c r="P107" s="32">
        <f>IF(B107="","",IF(M107&lt;&gt;"",MAX(0,M107-B107),MAX(0,NOW()-B107)))</f>
        <v/>
      </c>
      <c r="Q107" s="16">
        <f>IF(A107="","",IF(OR(K107="Completed",K107="Canceled"),"",IF(J107="","No due date",IF(J107&lt;NOW(),"Overdue",IF(J107&lt;TODAY()+1,"Due today",IF(J107&lt;NOW()+1,"Due within 24 hours","Upcoming"))))))</f>
        <v/>
      </c>
      <c r="R107" s="16">
        <f>IF(A107="","",IF(COUNTIF($A$6:$A$255,A107)&gt;1,"Duplicate ID",IF(OR(B107="",C107="",E107="",F107="",H107="",I107="",K107=""),"Missing required field",IF(AND(K107="Completed",M107=""),"Completed date missing",IF(AND(K107&lt;&gt;"Completed",M107&lt;&gt;""),"Completion/status mismatch",IF(AND(J107&lt;&gt;"",B107&lt;&gt;"",J107&lt;B107),"Due before logged",IF(AND(K107&lt;&gt;"Completed",K107&lt;&gt;"Canceled",L107&lt;&gt;"",NOW()-L107&gt;Lists!$I$3/24),"Stale open item","OK")))))))</f>
        <v/>
      </c>
    </row>
    <row r="108" ht="22" customHeight="1">
      <c r="A108" s="5" t="n"/>
      <c r="B108" s="31" t="n"/>
      <c r="C108" s="5" t="n"/>
      <c r="D108" s="5" t="n"/>
      <c r="E108" s="5" t="n"/>
      <c r="F108" s="5" t="n"/>
      <c r="G108" s="14" t="n"/>
      <c r="H108" s="14" t="n"/>
      <c r="I108" s="5" t="n"/>
      <c r="J108" s="31" t="n"/>
      <c r="K108" s="5" t="n"/>
      <c r="L108" s="31" t="n"/>
      <c r="M108" s="31" t="n"/>
      <c r="N108" s="5" t="n"/>
      <c r="O108" s="14" t="n"/>
      <c r="P108" s="32">
        <f>IF(B108="","",IF(M108&lt;&gt;"",MAX(0,M108-B108),MAX(0,NOW()-B108)))</f>
        <v/>
      </c>
      <c r="Q108" s="16">
        <f>IF(A108="","",IF(OR(K108="Completed",K108="Canceled"),"",IF(J108="","No due date",IF(J108&lt;NOW(),"Overdue",IF(J108&lt;TODAY()+1,"Due today",IF(J108&lt;NOW()+1,"Due within 24 hours","Upcoming"))))))</f>
        <v/>
      </c>
      <c r="R108" s="16">
        <f>IF(A108="","",IF(COUNTIF($A$6:$A$255,A108)&gt;1,"Duplicate ID",IF(OR(B108="",C108="",E108="",F108="",H108="",I108="",K108=""),"Missing required field",IF(AND(K108="Completed",M108=""),"Completed date missing",IF(AND(K108&lt;&gt;"Completed",M108&lt;&gt;""),"Completion/status mismatch",IF(AND(J108&lt;&gt;"",B108&lt;&gt;"",J108&lt;B108),"Due before logged",IF(AND(K108&lt;&gt;"Completed",K108&lt;&gt;"Canceled",L108&lt;&gt;"",NOW()-L108&gt;Lists!$I$3/24),"Stale open item","OK")))))))</f>
        <v/>
      </c>
    </row>
    <row r="109" ht="22" customHeight="1">
      <c r="A109" s="17" t="n"/>
      <c r="B109" s="33" t="n"/>
      <c r="C109" s="17" t="n"/>
      <c r="D109" s="17" t="n"/>
      <c r="E109" s="17" t="n"/>
      <c r="F109" s="17" t="n"/>
      <c r="G109" s="19" t="n"/>
      <c r="H109" s="19" t="n"/>
      <c r="I109" s="17" t="n"/>
      <c r="J109" s="33" t="n"/>
      <c r="K109" s="17" t="n"/>
      <c r="L109" s="33" t="n"/>
      <c r="M109" s="33" t="n"/>
      <c r="N109" s="17" t="n"/>
      <c r="O109" s="19" t="n"/>
      <c r="P109" s="32">
        <f>IF(B109="","",IF(M109&lt;&gt;"",MAX(0,M109-B109),MAX(0,NOW()-B109)))</f>
        <v/>
      </c>
      <c r="Q109" s="16">
        <f>IF(A109="","",IF(OR(K109="Completed",K109="Canceled"),"",IF(J109="","No due date",IF(J109&lt;NOW(),"Overdue",IF(J109&lt;TODAY()+1,"Due today",IF(J109&lt;NOW()+1,"Due within 24 hours","Upcoming"))))))</f>
        <v/>
      </c>
      <c r="R109" s="16">
        <f>IF(A109="","",IF(COUNTIF($A$6:$A$255,A109)&gt;1,"Duplicate ID",IF(OR(B109="",C109="",E109="",F109="",H109="",I109="",K109=""),"Missing required field",IF(AND(K109="Completed",M109=""),"Completed date missing",IF(AND(K109&lt;&gt;"Completed",M109&lt;&gt;""),"Completion/status mismatch",IF(AND(J109&lt;&gt;"",B109&lt;&gt;"",J109&lt;B109),"Due before logged",IF(AND(K109&lt;&gt;"Completed",K109&lt;&gt;"Canceled",L109&lt;&gt;"",NOW()-L109&gt;Lists!$I$3/24),"Stale open item","OK")))))))</f>
        <v/>
      </c>
    </row>
    <row r="110" ht="22" customHeight="1">
      <c r="A110" s="5" t="n"/>
      <c r="B110" s="31" t="n"/>
      <c r="C110" s="5" t="n"/>
      <c r="D110" s="5" t="n"/>
      <c r="E110" s="5" t="n"/>
      <c r="F110" s="5" t="n"/>
      <c r="G110" s="14" t="n"/>
      <c r="H110" s="14" t="n"/>
      <c r="I110" s="5" t="n"/>
      <c r="J110" s="31" t="n"/>
      <c r="K110" s="5" t="n"/>
      <c r="L110" s="31" t="n"/>
      <c r="M110" s="31" t="n"/>
      <c r="N110" s="5" t="n"/>
      <c r="O110" s="14" t="n"/>
      <c r="P110" s="32">
        <f>IF(B110="","",IF(M110&lt;&gt;"",MAX(0,M110-B110),MAX(0,NOW()-B110)))</f>
        <v/>
      </c>
      <c r="Q110" s="16">
        <f>IF(A110="","",IF(OR(K110="Completed",K110="Canceled"),"",IF(J110="","No due date",IF(J110&lt;NOW(),"Overdue",IF(J110&lt;TODAY()+1,"Due today",IF(J110&lt;NOW()+1,"Due within 24 hours","Upcoming"))))))</f>
        <v/>
      </c>
      <c r="R110" s="16">
        <f>IF(A110="","",IF(COUNTIF($A$6:$A$255,A110)&gt;1,"Duplicate ID",IF(OR(B110="",C110="",E110="",F110="",H110="",I110="",K110=""),"Missing required field",IF(AND(K110="Completed",M110=""),"Completed date missing",IF(AND(K110&lt;&gt;"Completed",M110&lt;&gt;""),"Completion/status mismatch",IF(AND(J110&lt;&gt;"",B110&lt;&gt;"",J110&lt;B110),"Due before logged",IF(AND(K110&lt;&gt;"Completed",K110&lt;&gt;"Canceled",L110&lt;&gt;"",NOW()-L110&gt;Lists!$I$3/24),"Stale open item","OK")))))))</f>
        <v/>
      </c>
    </row>
    <row r="111" ht="22" customHeight="1">
      <c r="A111" s="17" t="n"/>
      <c r="B111" s="33" t="n"/>
      <c r="C111" s="17" t="n"/>
      <c r="D111" s="17" t="n"/>
      <c r="E111" s="17" t="n"/>
      <c r="F111" s="17" t="n"/>
      <c r="G111" s="19" t="n"/>
      <c r="H111" s="19" t="n"/>
      <c r="I111" s="17" t="n"/>
      <c r="J111" s="33" t="n"/>
      <c r="K111" s="17" t="n"/>
      <c r="L111" s="33" t="n"/>
      <c r="M111" s="33" t="n"/>
      <c r="N111" s="17" t="n"/>
      <c r="O111" s="19" t="n"/>
      <c r="P111" s="32">
        <f>IF(B111="","",IF(M111&lt;&gt;"",MAX(0,M111-B111),MAX(0,NOW()-B111)))</f>
        <v/>
      </c>
      <c r="Q111" s="16">
        <f>IF(A111="","",IF(OR(K111="Completed",K111="Canceled"),"",IF(J111="","No due date",IF(J111&lt;NOW(),"Overdue",IF(J111&lt;TODAY()+1,"Due today",IF(J111&lt;NOW()+1,"Due within 24 hours","Upcoming"))))))</f>
        <v/>
      </c>
      <c r="R111" s="16">
        <f>IF(A111="","",IF(COUNTIF($A$6:$A$255,A111)&gt;1,"Duplicate ID",IF(OR(B111="",C111="",E111="",F111="",H111="",I111="",K111=""),"Missing required field",IF(AND(K111="Completed",M111=""),"Completed date missing",IF(AND(K111&lt;&gt;"Completed",M111&lt;&gt;""),"Completion/status mismatch",IF(AND(J111&lt;&gt;"",B111&lt;&gt;"",J111&lt;B111),"Due before logged",IF(AND(K111&lt;&gt;"Completed",K111&lt;&gt;"Canceled",L111&lt;&gt;"",NOW()-L111&gt;Lists!$I$3/24),"Stale open item","OK")))))))</f>
        <v/>
      </c>
    </row>
    <row r="112" ht="22" customHeight="1">
      <c r="A112" s="5" t="n"/>
      <c r="B112" s="31" t="n"/>
      <c r="C112" s="5" t="n"/>
      <c r="D112" s="5" t="n"/>
      <c r="E112" s="5" t="n"/>
      <c r="F112" s="5" t="n"/>
      <c r="G112" s="14" t="n"/>
      <c r="H112" s="14" t="n"/>
      <c r="I112" s="5" t="n"/>
      <c r="J112" s="31" t="n"/>
      <c r="K112" s="5" t="n"/>
      <c r="L112" s="31" t="n"/>
      <c r="M112" s="31" t="n"/>
      <c r="N112" s="5" t="n"/>
      <c r="O112" s="14" t="n"/>
      <c r="P112" s="32">
        <f>IF(B112="","",IF(M112&lt;&gt;"",MAX(0,M112-B112),MAX(0,NOW()-B112)))</f>
        <v/>
      </c>
      <c r="Q112" s="16">
        <f>IF(A112="","",IF(OR(K112="Completed",K112="Canceled"),"",IF(J112="","No due date",IF(J112&lt;NOW(),"Overdue",IF(J112&lt;TODAY()+1,"Due today",IF(J112&lt;NOW()+1,"Due within 24 hours","Upcoming"))))))</f>
        <v/>
      </c>
      <c r="R112" s="16">
        <f>IF(A112="","",IF(COUNTIF($A$6:$A$255,A112)&gt;1,"Duplicate ID",IF(OR(B112="",C112="",E112="",F112="",H112="",I112="",K112=""),"Missing required field",IF(AND(K112="Completed",M112=""),"Completed date missing",IF(AND(K112&lt;&gt;"Completed",M112&lt;&gt;""),"Completion/status mismatch",IF(AND(J112&lt;&gt;"",B112&lt;&gt;"",J112&lt;B112),"Due before logged",IF(AND(K112&lt;&gt;"Completed",K112&lt;&gt;"Canceled",L112&lt;&gt;"",NOW()-L112&gt;Lists!$I$3/24),"Stale open item","OK")))))))</f>
        <v/>
      </c>
    </row>
    <row r="113" ht="22" customHeight="1">
      <c r="A113" s="17" t="n"/>
      <c r="B113" s="33" t="n"/>
      <c r="C113" s="17" t="n"/>
      <c r="D113" s="17" t="n"/>
      <c r="E113" s="17" t="n"/>
      <c r="F113" s="17" t="n"/>
      <c r="G113" s="19" t="n"/>
      <c r="H113" s="19" t="n"/>
      <c r="I113" s="17" t="n"/>
      <c r="J113" s="33" t="n"/>
      <c r="K113" s="17" t="n"/>
      <c r="L113" s="33" t="n"/>
      <c r="M113" s="33" t="n"/>
      <c r="N113" s="17" t="n"/>
      <c r="O113" s="19" t="n"/>
      <c r="P113" s="32">
        <f>IF(B113="","",IF(M113&lt;&gt;"",MAX(0,M113-B113),MAX(0,NOW()-B113)))</f>
        <v/>
      </c>
      <c r="Q113" s="16">
        <f>IF(A113="","",IF(OR(K113="Completed",K113="Canceled"),"",IF(J113="","No due date",IF(J113&lt;NOW(),"Overdue",IF(J113&lt;TODAY()+1,"Due today",IF(J113&lt;NOW()+1,"Due within 24 hours","Upcoming"))))))</f>
        <v/>
      </c>
      <c r="R113" s="16">
        <f>IF(A113="","",IF(COUNTIF($A$6:$A$255,A113)&gt;1,"Duplicate ID",IF(OR(B113="",C113="",E113="",F113="",H113="",I113="",K113=""),"Missing required field",IF(AND(K113="Completed",M113=""),"Completed date missing",IF(AND(K113&lt;&gt;"Completed",M113&lt;&gt;""),"Completion/status mismatch",IF(AND(J113&lt;&gt;"",B113&lt;&gt;"",J113&lt;B113),"Due before logged",IF(AND(K113&lt;&gt;"Completed",K113&lt;&gt;"Canceled",L113&lt;&gt;"",NOW()-L113&gt;Lists!$I$3/24),"Stale open item","OK")))))))</f>
        <v/>
      </c>
    </row>
    <row r="114" ht="22" customHeight="1">
      <c r="A114" s="5" t="n"/>
      <c r="B114" s="31" t="n"/>
      <c r="C114" s="5" t="n"/>
      <c r="D114" s="5" t="n"/>
      <c r="E114" s="5" t="n"/>
      <c r="F114" s="5" t="n"/>
      <c r="G114" s="14" t="n"/>
      <c r="H114" s="14" t="n"/>
      <c r="I114" s="5" t="n"/>
      <c r="J114" s="31" t="n"/>
      <c r="K114" s="5" t="n"/>
      <c r="L114" s="31" t="n"/>
      <c r="M114" s="31" t="n"/>
      <c r="N114" s="5" t="n"/>
      <c r="O114" s="14" t="n"/>
      <c r="P114" s="32">
        <f>IF(B114="","",IF(M114&lt;&gt;"",MAX(0,M114-B114),MAX(0,NOW()-B114)))</f>
        <v/>
      </c>
      <c r="Q114" s="16">
        <f>IF(A114="","",IF(OR(K114="Completed",K114="Canceled"),"",IF(J114="","No due date",IF(J114&lt;NOW(),"Overdue",IF(J114&lt;TODAY()+1,"Due today",IF(J114&lt;NOW()+1,"Due within 24 hours","Upcoming"))))))</f>
        <v/>
      </c>
      <c r="R114" s="16">
        <f>IF(A114="","",IF(COUNTIF($A$6:$A$255,A114)&gt;1,"Duplicate ID",IF(OR(B114="",C114="",E114="",F114="",H114="",I114="",K114=""),"Missing required field",IF(AND(K114="Completed",M114=""),"Completed date missing",IF(AND(K114&lt;&gt;"Completed",M114&lt;&gt;""),"Completion/status mismatch",IF(AND(J114&lt;&gt;"",B114&lt;&gt;"",J114&lt;B114),"Due before logged",IF(AND(K114&lt;&gt;"Completed",K114&lt;&gt;"Canceled",L114&lt;&gt;"",NOW()-L114&gt;Lists!$I$3/24),"Stale open item","OK")))))))</f>
        <v/>
      </c>
    </row>
    <row r="115" ht="22" customHeight="1">
      <c r="A115" s="17" t="n"/>
      <c r="B115" s="33" t="n"/>
      <c r="C115" s="17" t="n"/>
      <c r="D115" s="17" t="n"/>
      <c r="E115" s="17" t="n"/>
      <c r="F115" s="17" t="n"/>
      <c r="G115" s="19" t="n"/>
      <c r="H115" s="19" t="n"/>
      <c r="I115" s="17" t="n"/>
      <c r="J115" s="33" t="n"/>
      <c r="K115" s="17" t="n"/>
      <c r="L115" s="33" t="n"/>
      <c r="M115" s="33" t="n"/>
      <c r="N115" s="17" t="n"/>
      <c r="O115" s="19" t="n"/>
      <c r="P115" s="32">
        <f>IF(B115="","",IF(M115&lt;&gt;"",MAX(0,M115-B115),MAX(0,NOW()-B115)))</f>
        <v/>
      </c>
      <c r="Q115" s="16">
        <f>IF(A115="","",IF(OR(K115="Completed",K115="Canceled"),"",IF(J115="","No due date",IF(J115&lt;NOW(),"Overdue",IF(J115&lt;TODAY()+1,"Due today",IF(J115&lt;NOW()+1,"Due within 24 hours","Upcoming"))))))</f>
        <v/>
      </c>
      <c r="R115" s="16">
        <f>IF(A115="","",IF(COUNTIF($A$6:$A$255,A115)&gt;1,"Duplicate ID",IF(OR(B115="",C115="",E115="",F115="",H115="",I115="",K115=""),"Missing required field",IF(AND(K115="Completed",M115=""),"Completed date missing",IF(AND(K115&lt;&gt;"Completed",M115&lt;&gt;""),"Completion/status mismatch",IF(AND(J115&lt;&gt;"",B115&lt;&gt;"",J115&lt;B115),"Due before logged",IF(AND(K115&lt;&gt;"Completed",K115&lt;&gt;"Canceled",L115&lt;&gt;"",NOW()-L115&gt;Lists!$I$3/24),"Stale open item","OK")))))))</f>
        <v/>
      </c>
    </row>
    <row r="116" ht="22" customHeight="1">
      <c r="A116" s="5" t="n"/>
      <c r="B116" s="31" t="n"/>
      <c r="C116" s="5" t="n"/>
      <c r="D116" s="5" t="n"/>
      <c r="E116" s="5" t="n"/>
      <c r="F116" s="5" t="n"/>
      <c r="G116" s="14" t="n"/>
      <c r="H116" s="14" t="n"/>
      <c r="I116" s="5" t="n"/>
      <c r="J116" s="31" t="n"/>
      <c r="K116" s="5" t="n"/>
      <c r="L116" s="31" t="n"/>
      <c r="M116" s="31" t="n"/>
      <c r="N116" s="5" t="n"/>
      <c r="O116" s="14" t="n"/>
      <c r="P116" s="32">
        <f>IF(B116="","",IF(M116&lt;&gt;"",MAX(0,M116-B116),MAX(0,NOW()-B116)))</f>
        <v/>
      </c>
      <c r="Q116" s="16">
        <f>IF(A116="","",IF(OR(K116="Completed",K116="Canceled"),"",IF(J116="","No due date",IF(J116&lt;NOW(),"Overdue",IF(J116&lt;TODAY()+1,"Due today",IF(J116&lt;NOW()+1,"Due within 24 hours","Upcoming"))))))</f>
        <v/>
      </c>
      <c r="R116" s="16">
        <f>IF(A116="","",IF(COUNTIF($A$6:$A$255,A116)&gt;1,"Duplicate ID",IF(OR(B116="",C116="",E116="",F116="",H116="",I116="",K116=""),"Missing required field",IF(AND(K116="Completed",M116=""),"Completed date missing",IF(AND(K116&lt;&gt;"Completed",M116&lt;&gt;""),"Completion/status mismatch",IF(AND(J116&lt;&gt;"",B116&lt;&gt;"",J116&lt;B116),"Due before logged",IF(AND(K116&lt;&gt;"Completed",K116&lt;&gt;"Canceled",L116&lt;&gt;"",NOW()-L116&gt;Lists!$I$3/24),"Stale open item","OK")))))))</f>
        <v/>
      </c>
    </row>
    <row r="117" ht="22" customHeight="1">
      <c r="A117" s="17" t="n"/>
      <c r="B117" s="33" t="n"/>
      <c r="C117" s="17" t="n"/>
      <c r="D117" s="17" t="n"/>
      <c r="E117" s="17" t="n"/>
      <c r="F117" s="17" t="n"/>
      <c r="G117" s="19" t="n"/>
      <c r="H117" s="19" t="n"/>
      <c r="I117" s="17" t="n"/>
      <c r="J117" s="33" t="n"/>
      <c r="K117" s="17" t="n"/>
      <c r="L117" s="33" t="n"/>
      <c r="M117" s="33" t="n"/>
      <c r="N117" s="17" t="n"/>
      <c r="O117" s="19" t="n"/>
      <c r="P117" s="32">
        <f>IF(B117="","",IF(M117&lt;&gt;"",MAX(0,M117-B117),MAX(0,NOW()-B117)))</f>
        <v/>
      </c>
      <c r="Q117" s="16">
        <f>IF(A117="","",IF(OR(K117="Completed",K117="Canceled"),"",IF(J117="","No due date",IF(J117&lt;NOW(),"Overdue",IF(J117&lt;TODAY()+1,"Due today",IF(J117&lt;NOW()+1,"Due within 24 hours","Upcoming"))))))</f>
        <v/>
      </c>
      <c r="R117" s="16">
        <f>IF(A117="","",IF(COUNTIF($A$6:$A$255,A117)&gt;1,"Duplicate ID",IF(OR(B117="",C117="",E117="",F117="",H117="",I117="",K117=""),"Missing required field",IF(AND(K117="Completed",M117=""),"Completed date missing",IF(AND(K117&lt;&gt;"Completed",M117&lt;&gt;""),"Completion/status mismatch",IF(AND(J117&lt;&gt;"",B117&lt;&gt;"",J117&lt;B117),"Due before logged",IF(AND(K117&lt;&gt;"Completed",K117&lt;&gt;"Canceled",L117&lt;&gt;"",NOW()-L117&gt;Lists!$I$3/24),"Stale open item","OK")))))))</f>
        <v/>
      </c>
    </row>
    <row r="118" ht="22" customHeight="1">
      <c r="A118" s="5" t="n"/>
      <c r="B118" s="31" t="n"/>
      <c r="C118" s="5" t="n"/>
      <c r="D118" s="5" t="n"/>
      <c r="E118" s="5" t="n"/>
      <c r="F118" s="5" t="n"/>
      <c r="G118" s="14" t="n"/>
      <c r="H118" s="14" t="n"/>
      <c r="I118" s="5" t="n"/>
      <c r="J118" s="31" t="n"/>
      <c r="K118" s="5" t="n"/>
      <c r="L118" s="31" t="n"/>
      <c r="M118" s="31" t="n"/>
      <c r="N118" s="5" t="n"/>
      <c r="O118" s="14" t="n"/>
      <c r="P118" s="32">
        <f>IF(B118="","",IF(M118&lt;&gt;"",MAX(0,M118-B118),MAX(0,NOW()-B118)))</f>
        <v/>
      </c>
      <c r="Q118" s="16">
        <f>IF(A118="","",IF(OR(K118="Completed",K118="Canceled"),"",IF(J118="","No due date",IF(J118&lt;NOW(),"Overdue",IF(J118&lt;TODAY()+1,"Due today",IF(J118&lt;NOW()+1,"Due within 24 hours","Upcoming"))))))</f>
        <v/>
      </c>
      <c r="R118" s="16">
        <f>IF(A118="","",IF(COUNTIF($A$6:$A$255,A118)&gt;1,"Duplicate ID",IF(OR(B118="",C118="",E118="",F118="",H118="",I118="",K118=""),"Missing required field",IF(AND(K118="Completed",M118=""),"Completed date missing",IF(AND(K118&lt;&gt;"Completed",M118&lt;&gt;""),"Completion/status mismatch",IF(AND(J118&lt;&gt;"",B118&lt;&gt;"",J118&lt;B118),"Due before logged",IF(AND(K118&lt;&gt;"Completed",K118&lt;&gt;"Canceled",L118&lt;&gt;"",NOW()-L118&gt;Lists!$I$3/24),"Stale open item","OK")))))))</f>
        <v/>
      </c>
    </row>
    <row r="119" ht="22" customHeight="1">
      <c r="A119" s="17" t="n"/>
      <c r="B119" s="33" t="n"/>
      <c r="C119" s="17" t="n"/>
      <c r="D119" s="17" t="n"/>
      <c r="E119" s="17" t="n"/>
      <c r="F119" s="17" t="n"/>
      <c r="G119" s="19" t="n"/>
      <c r="H119" s="19" t="n"/>
      <c r="I119" s="17" t="n"/>
      <c r="J119" s="33" t="n"/>
      <c r="K119" s="17" t="n"/>
      <c r="L119" s="33" t="n"/>
      <c r="M119" s="33" t="n"/>
      <c r="N119" s="17" t="n"/>
      <c r="O119" s="19" t="n"/>
      <c r="P119" s="32">
        <f>IF(B119="","",IF(M119&lt;&gt;"",MAX(0,M119-B119),MAX(0,NOW()-B119)))</f>
        <v/>
      </c>
      <c r="Q119" s="16">
        <f>IF(A119="","",IF(OR(K119="Completed",K119="Canceled"),"",IF(J119="","No due date",IF(J119&lt;NOW(),"Overdue",IF(J119&lt;TODAY()+1,"Due today",IF(J119&lt;NOW()+1,"Due within 24 hours","Upcoming"))))))</f>
        <v/>
      </c>
      <c r="R119" s="16">
        <f>IF(A119="","",IF(COUNTIF($A$6:$A$255,A119)&gt;1,"Duplicate ID",IF(OR(B119="",C119="",E119="",F119="",H119="",I119="",K119=""),"Missing required field",IF(AND(K119="Completed",M119=""),"Completed date missing",IF(AND(K119&lt;&gt;"Completed",M119&lt;&gt;""),"Completion/status mismatch",IF(AND(J119&lt;&gt;"",B119&lt;&gt;"",J119&lt;B119),"Due before logged",IF(AND(K119&lt;&gt;"Completed",K119&lt;&gt;"Canceled",L119&lt;&gt;"",NOW()-L119&gt;Lists!$I$3/24),"Stale open item","OK")))))))</f>
        <v/>
      </c>
    </row>
    <row r="120" ht="22" customHeight="1">
      <c r="A120" s="5" t="n"/>
      <c r="B120" s="31" t="n"/>
      <c r="C120" s="5" t="n"/>
      <c r="D120" s="5" t="n"/>
      <c r="E120" s="5" t="n"/>
      <c r="F120" s="5" t="n"/>
      <c r="G120" s="14" t="n"/>
      <c r="H120" s="14" t="n"/>
      <c r="I120" s="5" t="n"/>
      <c r="J120" s="31" t="n"/>
      <c r="K120" s="5" t="n"/>
      <c r="L120" s="31" t="n"/>
      <c r="M120" s="31" t="n"/>
      <c r="N120" s="5" t="n"/>
      <c r="O120" s="14" t="n"/>
      <c r="P120" s="32">
        <f>IF(B120="","",IF(M120&lt;&gt;"",MAX(0,M120-B120),MAX(0,NOW()-B120)))</f>
        <v/>
      </c>
      <c r="Q120" s="16">
        <f>IF(A120="","",IF(OR(K120="Completed",K120="Canceled"),"",IF(J120="","No due date",IF(J120&lt;NOW(),"Overdue",IF(J120&lt;TODAY()+1,"Due today",IF(J120&lt;NOW()+1,"Due within 24 hours","Upcoming"))))))</f>
        <v/>
      </c>
      <c r="R120" s="16">
        <f>IF(A120="","",IF(COUNTIF($A$6:$A$255,A120)&gt;1,"Duplicate ID",IF(OR(B120="",C120="",E120="",F120="",H120="",I120="",K120=""),"Missing required field",IF(AND(K120="Completed",M120=""),"Completed date missing",IF(AND(K120&lt;&gt;"Completed",M120&lt;&gt;""),"Completion/status mismatch",IF(AND(J120&lt;&gt;"",B120&lt;&gt;"",J120&lt;B120),"Due before logged",IF(AND(K120&lt;&gt;"Completed",K120&lt;&gt;"Canceled",L120&lt;&gt;"",NOW()-L120&gt;Lists!$I$3/24),"Stale open item","OK")))))))</f>
        <v/>
      </c>
    </row>
    <row r="121" ht="22" customHeight="1">
      <c r="A121" s="17" t="n"/>
      <c r="B121" s="33" t="n"/>
      <c r="C121" s="17" t="n"/>
      <c r="D121" s="17" t="n"/>
      <c r="E121" s="17" t="n"/>
      <c r="F121" s="17" t="n"/>
      <c r="G121" s="19" t="n"/>
      <c r="H121" s="19" t="n"/>
      <c r="I121" s="17" t="n"/>
      <c r="J121" s="33" t="n"/>
      <c r="K121" s="17" t="n"/>
      <c r="L121" s="33" t="n"/>
      <c r="M121" s="33" t="n"/>
      <c r="N121" s="17" t="n"/>
      <c r="O121" s="19" t="n"/>
      <c r="P121" s="32">
        <f>IF(B121="","",IF(M121&lt;&gt;"",MAX(0,M121-B121),MAX(0,NOW()-B121)))</f>
        <v/>
      </c>
      <c r="Q121" s="16">
        <f>IF(A121="","",IF(OR(K121="Completed",K121="Canceled"),"",IF(J121="","No due date",IF(J121&lt;NOW(),"Overdue",IF(J121&lt;TODAY()+1,"Due today",IF(J121&lt;NOW()+1,"Due within 24 hours","Upcoming"))))))</f>
        <v/>
      </c>
      <c r="R121" s="16">
        <f>IF(A121="","",IF(COUNTIF($A$6:$A$255,A121)&gt;1,"Duplicate ID",IF(OR(B121="",C121="",E121="",F121="",H121="",I121="",K121=""),"Missing required field",IF(AND(K121="Completed",M121=""),"Completed date missing",IF(AND(K121&lt;&gt;"Completed",M121&lt;&gt;""),"Completion/status mismatch",IF(AND(J121&lt;&gt;"",B121&lt;&gt;"",J121&lt;B121),"Due before logged",IF(AND(K121&lt;&gt;"Completed",K121&lt;&gt;"Canceled",L121&lt;&gt;"",NOW()-L121&gt;Lists!$I$3/24),"Stale open item","OK")))))))</f>
        <v/>
      </c>
    </row>
    <row r="122" ht="22" customHeight="1">
      <c r="A122" s="5" t="n"/>
      <c r="B122" s="31" t="n"/>
      <c r="C122" s="5" t="n"/>
      <c r="D122" s="5" t="n"/>
      <c r="E122" s="5" t="n"/>
      <c r="F122" s="5" t="n"/>
      <c r="G122" s="14" t="n"/>
      <c r="H122" s="14" t="n"/>
      <c r="I122" s="5" t="n"/>
      <c r="J122" s="31" t="n"/>
      <c r="K122" s="5" t="n"/>
      <c r="L122" s="31" t="n"/>
      <c r="M122" s="31" t="n"/>
      <c r="N122" s="5" t="n"/>
      <c r="O122" s="14" t="n"/>
      <c r="P122" s="32">
        <f>IF(B122="","",IF(M122&lt;&gt;"",MAX(0,M122-B122),MAX(0,NOW()-B122)))</f>
        <v/>
      </c>
      <c r="Q122" s="16">
        <f>IF(A122="","",IF(OR(K122="Completed",K122="Canceled"),"",IF(J122="","No due date",IF(J122&lt;NOW(),"Overdue",IF(J122&lt;TODAY()+1,"Due today",IF(J122&lt;NOW()+1,"Due within 24 hours","Upcoming"))))))</f>
        <v/>
      </c>
      <c r="R122" s="16">
        <f>IF(A122="","",IF(COUNTIF($A$6:$A$255,A122)&gt;1,"Duplicate ID",IF(OR(B122="",C122="",E122="",F122="",H122="",I122="",K122=""),"Missing required field",IF(AND(K122="Completed",M122=""),"Completed date missing",IF(AND(K122&lt;&gt;"Completed",M122&lt;&gt;""),"Completion/status mismatch",IF(AND(J122&lt;&gt;"",B122&lt;&gt;"",J122&lt;B122),"Due before logged",IF(AND(K122&lt;&gt;"Completed",K122&lt;&gt;"Canceled",L122&lt;&gt;"",NOW()-L122&gt;Lists!$I$3/24),"Stale open item","OK")))))))</f>
        <v/>
      </c>
    </row>
    <row r="123" ht="22" customHeight="1">
      <c r="A123" s="17" t="n"/>
      <c r="B123" s="33" t="n"/>
      <c r="C123" s="17" t="n"/>
      <c r="D123" s="17" t="n"/>
      <c r="E123" s="17" t="n"/>
      <c r="F123" s="17" t="n"/>
      <c r="G123" s="19" t="n"/>
      <c r="H123" s="19" t="n"/>
      <c r="I123" s="17" t="n"/>
      <c r="J123" s="33" t="n"/>
      <c r="K123" s="17" t="n"/>
      <c r="L123" s="33" t="n"/>
      <c r="M123" s="33" t="n"/>
      <c r="N123" s="17" t="n"/>
      <c r="O123" s="19" t="n"/>
      <c r="P123" s="32">
        <f>IF(B123="","",IF(M123&lt;&gt;"",MAX(0,M123-B123),MAX(0,NOW()-B123)))</f>
        <v/>
      </c>
      <c r="Q123" s="16">
        <f>IF(A123="","",IF(OR(K123="Completed",K123="Canceled"),"",IF(J123="","No due date",IF(J123&lt;NOW(),"Overdue",IF(J123&lt;TODAY()+1,"Due today",IF(J123&lt;NOW()+1,"Due within 24 hours","Upcoming"))))))</f>
        <v/>
      </c>
      <c r="R123" s="16">
        <f>IF(A123="","",IF(COUNTIF($A$6:$A$255,A123)&gt;1,"Duplicate ID",IF(OR(B123="",C123="",E123="",F123="",H123="",I123="",K123=""),"Missing required field",IF(AND(K123="Completed",M123=""),"Completed date missing",IF(AND(K123&lt;&gt;"Completed",M123&lt;&gt;""),"Completion/status mismatch",IF(AND(J123&lt;&gt;"",B123&lt;&gt;"",J123&lt;B123),"Due before logged",IF(AND(K123&lt;&gt;"Completed",K123&lt;&gt;"Canceled",L123&lt;&gt;"",NOW()-L123&gt;Lists!$I$3/24),"Stale open item","OK")))))))</f>
        <v/>
      </c>
    </row>
    <row r="124" ht="22" customHeight="1">
      <c r="A124" s="5" t="n"/>
      <c r="B124" s="31" t="n"/>
      <c r="C124" s="5" t="n"/>
      <c r="D124" s="5" t="n"/>
      <c r="E124" s="5" t="n"/>
      <c r="F124" s="5" t="n"/>
      <c r="G124" s="14" t="n"/>
      <c r="H124" s="14" t="n"/>
      <c r="I124" s="5" t="n"/>
      <c r="J124" s="31" t="n"/>
      <c r="K124" s="5" t="n"/>
      <c r="L124" s="31" t="n"/>
      <c r="M124" s="31" t="n"/>
      <c r="N124" s="5" t="n"/>
      <c r="O124" s="14" t="n"/>
      <c r="P124" s="32">
        <f>IF(B124="","",IF(M124&lt;&gt;"",MAX(0,M124-B124),MAX(0,NOW()-B124)))</f>
        <v/>
      </c>
      <c r="Q124" s="16">
        <f>IF(A124="","",IF(OR(K124="Completed",K124="Canceled"),"",IF(J124="","No due date",IF(J124&lt;NOW(),"Overdue",IF(J124&lt;TODAY()+1,"Due today",IF(J124&lt;NOW()+1,"Due within 24 hours","Upcoming"))))))</f>
        <v/>
      </c>
      <c r="R124" s="16">
        <f>IF(A124="","",IF(COUNTIF($A$6:$A$255,A124)&gt;1,"Duplicate ID",IF(OR(B124="",C124="",E124="",F124="",H124="",I124="",K124=""),"Missing required field",IF(AND(K124="Completed",M124=""),"Completed date missing",IF(AND(K124&lt;&gt;"Completed",M124&lt;&gt;""),"Completion/status mismatch",IF(AND(J124&lt;&gt;"",B124&lt;&gt;"",J124&lt;B124),"Due before logged",IF(AND(K124&lt;&gt;"Completed",K124&lt;&gt;"Canceled",L124&lt;&gt;"",NOW()-L124&gt;Lists!$I$3/24),"Stale open item","OK")))))))</f>
        <v/>
      </c>
    </row>
    <row r="125" ht="22" customHeight="1">
      <c r="A125" s="17" t="n"/>
      <c r="B125" s="33" t="n"/>
      <c r="C125" s="17" t="n"/>
      <c r="D125" s="17" t="n"/>
      <c r="E125" s="17" t="n"/>
      <c r="F125" s="17" t="n"/>
      <c r="G125" s="19" t="n"/>
      <c r="H125" s="19" t="n"/>
      <c r="I125" s="17" t="n"/>
      <c r="J125" s="33" t="n"/>
      <c r="K125" s="17" t="n"/>
      <c r="L125" s="33" t="n"/>
      <c r="M125" s="33" t="n"/>
      <c r="N125" s="17" t="n"/>
      <c r="O125" s="19" t="n"/>
      <c r="P125" s="32">
        <f>IF(B125="","",IF(M125&lt;&gt;"",MAX(0,M125-B125),MAX(0,NOW()-B125)))</f>
        <v/>
      </c>
      <c r="Q125" s="16">
        <f>IF(A125="","",IF(OR(K125="Completed",K125="Canceled"),"",IF(J125="","No due date",IF(J125&lt;NOW(),"Overdue",IF(J125&lt;TODAY()+1,"Due today",IF(J125&lt;NOW()+1,"Due within 24 hours","Upcoming"))))))</f>
        <v/>
      </c>
      <c r="R125" s="16">
        <f>IF(A125="","",IF(COUNTIF($A$6:$A$255,A125)&gt;1,"Duplicate ID",IF(OR(B125="",C125="",E125="",F125="",H125="",I125="",K125=""),"Missing required field",IF(AND(K125="Completed",M125=""),"Completed date missing",IF(AND(K125&lt;&gt;"Completed",M125&lt;&gt;""),"Completion/status mismatch",IF(AND(J125&lt;&gt;"",B125&lt;&gt;"",J125&lt;B125),"Due before logged",IF(AND(K125&lt;&gt;"Completed",K125&lt;&gt;"Canceled",L125&lt;&gt;"",NOW()-L125&gt;Lists!$I$3/24),"Stale open item","OK")))))))</f>
        <v/>
      </c>
    </row>
    <row r="126" ht="22" customHeight="1">
      <c r="A126" s="5" t="n"/>
      <c r="B126" s="31" t="n"/>
      <c r="C126" s="5" t="n"/>
      <c r="D126" s="5" t="n"/>
      <c r="E126" s="5" t="n"/>
      <c r="F126" s="5" t="n"/>
      <c r="G126" s="14" t="n"/>
      <c r="H126" s="14" t="n"/>
      <c r="I126" s="5" t="n"/>
      <c r="J126" s="31" t="n"/>
      <c r="K126" s="5" t="n"/>
      <c r="L126" s="31" t="n"/>
      <c r="M126" s="31" t="n"/>
      <c r="N126" s="5" t="n"/>
      <c r="O126" s="14" t="n"/>
      <c r="P126" s="32">
        <f>IF(B126="","",IF(M126&lt;&gt;"",MAX(0,M126-B126),MAX(0,NOW()-B126)))</f>
        <v/>
      </c>
      <c r="Q126" s="16">
        <f>IF(A126="","",IF(OR(K126="Completed",K126="Canceled"),"",IF(J126="","No due date",IF(J126&lt;NOW(),"Overdue",IF(J126&lt;TODAY()+1,"Due today",IF(J126&lt;NOW()+1,"Due within 24 hours","Upcoming"))))))</f>
        <v/>
      </c>
      <c r="R126" s="16">
        <f>IF(A126="","",IF(COUNTIF($A$6:$A$255,A126)&gt;1,"Duplicate ID",IF(OR(B126="",C126="",E126="",F126="",H126="",I126="",K126=""),"Missing required field",IF(AND(K126="Completed",M126=""),"Completed date missing",IF(AND(K126&lt;&gt;"Completed",M126&lt;&gt;""),"Completion/status mismatch",IF(AND(J126&lt;&gt;"",B126&lt;&gt;"",J126&lt;B126),"Due before logged",IF(AND(K126&lt;&gt;"Completed",K126&lt;&gt;"Canceled",L126&lt;&gt;"",NOW()-L126&gt;Lists!$I$3/24),"Stale open item","OK")))))))</f>
        <v/>
      </c>
    </row>
    <row r="127" ht="22" customHeight="1">
      <c r="A127" s="17" t="n"/>
      <c r="B127" s="33" t="n"/>
      <c r="C127" s="17" t="n"/>
      <c r="D127" s="17" t="n"/>
      <c r="E127" s="17" t="n"/>
      <c r="F127" s="17" t="n"/>
      <c r="G127" s="19" t="n"/>
      <c r="H127" s="19" t="n"/>
      <c r="I127" s="17" t="n"/>
      <c r="J127" s="33" t="n"/>
      <c r="K127" s="17" t="n"/>
      <c r="L127" s="33" t="n"/>
      <c r="M127" s="33" t="n"/>
      <c r="N127" s="17" t="n"/>
      <c r="O127" s="19" t="n"/>
      <c r="P127" s="32">
        <f>IF(B127="","",IF(M127&lt;&gt;"",MAX(0,M127-B127),MAX(0,NOW()-B127)))</f>
        <v/>
      </c>
      <c r="Q127" s="16">
        <f>IF(A127="","",IF(OR(K127="Completed",K127="Canceled"),"",IF(J127="","No due date",IF(J127&lt;NOW(),"Overdue",IF(J127&lt;TODAY()+1,"Due today",IF(J127&lt;NOW()+1,"Due within 24 hours","Upcoming"))))))</f>
        <v/>
      </c>
      <c r="R127" s="16">
        <f>IF(A127="","",IF(COUNTIF($A$6:$A$255,A127)&gt;1,"Duplicate ID",IF(OR(B127="",C127="",E127="",F127="",H127="",I127="",K127=""),"Missing required field",IF(AND(K127="Completed",M127=""),"Completed date missing",IF(AND(K127&lt;&gt;"Completed",M127&lt;&gt;""),"Completion/status mismatch",IF(AND(J127&lt;&gt;"",B127&lt;&gt;"",J127&lt;B127),"Due before logged",IF(AND(K127&lt;&gt;"Completed",K127&lt;&gt;"Canceled",L127&lt;&gt;"",NOW()-L127&gt;Lists!$I$3/24),"Stale open item","OK")))))))</f>
        <v/>
      </c>
    </row>
    <row r="128" ht="22" customHeight="1">
      <c r="A128" s="5" t="n"/>
      <c r="B128" s="31" t="n"/>
      <c r="C128" s="5" t="n"/>
      <c r="D128" s="5" t="n"/>
      <c r="E128" s="5" t="n"/>
      <c r="F128" s="5" t="n"/>
      <c r="G128" s="14" t="n"/>
      <c r="H128" s="14" t="n"/>
      <c r="I128" s="5" t="n"/>
      <c r="J128" s="31" t="n"/>
      <c r="K128" s="5" t="n"/>
      <c r="L128" s="31" t="n"/>
      <c r="M128" s="31" t="n"/>
      <c r="N128" s="5" t="n"/>
      <c r="O128" s="14" t="n"/>
      <c r="P128" s="32">
        <f>IF(B128="","",IF(M128&lt;&gt;"",MAX(0,M128-B128),MAX(0,NOW()-B128)))</f>
        <v/>
      </c>
      <c r="Q128" s="16">
        <f>IF(A128="","",IF(OR(K128="Completed",K128="Canceled"),"",IF(J128="","No due date",IF(J128&lt;NOW(),"Overdue",IF(J128&lt;TODAY()+1,"Due today",IF(J128&lt;NOW()+1,"Due within 24 hours","Upcoming"))))))</f>
        <v/>
      </c>
      <c r="R128" s="16">
        <f>IF(A128="","",IF(COUNTIF($A$6:$A$255,A128)&gt;1,"Duplicate ID",IF(OR(B128="",C128="",E128="",F128="",H128="",I128="",K128=""),"Missing required field",IF(AND(K128="Completed",M128=""),"Completed date missing",IF(AND(K128&lt;&gt;"Completed",M128&lt;&gt;""),"Completion/status mismatch",IF(AND(J128&lt;&gt;"",B128&lt;&gt;"",J128&lt;B128),"Due before logged",IF(AND(K128&lt;&gt;"Completed",K128&lt;&gt;"Canceled",L128&lt;&gt;"",NOW()-L128&gt;Lists!$I$3/24),"Stale open item","OK")))))))</f>
        <v/>
      </c>
    </row>
    <row r="129" ht="22" customHeight="1">
      <c r="A129" s="17" t="n"/>
      <c r="B129" s="33" t="n"/>
      <c r="C129" s="17" t="n"/>
      <c r="D129" s="17" t="n"/>
      <c r="E129" s="17" t="n"/>
      <c r="F129" s="17" t="n"/>
      <c r="G129" s="19" t="n"/>
      <c r="H129" s="19" t="n"/>
      <c r="I129" s="17" t="n"/>
      <c r="J129" s="33" t="n"/>
      <c r="K129" s="17" t="n"/>
      <c r="L129" s="33" t="n"/>
      <c r="M129" s="33" t="n"/>
      <c r="N129" s="17" t="n"/>
      <c r="O129" s="19" t="n"/>
      <c r="P129" s="32">
        <f>IF(B129="","",IF(M129&lt;&gt;"",MAX(0,M129-B129),MAX(0,NOW()-B129)))</f>
        <v/>
      </c>
      <c r="Q129" s="16">
        <f>IF(A129="","",IF(OR(K129="Completed",K129="Canceled"),"",IF(J129="","No due date",IF(J129&lt;NOW(),"Overdue",IF(J129&lt;TODAY()+1,"Due today",IF(J129&lt;NOW()+1,"Due within 24 hours","Upcoming"))))))</f>
        <v/>
      </c>
      <c r="R129" s="16">
        <f>IF(A129="","",IF(COUNTIF($A$6:$A$255,A129)&gt;1,"Duplicate ID",IF(OR(B129="",C129="",E129="",F129="",H129="",I129="",K129=""),"Missing required field",IF(AND(K129="Completed",M129=""),"Completed date missing",IF(AND(K129&lt;&gt;"Completed",M129&lt;&gt;""),"Completion/status mismatch",IF(AND(J129&lt;&gt;"",B129&lt;&gt;"",J129&lt;B129),"Due before logged",IF(AND(K129&lt;&gt;"Completed",K129&lt;&gt;"Canceled",L129&lt;&gt;"",NOW()-L129&gt;Lists!$I$3/24),"Stale open item","OK")))))))</f>
        <v/>
      </c>
    </row>
    <row r="130" ht="22" customHeight="1">
      <c r="A130" s="5" t="n"/>
      <c r="B130" s="31" t="n"/>
      <c r="C130" s="5" t="n"/>
      <c r="D130" s="5" t="n"/>
      <c r="E130" s="5" t="n"/>
      <c r="F130" s="5" t="n"/>
      <c r="G130" s="14" t="n"/>
      <c r="H130" s="14" t="n"/>
      <c r="I130" s="5" t="n"/>
      <c r="J130" s="31" t="n"/>
      <c r="K130" s="5" t="n"/>
      <c r="L130" s="31" t="n"/>
      <c r="M130" s="31" t="n"/>
      <c r="N130" s="5" t="n"/>
      <c r="O130" s="14" t="n"/>
      <c r="P130" s="32">
        <f>IF(B130="","",IF(M130&lt;&gt;"",MAX(0,M130-B130),MAX(0,NOW()-B130)))</f>
        <v/>
      </c>
      <c r="Q130" s="16">
        <f>IF(A130="","",IF(OR(K130="Completed",K130="Canceled"),"",IF(J130="","No due date",IF(J130&lt;NOW(),"Overdue",IF(J130&lt;TODAY()+1,"Due today",IF(J130&lt;NOW()+1,"Due within 24 hours","Upcoming"))))))</f>
        <v/>
      </c>
      <c r="R130" s="16">
        <f>IF(A130="","",IF(COUNTIF($A$6:$A$255,A130)&gt;1,"Duplicate ID",IF(OR(B130="",C130="",E130="",F130="",H130="",I130="",K130=""),"Missing required field",IF(AND(K130="Completed",M130=""),"Completed date missing",IF(AND(K130&lt;&gt;"Completed",M130&lt;&gt;""),"Completion/status mismatch",IF(AND(J130&lt;&gt;"",B130&lt;&gt;"",J130&lt;B130),"Due before logged",IF(AND(K130&lt;&gt;"Completed",K130&lt;&gt;"Canceled",L130&lt;&gt;"",NOW()-L130&gt;Lists!$I$3/24),"Stale open item","OK")))))))</f>
        <v/>
      </c>
    </row>
    <row r="131" ht="22" customHeight="1">
      <c r="A131" s="17" t="n"/>
      <c r="B131" s="33" t="n"/>
      <c r="C131" s="17" t="n"/>
      <c r="D131" s="17" t="n"/>
      <c r="E131" s="17" t="n"/>
      <c r="F131" s="17" t="n"/>
      <c r="G131" s="19" t="n"/>
      <c r="H131" s="19" t="n"/>
      <c r="I131" s="17" t="n"/>
      <c r="J131" s="33" t="n"/>
      <c r="K131" s="17" t="n"/>
      <c r="L131" s="33" t="n"/>
      <c r="M131" s="33" t="n"/>
      <c r="N131" s="17" t="n"/>
      <c r="O131" s="19" t="n"/>
      <c r="P131" s="32">
        <f>IF(B131="","",IF(M131&lt;&gt;"",MAX(0,M131-B131),MAX(0,NOW()-B131)))</f>
        <v/>
      </c>
      <c r="Q131" s="16">
        <f>IF(A131="","",IF(OR(K131="Completed",K131="Canceled"),"",IF(J131="","No due date",IF(J131&lt;NOW(),"Overdue",IF(J131&lt;TODAY()+1,"Due today",IF(J131&lt;NOW()+1,"Due within 24 hours","Upcoming"))))))</f>
        <v/>
      </c>
      <c r="R131" s="16">
        <f>IF(A131="","",IF(COUNTIF($A$6:$A$255,A131)&gt;1,"Duplicate ID",IF(OR(B131="",C131="",E131="",F131="",H131="",I131="",K131=""),"Missing required field",IF(AND(K131="Completed",M131=""),"Completed date missing",IF(AND(K131&lt;&gt;"Completed",M131&lt;&gt;""),"Completion/status mismatch",IF(AND(J131&lt;&gt;"",B131&lt;&gt;"",J131&lt;B131),"Due before logged",IF(AND(K131&lt;&gt;"Completed",K131&lt;&gt;"Canceled",L131&lt;&gt;"",NOW()-L131&gt;Lists!$I$3/24),"Stale open item","OK")))))))</f>
        <v/>
      </c>
    </row>
    <row r="132" ht="22" customHeight="1">
      <c r="A132" s="5" t="n"/>
      <c r="B132" s="31" t="n"/>
      <c r="C132" s="5" t="n"/>
      <c r="D132" s="5" t="n"/>
      <c r="E132" s="5" t="n"/>
      <c r="F132" s="5" t="n"/>
      <c r="G132" s="14" t="n"/>
      <c r="H132" s="14" t="n"/>
      <c r="I132" s="5" t="n"/>
      <c r="J132" s="31" t="n"/>
      <c r="K132" s="5" t="n"/>
      <c r="L132" s="31" t="n"/>
      <c r="M132" s="31" t="n"/>
      <c r="N132" s="5" t="n"/>
      <c r="O132" s="14" t="n"/>
      <c r="P132" s="32">
        <f>IF(B132="","",IF(M132&lt;&gt;"",MAX(0,M132-B132),MAX(0,NOW()-B132)))</f>
        <v/>
      </c>
      <c r="Q132" s="16">
        <f>IF(A132="","",IF(OR(K132="Completed",K132="Canceled"),"",IF(J132="","No due date",IF(J132&lt;NOW(),"Overdue",IF(J132&lt;TODAY()+1,"Due today",IF(J132&lt;NOW()+1,"Due within 24 hours","Upcoming"))))))</f>
        <v/>
      </c>
      <c r="R132" s="16">
        <f>IF(A132="","",IF(COUNTIF($A$6:$A$255,A132)&gt;1,"Duplicate ID",IF(OR(B132="",C132="",E132="",F132="",H132="",I132="",K132=""),"Missing required field",IF(AND(K132="Completed",M132=""),"Completed date missing",IF(AND(K132&lt;&gt;"Completed",M132&lt;&gt;""),"Completion/status mismatch",IF(AND(J132&lt;&gt;"",B132&lt;&gt;"",J132&lt;B132),"Due before logged",IF(AND(K132&lt;&gt;"Completed",K132&lt;&gt;"Canceled",L132&lt;&gt;"",NOW()-L132&gt;Lists!$I$3/24),"Stale open item","OK")))))))</f>
        <v/>
      </c>
    </row>
    <row r="133" ht="22" customHeight="1">
      <c r="A133" s="17" t="n"/>
      <c r="B133" s="33" t="n"/>
      <c r="C133" s="17" t="n"/>
      <c r="D133" s="17" t="n"/>
      <c r="E133" s="17" t="n"/>
      <c r="F133" s="17" t="n"/>
      <c r="G133" s="19" t="n"/>
      <c r="H133" s="19" t="n"/>
      <c r="I133" s="17" t="n"/>
      <c r="J133" s="33" t="n"/>
      <c r="K133" s="17" t="n"/>
      <c r="L133" s="33" t="n"/>
      <c r="M133" s="33" t="n"/>
      <c r="N133" s="17" t="n"/>
      <c r="O133" s="19" t="n"/>
      <c r="P133" s="32">
        <f>IF(B133="","",IF(M133&lt;&gt;"",MAX(0,M133-B133),MAX(0,NOW()-B133)))</f>
        <v/>
      </c>
      <c r="Q133" s="16">
        <f>IF(A133="","",IF(OR(K133="Completed",K133="Canceled"),"",IF(J133="","No due date",IF(J133&lt;NOW(),"Overdue",IF(J133&lt;TODAY()+1,"Due today",IF(J133&lt;NOW()+1,"Due within 24 hours","Upcoming"))))))</f>
        <v/>
      </c>
      <c r="R133" s="16">
        <f>IF(A133="","",IF(COUNTIF($A$6:$A$255,A133)&gt;1,"Duplicate ID",IF(OR(B133="",C133="",E133="",F133="",H133="",I133="",K133=""),"Missing required field",IF(AND(K133="Completed",M133=""),"Completed date missing",IF(AND(K133&lt;&gt;"Completed",M133&lt;&gt;""),"Completion/status mismatch",IF(AND(J133&lt;&gt;"",B133&lt;&gt;"",J133&lt;B133),"Due before logged",IF(AND(K133&lt;&gt;"Completed",K133&lt;&gt;"Canceled",L133&lt;&gt;"",NOW()-L133&gt;Lists!$I$3/24),"Stale open item","OK")))))))</f>
        <v/>
      </c>
    </row>
    <row r="134" ht="22" customHeight="1">
      <c r="A134" s="5" t="n"/>
      <c r="B134" s="31" t="n"/>
      <c r="C134" s="5" t="n"/>
      <c r="D134" s="5" t="n"/>
      <c r="E134" s="5" t="n"/>
      <c r="F134" s="5" t="n"/>
      <c r="G134" s="14" t="n"/>
      <c r="H134" s="14" t="n"/>
      <c r="I134" s="5" t="n"/>
      <c r="J134" s="31" t="n"/>
      <c r="K134" s="5" t="n"/>
      <c r="L134" s="31" t="n"/>
      <c r="M134" s="31" t="n"/>
      <c r="N134" s="5" t="n"/>
      <c r="O134" s="14" t="n"/>
      <c r="P134" s="32">
        <f>IF(B134="","",IF(M134&lt;&gt;"",MAX(0,M134-B134),MAX(0,NOW()-B134)))</f>
        <v/>
      </c>
      <c r="Q134" s="16">
        <f>IF(A134="","",IF(OR(K134="Completed",K134="Canceled"),"",IF(J134="","No due date",IF(J134&lt;NOW(),"Overdue",IF(J134&lt;TODAY()+1,"Due today",IF(J134&lt;NOW()+1,"Due within 24 hours","Upcoming"))))))</f>
        <v/>
      </c>
      <c r="R134" s="16">
        <f>IF(A134="","",IF(COUNTIF($A$6:$A$255,A134)&gt;1,"Duplicate ID",IF(OR(B134="",C134="",E134="",F134="",H134="",I134="",K134=""),"Missing required field",IF(AND(K134="Completed",M134=""),"Completed date missing",IF(AND(K134&lt;&gt;"Completed",M134&lt;&gt;""),"Completion/status mismatch",IF(AND(J134&lt;&gt;"",B134&lt;&gt;"",J134&lt;B134),"Due before logged",IF(AND(K134&lt;&gt;"Completed",K134&lt;&gt;"Canceled",L134&lt;&gt;"",NOW()-L134&gt;Lists!$I$3/24),"Stale open item","OK")))))))</f>
        <v/>
      </c>
    </row>
    <row r="135" ht="22" customHeight="1">
      <c r="A135" s="17" t="n"/>
      <c r="B135" s="33" t="n"/>
      <c r="C135" s="17" t="n"/>
      <c r="D135" s="17" t="n"/>
      <c r="E135" s="17" t="n"/>
      <c r="F135" s="17" t="n"/>
      <c r="G135" s="19" t="n"/>
      <c r="H135" s="19" t="n"/>
      <c r="I135" s="17" t="n"/>
      <c r="J135" s="33" t="n"/>
      <c r="K135" s="17" t="n"/>
      <c r="L135" s="33" t="n"/>
      <c r="M135" s="33" t="n"/>
      <c r="N135" s="17" t="n"/>
      <c r="O135" s="19" t="n"/>
      <c r="P135" s="32">
        <f>IF(B135="","",IF(M135&lt;&gt;"",MAX(0,M135-B135),MAX(0,NOW()-B135)))</f>
        <v/>
      </c>
      <c r="Q135" s="16">
        <f>IF(A135="","",IF(OR(K135="Completed",K135="Canceled"),"",IF(J135="","No due date",IF(J135&lt;NOW(),"Overdue",IF(J135&lt;TODAY()+1,"Due today",IF(J135&lt;NOW()+1,"Due within 24 hours","Upcoming"))))))</f>
        <v/>
      </c>
      <c r="R135" s="16">
        <f>IF(A135="","",IF(COUNTIF($A$6:$A$255,A135)&gt;1,"Duplicate ID",IF(OR(B135="",C135="",E135="",F135="",H135="",I135="",K135=""),"Missing required field",IF(AND(K135="Completed",M135=""),"Completed date missing",IF(AND(K135&lt;&gt;"Completed",M135&lt;&gt;""),"Completion/status mismatch",IF(AND(J135&lt;&gt;"",B135&lt;&gt;"",J135&lt;B135),"Due before logged",IF(AND(K135&lt;&gt;"Completed",K135&lt;&gt;"Canceled",L135&lt;&gt;"",NOW()-L135&gt;Lists!$I$3/24),"Stale open item","OK")))))))</f>
        <v/>
      </c>
    </row>
    <row r="136" ht="22" customHeight="1">
      <c r="A136" s="5" t="n"/>
      <c r="B136" s="31" t="n"/>
      <c r="C136" s="5" t="n"/>
      <c r="D136" s="5" t="n"/>
      <c r="E136" s="5" t="n"/>
      <c r="F136" s="5" t="n"/>
      <c r="G136" s="14" t="n"/>
      <c r="H136" s="14" t="n"/>
      <c r="I136" s="5" t="n"/>
      <c r="J136" s="31" t="n"/>
      <c r="K136" s="5" t="n"/>
      <c r="L136" s="31" t="n"/>
      <c r="M136" s="31" t="n"/>
      <c r="N136" s="5" t="n"/>
      <c r="O136" s="14" t="n"/>
      <c r="P136" s="32">
        <f>IF(B136="","",IF(M136&lt;&gt;"",MAX(0,M136-B136),MAX(0,NOW()-B136)))</f>
        <v/>
      </c>
      <c r="Q136" s="16">
        <f>IF(A136="","",IF(OR(K136="Completed",K136="Canceled"),"",IF(J136="","No due date",IF(J136&lt;NOW(),"Overdue",IF(J136&lt;TODAY()+1,"Due today",IF(J136&lt;NOW()+1,"Due within 24 hours","Upcoming"))))))</f>
        <v/>
      </c>
      <c r="R136" s="16">
        <f>IF(A136="","",IF(COUNTIF($A$6:$A$255,A136)&gt;1,"Duplicate ID",IF(OR(B136="",C136="",E136="",F136="",H136="",I136="",K136=""),"Missing required field",IF(AND(K136="Completed",M136=""),"Completed date missing",IF(AND(K136&lt;&gt;"Completed",M136&lt;&gt;""),"Completion/status mismatch",IF(AND(J136&lt;&gt;"",B136&lt;&gt;"",J136&lt;B136),"Due before logged",IF(AND(K136&lt;&gt;"Completed",K136&lt;&gt;"Canceled",L136&lt;&gt;"",NOW()-L136&gt;Lists!$I$3/24),"Stale open item","OK")))))))</f>
        <v/>
      </c>
    </row>
    <row r="137" ht="22" customHeight="1">
      <c r="A137" s="17" t="n"/>
      <c r="B137" s="33" t="n"/>
      <c r="C137" s="17" t="n"/>
      <c r="D137" s="17" t="n"/>
      <c r="E137" s="17" t="n"/>
      <c r="F137" s="17" t="n"/>
      <c r="G137" s="19" t="n"/>
      <c r="H137" s="19" t="n"/>
      <c r="I137" s="17" t="n"/>
      <c r="J137" s="33" t="n"/>
      <c r="K137" s="17" t="n"/>
      <c r="L137" s="33" t="n"/>
      <c r="M137" s="33" t="n"/>
      <c r="N137" s="17" t="n"/>
      <c r="O137" s="19" t="n"/>
      <c r="P137" s="32">
        <f>IF(B137="","",IF(M137&lt;&gt;"",MAX(0,M137-B137),MAX(0,NOW()-B137)))</f>
        <v/>
      </c>
      <c r="Q137" s="16">
        <f>IF(A137="","",IF(OR(K137="Completed",K137="Canceled"),"",IF(J137="","No due date",IF(J137&lt;NOW(),"Overdue",IF(J137&lt;TODAY()+1,"Due today",IF(J137&lt;NOW()+1,"Due within 24 hours","Upcoming"))))))</f>
        <v/>
      </c>
      <c r="R137" s="16">
        <f>IF(A137="","",IF(COUNTIF($A$6:$A$255,A137)&gt;1,"Duplicate ID",IF(OR(B137="",C137="",E137="",F137="",H137="",I137="",K137=""),"Missing required field",IF(AND(K137="Completed",M137=""),"Completed date missing",IF(AND(K137&lt;&gt;"Completed",M137&lt;&gt;""),"Completion/status mismatch",IF(AND(J137&lt;&gt;"",B137&lt;&gt;"",J137&lt;B137),"Due before logged",IF(AND(K137&lt;&gt;"Completed",K137&lt;&gt;"Canceled",L137&lt;&gt;"",NOW()-L137&gt;Lists!$I$3/24),"Stale open item","OK")))))))</f>
        <v/>
      </c>
    </row>
    <row r="138" ht="22" customHeight="1">
      <c r="A138" s="5" t="n"/>
      <c r="B138" s="31" t="n"/>
      <c r="C138" s="5" t="n"/>
      <c r="D138" s="5" t="n"/>
      <c r="E138" s="5" t="n"/>
      <c r="F138" s="5" t="n"/>
      <c r="G138" s="14" t="n"/>
      <c r="H138" s="14" t="n"/>
      <c r="I138" s="5" t="n"/>
      <c r="J138" s="31" t="n"/>
      <c r="K138" s="5" t="n"/>
      <c r="L138" s="31" t="n"/>
      <c r="M138" s="31" t="n"/>
      <c r="N138" s="5" t="n"/>
      <c r="O138" s="14" t="n"/>
      <c r="P138" s="32">
        <f>IF(B138="","",IF(M138&lt;&gt;"",MAX(0,M138-B138),MAX(0,NOW()-B138)))</f>
        <v/>
      </c>
      <c r="Q138" s="16">
        <f>IF(A138="","",IF(OR(K138="Completed",K138="Canceled"),"",IF(J138="","No due date",IF(J138&lt;NOW(),"Overdue",IF(J138&lt;TODAY()+1,"Due today",IF(J138&lt;NOW()+1,"Due within 24 hours","Upcoming"))))))</f>
        <v/>
      </c>
      <c r="R138" s="16">
        <f>IF(A138="","",IF(COUNTIF($A$6:$A$255,A138)&gt;1,"Duplicate ID",IF(OR(B138="",C138="",E138="",F138="",H138="",I138="",K138=""),"Missing required field",IF(AND(K138="Completed",M138=""),"Completed date missing",IF(AND(K138&lt;&gt;"Completed",M138&lt;&gt;""),"Completion/status mismatch",IF(AND(J138&lt;&gt;"",B138&lt;&gt;"",J138&lt;B138),"Due before logged",IF(AND(K138&lt;&gt;"Completed",K138&lt;&gt;"Canceled",L138&lt;&gt;"",NOW()-L138&gt;Lists!$I$3/24),"Stale open item","OK")))))))</f>
        <v/>
      </c>
    </row>
    <row r="139" ht="22" customHeight="1">
      <c r="A139" s="17" t="n"/>
      <c r="B139" s="33" t="n"/>
      <c r="C139" s="17" t="n"/>
      <c r="D139" s="17" t="n"/>
      <c r="E139" s="17" t="n"/>
      <c r="F139" s="17" t="n"/>
      <c r="G139" s="19" t="n"/>
      <c r="H139" s="19" t="n"/>
      <c r="I139" s="17" t="n"/>
      <c r="J139" s="33" t="n"/>
      <c r="K139" s="17" t="n"/>
      <c r="L139" s="33" t="n"/>
      <c r="M139" s="33" t="n"/>
      <c r="N139" s="17" t="n"/>
      <c r="O139" s="19" t="n"/>
      <c r="P139" s="32">
        <f>IF(B139="","",IF(M139&lt;&gt;"",MAX(0,M139-B139),MAX(0,NOW()-B139)))</f>
        <v/>
      </c>
      <c r="Q139" s="16">
        <f>IF(A139="","",IF(OR(K139="Completed",K139="Canceled"),"",IF(J139="","No due date",IF(J139&lt;NOW(),"Overdue",IF(J139&lt;TODAY()+1,"Due today",IF(J139&lt;NOW()+1,"Due within 24 hours","Upcoming"))))))</f>
        <v/>
      </c>
      <c r="R139" s="16">
        <f>IF(A139="","",IF(COUNTIF($A$6:$A$255,A139)&gt;1,"Duplicate ID",IF(OR(B139="",C139="",E139="",F139="",H139="",I139="",K139=""),"Missing required field",IF(AND(K139="Completed",M139=""),"Completed date missing",IF(AND(K139&lt;&gt;"Completed",M139&lt;&gt;""),"Completion/status mismatch",IF(AND(J139&lt;&gt;"",B139&lt;&gt;"",J139&lt;B139),"Due before logged",IF(AND(K139&lt;&gt;"Completed",K139&lt;&gt;"Canceled",L139&lt;&gt;"",NOW()-L139&gt;Lists!$I$3/24),"Stale open item","OK")))))))</f>
        <v/>
      </c>
    </row>
    <row r="140" ht="22" customHeight="1">
      <c r="A140" s="5" t="n"/>
      <c r="B140" s="31" t="n"/>
      <c r="C140" s="5" t="n"/>
      <c r="D140" s="5" t="n"/>
      <c r="E140" s="5" t="n"/>
      <c r="F140" s="5" t="n"/>
      <c r="G140" s="14" t="n"/>
      <c r="H140" s="14" t="n"/>
      <c r="I140" s="5" t="n"/>
      <c r="J140" s="31" t="n"/>
      <c r="K140" s="5" t="n"/>
      <c r="L140" s="31" t="n"/>
      <c r="M140" s="31" t="n"/>
      <c r="N140" s="5" t="n"/>
      <c r="O140" s="14" t="n"/>
      <c r="P140" s="32">
        <f>IF(B140="","",IF(M140&lt;&gt;"",MAX(0,M140-B140),MAX(0,NOW()-B140)))</f>
        <v/>
      </c>
      <c r="Q140" s="16">
        <f>IF(A140="","",IF(OR(K140="Completed",K140="Canceled"),"",IF(J140="","No due date",IF(J140&lt;NOW(),"Overdue",IF(J140&lt;TODAY()+1,"Due today",IF(J140&lt;NOW()+1,"Due within 24 hours","Upcoming"))))))</f>
        <v/>
      </c>
      <c r="R140" s="16">
        <f>IF(A140="","",IF(COUNTIF($A$6:$A$255,A140)&gt;1,"Duplicate ID",IF(OR(B140="",C140="",E140="",F140="",H140="",I140="",K140=""),"Missing required field",IF(AND(K140="Completed",M140=""),"Completed date missing",IF(AND(K140&lt;&gt;"Completed",M140&lt;&gt;""),"Completion/status mismatch",IF(AND(J140&lt;&gt;"",B140&lt;&gt;"",J140&lt;B140),"Due before logged",IF(AND(K140&lt;&gt;"Completed",K140&lt;&gt;"Canceled",L140&lt;&gt;"",NOW()-L140&gt;Lists!$I$3/24),"Stale open item","OK")))))))</f>
        <v/>
      </c>
    </row>
    <row r="141" ht="22" customHeight="1">
      <c r="A141" s="17" t="n"/>
      <c r="B141" s="33" t="n"/>
      <c r="C141" s="17" t="n"/>
      <c r="D141" s="17" t="n"/>
      <c r="E141" s="17" t="n"/>
      <c r="F141" s="17" t="n"/>
      <c r="G141" s="19" t="n"/>
      <c r="H141" s="19" t="n"/>
      <c r="I141" s="17" t="n"/>
      <c r="J141" s="33" t="n"/>
      <c r="K141" s="17" t="n"/>
      <c r="L141" s="33" t="n"/>
      <c r="M141" s="33" t="n"/>
      <c r="N141" s="17" t="n"/>
      <c r="O141" s="19" t="n"/>
      <c r="P141" s="32">
        <f>IF(B141="","",IF(M141&lt;&gt;"",MAX(0,M141-B141),MAX(0,NOW()-B141)))</f>
        <v/>
      </c>
      <c r="Q141" s="16">
        <f>IF(A141="","",IF(OR(K141="Completed",K141="Canceled"),"",IF(J141="","No due date",IF(J141&lt;NOW(),"Overdue",IF(J141&lt;TODAY()+1,"Due today",IF(J141&lt;NOW()+1,"Due within 24 hours","Upcoming"))))))</f>
        <v/>
      </c>
      <c r="R141" s="16">
        <f>IF(A141="","",IF(COUNTIF($A$6:$A$255,A141)&gt;1,"Duplicate ID",IF(OR(B141="",C141="",E141="",F141="",H141="",I141="",K141=""),"Missing required field",IF(AND(K141="Completed",M141=""),"Completed date missing",IF(AND(K141&lt;&gt;"Completed",M141&lt;&gt;""),"Completion/status mismatch",IF(AND(J141&lt;&gt;"",B141&lt;&gt;"",J141&lt;B141),"Due before logged",IF(AND(K141&lt;&gt;"Completed",K141&lt;&gt;"Canceled",L141&lt;&gt;"",NOW()-L141&gt;Lists!$I$3/24),"Stale open item","OK")))))))</f>
        <v/>
      </c>
    </row>
    <row r="142" ht="22" customHeight="1">
      <c r="A142" s="5" t="n"/>
      <c r="B142" s="31" t="n"/>
      <c r="C142" s="5" t="n"/>
      <c r="D142" s="5" t="n"/>
      <c r="E142" s="5" t="n"/>
      <c r="F142" s="5" t="n"/>
      <c r="G142" s="14" t="n"/>
      <c r="H142" s="14" t="n"/>
      <c r="I142" s="5" t="n"/>
      <c r="J142" s="31" t="n"/>
      <c r="K142" s="5" t="n"/>
      <c r="L142" s="31" t="n"/>
      <c r="M142" s="31" t="n"/>
      <c r="N142" s="5" t="n"/>
      <c r="O142" s="14" t="n"/>
      <c r="P142" s="32">
        <f>IF(B142="","",IF(M142&lt;&gt;"",MAX(0,M142-B142),MAX(0,NOW()-B142)))</f>
        <v/>
      </c>
      <c r="Q142" s="16">
        <f>IF(A142="","",IF(OR(K142="Completed",K142="Canceled"),"",IF(J142="","No due date",IF(J142&lt;NOW(),"Overdue",IF(J142&lt;TODAY()+1,"Due today",IF(J142&lt;NOW()+1,"Due within 24 hours","Upcoming"))))))</f>
        <v/>
      </c>
      <c r="R142" s="16">
        <f>IF(A142="","",IF(COUNTIF($A$6:$A$255,A142)&gt;1,"Duplicate ID",IF(OR(B142="",C142="",E142="",F142="",H142="",I142="",K142=""),"Missing required field",IF(AND(K142="Completed",M142=""),"Completed date missing",IF(AND(K142&lt;&gt;"Completed",M142&lt;&gt;""),"Completion/status mismatch",IF(AND(J142&lt;&gt;"",B142&lt;&gt;"",J142&lt;B142),"Due before logged",IF(AND(K142&lt;&gt;"Completed",K142&lt;&gt;"Canceled",L142&lt;&gt;"",NOW()-L142&gt;Lists!$I$3/24),"Stale open item","OK")))))))</f>
        <v/>
      </c>
    </row>
    <row r="143" ht="22" customHeight="1">
      <c r="A143" s="17" t="n"/>
      <c r="B143" s="33" t="n"/>
      <c r="C143" s="17" t="n"/>
      <c r="D143" s="17" t="n"/>
      <c r="E143" s="17" t="n"/>
      <c r="F143" s="17" t="n"/>
      <c r="G143" s="19" t="n"/>
      <c r="H143" s="19" t="n"/>
      <c r="I143" s="17" t="n"/>
      <c r="J143" s="33" t="n"/>
      <c r="K143" s="17" t="n"/>
      <c r="L143" s="33" t="n"/>
      <c r="M143" s="33" t="n"/>
      <c r="N143" s="17" t="n"/>
      <c r="O143" s="19" t="n"/>
      <c r="P143" s="32">
        <f>IF(B143="","",IF(M143&lt;&gt;"",MAX(0,M143-B143),MAX(0,NOW()-B143)))</f>
        <v/>
      </c>
      <c r="Q143" s="16">
        <f>IF(A143="","",IF(OR(K143="Completed",K143="Canceled"),"",IF(J143="","No due date",IF(J143&lt;NOW(),"Overdue",IF(J143&lt;TODAY()+1,"Due today",IF(J143&lt;NOW()+1,"Due within 24 hours","Upcoming"))))))</f>
        <v/>
      </c>
      <c r="R143" s="16">
        <f>IF(A143="","",IF(COUNTIF($A$6:$A$255,A143)&gt;1,"Duplicate ID",IF(OR(B143="",C143="",E143="",F143="",H143="",I143="",K143=""),"Missing required field",IF(AND(K143="Completed",M143=""),"Completed date missing",IF(AND(K143&lt;&gt;"Completed",M143&lt;&gt;""),"Completion/status mismatch",IF(AND(J143&lt;&gt;"",B143&lt;&gt;"",J143&lt;B143),"Due before logged",IF(AND(K143&lt;&gt;"Completed",K143&lt;&gt;"Canceled",L143&lt;&gt;"",NOW()-L143&gt;Lists!$I$3/24),"Stale open item","OK")))))))</f>
        <v/>
      </c>
    </row>
    <row r="144" ht="22" customHeight="1">
      <c r="A144" s="5" t="n"/>
      <c r="B144" s="31" t="n"/>
      <c r="C144" s="5" t="n"/>
      <c r="D144" s="5" t="n"/>
      <c r="E144" s="5" t="n"/>
      <c r="F144" s="5" t="n"/>
      <c r="G144" s="14" t="n"/>
      <c r="H144" s="14" t="n"/>
      <c r="I144" s="5" t="n"/>
      <c r="J144" s="31" t="n"/>
      <c r="K144" s="5" t="n"/>
      <c r="L144" s="31" t="n"/>
      <c r="M144" s="31" t="n"/>
      <c r="N144" s="5" t="n"/>
      <c r="O144" s="14" t="n"/>
      <c r="P144" s="32">
        <f>IF(B144="","",IF(M144&lt;&gt;"",MAX(0,M144-B144),MAX(0,NOW()-B144)))</f>
        <v/>
      </c>
      <c r="Q144" s="16">
        <f>IF(A144="","",IF(OR(K144="Completed",K144="Canceled"),"",IF(J144="","No due date",IF(J144&lt;NOW(),"Overdue",IF(J144&lt;TODAY()+1,"Due today",IF(J144&lt;NOW()+1,"Due within 24 hours","Upcoming"))))))</f>
        <v/>
      </c>
      <c r="R144" s="16">
        <f>IF(A144="","",IF(COUNTIF($A$6:$A$255,A144)&gt;1,"Duplicate ID",IF(OR(B144="",C144="",E144="",F144="",H144="",I144="",K144=""),"Missing required field",IF(AND(K144="Completed",M144=""),"Completed date missing",IF(AND(K144&lt;&gt;"Completed",M144&lt;&gt;""),"Completion/status mismatch",IF(AND(J144&lt;&gt;"",B144&lt;&gt;"",J144&lt;B144),"Due before logged",IF(AND(K144&lt;&gt;"Completed",K144&lt;&gt;"Canceled",L144&lt;&gt;"",NOW()-L144&gt;Lists!$I$3/24),"Stale open item","OK")))))))</f>
        <v/>
      </c>
    </row>
    <row r="145" ht="22" customHeight="1">
      <c r="A145" s="17" t="n"/>
      <c r="B145" s="33" t="n"/>
      <c r="C145" s="17" t="n"/>
      <c r="D145" s="17" t="n"/>
      <c r="E145" s="17" t="n"/>
      <c r="F145" s="17" t="n"/>
      <c r="G145" s="19" t="n"/>
      <c r="H145" s="19" t="n"/>
      <c r="I145" s="17" t="n"/>
      <c r="J145" s="33" t="n"/>
      <c r="K145" s="17" t="n"/>
      <c r="L145" s="33" t="n"/>
      <c r="M145" s="33" t="n"/>
      <c r="N145" s="17" t="n"/>
      <c r="O145" s="19" t="n"/>
      <c r="P145" s="32">
        <f>IF(B145="","",IF(M145&lt;&gt;"",MAX(0,M145-B145),MAX(0,NOW()-B145)))</f>
        <v/>
      </c>
      <c r="Q145" s="16">
        <f>IF(A145="","",IF(OR(K145="Completed",K145="Canceled"),"",IF(J145="","No due date",IF(J145&lt;NOW(),"Overdue",IF(J145&lt;TODAY()+1,"Due today",IF(J145&lt;NOW()+1,"Due within 24 hours","Upcoming"))))))</f>
        <v/>
      </c>
      <c r="R145" s="16">
        <f>IF(A145="","",IF(COUNTIF($A$6:$A$255,A145)&gt;1,"Duplicate ID",IF(OR(B145="",C145="",E145="",F145="",H145="",I145="",K145=""),"Missing required field",IF(AND(K145="Completed",M145=""),"Completed date missing",IF(AND(K145&lt;&gt;"Completed",M145&lt;&gt;""),"Completion/status mismatch",IF(AND(J145&lt;&gt;"",B145&lt;&gt;"",J145&lt;B145),"Due before logged",IF(AND(K145&lt;&gt;"Completed",K145&lt;&gt;"Canceled",L145&lt;&gt;"",NOW()-L145&gt;Lists!$I$3/24),"Stale open item","OK")))))))</f>
        <v/>
      </c>
    </row>
    <row r="146" ht="22" customHeight="1">
      <c r="A146" s="5" t="n"/>
      <c r="B146" s="31" t="n"/>
      <c r="C146" s="5" t="n"/>
      <c r="D146" s="5" t="n"/>
      <c r="E146" s="5" t="n"/>
      <c r="F146" s="5" t="n"/>
      <c r="G146" s="14" t="n"/>
      <c r="H146" s="14" t="n"/>
      <c r="I146" s="5" t="n"/>
      <c r="J146" s="31" t="n"/>
      <c r="K146" s="5" t="n"/>
      <c r="L146" s="31" t="n"/>
      <c r="M146" s="31" t="n"/>
      <c r="N146" s="5" t="n"/>
      <c r="O146" s="14" t="n"/>
      <c r="P146" s="32">
        <f>IF(B146="","",IF(M146&lt;&gt;"",MAX(0,M146-B146),MAX(0,NOW()-B146)))</f>
        <v/>
      </c>
      <c r="Q146" s="16">
        <f>IF(A146="","",IF(OR(K146="Completed",K146="Canceled"),"",IF(J146="","No due date",IF(J146&lt;NOW(),"Overdue",IF(J146&lt;TODAY()+1,"Due today",IF(J146&lt;NOW()+1,"Due within 24 hours","Upcoming"))))))</f>
        <v/>
      </c>
      <c r="R146" s="16">
        <f>IF(A146="","",IF(COUNTIF($A$6:$A$255,A146)&gt;1,"Duplicate ID",IF(OR(B146="",C146="",E146="",F146="",H146="",I146="",K146=""),"Missing required field",IF(AND(K146="Completed",M146=""),"Completed date missing",IF(AND(K146&lt;&gt;"Completed",M146&lt;&gt;""),"Completion/status mismatch",IF(AND(J146&lt;&gt;"",B146&lt;&gt;"",J146&lt;B146),"Due before logged",IF(AND(K146&lt;&gt;"Completed",K146&lt;&gt;"Canceled",L146&lt;&gt;"",NOW()-L146&gt;Lists!$I$3/24),"Stale open item","OK")))))))</f>
        <v/>
      </c>
    </row>
    <row r="147" ht="22" customHeight="1">
      <c r="A147" s="17" t="n"/>
      <c r="B147" s="33" t="n"/>
      <c r="C147" s="17" t="n"/>
      <c r="D147" s="17" t="n"/>
      <c r="E147" s="17" t="n"/>
      <c r="F147" s="17" t="n"/>
      <c r="G147" s="19" t="n"/>
      <c r="H147" s="19" t="n"/>
      <c r="I147" s="17" t="n"/>
      <c r="J147" s="33" t="n"/>
      <c r="K147" s="17" t="n"/>
      <c r="L147" s="33" t="n"/>
      <c r="M147" s="33" t="n"/>
      <c r="N147" s="17" t="n"/>
      <c r="O147" s="19" t="n"/>
      <c r="P147" s="32">
        <f>IF(B147="","",IF(M147&lt;&gt;"",MAX(0,M147-B147),MAX(0,NOW()-B147)))</f>
        <v/>
      </c>
      <c r="Q147" s="16">
        <f>IF(A147="","",IF(OR(K147="Completed",K147="Canceled"),"",IF(J147="","No due date",IF(J147&lt;NOW(),"Overdue",IF(J147&lt;TODAY()+1,"Due today",IF(J147&lt;NOW()+1,"Due within 24 hours","Upcoming"))))))</f>
        <v/>
      </c>
      <c r="R147" s="16">
        <f>IF(A147="","",IF(COUNTIF($A$6:$A$255,A147)&gt;1,"Duplicate ID",IF(OR(B147="",C147="",E147="",F147="",H147="",I147="",K147=""),"Missing required field",IF(AND(K147="Completed",M147=""),"Completed date missing",IF(AND(K147&lt;&gt;"Completed",M147&lt;&gt;""),"Completion/status mismatch",IF(AND(J147&lt;&gt;"",B147&lt;&gt;"",J147&lt;B147),"Due before logged",IF(AND(K147&lt;&gt;"Completed",K147&lt;&gt;"Canceled",L147&lt;&gt;"",NOW()-L147&gt;Lists!$I$3/24),"Stale open item","OK")))))))</f>
        <v/>
      </c>
    </row>
    <row r="148" ht="22" customHeight="1">
      <c r="A148" s="5" t="n"/>
      <c r="B148" s="31" t="n"/>
      <c r="C148" s="5" t="n"/>
      <c r="D148" s="5" t="n"/>
      <c r="E148" s="5" t="n"/>
      <c r="F148" s="5" t="n"/>
      <c r="G148" s="14" t="n"/>
      <c r="H148" s="14" t="n"/>
      <c r="I148" s="5" t="n"/>
      <c r="J148" s="31" t="n"/>
      <c r="K148" s="5" t="n"/>
      <c r="L148" s="31" t="n"/>
      <c r="M148" s="31" t="n"/>
      <c r="N148" s="5" t="n"/>
      <c r="O148" s="14" t="n"/>
      <c r="P148" s="32">
        <f>IF(B148="","",IF(M148&lt;&gt;"",MAX(0,M148-B148),MAX(0,NOW()-B148)))</f>
        <v/>
      </c>
      <c r="Q148" s="16">
        <f>IF(A148="","",IF(OR(K148="Completed",K148="Canceled"),"",IF(J148="","No due date",IF(J148&lt;NOW(),"Overdue",IF(J148&lt;TODAY()+1,"Due today",IF(J148&lt;NOW()+1,"Due within 24 hours","Upcoming"))))))</f>
        <v/>
      </c>
      <c r="R148" s="16">
        <f>IF(A148="","",IF(COUNTIF($A$6:$A$255,A148)&gt;1,"Duplicate ID",IF(OR(B148="",C148="",E148="",F148="",H148="",I148="",K148=""),"Missing required field",IF(AND(K148="Completed",M148=""),"Completed date missing",IF(AND(K148&lt;&gt;"Completed",M148&lt;&gt;""),"Completion/status mismatch",IF(AND(J148&lt;&gt;"",B148&lt;&gt;"",J148&lt;B148),"Due before logged",IF(AND(K148&lt;&gt;"Completed",K148&lt;&gt;"Canceled",L148&lt;&gt;"",NOW()-L148&gt;Lists!$I$3/24),"Stale open item","OK")))))))</f>
        <v/>
      </c>
    </row>
    <row r="149" ht="22" customHeight="1">
      <c r="A149" s="17" t="n"/>
      <c r="B149" s="33" t="n"/>
      <c r="C149" s="17" t="n"/>
      <c r="D149" s="17" t="n"/>
      <c r="E149" s="17" t="n"/>
      <c r="F149" s="17" t="n"/>
      <c r="G149" s="19" t="n"/>
      <c r="H149" s="19" t="n"/>
      <c r="I149" s="17" t="n"/>
      <c r="J149" s="33" t="n"/>
      <c r="K149" s="17" t="n"/>
      <c r="L149" s="33" t="n"/>
      <c r="M149" s="33" t="n"/>
      <c r="N149" s="17" t="n"/>
      <c r="O149" s="19" t="n"/>
      <c r="P149" s="32">
        <f>IF(B149="","",IF(M149&lt;&gt;"",MAX(0,M149-B149),MAX(0,NOW()-B149)))</f>
        <v/>
      </c>
      <c r="Q149" s="16">
        <f>IF(A149="","",IF(OR(K149="Completed",K149="Canceled"),"",IF(J149="","No due date",IF(J149&lt;NOW(),"Overdue",IF(J149&lt;TODAY()+1,"Due today",IF(J149&lt;NOW()+1,"Due within 24 hours","Upcoming"))))))</f>
        <v/>
      </c>
      <c r="R149" s="16">
        <f>IF(A149="","",IF(COUNTIF($A$6:$A$255,A149)&gt;1,"Duplicate ID",IF(OR(B149="",C149="",E149="",F149="",H149="",I149="",K149=""),"Missing required field",IF(AND(K149="Completed",M149=""),"Completed date missing",IF(AND(K149&lt;&gt;"Completed",M149&lt;&gt;""),"Completion/status mismatch",IF(AND(J149&lt;&gt;"",B149&lt;&gt;"",J149&lt;B149),"Due before logged",IF(AND(K149&lt;&gt;"Completed",K149&lt;&gt;"Canceled",L149&lt;&gt;"",NOW()-L149&gt;Lists!$I$3/24),"Stale open item","OK")))))))</f>
        <v/>
      </c>
    </row>
    <row r="150" ht="22" customHeight="1">
      <c r="A150" s="5" t="n"/>
      <c r="B150" s="31" t="n"/>
      <c r="C150" s="5" t="n"/>
      <c r="D150" s="5" t="n"/>
      <c r="E150" s="5" t="n"/>
      <c r="F150" s="5" t="n"/>
      <c r="G150" s="14" t="n"/>
      <c r="H150" s="14" t="n"/>
      <c r="I150" s="5" t="n"/>
      <c r="J150" s="31" t="n"/>
      <c r="K150" s="5" t="n"/>
      <c r="L150" s="31" t="n"/>
      <c r="M150" s="31" t="n"/>
      <c r="N150" s="5" t="n"/>
      <c r="O150" s="14" t="n"/>
      <c r="P150" s="32">
        <f>IF(B150="","",IF(M150&lt;&gt;"",MAX(0,M150-B150),MAX(0,NOW()-B150)))</f>
        <v/>
      </c>
      <c r="Q150" s="16">
        <f>IF(A150="","",IF(OR(K150="Completed",K150="Canceled"),"",IF(J150="","No due date",IF(J150&lt;NOW(),"Overdue",IF(J150&lt;TODAY()+1,"Due today",IF(J150&lt;NOW()+1,"Due within 24 hours","Upcoming"))))))</f>
        <v/>
      </c>
      <c r="R150" s="16">
        <f>IF(A150="","",IF(COUNTIF($A$6:$A$255,A150)&gt;1,"Duplicate ID",IF(OR(B150="",C150="",E150="",F150="",H150="",I150="",K150=""),"Missing required field",IF(AND(K150="Completed",M150=""),"Completed date missing",IF(AND(K150&lt;&gt;"Completed",M150&lt;&gt;""),"Completion/status mismatch",IF(AND(J150&lt;&gt;"",B150&lt;&gt;"",J150&lt;B150),"Due before logged",IF(AND(K150&lt;&gt;"Completed",K150&lt;&gt;"Canceled",L150&lt;&gt;"",NOW()-L150&gt;Lists!$I$3/24),"Stale open item","OK")))))))</f>
        <v/>
      </c>
    </row>
    <row r="151" ht="22" customHeight="1">
      <c r="A151" s="17" t="n"/>
      <c r="B151" s="33" t="n"/>
      <c r="C151" s="17" t="n"/>
      <c r="D151" s="17" t="n"/>
      <c r="E151" s="17" t="n"/>
      <c r="F151" s="17" t="n"/>
      <c r="G151" s="19" t="n"/>
      <c r="H151" s="19" t="n"/>
      <c r="I151" s="17" t="n"/>
      <c r="J151" s="33" t="n"/>
      <c r="K151" s="17" t="n"/>
      <c r="L151" s="33" t="n"/>
      <c r="M151" s="33" t="n"/>
      <c r="N151" s="17" t="n"/>
      <c r="O151" s="19" t="n"/>
      <c r="P151" s="32">
        <f>IF(B151="","",IF(M151&lt;&gt;"",MAX(0,M151-B151),MAX(0,NOW()-B151)))</f>
        <v/>
      </c>
      <c r="Q151" s="16">
        <f>IF(A151="","",IF(OR(K151="Completed",K151="Canceled"),"",IF(J151="","No due date",IF(J151&lt;NOW(),"Overdue",IF(J151&lt;TODAY()+1,"Due today",IF(J151&lt;NOW()+1,"Due within 24 hours","Upcoming"))))))</f>
        <v/>
      </c>
      <c r="R151" s="16">
        <f>IF(A151="","",IF(COUNTIF($A$6:$A$255,A151)&gt;1,"Duplicate ID",IF(OR(B151="",C151="",E151="",F151="",H151="",I151="",K151=""),"Missing required field",IF(AND(K151="Completed",M151=""),"Completed date missing",IF(AND(K151&lt;&gt;"Completed",M151&lt;&gt;""),"Completion/status mismatch",IF(AND(J151&lt;&gt;"",B151&lt;&gt;"",J151&lt;B151),"Due before logged",IF(AND(K151&lt;&gt;"Completed",K151&lt;&gt;"Canceled",L151&lt;&gt;"",NOW()-L151&gt;Lists!$I$3/24),"Stale open item","OK")))))))</f>
        <v/>
      </c>
    </row>
    <row r="152" ht="22" customHeight="1">
      <c r="A152" s="5" t="n"/>
      <c r="B152" s="31" t="n"/>
      <c r="C152" s="5" t="n"/>
      <c r="D152" s="5" t="n"/>
      <c r="E152" s="5" t="n"/>
      <c r="F152" s="5" t="n"/>
      <c r="G152" s="14" t="n"/>
      <c r="H152" s="14" t="n"/>
      <c r="I152" s="5" t="n"/>
      <c r="J152" s="31" t="n"/>
      <c r="K152" s="5" t="n"/>
      <c r="L152" s="31" t="n"/>
      <c r="M152" s="31" t="n"/>
      <c r="N152" s="5" t="n"/>
      <c r="O152" s="14" t="n"/>
      <c r="P152" s="32">
        <f>IF(B152="","",IF(M152&lt;&gt;"",MAX(0,M152-B152),MAX(0,NOW()-B152)))</f>
        <v/>
      </c>
      <c r="Q152" s="16">
        <f>IF(A152="","",IF(OR(K152="Completed",K152="Canceled"),"",IF(J152="","No due date",IF(J152&lt;NOW(),"Overdue",IF(J152&lt;TODAY()+1,"Due today",IF(J152&lt;NOW()+1,"Due within 24 hours","Upcoming"))))))</f>
        <v/>
      </c>
      <c r="R152" s="16">
        <f>IF(A152="","",IF(COUNTIF($A$6:$A$255,A152)&gt;1,"Duplicate ID",IF(OR(B152="",C152="",E152="",F152="",H152="",I152="",K152=""),"Missing required field",IF(AND(K152="Completed",M152=""),"Completed date missing",IF(AND(K152&lt;&gt;"Completed",M152&lt;&gt;""),"Completion/status mismatch",IF(AND(J152&lt;&gt;"",B152&lt;&gt;"",J152&lt;B152),"Due before logged",IF(AND(K152&lt;&gt;"Completed",K152&lt;&gt;"Canceled",L152&lt;&gt;"",NOW()-L152&gt;Lists!$I$3/24),"Stale open item","OK")))))))</f>
        <v/>
      </c>
    </row>
    <row r="153" ht="22" customHeight="1">
      <c r="A153" s="17" t="n"/>
      <c r="B153" s="33" t="n"/>
      <c r="C153" s="17" t="n"/>
      <c r="D153" s="17" t="n"/>
      <c r="E153" s="17" t="n"/>
      <c r="F153" s="17" t="n"/>
      <c r="G153" s="19" t="n"/>
      <c r="H153" s="19" t="n"/>
      <c r="I153" s="17" t="n"/>
      <c r="J153" s="33" t="n"/>
      <c r="K153" s="17" t="n"/>
      <c r="L153" s="33" t="n"/>
      <c r="M153" s="33" t="n"/>
      <c r="N153" s="17" t="n"/>
      <c r="O153" s="19" t="n"/>
      <c r="P153" s="32">
        <f>IF(B153="","",IF(M153&lt;&gt;"",MAX(0,M153-B153),MAX(0,NOW()-B153)))</f>
        <v/>
      </c>
      <c r="Q153" s="16">
        <f>IF(A153="","",IF(OR(K153="Completed",K153="Canceled"),"",IF(J153="","No due date",IF(J153&lt;NOW(),"Overdue",IF(J153&lt;TODAY()+1,"Due today",IF(J153&lt;NOW()+1,"Due within 24 hours","Upcoming"))))))</f>
        <v/>
      </c>
      <c r="R153" s="16">
        <f>IF(A153="","",IF(COUNTIF($A$6:$A$255,A153)&gt;1,"Duplicate ID",IF(OR(B153="",C153="",E153="",F153="",H153="",I153="",K153=""),"Missing required field",IF(AND(K153="Completed",M153=""),"Completed date missing",IF(AND(K153&lt;&gt;"Completed",M153&lt;&gt;""),"Completion/status mismatch",IF(AND(J153&lt;&gt;"",B153&lt;&gt;"",J153&lt;B153),"Due before logged",IF(AND(K153&lt;&gt;"Completed",K153&lt;&gt;"Canceled",L153&lt;&gt;"",NOW()-L153&gt;Lists!$I$3/24),"Stale open item","OK")))))))</f>
        <v/>
      </c>
    </row>
    <row r="154" ht="22" customHeight="1">
      <c r="A154" s="5" t="n"/>
      <c r="B154" s="31" t="n"/>
      <c r="C154" s="5" t="n"/>
      <c r="D154" s="5" t="n"/>
      <c r="E154" s="5" t="n"/>
      <c r="F154" s="5" t="n"/>
      <c r="G154" s="14" t="n"/>
      <c r="H154" s="14" t="n"/>
      <c r="I154" s="5" t="n"/>
      <c r="J154" s="31" t="n"/>
      <c r="K154" s="5" t="n"/>
      <c r="L154" s="31" t="n"/>
      <c r="M154" s="31" t="n"/>
      <c r="N154" s="5" t="n"/>
      <c r="O154" s="14" t="n"/>
      <c r="P154" s="32">
        <f>IF(B154="","",IF(M154&lt;&gt;"",MAX(0,M154-B154),MAX(0,NOW()-B154)))</f>
        <v/>
      </c>
      <c r="Q154" s="16">
        <f>IF(A154="","",IF(OR(K154="Completed",K154="Canceled"),"",IF(J154="","No due date",IF(J154&lt;NOW(),"Overdue",IF(J154&lt;TODAY()+1,"Due today",IF(J154&lt;NOW()+1,"Due within 24 hours","Upcoming"))))))</f>
        <v/>
      </c>
      <c r="R154" s="16">
        <f>IF(A154="","",IF(COUNTIF($A$6:$A$255,A154)&gt;1,"Duplicate ID",IF(OR(B154="",C154="",E154="",F154="",H154="",I154="",K154=""),"Missing required field",IF(AND(K154="Completed",M154=""),"Completed date missing",IF(AND(K154&lt;&gt;"Completed",M154&lt;&gt;""),"Completion/status mismatch",IF(AND(J154&lt;&gt;"",B154&lt;&gt;"",J154&lt;B154),"Due before logged",IF(AND(K154&lt;&gt;"Completed",K154&lt;&gt;"Canceled",L154&lt;&gt;"",NOW()-L154&gt;Lists!$I$3/24),"Stale open item","OK")))))))</f>
        <v/>
      </c>
    </row>
    <row r="155" ht="22" customHeight="1">
      <c r="A155" s="17" t="n"/>
      <c r="B155" s="33" t="n"/>
      <c r="C155" s="17" t="n"/>
      <c r="D155" s="17" t="n"/>
      <c r="E155" s="17" t="n"/>
      <c r="F155" s="17" t="n"/>
      <c r="G155" s="19" t="n"/>
      <c r="H155" s="19" t="n"/>
      <c r="I155" s="17" t="n"/>
      <c r="J155" s="33" t="n"/>
      <c r="K155" s="17" t="n"/>
      <c r="L155" s="33" t="n"/>
      <c r="M155" s="33" t="n"/>
      <c r="N155" s="17" t="n"/>
      <c r="O155" s="19" t="n"/>
      <c r="P155" s="32">
        <f>IF(B155="","",IF(M155&lt;&gt;"",MAX(0,M155-B155),MAX(0,NOW()-B155)))</f>
        <v/>
      </c>
      <c r="Q155" s="16">
        <f>IF(A155="","",IF(OR(K155="Completed",K155="Canceled"),"",IF(J155="","No due date",IF(J155&lt;NOW(),"Overdue",IF(J155&lt;TODAY()+1,"Due today",IF(J155&lt;NOW()+1,"Due within 24 hours","Upcoming"))))))</f>
        <v/>
      </c>
      <c r="R155" s="16">
        <f>IF(A155="","",IF(COUNTIF($A$6:$A$255,A155)&gt;1,"Duplicate ID",IF(OR(B155="",C155="",E155="",F155="",H155="",I155="",K155=""),"Missing required field",IF(AND(K155="Completed",M155=""),"Completed date missing",IF(AND(K155&lt;&gt;"Completed",M155&lt;&gt;""),"Completion/status mismatch",IF(AND(J155&lt;&gt;"",B155&lt;&gt;"",J155&lt;B155),"Due before logged",IF(AND(K155&lt;&gt;"Completed",K155&lt;&gt;"Canceled",L155&lt;&gt;"",NOW()-L155&gt;Lists!$I$3/24),"Stale open item","OK")))))))</f>
        <v/>
      </c>
    </row>
    <row r="156" ht="22" customHeight="1">
      <c r="A156" s="5" t="n"/>
      <c r="B156" s="31" t="n"/>
      <c r="C156" s="5" t="n"/>
      <c r="D156" s="5" t="n"/>
      <c r="E156" s="5" t="n"/>
      <c r="F156" s="5" t="n"/>
      <c r="G156" s="14" t="n"/>
      <c r="H156" s="14" t="n"/>
      <c r="I156" s="5" t="n"/>
      <c r="J156" s="31" t="n"/>
      <c r="K156" s="5" t="n"/>
      <c r="L156" s="31" t="n"/>
      <c r="M156" s="31" t="n"/>
      <c r="N156" s="5" t="n"/>
      <c r="O156" s="14" t="n"/>
      <c r="P156" s="32">
        <f>IF(B156="","",IF(M156&lt;&gt;"",MAX(0,M156-B156),MAX(0,NOW()-B156)))</f>
        <v/>
      </c>
      <c r="Q156" s="16">
        <f>IF(A156="","",IF(OR(K156="Completed",K156="Canceled"),"",IF(J156="","No due date",IF(J156&lt;NOW(),"Overdue",IF(J156&lt;TODAY()+1,"Due today",IF(J156&lt;NOW()+1,"Due within 24 hours","Upcoming"))))))</f>
        <v/>
      </c>
      <c r="R156" s="16">
        <f>IF(A156="","",IF(COUNTIF($A$6:$A$255,A156)&gt;1,"Duplicate ID",IF(OR(B156="",C156="",E156="",F156="",H156="",I156="",K156=""),"Missing required field",IF(AND(K156="Completed",M156=""),"Completed date missing",IF(AND(K156&lt;&gt;"Completed",M156&lt;&gt;""),"Completion/status mismatch",IF(AND(J156&lt;&gt;"",B156&lt;&gt;"",J156&lt;B156),"Due before logged",IF(AND(K156&lt;&gt;"Completed",K156&lt;&gt;"Canceled",L156&lt;&gt;"",NOW()-L156&gt;Lists!$I$3/24),"Stale open item","OK")))))))</f>
        <v/>
      </c>
    </row>
    <row r="157" ht="22" customHeight="1">
      <c r="A157" s="17" t="n"/>
      <c r="B157" s="33" t="n"/>
      <c r="C157" s="17" t="n"/>
      <c r="D157" s="17" t="n"/>
      <c r="E157" s="17" t="n"/>
      <c r="F157" s="17" t="n"/>
      <c r="G157" s="19" t="n"/>
      <c r="H157" s="19" t="n"/>
      <c r="I157" s="17" t="n"/>
      <c r="J157" s="33" t="n"/>
      <c r="K157" s="17" t="n"/>
      <c r="L157" s="33" t="n"/>
      <c r="M157" s="33" t="n"/>
      <c r="N157" s="17" t="n"/>
      <c r="O157" s="19" t="n"/>
      <c r="P157" s="32">
        <f>IF(B157="","",IF(M157&lt;&gt;"",MAX(0,M157-B157),MAX(0,NOW()-B157)))</f>
        <v/>
      </c>
      <c r="Q157" s="16">
        <f>IF(A157="","",IF(OR(K157="Completed",K157="Canceled"),"",IF(J157="","No due date",IF(J157&lt;NOW(),"Overdue",IF(J157&lt;TODAY()+1,"Due today",IF(J157&lt;NOW()+1,"Due within 24 hours","Upcoming"))))))</f>
        <v/>
      </c>
      <c r="R157" s="16">
        <f>IF(A157="","",IF(COUNTIF($A$6:$A$255,A157)&gt;1,"Duplicate ID",IF(OR(B157="",C157="",E157="",F157="",H157="",I157="",K157=""),"Missing required field",IF(AND(K157="Completed",M157=""),"Completed date missing",IF(AND(K157&lt;&gt;"Completed",M157&lt;&gt;""),"Completion/status mismatch",IF(AND(J157&lt;&gt;"",B157&lt;&gt;"",J157&lt;B157),"Due before logged",IF(AND(K157&lt;&gt;"Completed",K157&lt;&gt;"Canceled",L157&lt;&gt;"",NOW()-L157&gt;Lists!$I$3/24),"Stale open item","OK")))))))</f>
        <v/>
      </c>
    </row>
    <row r="158" ht="22" customHeight="1">
      <c r="A158" s="5" t="n"/>
      <c r="B158" s="31" t="n"/>
      <c r="C158" s="5" t="n"/>
      <c r="D158" s="5" t="n"/>
      <c r="E158" s="5" t="n"/>
      <c r="F158" s="5" t="n"/>
      <c r="G158" s="14" t="n"/>
      <c r="H158" s="14" t="n"/>
      <c r="I158" s="5" t="n"/>
      <c r="J158" s="31" t="n"/>
      <c r="K158" s="5" t="n"/>
      <c r="L158" s="31" t="n"/>
      <c r="M158" s="31" t="n"/>
      <c r="N158" s="5" t="n"/>
      <c r="O158" s="14" t="n"/>
      <c r="P158" s="32">
        <f>IF(B158="","",IF(M158&lt;&gt;"",MAX(0,M158-B158),MAX(0,NOW()-B158)))</f>
        <v/>
      </c>
      <c r="Q158" s="16">
        <f>IF(A158="","",IF(OR(K158="Completed",K158="Canceled"),"",IF(J158="","No due date",IF(J158&lt;NOW(),"Overdue",IF(J158&lt;TODAY()+1,"Due today",IF(J158&lt;NOW()+1,"Due within 24 hours","Upcoming"))))))</f>
        <v/>
      </c>
      <c r="R158" s="16">
        <f>IF(A158="","",IF(COUNTIF($A$6:$A$255,A158)&gt;1,"Duplicate ID",IF(OR(B158="",C158="",E158="",F158="",H158="",I158="",K158=""),"Missing required field",IF(AND(K158="Completed",M158=""),"Completed date missing",IF(AND(K158&lt;&gt;"Completed",M158&lt;&gt;""),"Completion/status mismatch",IF(AND(J158&lt;&gt;"",B158&lt;&gt;"",J158&lt;B158),"Due before logged",IF(AND(K158&lt;&gt;"Completed",K158&lt;&gt;"Canceled",L158&lt;&gt;"",NOW()-L158&gt;Lists!$I$3/24),"Stale open item","OK")))))))</f>
        <v/>
      </c>
    </row>
    <row r="159" ht="22" customHeight="1">
      <c r="A159" s="17" t="n"/>
      <c r="B159" s="33" t="n"/>
      <c r="C159" s="17" t="n"/>
      <c r="D159" s="17" t="n"/>
      <c r="E159" s="17" t="n"/>
      <c r="F159" s="17" t="n"/>
      <c r="G159" s="19" t="n"/>
      <c r="H159" s="19" t="n"/>
      <c r="I159" s="17" t="n"/>
      <c r="J159" s="33" t="n"/>
      <c r="K159" s="17" t="n"/>
      <c r="L159" s="33" t="n"/>
      <c r="M159" s="33" t="n"/>
      <c r="N159" s="17" t="n"/>
      <c r="O159" s="19" t="n"/>
      <c r="P159" s="32">
        <f>IF(B159="","",IF(M159&lt;&gt;"",MAX(0,M159-B159),MAX(0,NOW()-B159)))</f>
        <v/>
      </c>
      <c r="Q159" s="16">
        <f>IF(A159="","",IF(OR(K159="Completed",K159="Canceled"),"",IF(J159="","No due date",IF(J159&lt;NOW(),"Overdue",IF(J159&lt;TODAY()+1,"Due today",IF(J159&lt;NOW()+1,"Due within 24 hours","Upcoming"))))))</f>
        <v/>
      </c>
      <c r="R159" s="16">
        <f>IF(A159="","",IF(COUNTIF($A$6:$A$255,A159)&gt;1,"Duplicate ID",IF(OR(B159="",C159="",E159="",F159="",H159="",I159="",K159=""),"Missing required field",IF(AND(K159="Completed",M159=""),"Completed date missing",IF(AND(K159&lt;&gt;"Completed",M159&lt;&gt;""),"Completion/status mismatch",IF(AND(J159&lt;&gt;"",B159&lt;&gt;"",J159&lt;B159),"Due before logged",IF(AND(K159&lt;&gt;"Completed",K159&lt;&gt;"Canceled",L159&lt;&gt;"",NOW()-L159&gt;Lists!$I$3/24),"Stale open item","OK")))))))</f>
        <v/>
      </c>
    </row>
    <row r="160" ht="22" customHeight="1">
      <c r="A160" s="5" t="n"/>
      <c r="B160" s="31" t="n"/>
      <c r="C160" s="5" t="n"/>
      <c r="D160" s="5" t="n"/>
      <c r="E160" s="5" t="n"/>
      <c r="F160" s="5" t="n"/>
      <c r="G160" s="14" t="n"/>
      <c r="H160" s="14" t="n"/>
      <c r="I160" s="5" t="n"/>
      <c r="J160" s="31" t="n"/>
      <c r="K160" s="5" t="n"/>
      <c r="L160" s="31" t="n"/>
      <c r="M160" s="31" t="n"/>
      <c r="N160" s="5" t="n"/>
      <c r="O160" s="14" t="n"/>
      <c r="P160" s="32">
        <f>IF(B160="","",IF(M160&lt;&gt;"",MAX(0,M160-B160),MAX(0,NOW()-B160)))</f>
        <v/>
      </c>
      <c r="Q160" s="16">
        <f>IF(A160="","",IF(OR(K160="Completed",K160="Canceled"),"",IF(J160="","No due date",IF(J160&lt;NOW(),"Overdue",IF(J160&lt;TODAY()+1,"Due today",IF(J160&lt;NOW()+1,"Due within 24 hours","Upcoming"))))))</f>
        <v/>
      </c>
      <c r="R160" s="16">
        <f>IF(A160="","",IF(COUNTIF($A$6:$A$255,A160)&gt;1,"Duplicate ID",IF(OR(B160="",C160="",E160="",F160="",H160="",I160="",K160=""),"Missing required field",IF(AND(K160="Completed",M160=""),"Completed date missing",IF(AND(K160&lt;&gt;"Completed",M160&lt;&gt;""),"Completion/status mismatch",IF(AND(J160&lt;&gt;"",B160&lt;&gt;"",J160&lt;B160),"Due before logged",IF(AND(K160&lt;&gt;"Completed",K160&lt;&gt;"Canceled",L160&lt;&gt;"",NOW()-L160&gt;Lists!$I$3/24),"Stale open item","OK")))))))</f>
        <v/>
      </c>
    </row>
    <row r="161" ht="22" customHeight="1">
      <c r="A161" s="17" t="n"/>
      <c r="B161" s="33" t="n"/>
      <c r="C161" s="17" t="n"/>
      <c r="D161" s="17" t="n"/>
      <c r="E161" s="17" t="n"/>
      <c r="F161" s="17" t="n"/>
      <c r="G161" s="19" t="n"/>
      <c r="H161" s="19" t="n"/>
      <c r="I161" s="17" t="n"/>
      <c r="J161" s="33" t="n"/>
      <c r="K161" s="17" t="n"/>
      <c r="L161" s="33" t="n"/>
      <c r="M161" s="33" t="n"/>
      <c r="N161" s="17" t="n"/>
      <c r="O161" s="19" t="n"/>
      <c r="P161" s="32">
        <f>IF(B161="","",IF(M161&lt;&gt;"",MAX(0,M161-B161),MAX(0,NOW()-B161)))</f>
        <v/>
      </c>
      <c r="Q161" s="16">
        <f>IF(A161="","",IF(OR(K161="Completed",K161="Canceled"),"",IF(J161="","No due date",IF(J161&lt;NOW(),"Overdue",IF(J161&lt;TODAY()+1,"Due today",IF(J161&lt;NOW()+1,"Due within 24 hours","Upcoming"))))))</f>
        <v/>
      </c>
      <c r="R161" s="16">
        <f>IF(A161="","",IF(COUNTIF($A$6:$A$255,A161)&gt;1,"Duplicate ID",IF(OR(B161="",C161="",E161="",F161="",H161="",I161="",K161=""),"Missing required field",IF(AND(K161="Completed",M161=""),"Completed date missing",IF(AND(K161&lt;&gt;"Completed",M161&lt;&gt;""),"Completion/status mismatch",IF(AND(J161&lt;&gt;"",B161&lt;&gt;"",J161&lt;B161),"Due before logged",IF(AND(K161&lt;&gt;"Completed",K161&lt;&gt;"Canceled",L161&lt;&gt;"",NOW()-L161&gt;Lists!$I$3/24),"Stale open item","OK")))))))</f>
        <v/>
      </c>
    </row>
    <row r="162" ht="22" customHeight="1">
      <c r="A162" s="5" t="n"/>
      <c r="B162" s="31" t="n"/>
      <c r="C162" s="5" t="n"/>
      <c r="D162" s="5" t="n"/>
      <c r="E162" s="5" t="n"/>
      <c r="F162" s="5" t="n"/>
      <c r="G162" s="14" t="n"/>
      <c r="H162" s="14" t="n"/>
      <c r="I162" s="5" t="n"/>
      <c r="J162" s="31" t="n"/>
      <c r="K162" s="5" t="n"/>
      <c r="L162" s="31" t="n"/>
      <c r="M162" s="31" t="n"/>
      <c r="N162" s="5" t="n"/>
      <c r="O162" s="14" t="n"/>
      <c r="P162" s="32">
        <f>IF(B162="","",IF(M162&lt;&gt;"",MAX(0,M162-B162),MAX(0,NOW()-B162)))</f>
        <v/>
      </c>
      <c r="Q162" s="16">
        <f>IF(A162="","",IF(OR(K162="Completed",K162="Canceled"),"",IF(J162="","No due date",IF(J162&lt;NOW(),"Overdue",IF(J162&lt;TODAY()+1,"Due today",IF(J162&lt;NOW()+1,"Due within 24 hours","Upcoming"))))))</f>
        <v/>
      </c>
      <c r="R162" s="16">
        <f>IF(A162="","",IF(COUNTIF($A$6:$A$255,A162)&gt;1,"Duplicate ID",IF(OR(B162="",C162="",E162="",F162="",H162="",I162="",K162=""),"Missing required field",IF(AND(K162="Completed",M162=""),"Completed date missing",IF(AND(K162&lt;&gt;"Completed",M162&lt;&gt;""),"Completion/status mismatch",IF(AND(J162&lt;&gt;"",B162&lt;&gt;"",J162&lt;B162),"Due before logged",IF(AND(K162&lt;&gt;"Completed",K162&lt;&gt;"Canceled",L162&lt;&gt;"",NOW()-L162&gt;Lists!$I$3/24),"Stale open item","OK")))))))</f>
        <v/>
      </c>
    </row>
    <row r="163" ht="22" customHeight="1">
      <c r="A163" s="17" t="n"/>
      <c r="B163" s="33" t="n"/>
      <c r="C163" s="17" t="n"/>
      <c r="D163" s="17" t="n"/>
      <c r="E163" s="17" t="n"/>
      <c r="F163" s="17" t="n"/>
      <c r="G163" s="19" t="n"/>
      <c r="H163" s="19" t="n"/>
      <c r="I163" s="17" t="n"/>
      <c r="J163" s="33" t="n"/>
      <c r="K163" s="17" t="n"/>
      <c r="L163" s="33" t="n"/>
      <c r="M163" s="33" t="n"/>
      <c r="N163" s="17" t="n"/>
      <c r="O163" s="19" t="n"/>
      <c r="P163" s="32">
        <f>IF(B163="","",IF(M163&lt;&gt;"",MAX(0,M163-B163),MAX(0,NOW()-B163)))</f>
        <v/>
      </c>
      <c r="Q163" s="16">
        <f>IF(A163="","",IF(OR(K163="Completed",K163="Canceled"),"",IF(J163="","No due date",IF(J163&lt;NOW(),"Overdue",IF(J163&lt;TODAY()+1,"Due today",IF(J163&lt;NOW()+1,"Due within 24 hours","Upcoming"))))))</f>
        <v/>
      </c>
      <c r="R163" s="16">
        <f>IF(A163="","",IF(COUNTIF($A$6:$A$255,A163)&gt;1,"Duplicate ID",IF(OR(B163="",C163="",E163="",F163="",H163="",I163="",K163=""),"Missing required field",IF(AND(K163="Completed",M163=""),"Completed date missing",IF(AND(K163&lt;&gt;"Completed",M163&lt;&gt;""),"Completion/status mismatch",IF(AND(J163&lt;&gt;"",B163&lt;&gt;"",J163&lt;B163),"Due before logged",IF(AND(K163&lt;&gt;"Completed",K163&lt;&gt;"Canceled",L163&lt;&gt;"",NOW()-L163&gt;Lists!$I$3/24),"Stale open item","OK")))))))</f>
        <v/>
      </c>
    </row>
    <row r="164" ht="22" customHeight="1">
      <c r="A164" s="5" t="n"/>
      <c r="B164" s="31" t="n"/>
      <c r="C164" s="5" t="n"/>
      <c r="D164" s="5" t="n"/>
      <c r="E164" s="5" t="n"/>
      <c r="F164" s="5" t="n"/>
      <c r="G164" s="14" t="n"/>
      <c r="H164" s="14" t="n"/>
      <c r="I164" s="5" t="n"/>
      <c r="J164" s="31" t="n"/>
      <c r="K164" s="5" t="n"/>
      <c r="L164" s="31" t="n"/>
      <c r="M164" s="31" t="n"/>
      <c r="N164" s="5" t="n"/>
      <c r="O164" s="14" t="n"/>
      <c r="P164" s="32">
        <f>IF(B164="","",IF(M164&lt;&gt;"",MAX(0,M164-B164),MAX(0,NOW()-B164)))</f>
        <v/>
      </c>
      <c r="Q164" s="16">
        <f>IF(A164="","",IF(OR(K164="Completed",K164="Canceled"),"",IF(J164="","No due date",IF(J164&lt;NOW(),"Overdue",IF(J164&lt;TODAY()+1,"Due today",IF(J164&lt;NOW()+1,"Due within 24 hours","Upcoming"))))))</f>
        <v/>
      </c>
      <c r="R164" s="16">
        <f>IF(A164="","",IF(COUNTIF($A$6:$A$255,A164)&gt;1,"Duplicate ID",IF(OR(B164="",C164="",E164="",F164="",H164="",I164="",K164=""),"Missing required field",IF(AND(K164="Completed",M164=""),"Completed date missing",IF(AND(K164&lt;&gt;"Completed",M164&lt;&gt;""),"Completion/status mismatch",IF(AND(J164&lt;&gt;"",B164&lt;&gt;"",J164&lt;B164),"Due before logged",IF(AND(K164&lt;&gt;"Completed",K164&lt;&gt;"Canceled",L164&lt;&gt;"",NOW()-L164&gt;Lists!$I$3/24),"Stale open item","OK")))))))</f>
        <v/>
      </c>
    </row>
    <row r="165" ht="22" customHeight="1">
      <c r="A165" s="17" t="n"/>
      <c r="B165" s="33" t="n"/>
      <c r="C165" s="17" t="n"/>
      <c r="D165" s="17" t="n"/>
      <c r="E165" s="17" t="n"/>
      <c r="F165" s="17" t="n"/>
      <c r="G165" s="19" t="n"/>
      <c r="H165" s="19" t="n"/>
      <c r="I165" s="17" t="n"/>
      <c r="J165" s="33" t="n"/>
      <c r="K165" s="17" t="n"/>
      <c r="L165" s="33" t="n"/>
      <c r="M165" s="33" t="n"/>
      <c r="N165" s="17" t="n"/>
      <c r="O165" s="19" t="n"/>
      <c r="P165" s="32">
        <f>IF(B165="","",IF(M165&lt;&gt;"",MAX(0,M165-B165),MAX(0,NOW()-B165)))</f>
        <v/>
      </c>
      <c r="Q165" s="16">
        <f>IF(A165="","",IF(OR(K165="Completed",K165="Canceled"),"",IF(J165="","No due date",IF(J165&lt;NOW(),"Overdue",IF(J165&lt;TODAY()+1,"Due today",IF(J165&lt;NOW()+1,"Due within 24 hours","Upcoming"))))))</f>
        <v/>
      </c>
      <c r="R165" s="16">
        <f>IF(A165="","",IF(COUNTIF($A$6:$A$255,A165)&gt;1,"Duplicate ID",IF(OR(B165="",C165="",E165="",F165="",H165="",I165="",K165=""),"Missing required field",IF(AND(K165="Completed",M165=""),"Completed date missing",IF(AND(K165&lt;&gt;"Completed",M165&lt;&gt;""),"Completion/status mismatch",IF(AND(J165&lt;&gt;"",B165&lt;&gt;"",J165&lt;B165),"Due before logged",IF(AND(K165&lt;&gt;"Completed",K165&lt;&gt;"Canceled",L165&lt;&gt;"",NOW()-L165&gt;Lists!$I$3/24),"Stale open item","OK")))))))</f>
        <v/>
      </c>
    </row>
    <row r="166" ht="22" customHeight="1">
      <c r="A166" s="5" t="n"/>
      <c r="B166" s="31" t="n"/>
      <c r="C166" s="5" t="n"/>
      <c r="D166" s="5" t="n"/>
      <c r="E166" s="5" t="n"/>
      <c r="F166" s="5" t="n"/>
      <c r="G166" s="14" t="n"/>
      <c r="H166" s="14" t="n"/>
      <c r="I166" s="5" t="n"/>
      <c r="J166" s="31" t="n"/>
      <c r="K166" s="5" t="n"/>
      <c r="L166" s="31" t="n"/>
      <c r="M166" s="31" t="n"/>
      <c r="N166" s="5" t="n"/>
      <c r="O166" s="14" t="n"/>
      <c r="P166" s="32">
        <f>IF(B166="","",IF(M166&lt;&gt;"",MAX(0,M166-B166),MAX(0,NOW()-B166)))</f>
        <v/>
      </c>
      <c r="Q166" s="16">
        <f>IF(A166="","",IF(OR(K166="Completed",K166="Canceled"),"",IF(J166="","No due date",IF(J166&lt;NOW(),"Overdue",IF(J166&lt;TODAY()+1,"Due today",IF(J166&lt;NOW()+1,"Due within 24 hours","Upcoming"))))))</f>
        <v/>
      </c>
      <c r="R166" s="16">
        <f>IF(A166="","",IF(COUNTIF($A$6:$A$255,A166)&gt;1,"Duplicate ID",IF(OR(B166="",C166="",E166="",F166="",H166="",I166="",K166=""),"Missing required field",IF(AND(K166="Completed",M166=""),"Completed date missing",IF(AND(K166&lt;&gt;"Completed",M166&lt;&gt;""),"Completion/status mismatch",IF(AND(J166&lt;&gt;"",B166&lt;&gt;"",J166&lt;B166),"Due before logged",IF(AND(K166&lt;&gt;"Completed",K166&lt;&gt;"Canceled",L166&lt;&gt;"",NOW()-L166&gt;Lists!$I$3/24),"Stale open item","OK")))))))</f>
        <v/>
      </c>
    </row>
    <row r="167" ht="22" customHeight="1">
      <c r="A167" s="17" t="n"/>
      <c r="B167" s="33" t="n"/>
      <c r="C167" s="17" t="n"/>
      <c r="D167" s="17" t="n"/>
      <c r="E167" s="17" t="n"/>
      <c r="F167" s="17" t="n"/>
      <c r="G167" s="19" t="n"/>
      <c r="H167" s="19" t="n"/>
      <c r="I167" s="17" t="n"/>
      <c r="J167" s="33" t="n"/>
      <c r="K167" s="17" t="n"/>
      <c r="L167" s="33" t="n"/>
      <c r="M167" s="33" t="n"/>
      <c r="N167" s="17" t="n"/>
      <c r="O167" s="19" t="n"/>
      <c r="P167" s="32">
        <f>IF(B167="","",IF(M167&lt;&gt;"",MAX(0,M167-B167),MAX(0,NOW()-B167)))</f>
        <v/>
      </c>
      <c r="Q167" s="16">
        <f>IF(A167="","",IF(OR(K167="Completed",K167="Canceled"),"",IF(J167="","No due date",IF(J167&lt;NOW(),"Overdue",IF(J167&lt;TODAY()+1,"Due today",IF(J167&lt;NOW()+1,"Due within 24 hours","Upcoming"))))))</f>
        <v/>
      </c>
      <c r="R167" s="16">
        <f>IF(A167="","",IF(COUNTIF($A$6:$A$255,A167)&gt;1,"Duplicate ID",IF(OR(B167="",C167="",E167="",F167="",H167="",I167="",K167=""),"Missing required field",IF(AND(K167="Completed",M167=""),"Completed date missing",IF(AND(K167&lt;&gt;"Completed",M167&lt;&gt;""),"Completion/status mismatch",IF(AND(J167&lt;&gt;"",B167&lt;&gt;"",J167&lt;B167),"Due before logged",IF(AND(K167&lt;&gt;"Completed",K167&lt;&gt;"Canceled",L167&lt;&gt;"",NOW()-L167&gt;Lists!$I$3/24),"Stale open item","OK")))))))</f>
        <v/>
      </c>
    </row>
    <row r="168" ht="22" customHeight="1">
      <c r="A168" s="5" t="n"/>
      <c r="B168" s="31" t="n"/>
      <c r="C168" s="5" t="n"/>
      <c r="D168" s="5" t="n"/>
      <c r="E168" s="5" t="n"/>
      <c r="F168" s="5" t="n"/>
      <c r="G168" s="14" t="n"/>
      <c r="H168" s="14" t="n"/>
      <c r="I168" s="5" t="n"/>
      <c r="J168" s="31" t="n"/>
      <c r="K168" s="5" t="n"/>
      <c r="L168" s="31" t="n"/>
      <c r="M168" s="31" t="n"/>
      <c r="N168" s="5" t="n"/>
      <c r="O168" s="14" t="n"/>
      <c r="P168" s="32">
        <f>IF(B168="","",IF(M168&lt;&gt;"",MAX(0,M168-B168),MAX(0,NOW()-B168)))</f>
        <v/>
      </c>
      <c r="Q168" s="16">
        <f>IF(A168="","",IF(OR(K168="Completed",K168="Canceled"),"",IF(J168="","No due date",IF(J168&lt;NOW(),"Overdue",IF(J168&lt;TODAY()+1,"Due today",IF(J168&lt;NOW()+1,"Due within 24 hours","Upcoming"))))))</f>
        <v/>
      </c>
      <c r="R168" s="16">
        <f>IF(A168="","",IF(COUNTIF($A$6:$A$255,A168)&gt;1,"Duplicate ID",IF(OR(B168="",C168="",E168="",F168="",H168="",I168="",K168=""),"Missing required field",IF(AND(K168="Completed",M168=""),"Completed date missing",IF(AND(K168&lt;&gt;"Completed",M168&lt;&gt;""),"Completion/status mismatch",IF(AND(J168&lt;&gt;"",B168&lt;&gt;"",J168&lt;B168),"Due before logged",IF(AND(K168&lt;&gt;"Completed",K168&lt;&gt;"Canceled",L168&lt;&gt;"",NOW()-L168&gt;Lists!$I$3/24),"Stale open item","OK")))))))</f>
        <v/>
      </c>
    </row>
    <row r="169" ht="22" customHeight="1">
      <c r="A169" s="17" t="n"/>
      <c r="B169" s="33" t="n"/>
      <c r="C169" s="17" t="n"/>
      <c r="D169" s="17" t="n"/>
      <c r="E169" s="17" t="n"/>
      <c r="F169" s="17" t="n"/>
      <c r="G169" s="19" t="n"/>
      <c r="H169" s="19" t="n"/>
      <c r="I169" s="17" t="n"/>
      <c r="J169" s="33" t="n"/>
      <c r="K169" s="17" t="n"/>
      <c r="L169" s="33" t="n"/>
      <c r="M169" s="33" t="n"/>
      <c r="N169" s="17" t="n"/>
      <c r="O169" s="19" t="n"/>
      <c r="P169" s="32">
        <f>IF(B169="","",IF(M169&lt;&gt;"",MAX(0,M169-B169),MAX(0,NOW()-B169)))</f>
        <v/>
      </c>
      <c r="Q169" s="16">
        <f>IF(A169="","",IF(OR(K169="Completed",K169="Canceled"),"",IF(J169="","No due date",IF(J169&lt;NOW(),"Overdue",IF(J169&lt;TODAY()+1,"Due today",IF(J169&lt;NOW()+1,"Due within 24 hours","Upcoming"))))))</f>
        <v/>
      </c>
      <c r="R169" s="16">
        <f>IF(A169="","",IF(COUNTIF($A$6:$A$255,A169)&gt;1,"Duplicate ID",IF(OR(B169="",C169="",E169="",F169="",H169="",I169="",K169=""),"Missing required field",IF(AND(K169="Completed",M169=""),"Completed date missing",IF(AND(K169&lt;&gt;"Completed",M169&lt;&gt;""),"Completion/status mismatch",IF(AND(J169&lt;&gt;"",B169&lt;&gt;"",J169&lt;B169),"Due before logged",IF(AND(K169&lt;&gt;"Completed",K169&lt;&gt;"Canceled",L169&lt;&gt;"",NOW()-L169&gt;Lists!$I$3/24),"Stale open item","OK")))))))</f>
        <v/>
      </c>
    </row>
    <row r="170" ht="22" customHeight="1">
      <c r="A170" s="5" t="n"/>
      <c r="B170" s="31" t="n"/>
      <c r="C170" s="5" t="n"/>
      <c r="D170" s="5" t="n"/>
      <c r="E170" s="5" t="n"/>
      <c r="F170" s="5" t="n"/>
      <c r="G170" s="14" t="n"/>
      <c r="H170" s="14" t="n"/>
      <c r="I170" s="5" t="n"/>
      <c r="J170" s="31" t="n"/>
      <c r="K170" s="5" t="n"/>
      <c r="L170" s="31" t="n"/>
      <c r="M170" s="31" t="n"/>
      <c r="N170" s="5" t="n"/>
      <c r="O170" s="14" t="n"/>
      <c r="P170" s="32">
        <f>IF(B170="","",IF(M170&lt;&gt;"",MAX(0,M170-B170),MAX(0,NOW()-B170)))</f>
        <v/>
      </c>
      <c r="Q170" s="16">
        <f>IF(A170="","",IF(OR(K170="Completed",K170="Canceled"),"",IF(J170="","No due date",IF(J170&lt;NOW(),"Overdue",IF(J170&lt;TODAY()+1,"Due today",IF(J170&lt;NOW()+1,"Due within 24 hours","Upcoming"))))))</f>
        <v/>
      </c>
      <c r="R170" s="16">
        <f>IF(A170="","",IF(COUNTIF($A$6:$A$255,A170)&gt;1,"Duplicate ID",IF(OR(B170="",C170="",E170="",F170="",H170="",I170="",K170=""),"Missing required field",IF(AND(K170="Completed",M170=""),"Completed date missing",IF(AND(K170&lt;&gt;"Completed",M170&lt;&gt;""),"Completion/status mismatch",IF(AND(J170&lt;&gt;"",B170&lt;&gt;"",J170&lt;B170),"Due before logged",IF(AND(K170&lt;&gt;"Completed",K170&lt;&gt;"Canceled",L170&lt;&gt;"",NOW()-L170&gt;Lists!$I$3/24),"Stale open item","OK")))))))</f>
        <v/>
      </c>
    </row>
    <row r="171" ht="22" customHeight="1">
      <c r="A171" s="17" t="n"/>
      <c r="B171" s="33" t="n"/>
      <c r="C171" s="17" t="n"/>
      <c r="D171" s="17" t="n"/>
      <c r="E171" s="17" t="n"/>
      <c r="F171" s="17" t="n"/>
      <c r="G171" s="19" t="n"/>
      <c r="H171" s="19" t="n"/>
      <c r="I171" s="17" t="n"/>
      <c r="J171" s="33" t="n"/>
      <c r="K171" s="17" t="n"/>
      <c r="L171" s="33" t="n"/>
      <c r="M171" s="33" t="n"/>
      <c r="N171" s="17" t="n"/>
      <c r="O171" s="19" t="n"/>
      <c r="P171" s="32">
        <f>IF(B171="","",IF(M171&lt;&gt;"",MAX(0,M171-B171),MAX(0,NOW()-B171)))</f>
        <v/>
      </c>
      <c r="Q171" s="16">
        <f>IF(A171="","",IF(OR(K171="Completed",K171="Canceled"),"",IF(J171="","No due date",IF(J171&lt;NOW(),"Overdue",IF(J171&lt;TODAY()+1,"Due today",IF(J171&lt;NOW()+1,"Due within 24 hours","Upcoming"))))))</f>
        <v/>
      </c>
      <c r="R171" s="16">
        <f>IF(A171="","",IF(COUNTIF($A$6:$A$255,A171)&gt;1,"Duplicate ID",IF(OR(B171="",C171="",E171="",F171="",H171="",I171="",K171=""),"Missing required field",IF(AND(K171="Completed",M171=""),"Completed date missing",IF(AND(K171&lt;&gt;"Completed",M171&lt;&gt;""),"Completion/status mismatch",IF(AND(J171&lt;&gt;"",B171&lt;&gt;"",J171&lt;B171),"Due before logged",IF(AND(K171&lt;&gt;"Completed",K171&lt;&gt;"Canceled",L171&lt;&gt;"",NOW()-L171&gt;Lists!$I$3/24),"Stale open item","OK")))))))</f>
        <v/>
      </c>
    </row>
    <row r="172" ht="22" customHeight="1">
      <c r="A172" s="5" t="n"/>
      <c r="B172" s="31" t="n"/>
      <c r="C172" s="5" t="n"/>
      <c r="D172" s="5" t="n"/>
      <c r="E172" s="5" t="n"/>
      <c r="F172" s="5" t="n"/>
      <c r="G172" s="14" t="n"/>
      <c r="H172" s="14" t="n"/>
      <c r="I172" s="5" t="n"/>
      <c r="J172" s="31" t="n"/>
      <c r="K172" s="5" t="n"/>
      <c r="L172" s="31" t="n"/>
      <c r="M172" s="31" t="n"/>
      <c r="N172" s="5" t="n"/>
      <c r="O172" s="14" t="n"/>
      <c r="P172" s="32">
        <f>IF(B172="","",IF(M172&lt;&gt;"",MAX(0,M172-B172),MAX(0,NOW()-B172)))</f>
        <v/>
      </c>
      <c r="Q172" s="16">
        <f>IF(A172="","",IF(OR(K172="Completed",K172="Canceled"),"",IF(J172="","No due date",IF(J172&lt;NOW(),"Overdue",IF(J172&lt;TODAY()+1,"Due today",IF(J172&lt;NOW()+1,"Due within 24 hours","Upcoming"))))))</f>
        <v/>
      </c>
      <c r="R172" s="16">
        <f>IF(A172="","",IF(COUNTIF($A$6:$A$255,A172)&gt;1,"Duplicate ID",IF(OR(B172="",C172="",E172="",F172="",H172="",I172="",K172=""),"Missing required field",IF(AND(K172="Completed",M172=""),"Completed date missing",IF(AND(K172&lt;&gt;"Completed",M172&lt;&gt;""),"Completion/status mismatch",IF(AND(J172&lt;&gt;"",B172&lt;&gt;"",J172&lt;B172),"Due before logged",IF(AND(K172&lt;&gt;"Completed",K172&lt;&gt;"Canceled",L172&lt;&gt;"",NOW()-L172&gt;Lists!$I$3/24),"Stale open item","OK")))))))</f>
        <v/>
      </c>
    </row>
    <row r="173" ht="22" customHeight="1">
      <c r="A173" s="17" t="n"/>
      <c r="B173" s="33" t="n"/>
      <c r="C173" s="17" t="n"/>
      <c r="D173" s="17" t="n"/>
      <c r="E173" s="17" t="n"/>
      <c r="F173" s="17" t="n"/>
      <c r="G173" s="19" t="n"/>
      <c r="H173" s="19" t="n"/>
      <c r="I173" s="17" t="n"/>
      <c r="J173" s="33" t="n"/>
      <c r="K173" s="17" t="n"/>
      <c r="L173" s="33" t="n"/>
      <c r="M173" s="33" t="n"/>
      <c r="N173" s="17" t="n"/>
      <c r="O173" s="19" t="n"/>
      <c r="P173" s="32">
        <f>IF(B173="","",IF(M173&lt;&gt;"",MAX(0,M173-B173),MAX(0,NOW()-B173)))</f>
        <v/>
      </c>
      <c r="Q173" s="16">
        <f>IF(A173="","",IF(OR(K173="Completed",K173="Canceled"),"",IF(J173="","No due date",IF(J173&lt;NOW(),"Overdue",IF(J173&lt;TODAY()+1,"Due today",IF(J173&lt;NOW()+1,"Due within 24 hours","Upcoming"))))))</f>
        <v/>
      </c>
      <c r="R173" s="16">
        <f>IF(A173="","",IF(COUNTIF($A$6:$A$255,A173)&gt;1,"Duplicate ID",IF(OR(B173="",C173="",E173="",F173="",H173="",I173="",K173=""),"Missing required field",IF(AND(K173="Completed",M173=""),"Completed date missing",IF(AND(K173&lt;&gt;"Completed",M173&lt;&gt;""),"Completion/status mismatch",IF(AND(J173&lt;&gt;"",B173&lt;&gt;"",J173&lt;B173),"Due before logged",IF(AND(K173&lt;&gt;"Completed",K173&lt;&gt;"Canceled",L173&lt;&gt;"",NOW()-L173&gt;Lists!$I$3/24),"Stale open item","OK")))))))</f>
        <v/>
      </c>
    </row>
    <row r="174" ht="22" customHeight="1">
      <c r="A174" s="5" t="n"/>
      <c r="B174" s="31" t="n"/>
      <c r="C174" s="5" t="n"/>
      <c r="D174" s="5" t="n"/>
      <c r="E174" s="5" t="n"/>
      <c r="F174" s="5" t="n"/>
      <c r="G174" s="14" t="n"/>
      <c r="H174" s="14" t="n"/>
      <c r="I174" s="5" t="n"/>
      <c r="J174" s="31" t="n"/>
      <c r="K174" s="5" t="n"/>
      <c r="L174" s="31" t="n"/>
      <c r="M174" s="31" t="n"/>
      <c r="N174" s="5" t="n"/>
      <c r="O174" s="14" t="n"/>
      <c r="P174" s="32">
        <f>IF(B174="","",IF(M174&lt;&gt;"",MAX(0,M174-B174),MAX(0,NOW()-B174)))</f>
        <v/>
      </c>
      <c r="Q174" s="16">
        <f>IF(A174="","",IF(OR(K174="Completed",K174="Canceled"),"",IF(J174="","No due date",IF(J174&lt;NOW(),"Overdue",IF(J174&lt;TODAY()+1,"Due today",IF(J174&lt;NOW()+1,"Due within 24 hours","Upcoming"))))))</f>
        <v/>
      </c>
      <c r="R174" s="16">
        <f>IF(A174="","",IF(COUNTIF($A$6:$A$255,A174)&gt;1,"Duplicate ID",IF(OR(B174="",C174="",E174="",F174="",H174="",I174="",K174=""),"Missing required field",IF(AND(K174="Completed",M174=""),"Completed date missing",IF(AND(K174&lt;&gt;"Completed",M174&lt;&gt;""),"Completion/status mismatch",IF(AND(J174&lt;&gt;"",B174&lt;&gt;"",J174&lt;B174),"Due before logged",IF(AND(K174&lt;&gt;"Completed",K174&lt;&gt;"Canceled",L174&lt;&gt;"",NOW()-L174&gt;Lists!$I$3/24),"Stale open item","OK")))))))</f>
        <v/>
      </c>
    </row>
    <row r="175" ht="22" customHeight="1">
      <c r="A175" s="17" t="n"/>
      <c r="B175" s="33" t="n"/>
      <c r="C175" s="17" t="n"/>
      <c r="D175" s="17" t="n"/>
      <c r="E175" s="17" t="n"/>
      <c r="F175" s="17" t="n"/>
      <c r="G175" s="19" t="n"/>
      <c r="H175" s="19" t="n"/>
      <c r="I175" s="17" t="n"/>
      <c r="J175" s="33" t="n"/>
      <c r="K175" s="17" t="n"/>
      <c r="L175" s="33" t="n"/>
      <c r="M175" s="33" t="n"/>
      <c r="N175" s="17" t="n"/>
      <c r="O175" s="19" t="n"/>
      <c r="P175" s="32">
        <f>IF(B175="","",IF(M175&lt;&gt;"",MAX(0,M175-B175),MAX(0,NOW()-B175)))</f>
        <v/>
      </c>
      <c r="Q175" s="16">
        <f>IF(A175="","",IF(OR(K175="Completed",K175="Canceled"),"",IF(J175="","No due date",IF(J175&lt;NOW(),"Overdue",IF(J175&lt;TODAY()+1,"Due today",IF(J175&lt;NOW()+1,"Due within 24 hours","Upcoming"))))))</f>
        <v/>
      </c>
      <c r="R175" s="16">
        <f>IF(A175="","",IF(COUNTIF($A$6:$A$255,A175)&gt;1,"Duplicate ID",IF(OR(B175="",C175="",E175="",F175="",H175="",I175="",K175=""),"Missing required field",IF(AND(K175="Completed",M175=""),"Completed date missing",IF(AND(K175&lt;&gt;"Completed",M175&lt;&gt;""),"Completion/status mismatch",IF(AND(J175&lt;&gt;"",B175&lt;&gt;"",J175&lt;B175),"Due before logged",IF(AND(K175&lt;&gt;"Completed",K175&lt;&gt;"Canceled",L175&lt;&gt;"",NOW()-L175&gt;Lists!$I$3/24),"Stale open item","OK")))))))</f>
        <v/>
      </c>
    </row>
    <row r="176" ht="22" customHeight="1">
      <c r="A176" s="5" t="n"/>
      <c r="B176" s="31" t="n"/>
      <c r="C176" s="5" t="n"/>
      <c r="D176" s="5" t="n"/>
      <c r="E176" s="5" t="n"/>
      <c r="F176" s="5" t="n"/>
      <c r="G176" s="14" t="n"/>
      <c r="H176" s="14" t="n"/>
      <c r="I176" s="5" t="n"/>
      <c r="J176" s="31" t="n"/>
      <c r="K176" s="5" t="n"/>
      <c r="L176" s="31" t="n"/>
      <c r="M176" s="31" t="n"/>
      <c r="N176" s="5" t="n"/>
      <c r="O176" s="14" t="n"/>
      <c r="P176" s="32">
        <f>IF(B176="","",IF(M176&lt;&gt;"",MAX(0,M176-B176),MAX(0,NOW()-B176)))</f>
        <v/>
      </c>
      <c r="Q176" s="16">
        <f>IF(A176="","",IF(OR(K176="Completed",K176="Canceled"),"",IF(J176="","No due date",IF(J176&lt;NOW(),"Overdue",IF(J176&lt;TODAY()+1,"Due today",IF(J176&lt;NOW()+1,"Due within 24 hours","Upcoming"))))))</f>
        <v/>
      </c>
      <c r="R176" s="16">
        <f>IF(A176="","",IF(COUNTIF($A$6:$A$255,A176)&gt;1,"Duplicate ID",IF(OR(B176="",C176="",E176="",F176="",H176="",I176="",K176=""),"Missing required field",IF(AND(K176="Completed",M176=""),"Completed date missing",IF(AND(K176&lt;&gt;"Completed",M176&lt;&gt;""),"Completion/status mismatch",IF(AND(J176&lt;&gt;"",B176&lt;&gt;"",J176&lt;B176),"Due before logged",IF(AND(K176&lt;&gt;"Completed",K176&lt;&gt;"Canceled",L176&lt;&gt;"",NOW()-L176&gt;Lists!$I$3/24),"Stale open item","OK")))))))</f>
        <v/>
      </c>
    </row>
    <row r="177" ht="22" customHeight="1">
      <c r="A177" s="17" t="n"/>
      <c r="B177" s="33" t="n"/>
      <c r="C177" s="17" t="n"/>
      <c r="D177" s="17" t="n"/>
      <c r="E177" s="17" t="n"/>
      <c r="F177" s="17" t="n"/>
      <c r="G177" s="19" t="n"/>
      <c r="H177" s="19" t="n"/>
      <c r="I177" s="17" t="n"/>
      <c r="J177" s="33" t="n"/>
      <c r="K177" s="17" t="n"/>
      <c r="L177" s="33" t="n"/>
      <c r="M177" s="33" t="n"/>
      <c r="N177" s="17" t="n"/>
      <c r="O177" s="19" t="n"/>
      <c r="P177" s="32">
        <f>IF(B177="","",IF(M177&lt;&gt;"",MAX(0,M177-B177),MAX(0,NOW()-B177)))</f>
        <v/>
      </c>
      <c r="Q177" s="16">
        <f>IF(A177="","",IF(OR(K177="Completed",K177="Canceled"),"",IF(J177="","No due date",IF(J177&lt;NOW(),"Overdue",IF(J177&lt;TODAY()+1,"Due today",IF(J177&lt;NOW()+1,"Due within 24 hours","Upcoming"))))))</f>
        <v/>
      </c>
      <c r="R177" s="16">
        <f>IF(A177="","",IF(COUNTIF($A$6:$A$255,A177)&gt;1,"Duplicate ID",IF(OR(B177="",C177="",E177="",F177="",H177="",I177="",K177=""),"Missing required field",IF(AND(K177="Completed",M177=""),"Completed date missing",IF(AND(K177&lt;&gt;"Completed",M177&lt;&gt;""),"Completion/status mismatch",IF(AND(J177&lt;&gt;"",B177&lt;&gt;"",J177&lt;B177),"Due before logged",IF(AND(K177&lt;&gt;"Completed",K177&lt;&gt;"Canceled",L177&lt;&gt;"",NOW()-L177&gt;Lists!$I$3/24),"Stale open item","OK")))))))</f>
        <v/>
      </c>
    </row>
    <row r="178" ht="22" customHeight="1">
      <c r="A178" s="5" t="n"/>
      <c r="B178" s="31" t="n"/>
      <c r="C178" s="5" t="n"/>
      <c r="D178" s="5" t="n"/>
      <c r="E178" s="5" t="n"/>
      <c r="F178" s="5" t="n"/>
      <c r="G178" s="14" t="n"/>
      <c r="H178" s="14" t="n"/>
      <c r="I178" s="5" t="n"/>
      <c r="J178" s="31" t="n"/>
      <c r="K178" s="5" t="n"/>
      <c r="L178" s="31" t="n"/>
      <c r="M178" s="31" t="n"/>
      <c r="N178" s="5" t="n"/>
      <c r="O178" s="14" t="n"/>
      <c r="P178" s="32">
        <f>IF(B178="","",IF(M178&lt;&gt;"",MAX(0,M178-B178),MAX(0,NOW()-B178)))</f>
        <v/>
      </c>
      <c r="Q178" s="16">
        <f>IF(A178="","",IF(OR(K178="Completed",K178="Canceled"),"",IF(J178="","No due date",IF(J178&lt;NOW(),"Overdue",IF(J178&lt;TODAY()+1,"Due today",IF(J178&lt;NOW()+1,"Due within 24 hours","Upcoming"))))))</f>
        <v/>
      </c>
      <c r="R178" s="16">
        <f>IF(A178="","",IF(COUNTIF($A$6:$A$255,A178)&gt;1,"Duplicate ID",IF(OR(B178="",C178="",E178="",F178="",H178="",I178="",K178=""),"Missing required field",IF(AND(K178="Completed",M178=""),"Completed date missing",IF(AND(K178&lt;&gt;"Completed",M178&lt;&gt;""),"Completion/status mismatch",IF(AND(J178&lt;&gt;"",B178&lt;&gt;"",J178&lt;B178),"Due before logged",IF(AND(K178&lt;&gt;"Completed",K178&lt;&gt;"Canceled",L178&lt;&gt;"",NOW()-L178&gt;Lists!$I$3/24),"Stale open item","OK")))))))</f>
        <v/>
      </c>
    </row>
    <row r="179" ht="22" customHeight="1">
      <c r="A179" s="17" t="n"/>
      <c r="B179" s="33" t="n"/>
      <c r="C179" s="17" t="n"/>
      <c r="D179" s="17" t="n"/>
      <c r="E179" s="17" t="n"/>
      <c r="F179" s="17" t="n"/>
      <c r="G179" s="19" t="n"/>
      <c r="H179" s="19" t="n"/>
      <c r="I179" s="17" t="n"/>
      <c r="J179" s="33" t="n"/>
      <c r="K179" s="17" t="n"/>
      <c r="L179" s="33" t="n"/>
      <c r="M179" s="33" t="n"/>
      <c r="N179" s="17" t="n"/>
      <c r="O179" s="19" t="n"/>
      <c r="P179" s="32">
        <f>IF(B179="","",IF(M179&lt;&gt;"",MAX(0,M179-B179),MAX(0,NOW()-B179)))</f>
        <v/>
      </c>
      <c r="Q179" s="16">
        <f>IF(A179="","",IF(OR(K179="Completed",K179="Canceled"),"",IF(J179="","No due date",IF(J179&lt;NOW(),"Overdue",IF(J179&lt;TODAY()+1,"Due today",IF(J179&lt;NOW()+1,"Due within 24 hours","Upcoming"))))))</f>
        <v/>
      </c>
      <c r="R179" s="16">
        <f>IF(A179="","",IF(COUNTIF($A$6:$A$255,A179)&gt;1,"Duplicate ID",IF(OR(B179="",C179="",E179="",F179="",H179="",I179="",K179=""),"Missing required field",IF(AND(K179="Completed",M179=""),"Completed date missing",IF(AND(K179&lt;&gt;"Completed",M179&lt;&gt;""),"Completion/status mismatch",IF(AND(J179&lt;&gt;"",B179&lt;&gt;"",J179&lt;B179),"Due before logged",IF(AND(K179&lt;&gt;"Completed",K179&lt;&gt;"Canceled",L179&lt;&gt;"",NOW()-L179&gt;Lists!$I$3/24),"Stale open item","OK")))))))</f>
        <v/>
      </c>
    </row>
    <row r="180" ht="22" customHeight="1">
      <c r="A180" s="5" t="n"/>
      <c r="B180" s="31" t="n"/>
      <c r="C180" s="5" t="n"/>
      <c r="D180" s="5" t="n"/>
      <c r="E180" s="5" t="n"/>
      <c r="F180" s="5" t="n"/>
      <c r="G180" s="14" t="n"/>
      <c r="H180" s="14" t="n"/>
      <c r="I180" s="5" t="n"/>
      <c r="J180" s="31" t="n"/>
      <c r="K180" s="5" t="n"/>
      <c r="L180" s="31" t="n"/>
      <c r="M180" s="31" t="n"/>
      <c r="N180" s="5" t="n"/>
      <c r="O180" s="14" t="n"/>
      <c r="P180" s="32">
        <f>IF(B180="","",IF(M180&lt;&gt;"",MAX(0,M180-B180),MAX(0,NOW()-B180)))</f>
        <v/>
      </c>
      <c r="Q180" s="16">
        <f>IF(A180="","",IF(OR(K180="Completed",K180="Canceled"),"",IF(J180="","No due date",IF(J180&lt;NOW(),"Overdue",IF(J180&lt;TODAY()+1,"Due today",IF(J180&lt;NOW()+1,"Due within 24 hours","Upcoming"))))))</f>
        <v/>
      </c>
      <c r="R180" s="16">
        <f>IF(A180="","",IF(COUNTIF($A$6:$A$255,A180)&gt;1,"Duplicate ID",IF(OR(B180="",C180="",E180="",F180="",H180="",I180="",K180=""),"Missing required field",IF(AND(K180="Completed",M180=""),"Completed date missing",IF(AND(K180&lt;&gt;"Completed",M180&lt;&gt;""),"Completion/status mismatch",IF(AND(J180&lt;&gt;"",B180&lt;&gt;"",J180&lt;B180),"Due before logged",IF(AND(K180&lt;&gt;"Completed",K180&lt;&gt;"Canceled",L180&lt;&gt;"",NOW()-L180&gt;Lists!$I$3/24),"Stale open item","OK")))))))</f>
        <v/>
      </c>
    </row>
    <row r="181" ht="22" customHeight="1">
      <c r="A181" s="17" t="n"/>
      <c r="B181" s="33" t="n"/>
      <c r="C181" s="17" t="n"/>
      <c r="D181" s="17" t="n"/>
      <c r="E181" s="17" t="n"/>
      <c r="F181" s="17" t="n"/>
      <c r="G181" s="19" t="n"/>
      <c r="H181" s="19" t="n"/>
      <c r="I181" s="17" t="n"/>
      <c r="J181" s="33" t="n"/>
      <c r="K181" s="17" t="n"/>
      <c r="L181" s="33" t="n"/>
      <c r="M181" s="33" t="n"/>
      <c r="N181" s="17" t="n"/>
      <c r="O181" s="19" t="n"/>
      <c r="P181" s="32">
        <f>IF(B181="","",IF(M181&lt;&gt;"",MAX(0,M181-B181),MAX(0,NOW()-B181)))</f>
        <v/>
      </c>
      <c r="Q181" s="16">
        <f>IF(A181="","",IF(OR(K181="Completed",K181="Canceled"),"",IF(J181="","No due date",IF(J181&lt;NOW(),"Overdue",IF(J181&lt;TODAY()+1,"Due today",IF(J181&lt;NOW()+1,"Due within 24 hours","Upcoming"))))))</f>
        <v/>
      </c>
      <c r="R181" s="16">
        <f>IF(A181="","",IF(COUNTIF($A$6:$A$255,A181)&gt;1,"Duplicate ID",IF(OR(B181="",C181="",E181="",F181="",H181="",I181="",K181=""),"Missing required field",IF(AND(K181="Completed",M181=""),"Completed date missing",IF(AND(K181&lt;&gt;"Completed",M181&lt;&gt;""),"Completion/status mismatch",IF(AND(J181&lt;&gt;"",B181&lt;&gt;"",J181&lt;B181),"Due before logged",IF(AND(K181&lt;&gt;"Completed",K181&lt;&gt;"Canceled",L181&lt;&gt;"",NOW()-L181&gt;Lists!$I$3/24),"Stale open item","OK")))))))</f>
        <v/>
      </c>
    </row>
    <row r="182" ht="22" customHeight="1">
      <c r="A182" s="5" t="n"/>
      <c r="B182" s="31" t="n"/>
      <c r="C182" s="5" t="n"/>
      <c r="D182" s="5" t="n"/>
      <c r="E182" s="5" t="n"/>
      <c r="F182" s="5" t="n"/>
      <c r="G182" s="14" t="n"/>
      <c r="H182" s="14" t="n"/>
      <c r="I182" s="5" t="n"/>
      <c r="J182" s="31" t="n"/>
      <c r="K182" s="5" t="n"/>
      <c r="L182" s="31" t="n"/>
      <c r="M182" s="31" t="n"/>
      <c r="N182" s="5" t="n"/>
      <c r="O182" s="14" t="n"/>
      <c r="P182" s="32">
        <f>IF(B182="","",IF(M182&lt;&gt;"",MAX(0,M182-B182),MAX(0,NOW()-B182)))</f>
        <v/>
      </c>
      <c r="Q182" s="16">
        <f>IF(A182="","",IF(OR(K182="Completed",K182="Canceled"),"",IF(J182="","No due date",IF(J182&lt;NOW(),"Overdue",IF(J182&lt;TODAY()+1,"Due today",IF(J182&lt;NOW()+1,"Due within 24 hours","Upcoming"))))))</f>
        <v/>
      </c>
      <c r="R182" s="16">
        <f>IF(A182="","",IF(COUNTIF($A$6:$A$255,A182)&gt;1,"Duplicate ID",IF(OR(B182="",C182="",E182="",F182="",H182="",I182="",K182=""),"Missing required field",IF(AND(K182="Completed",M182=""),"Completed date missing",IF(AND(K182&lt;&gt;"Completed",M182&lt;&gt;""),"Completion/status mismatch",IF(AND(J182&lt;&gt;"",B182&lt;&gt;"",J182&lt;B182),"Due before logged",IF(AND(K182&lt;&gt;"Completed",K182&lt;&gt;"Canceled",L182&lt;&gt;"",NOW()-L182&gt;Lists!$I$3/24),"Stale open item","OK")))))))</f>
        <v/>
      </c>
    </row>
    <row r="183" ht="22" customHeight="1">
      <c r="A183" s="17" t="n"/>
      <c r="B183" s="33" t="n"/>
      <c r="C183" s="17" t="n"/>
      <c r="D183" s="17" t="n"/>
      <c r="E183" s="17" t="n"/>
      <c r="F183" s="17" t="n"/>
      <c r="G183" s="19" t="n"/>
      <c r="H183" s="19" t="n"/>
      <c r="I183" s="17" t="n"/>
      <c r="J183" s="33" t="n"/>
      <c r="K183" s="17" t="n"/>
      <c r="L183" s="33" t="n"/>
      <c r="M183" s="33" t="n"/>
      <c r="N183" s="17" t="n"/>
      <c r="O183" s="19" t="n"/>
      <c r="P183" s="32">
        <f>IF(B183="","",IF(M183&lt;&gt;"",MAX(0,M183-B183),MAX(0,NOW()-B183)))</f>
        <v/>
      </c>
      <c r="Q183" s="16">
        <f>IF(A183="","",IF(OR(K183="Completed",K183="Canceled"),"",IF(J183="","No due date",IF(J183&lt;NOW(),"Overdue",IF(J183&lt;TODAY()+1,"Due today",IF(J183&lt;NOW()+1,"Due within 24 hours","Upcoming"))))))</f>
        <v/>
      </c>
      <c r="R183" s="16">
        <f>IF(A183="","",IF(COUNTIF($A$6:$A$255,A183)&gt;1,"Duplicate ID",IF(OR(B183="",C183="",E183="",F183="",H183="",I183="",K183=""),"Missing required field",IF(AND(K183="Completed",M183=""),"Completed date missing",IF(AND(K183&lt;&gt;"Completed",M183&lt;&gt;""),"Completion/status mismatch",IF(AND(J183&lt;&gt;"",B183&lt;&gt;"",J183&lt;B183),"Due before logged",IF(AND(K183&lt;&gt;"Completed",K183&lt;&gt;"Canceled",L183&lt;&gt;"",NOW()-L183&gt;Lists!$I$3/24),"Stale open item","OK")))))))</f>
        <v/>
      </c>
    </row>
    <row r="184" ht="22" customHeight="1">
      <c r="A184" s="5" t="n"/>
      <c r="B184" s="31" t="n"/>
      <c r="C184" s="5" t="n"/>
      <c r="D184" s="5" t="n"/>
      <c r="E184" s="5" t="n"/>
      <c r="F184" s="5" t="n"/>
      <c r="G184" s="14" t="n"/>
      <c r="H184" s="14" t="n"/>
      <c r="I184" s="5" t="n"/>
      <c r="J184" s="31" t="n"/>
      <c r="K184" s="5" t="n"/>
      <c r="L184" s="31" t="n"/>
      <c r="M184" s="31" t="n"/>
      <c r="N184" s="5" t="n"/>
      <c r="O184" s="14" t="n"/>
      <c r="P184" s="32">
        <f>IF(B184="","",IF(M184&lt;&gt;"",MAX(0,M184-B184),MAX(0,NOW()-B184)))</f>
        <v/>
      </c>
      <c r="Q184" s="16">
        <f>IF(A184="","",IF(OR(K184="Completed",K184="Canceled"),"",IF(J184="","No due date",IF(J184&lt;NOW(),"Overdue",IF(J184&lt;TODAY()+1,"Due today",IF(J184&lt;NOW()+1,"Due within 24 hours","Upcoming"))))))</f>
        <v/>
      </c>
      <c r="R184" s="16">
        <f>IF(A184="","",IF(COUNTIF($A$6:$A$255,A184)&gt;1,"Duplicate ID",IF(OR(B184="",C184="",E184="",F184="",H184="",I184="",K184=""),"Missing required field",IF(AND(K184="Completed",M184=""),"Completed date missing",IF(AND(K184&lt;&gt;"Completed",M184&lt;&gt;""),"Completion/status mismatch",IF(AND(J184&lt;&gt;"",B184&lt;&gt;"",J184&lt;B184),"Due before logged",IF(AND(K184&lt;&gt;"Completed",K184&lt;&gt;"Canceled",L184&lt;&gt;"",NOW()-L184&gt;Lists!$I$3/24),"Stale open item","OK")))))))</f>
        <v/>
      </c>
    </row>
    <row r="185" ht="22" customHeight="1">
      <c r="A185" s="17" t="n"/>
      <c r="B185" s="33" t="n"/>
      <c r="C185" s="17" t="n"/>
      <c r="D185" s="17" t="n"/>
      <c r="E185" s="17" t="n"/>
      <c r="F185" s="17" t="n"/>
      <c r="G185" s="19" t="n"/>
      <c r="H185" s="19" t="n"/>
      <c r="I185" s="17" t="n"/>
      <c r="J185" s="33" t="n"/>
      <c r="K185" s="17" t="n"/>
      <c r="L185" s="33" t="n"/>
      <c r="M185" s="33" t="n"/>
      <c r="N185" s="17" t="n"/>
      <c r="O185" s="19" t="n"/>
      <c r="P185" s="32">
        <f>IF(B185="","",IF(M185&lt;&gt;"",MAX(0,M185-B185),MAX(0,NOW()-B185)))</f>
        <v/>
      </c>
      <c r="Q185" s="16">
        <f>IF(A185="","",IF(OR(K185="Completed",K185="Canceled"),"",IF(J185="","No due date",IF(J185&lt;NOW(),"Overdue",IF(J185&lt;TODAY()+1,"Due today",IF(J185&lt;NOW()+1,"Due within 24 hours","Upcoming"))))))</f>
        <v/>
      </c>
      <c r="R185" s="16">
        <f>IF(A185="","",IF(COUNTIF($A$6:$A$255,A185)&gt;1,"Duplicate ID",IF(OR(B185="",C185="",E185="",F185="",H185="",I185="",K185=""),"Missing required field",IF(AND(K185="Completed",M185=""),"Completed date missing",IF(AND(K185&lt;&gt;"Completed",M185&lt;&gt;""),"Completion/status mismatch",IF(AND(J185&lt;&gt;"",B185&lt;&gt;"",J185&lt;B185),"Due before logged",IF(AND(K185&lt;&gt;"Completed",K185&lt;&gt;"Canceled",L185&lt;&gt;"",NOW()-L185&gt;Lists!$I$3/24),"Stale open item","OK")))))))</f>
        <v/>
      </c>
    </row>
    <row r="186" ht="22" customHeight="1">
      <c r="A186" s="5" t="n"/>
      <c r="B186" s="31" t="n"/>
      <c r="C186" s="5" t="n"/>
      <c r="D186" s="5" t="n"/>
      <c r="E186" s="5" t="n"/>
      <c r="F186" s="5" t="n"/>
      <c r="G186" s="14" t="n"/>
      <c r="H186" s="14" t="n"/>
      <c r="I186" s="5" t="n"/>
      <c r="J186" s="31" t="n"/>
      <c r="K186" s="5" t="n"/>
      <c r="L186" s="31" t="n"/>
      <c r="M186" s="31" t="n"/>
      <c r="N186" s="5" t="n"/>
      <c r="O186" s="14" t="n"/>
      <c r="P186" s="32">
        <f>IF(B186="","",IF(M186&lt;&gt;"",MAX(0,M186-B186),MAX(0,NOW()-B186)))</f>
        <v/>
      </c>
      <c r="Q186" s="16">
        <f>IF(A186="","",IF(OR(K186="Completed",K186="Canceled"),"",IF(J186="","No due date",IF(J186&lt;NOW(),"Overdue",IF(J186&lt;TODAY()+1,"Due today",IF(J186&lt;NOW()+1,"Due within 24 hours","Upcoming"))))))</f>
        <v/>
      </c>
      <c r="R186" s="16">
        <f>IF(A186="","",IF(COUNTIF($A$6:$A$255,A186)&gt;1,"Duplicate ID",IF(OR(B186="",C186="",E186="",F186="",H186="",I186="",K186=""),"Missing required field",IF(AND(K186="Completed",M186=""),"Completed date missing",IF(AND(K186&lt;&gt;"Completed",M186&lt;&gt;""),"Completion/status mismatch",IF(AND(J186&lt;&gt;"",B186&lt;&gt;"",J186&lt;B186),"Due before logged",IF(AND(K186&lt;&gt;"Completed",K186&lt;&gt;"Canceled",L186&lt;&gt;"",NOW()-L186&gt;Lists!$I$3/24),"Stale open item","OK")))))))</f>
        <v/>
      </c>
    </row>
    <row r="187" ht="22" customHeight="1">
      <c r="A187" s="17" t="n"/>
      <c r="B187" s="33" t="n"/>
      <c r="C187" s="17" t="n"/>
      <c r="D187" s="17" t="n"/>
      <c r="E187" s="17" t="n"/>
      <c r="F187" s="17" t="n"/>
      <c r="G187" s="19" t="n"/>
      <c r="H187" s="19" t="n"/>
      <c r="I187" s="17" t="n"/>
      <c r="J187" s="33" t="n"/>
      <c r="K187" s="17" t="n"/>
      <c r="L187" s="33" t="n"/>
      <c r="M187" s="33" t="n"/>
      <c r="N187" s="17" t="n"/>
      <c r="O187" s="19" t="n"/>
      <c r="P187" s="32">
        <f>IF(B187="","",IF(M187&lt;&gt;"",MAX(0,M187-B187),MAX(0,NOW()-B187)))</f>
        <v/>
      </c>
      <c r="Q187" s="16">
        <f>IF(A187="","",IF(OR(K187="Completed",K187="Canceled"),"",IF(J187="","No due date",IF(J187&lt;NOW(),"Overdue",IF(J187&lt;TODAY()+1,"Due today",IF(J187&lt;NOW()+1,"Due within 24 hours","Upcoming"))))))</f>
        <v/>
      </c>
      <c r="R187" s="16">
        <f>IF(A187="","",IF(COUNTIF($A$6:$A$255,A187)&gt;1,"Duplicate ID",IF(OR(B187="",C187="",E187="",F187="",H187="",I187="",K187=""),"Missing required field",IF(AND(K187="Completed",M187=""),"Completed date missing",IF(AND(K187&lt;&gt;"Completed",M187&lt;&gt;""),"Completion/status mismatch",IF(AND(J187&lt;&gt;"",B187&lt;&gt;"",J187&lt;B187),"Due before logged",IF(AND(K187&lt;&gt;"Completed",K187&lt;&gt;"Canceled",L187&lt;&gt;"",NOW()-L187&gt;Lists!$I$3/24),"Stale open item","OK")))))))</f>
        <v/>
      </c>
    </row>
    <row r="188" ht="22" customHeight="1">
      <c r="A188" s="5" t="n"/>
      <c r="B188" s="31" t="n"/>
      <c r="C188" s="5" t="n"/>
      <c r="D188" s="5" t="n"/>
      <c r="E188" s="5" t="n"/>
      <c r="F188" s="5" t="n"/>
      <c r="G188" s="14" t="n"/>
      <c r="H188" s="14" t="n"/>
      <c r="I188" s="5" t="n"/>
      <c r="J188" s="31" t="n"/>
      <c r="K188" s="5" t="n"/>
      <c r="L188" s="31" t="n"/>
      <c r="M188" s="31" t="n"/>
      <c r="N188" s="5" t="n"/>
      <c r="O188" s="14" t="n"/>
      <c r="P188" s="32">
        <f>IF(B188="","",IF(M188&lt;&gt;"",MAX(0,M188-B188),MAX(0,NOW()-B188)))</f>
        <v/>
      </c>
      <c r="Q188" s="16">
        <f>IF(A188="","",IF(OR(K188="Completed",K188="Canceled"),"",IF(J188="","No due date",IF(J188&lt;NOW(),"Overdue",IF(J188&lt;TODAY()+1,"Due today",IF(J188&lt;NOW()+1,"Due within 24 hours","Upcoming"))))))</f>
        <v/>
      </c>
      <c r="R188" s="16">
        <f>IF(A188="","",IF(COUNTIF($A$6:$A$255,A188)&gt;1,"Duplicate ID",IF(OR(B188="",C188="",E188="",F188="",H188="",I188="",K188=""),"Missing required field",IF(AND(K188="Completed",M188=""),"Completed date missing",IF(AND(K188&lt;&gt;"Completed",M188&lt;&gt;""),"Completion/status mismatch",IF(AND(J188&lt;&gt;"",B188&lt;&gt;"",J188&lt;B188),"Due before logged",IF(AND(K188&lt;&gt;"Completed",K188&lt;&gt;"Canceled",L188&lt;&gt;"",NOW()-L188&gt;Lists!$I$3/24),"Stale open item","OK")))))))</f>
        <v/>
      </c>
    </row>
    <row r="189" ht="22" customHeight="1">
      <c r="A189" s="17" t="n"/>
      <c r="B189" s="33" t="n"/>
      <c r="C189" s="17" t="n"/>
      <c r="D189" s="17" t="n"/>
      <c r="E189" s="17" t="n"/>
      <c r="F189" s="17" t="n"/>
      <c r="G189" s="19" t="n"/>
      <c r="H189" s="19" t="n"/>
      <c r="I189" s="17" t="n"/>
      <c r="J189" s="33" t="n"/>
      <c r="K189" s="17" t="n"/>
      <c r="L189" s="33" t="n"/>
      <c r="M189" s="33" t="n"/>
      <c r="N189" s="17" t="n"/>
      <c r="O189" s="19" t="n"/>
      <c r="P189" s="32">
        <f>IF(B189="","",IF(M189&lt;&gt;"",MAX(0,M189-B189),MAX(0,NOW()-B189)))</f>
        <v/>
      </c>
      <c r="Q189" s="16">
        <f>IF(A189="","",IF(OR(K189="Completed",K189="Canceled"),"",IF(J189="","No due date",IF(J189&lt;NOW(),"Overdue",IF(J189&lt;TODAY()+1,"Due today",IF(J189&lt;NOW()+1,"Due within 24 hours","Upcoming"))))))</f>
        <v/>
      </c>
      <c r="R189" s="16">
        <f>IF(A189="","",IF(COUNTIF($A$6:$A$255,A189)&gt;1,"Duplicate ID",IF(OR(B189="",C189="",E189="",F189="",H189="",I189="",K189=""),"Missing required field",IF(AND(K189="Completed",M189=""),"Completed date missing",IF(AND(K189&lt;&gt;"Completed",M189&lt;&gt;""),"Completion/status mismatch",IF(AND(J189&lt;&gt;"",B189&lt;&gt;"",J189&lt;B189),"Due before logged",IF(AND(K189&lt;&gt;"Completed",K189&lt;&gt;"Canceled",L189&lt;&gt;"",NOW()-L189&gt;Lists!$I$3/24),"Stale open item","OK")))))))</f>
        <v/>
      </c>
    </row>
    <row r="190" ht="22" customHeight="1">
      <c r="A190" s="5" t="n"/>
      <c r="B190" s="31" t="n"/>
      <c r="C190" s="5" t="n"/>
      <c r="D190" s="5" t="n"/>
      <c r="E190" s="5" t="n"/>
      <c r="F190" s="5" t="n"/>
      <c r="G190" s="14" t="n"/>
      <c r="H190" s="14" t="n"/>
      <c r="I190" s="5" t="n"/>
      <c r="J190" s="31" t="n"/>
      <c r="K190" s="5" t="n"/>
      <c r="L190" s="31" t="n"/>
      <c r="M190" s="31" t="n"/>
      <c r="N190" s="5" t="n"/>
      <c r="O190" s="14" t="n"/>
      <c r="P190" s="32">
        <f>IF(B190="","",IF(M190&lt;&gt;"",MAX(0,M190-B190),MAX(0,NOW()-B190)))</f>
        <v/>
      </c>
      <c r="Q190" s="16">
        <f>IF(A190="","",IF(OR(K190="Completed",K190="Canceled"),"",IF(J190="","No due date",IF(J190&lt;NOW(),"Overdue",IF(J190&lt;TODAY()+1,"Due today",IF(J190&lt;NOW()+1,"Due within 24 hours","Upcoming"))))))</f>
        <v/>
      </c>
      <c r="R190" s="16">
        <f>IF(A190="","",IF(COUNTIF($A$6:$A$255,A190)&gt;1,"Duplicate ID",IF(OR(B190="",C190="",E190="",F190="",H190="",I190="",K190=""),"Missing required field",IF(AND(K190="Completed",M190=""),"Completed date missing",IF(AND(K190&lt;&gt;"Completed",M190&lt;&gt;""),"Completion/status mismatch",IF(AND(J190&lt;&gt;"",B190&lt;&gt;"",J190&lt;B190),"Due before logged",IF(AND(K190&lt;&gt;"Completed",K190&lt;&gt;"Canceled",L190&lt;&gt;"",NOW()-L190&gt;Lists!$I$3/24),"Stale open item","OK")))))))</f>
        <v/>
      </c>
    </row>
    <row r="191" ht="22" customHeight="1">
      <c r="A191" s="17" t="n"/>
      <c r="B191" s="33" t="n"/>
      <c r="C191" s="17" t="n"/>
      <c r="D191" s="17" t="n"/>
      <c r="E191" s="17" t="n"/>
      <c r="F191" s="17" t="n"/>
      <c r="G191" s="19" t="n"/>
      <c r="H191" s="19" t="n"/>
      <c r="I191" s="17" t="n"/>
      <c r="J191" s="33" t="n"/>
      <c r="K191" s="17" t="n"/>
      <c r="L191" s="33" t="n"/>
      <c r="M191" s="33" t="n"/>
      <c r="N191" s="17" t="n"/>
      <c r="O191" s="19" t="n"/>
      <c r="P191" s="32">
        <f>IF(B191="","",IF(M191&lt;&gt;"",MAX(0,M191-B191),MAX(0,NOW()-B191)))</f>
        <v/>
      </c>
      <c r="Q191" s="16">
        <f>IF(A191="","",IF(OR(K191="Completed",K191="Canceled"),"",IF(J191="","No due date",IF(J191&lt;NOW(),"Overdue",IF(J191&lt;TODAY()+1,"Due today",IF(J191&lt;NOW()+1,"Due within 24 hours","Upcoming"))))))</f>
        <v/>
      </c>
      <c r="R191" s="16">
        <f>IF(A191="","",IF(COUNTIF($A$6:$A$255,A191)&gt;1,"Duplicate ID",IF(OR(B191="",C191="",E191="",F191="",H191="",I191="",K191=""),"Missing required field",IF(AND(K191="Completed",M191=""),"Completed date missing",IF(AND(K191&lt;&gt;"Completed",M191&lt;&gt;""),"Completion/status mismatch",IF(AND(J191&lt;&gt;"",B191&lt;&gt;"",J191&lt;B191),"Due before logged",IF(AND(K191&lt;&gt;"Completed",K191&lt;&gt;"Canceled",L191&lt;&gt;"",NOW()-L191&gt;Lists!$I$3/24),"Stale open item","OK")))))))</f>
        <v/>
      </c>
    </row>
    <row r="192" ht="22" customHeight="1">
      <c r="A192" s="5" t="n"/>
      <c r="B192" s="31" t="n"/>
      <c r="C192" s="5" t="n"/>
      <c r="D192" s="5" t="n"/>
      <c r="E192" s="5" t="n"/>
      <c r="F192" s="5" t="n"/>
      <c r="G192" s="14" t="n"/>
      <c r="H192" s="14" t="n"/>
      <c r="I192" s="5" t="n"/>
      <c r="J192" s="31" t="n"/>
      <c r="K192" s="5" t="n"/>
      <c r="L192" s="31" t="n"/>
      <c r="M192" s="31" t="n"/>
      <c r="N192" s="5" t="n"/>
      <c r="O192" s="14" t="n"/>
      <c r="P192" s="32">
        <f>IF(B192="","",IF(M192&lt;&gt;"",MAX(0,M192-B192),MAX(0,NOW()-B192)))</f>
        <v/>
      </c>
      <c r="Q192" s="16">
        <f>IF(A192="","",IF(OR(K192="Completed",K192="Canceled"),"",IF(J192="","No due date",IF(J192&lt;NOW(),"Overdue",IF(J192&lt;TODAY()+1,"Due today",IF(J192&lt;NOW()+1,"Due within 24 hours","Upcoming"))))))</f>
        <v/>
      </c>
      <c r="R192" s="16">
        <f>IF(A192="","",IF(COUNTIF($A$6:$A$255,A192)&gt;1,"Duplicate ID",IF(OR(B192="",C192="",E192="",F192="",H192="",I192="",K192=""),"Missing required field",IF(AND(K192="Completed",M192=""),"Completed date missing",IF(AND(K192&lt;&gt;"Completed",M192&lt;&gt;""),"Completion/status mismatch",IF(AND(J192&lt;&gt;"",B192&lt;&gt;"",J192&lt;B192),"Due before logged",IF(AND(K192&lt;&gt;"Completed",K192&lt;&gt;"Canceled",L192&lt;&gt;"",NOW()-L192&gt;Lists!$I$3/24),"Stale open item","OK")))))))</f>
        <v/>
      </c>
    </row>
    <row r="193" ht="22" customHeight="1">
      <c r="A193" s="17" t="n"/>
      <c r="B193" s="33" t="n"/>
      <c r="C193" s="17" t="n"/>
      <c r="D193" s="17" t="n"/>
      <c r="E193" s="17" t="n"/>
      <c r="F193" s="17" t="n"/>
      <c r="G193" s="19" t="n"/>
      <c r="H193" s="19" t="n"/>
      <c r="I193" s="17" t="n"/>
      <c r="J193" s="33" t="n"/>
      <c r="K193" s="17" t="n"/>
      <c r="L193" s="33" t="n"/>
      <c r="M193" s="33" t="n"/>
      <c r="N193" s="17" t="n"/>
      <c r="O193" s="19" t="n"/>
      <c r="P193" s="32">
        <f>IF(B193="","",IF(M193&lt;&gt;"",MAX(0,M193-B193),MAX(0,NOW()-B193)))</f>
        <v/>
      </c>
      <c r="Q193" s="16">
        <f>IF(A193="","",IF(OR(K193="Completed",K193="Canceled"),"",IF(J193="","No due date",IF(J193&lt;NOW(),"Overdue",IF(J193&lt;TODAY()+1,"Due today",IF(J193&lt;NOW()+1,"Due within 24 hours","Upcoming"))))))</f>
        <v/>
      </c>
      <c r="R193" s="16">
        <f>IF(A193="","",IF(COUNTIF($A$6:$A$255,A193)&gt;1,"Duplicate ID",IF(OR(B193="",C193="",E193="",F193="",H193="",I193="",K193=""),"Missing required field",IF(AND(K193="Completed",M193=""),"Completed date missing",IF(AND(K193&lt;&gt;"Completed",M193&lt;&gt;""),"Completion/status mismatch",IF(AND(J193&lt;&gt;"",B193&lt;&gt;"",J193&lt;B193),"Due before logged",IF(AND(K193&lt;&gt;"Completed",K193&lt;&gt;"Canceled",L193&lt;&gt;"",NOW()-L193&gt;Lists!$I$3/24),"Stale open item","OK")))))))</f>
        <v/>
      </c>
    </row>
    <row r="194" ht="22" customHeight="1">
      <c r="A194" s="5" t="n"/>
      <c r="B194" s="31" t="n"/>
      <c r="C194" s="5" t="n"/>
      <c r="D194" s="5" t="n"/>
      <c r="E194" s="5" t="n"/>
      <c r="F194" s="5" t="n"/>
      <c r="G194" s="14" t="n"/>
      <c r="H194" s="14" t="n"/>
      <c r="I194" s="5" t="n"/>
      <c r="J194" s="31" t="n"/>
      <c r="K194" s="5" t="n"/>
      <c r="L194" s="31" t="n"/>
      <c r="M194" s="31" t="n"/>
      <c r="N194" s="5" t="n"/>
      <c r="O194" s="14" t="n"/>
      <c r="P194" s="32">
        <f>IF(B194="","",IF(M194&lt;&gt;"",MAX(0,M194-B194),MAX(0,NOW()-B194)))</f>
        <v/>
      </c>
      <c r="Q194" s="16">
        <f>IF(A194="","",IF(OR(K194="Completed",K194="Canceled"),"",IF(J194="","No due date",IF(J194&lt;NOW(),"Overdue",IF(J194&lt;TODAY()+1,"Due today",IF(J194&lt;NOW()+1,"Due within 24 hours","Upcoming"))))))</f>
        <v/>
      </c>
      <c r="R194" s="16">
        <f>IF(A194="","",IF(COUNTIF($A$6:$A$255,A194)&gt;1,"Duplicate ID",IF(OR(B194="",C194="",E194="",F194="",H194="",I194="",K194=""),"Missing required field",IF(AND(K194="Completed",M194=""),"Completed date missing",IF(AND(K194&lt;&gt;"Completed",M194&lt;&gt;""),"Completion/status mismatch",IF(AND(J194&lt;&gt;"",B194&lt;&gt;"",J194&lt;B194),"Due before logged",IF(AND(K194&lt;&gt;"Completed",K194&lt;&gt;"Canceled",L194&lt;&gt;"",NOW()-L194&gt;Lists!$I$3/24),"Stale open item","OK")))))))</f>
        <v/>
      </c>
    </row>
    <row r="195" ht="22" customHeight="1">
      <c r="A195" s="17" t="n"/>
      <c r="B195" s="33" t="n"/>
      <c r="C195" s="17" t="n"/>
      <c r="D195" s="17" t="n"/>
      <c r="E195" s="17" t="n"/>
      <c r="F195" s="17" t="n"/>
      <c r="G195" s="19" t="n"/>
      <c r="H195" s="19" t="n"/>
      <c r="I195" s="17" t="n"/>
      <c r="J195" s="33" t="n"/>
      <c r="K195" s="17" t="n"/>
      <c r="L195" s="33" t="n"/>
      <c r="M195" s="33" t="n"/>
      <c r="N195" s="17" t="n"/>
      <c r="O195" s="19" t="n"/>
      <c r="P195" s="32">
        <f>IF(B195="","",IF(M195&lt;&gt;"",MAX(0,M195-B195),MAX(0,NOW()-B195)))</f>
        <v/>
      </c>
      <c r="Q195" s="16">
        <f>IF(A195="","",IF(OR(K195="Completed",K195="Canceled"),"",IF(J195="","No due date",IF(J195&lt;NOW(),"Overdue",IF(J195&lt;TODAY()+1,"Due today",IF(J195&lt;NOW()+1,"Due within 24 hours","Upcoming"))))))</f>
        <v/>
      </c>
      <c r="R195" s="16">
        <f>IF(A195="","",IF(COUNTIF($A$6:$A$255,A195)&gt;1,"Duplicate ID",IF(OR(B195="",C195="",E195="",F195="",H195="",I195="",K195=""),"Missing required field",IF(AND(K195="Completed",M195=""),"Completed date missing",IF(AND(K195&lt;&gt;"Completed",M195&lt;&gt;""),"Completion/status mismatch",IF(AND(J195&lt;&gt;"",B195&lt;&gt;"",J195&lt;B195),"Due before logged",IF(AND(K195&lt;&gt;"Completed",K195&lt;&gt;"Canceled",L195&lt;&gt;"",NOW()-L195&gt;Lists!$I$3/24),"Stale open item","OK")))))))</f>
        <v/>
      </c>
    </row>
    <row r="196" ht="22" customHeight="1">
      <c r="A196" s="5" t="n"/>
      <c r="B196" s="31" t="n"/>
      <c r="C196" s="5" t="n"/>
      <c r="D196" s="5" t="n"/>
      <c r="E196" s="5" t="n"/>
      <c r="F196" s="5" t="n"/>
      <c r="G196" s="14" t="n"/>
      <c r="H196" s="14" t="n"/>
      <c r="I196" s="5" t="n"/>
      <c r="J196" s="31" t="n"/>
      <c r="K196" s="5" t="n"/>
      <c r="L196" s="31" t="n"/>
      <c r="M196" s="31" t="n"/>
      <c r="N196" s="5" t="n"/>
      <c r="O196" s="14" t="n"/>
      <c r="P196" s="32">
        <f>IF(B196="","",IF(M196&lt;&gt;"",MAX(0,M196-B196),MAX(0,NOW()-B196)))</f>
        <v/>
      </c>
      <c r="Q196" s="16">
        <f>IF(A196="","",IF(OR(K196="Completed",K196="Canceled"),"",IF(J196="","No due date",IF(J196&lt;NOW(),"Overdue",IF(J196&lt;TODAY()+1,"Due today",IF(J196&lt;NOW()+1,"Due within 24 hours","Upcoming"))))))</f>
        <v/>
      </c>
      <c r="R196" s="16">
        <f>IF(A196="","",IF(COUNTIF($A$6:$A$255,A196)&gt;1,"Duplicate ID",IF(OR(B196="",C196="",E196="",F196="",H196="",I196="",K196=""),"Missing required field",IF(AND(K196="Completed",M196=""),"Completed date missing",IF(AND(K196&lt;&gt;"Completed",M196&lt;&gt;""),"Completion/status mismatch",IF(AND(J196&lt;&gt;"",B196&lt;&gt;"",J196&lt;B196),"Due before logged",IF(AND(K196&lt;&gt;"Completed",K196&lt;&gt;"Canceled",L196&lt;&gt;"",NOW()-L196&gt;Lists!$I$3/24),"Stale open item","OK")))))))</f>
        <v/>
      </c>
    </row>
    <row r="197" ht="22" customHeight="1">
      <c r="A197" s="17" t="n"/>
      <c r="B197" s="33" t="n"/>
      <c r="C197" s="17" t="n"/>
      <c r="D197" s="17" t="n"/>
      <c r="E197" s="17" t="n"/>
      <c r="F197" s="17" t="n"/>
      <c r="G197" s="19" t="n"/>
      <c r="H197" s="19" t="n"/>
      <c r="I197" s="17" t="n"/>
      <c r="J197" s="33" t="n"/>
      <c r="K197" s="17" t="n"/>
      <c r="L197" s="33" t="n"/>
      <c r="M197" s="33" t="n"/>
      <c r="N197" s="17" t="n"/>
      <c r="O197" s="19" t="n"/>
      <c r="P197" s="32">
        <f>IF(B197="","",IF(M197&lt;&gt;"",MAX(0,M197-B197),MAX(0,NOW()-B197)))</f>
        <v/>
      </c>
      <c r="Q197" s="16">
        <f>IF(A197="","",IF(OR(K197="Completed",K197="Canceled"),"",IF(J197="","No due date",IF(J197&lt;NOW(),"Overdue",IF(J197&lt;TODAY()+1,"Due today",IF(J197&lt;NOW()+1,"Due within 24 hours","Upcoming"))))))</f>
        <v/>
      </c>
      <c r="R197" s="16">
        <f>IF(A197="","",IF(COUNTIF($A$6:$A$255,A197)&gt;1,"Duplicate ID",IF(OR(B197="",C197="",E197="",F197="",H197="",I197="",K197=""),"Missing required field",IF(AND(K197="Completed",M197=""),"Completed date missing",IF(AND(K197&lt;&gt;"Completed",M197&lt;&gt;""),"Completion/status mismatch",IF(AND(J197&lt;&gt;"",B197&lt;&gt;"",J197&lt;B197),"Due before logged",IF(AND(K197&lt;&gt;"Completed",K197&lt;&gt;"Canceled",L197&lt;&gt;"",NOW()-L197&gt;Lists!$I$3/24),"Stale open item","OK")))))))</f>
        <v/>
      </c>
    </row>
    <row r="198" ht="22" customHeight="1">
      <c r="A198" s="5" t="n"/>
      <c r="B198" s="31" t="n"/>
      <c r="C198" s="5" t="n"/>
      <c r="D198" s="5" t="n"/>
      <c r="E198" s="5" t="n"/>
      <c r="F198" s="5" t="n"/>
      <c r="G198" s="14" t="n"/>
      <c r="H198" s="14" t="n"/>
      <c r="I198" s="5" t="n"/>
      <c r="J198" s="31" t="n"/>
      <c r="K198" s="5" t="n"/>
      <c r="L198" s="31" t="n"/>
      <c r="M198" s="31" t="n"/>
      <c r="N198" s="5" t="n"/>
      <c r="O198" s="14" t="n"/>
      <c r="P198" s="32">
        <f>IF(B198="","",IF(M198&lt;&gt;"",MAX(0,M198-B198),MAX(0,NOW()-B198)))</f>
        <v/>
      </c>
      <c r="Q198" s="16">
        <f>IF(A198="","",IF(OR(K198="Completed",K198="Canceled"),"",IF(J198="","No due date",IF(J198&lt;NOW(),"Overdue",IF(J198&lt;TODAY()+1,"Due today",IF(J198&lt;NOW()+1,"Due within 24 hours","Upcoming"))))))</f>
        <v/>
      </c>
      <c r="R198" s="16">
        <f>IF(A198="","",IF(COUNTIF($A$6:$A$255,A198)&gt;1,"Duplicate ID",IF(OR(B198="",C198="",E198="",F198="",H198="",I198="",K198=""),"Missing required field",IF(AND(K198="Completed",M198=""),"Completed date missing",IF(AND(K198&lt;&gt;"Completed",M198&lt;&gt;""),"Completion/status mismatch",IF(AND(J198&lt;&gt;"",B198&lt;&gt;"",J198&lt;B198),"Due before logged",IF(AND(K198&lt;&gt;"Completed",K198&lt;&gt;"Canceled",L198&lt;&gt;"",NOW()-L198&gt;Lists!$I$3/24),"Stale open item","OK")))))))</f>
        <v/>
      </c>
    </row>
    <row r="199" ht="22" customHeight="1">
      <c r="A199" s="17" t="n"/>
      <c r="B199" s="33" t="n"/>
      <c r="C199" s="17" t="n"/>
      <c r="D199" s="17" t="n"/>
      <c r="E199" s="17" t="n"/>
      <c r="F199" s="17" t="n"/>
      <c r="G199" s="19" t="n"/>
      <c r="H199" s="19" t="n"/>
      <c r="I199" s="17" t="n"/>
      <c r="J199" s="33" t="n"/>
      <c r="K199" s="17" t="n"/>
      <c r="L199" s="33" t="n"/>
      <c r="M199" s="33" t="n"/>
      <c r="N199" s="17" t="n"/>
      <c r="O199" s="19" t="n"/>
      <c r="P199" s="32">
        <f>IF(B199="","",IF(M199&lt;&gt;"",MAX(0,M199-B199),MAX(0,NOW()-B199)))</f>
        <v/>
      </c>
      <c r="Q199" s="16">
        <f>IF(A199="","",IF(OR(K199="Completed",K199="Canceled"),"",IF(J199="","No due date",IF(J199&lt;NOW(),"Overdue",IF(J199&lt;TODAY()+1,"Due today",IF(J199&lt;NOW()+1,"Due within 24 hours","Upcoming"))))))</f>
        <v/>
      </c>
      <c r="R199" s="16">
        <f>IF(A199="","",IF(COUNTIF($A$6:$A$255,A199)&gt;1,"Duplicate ID",IF(OR(B199="",C199="",E199="",F199="",H199="",I199="",K199=""),"Missing required field",IF(AND(K199="Completed",M199=""),"Completed date missing",IF(AND(K199&lt;&gt;"Completed",M199&lt;&gt;""),"Completion/status mismatch",IF(AND(J199&lt;&gt;"",B199&lt;&gt;"",J199&lt;B199),"Due before logged",IF(AND(K199&lt;&gt;"Completed",K199&lt;&gt;"Canceled",L199&lt;&gt;"",NOW()-L199&gt;Lists!$I$3/24),"Stale open item","OK")))))))</f>
        <v/>
      </c>
    </row>
    <row r="200" ht="22" customHeight="1">
      <c r="A200" s="5" t="n"/>
      <c r="B200" s="31" t="n"/>
      <c r="C200" s="5" t="n"/>
      <c r="D200" s="5" t="n"/>
      <c r="E200" s="5" t="n"/>
      <c r="F200" s="5" t="n"/>
      <c r="G200" s="14" t="n"/>
      <c r="H200" s="14" t="n"/>
      <c r="I200" s="5" t="n"/>
      <c r="J200" s="31" t="n"/>
      <c r="K200" s="5" t="n"/>
      <c r="L200" s="31" t="n"/>
      <c r="M200" s="31" t="n"/>
      <c r="N200" s="5" t="n"/>
      <c r="O200" s="14" t="n"/>
      <c r="P200" s="32">
        <f>IF(B200="","",IF(M200&lt;&gt;"",MAX(0,M200-B200),MAX(0,NOW()-B200)))</f>
        <v/>
      </c>
      <c r="Q200" s="16">
        <f>IF(A200="","",IF(OR(K200="Completed",K200="Canceled"),"",IF(J200="","No due date",IF(J200&lt;NOW(),"Overdue",IF(J200&lt;TODAY()+1,"Due today",IF(J200&lt;NOW()+1,"Due within 24 hours","Upcoming"))))))</f>
        <v/>
      </c>
      <c r="R200" s="16">
        <f>IF(A200="","",IF(COUNTIF($A$6:$A$255,A200)&gt;1,"Duplicate ID",IF(OR(B200="",C200="",E200="",F200="",H200="",I200="",K200=""),"Missing required field",IF(AND(K200="Completed",M200=""),"Completed date missing",IF(AND(K200&lt;&gt;"Completed",M200&lt;&gt;""),"Completion/status mismatch",IF(AND(J200&lt;&gt;"",B200&lt;&gt;"",J200&lt;B200),"Due before logged",IF(AND(K200&lt;&gt;"Completed",K200&lt;&gt;"Canceled",L200&lt;&gt;"",NOW()-L200&gt;Lists!$I$3/24),"Stale open item","OK")))))))</f>
        <v/>
      </c>
    </row>
    <row r="201" ht="22" customHeight="1">
      <c r="A201" s="17" t="n"/>
      <c r="B201" s="33" t="n"/>
      <c r="C201" s="17" t="n"/>
      <c r="D201" s="17" t="n"/>
      <c r="E201" s="17" t="n"/>
      <c r="F201" s="17" t="n"/>
      <c r="G201" s="19" t="n"/>
      <c r="H201" s="19" t="n"/>
      <c r="I201" s="17" t="n"/>
      <c r="J201" s="33" t="n"/>
      <c r="K201" s="17" t="n"/>
      <c r="L201" s="33" t="n"/>
      <c r="M201" s="33" t="n"/>
      <c r="N201" s="17" t="n"/>
      <c r="O201" s="19" t="n"/>
      <c r="P201" s="32">
        <f>IF(B201="","",IF(M201&lt;&gt;"",MAX(0,M201-B201),MAX(0,NOW()-B201)))</f>
        <v/>
      </c>
      <c r="Q201" s="16">
        <f>IF(A201="","",IF(OR(K201="Completed",K201="Canceled"),"",IF(J201="","No due date",IF(J201&lt;NOW(),"Overdue",IF(J201&lt;TODAY()+1,"Due today",IF(J201&lt;NOW()+1,"Due within 24 hours","Upcoming"))))))</f>
        <v/>
      </c>
      <c r="R201" s="16">
        <f>IF(A201="","",IF(COUNTIF($A$6:$A$255,A201)&gt;1,"Duplicate ID",IF(OR(B201="",C201="",E201="",F201="",H201="",I201="",K201=""),"Missing required field",IF(AND(K201="Completed",M201=""),"Completed date missing",IF(AND(K201&lt;&gt;"Completed",M201&lt;&gt;""),"Completion/status mismatch",IF(AND(J201&lt;&gt;"",B201&lt;&gt;"",J201&lt;B201),"Due before logged",IF(AND(K201&lt;&gt;"Completed",K201&lt;&gt;"Canceled",L201&lt;&gt;"",NOW()-L201&gt;Lists!$I$3/24),"Stale open item","OK")))))))</f>
        <v/>
      </c>
    </row>
    <row r="202" ht="22" customHeight="1">
      <c r="A202" s="5" t="n"/>
      <c r="B202" s="31" t="n"/>
      <c r="C202" s="5" t="n"/>
      <c r="D202" s="5" t="n"/>
      <c r="E202" s="5" t="n"/>
      <c r="F202" s="5" t="n"/>
      <c r="G202" s="14" t="n"/>
      <c r="H202" s="14" t="n"/>
      <c r="I202" s="5" t="n"/>
      <c r="J202" s="31" t="n"/>
      <c r="K202" s="5" t="n"/>
      <c r="L202" s="31" t="n"/>
      <c r="M202" s="31" t="n"/>
      <c r="N202" s="5" t="n"/>
      <c r="O202" s="14" t="n"/>
      <c r="P202" s="32">
        <f>IF(B202="","",IF(M202&lt;&gt;"",MAX(0,M202-B202),MAX(0,NOW()-B202)))</f>
        <v/>
      </c>
      <c r="Q202" s="16">
        <f>IF(A202="","",IF(OR(K202="Completed",K202="Canceled"),"",IF(J202="","No due date",IF(J202&lt;NOW(),"Overdue",IF(J202&lt;TODAY()+1,"Due today",IF(J202&lt;NOW()+1,"Due within 24 hours","Upcoming"))))))</f>
        <v/>
      </c>
      <c r="R202" s="16">
        <f>IF(A202="","",IF(COUNTIF($A$6:$A$255,A202)&gt;1,"Duplicate ID",IF(OR(B202="",C202="",E202="",F202="",H202="",I202="",K202=""),"Missing required field",IF(AND(K202="Completed",M202=""),"Completed date missing",IF(AND(K202&lt;&gt;"Completed",M202&lt;&gt;""),"Completion/status mismatch",IF(AND(J202&lt;&gt;"",B202&lt;&gt;"",J202&lt;B202),"Due before logged",IF(AND(K202&lt;&gt;"Completed",K202&lt;&gt;"Canceled",L202&lt;&gt;"",NOW()-L202&gt;Lists!$I$3/24),"Stale open item","OK")))))))</f>
        <v/>
      </c>
    </row>
    <row r="203" ht="22" customHeight="1">
      <c r="A203" s="17" t="n"/>
      <c r="B203" s="33" t="n"/>
      <c r="C203" s="17" t="n"/>
      <c r="D203" s="17" t="n"/>
      <c r="E203" s="17" t="n"/>
      <c r="F203" s="17" t="n"/>
      <c r="G203" s="19" t="n"/>
      <c r="H203" s="19" t="n"/>
      <c r="I203" s="17" t="n"/>
      <c r="J203" s="33" t="n"/>
      <c r="K203" s="17" t="n"/>
      <c r="L203" s="33" t="n"/>
      <c r="M203" s="33" t="n"/>
      <c r="N203" s="17" t="n"/>
      <c r="O203" s="19" t="n"/>
      <c r="P203" s="32">
        <f>IF(B203="","",IF(M203&lt;&gt;"",MAX(0,M203-B203),MAX(0,NOW()-B203)))</f>
        <v/>
      </c>
      <c r="Q203" s="16">
        <f>IF(A203="","",IF(OR(K203="Completed",K203="Canceled"),"",IF(J203="","No due date",IF(J203&lt;NOW(),"Overdue",IF(J203&lt;TODAY()+1,"Due today",IF(J203&lt;NOW()+1,"Due within 24 hours","Upcoming"))))))</f>
        <v/>
      </c>
      <c r="R203" s="16">
        <f>IF(A203="","",IF(COUNTIF($A$6:$A$255,A203)&gt;1,"Duplicate ID",IF(OR(B203="",C203="",E203="",F203="",H203="",I203="",K203=""),"Missing required field",IF(AND(K203="Completed",M203=""),"Completed date missing",IF(AND(K203&lt;&gt;"Completed",M203&lt;&gt;""),"Completion/status mismatch",IF(AND(J203&lt;&gt;"",B203&lt;&gt;"",J203&lt;B203),"Due before logged",IF(AND(K203&lt;&gt;"Completed",K203&lt;&gt;"Canceled",L203&lt;&gt;"",NOW()-L203&gt;Lists!$I$3/24),"Stale open item","OK")))))))</f>
        <v/>
      </c>
    </row>
    <row r="204" ht="22" customHeight="1">
      <c r="A204" s="5" t="n"/>
      <c r="B204" s="31" t="n"/>
      <c r="C204" s="5" t="n"/>
      <c r="D204" s="5" t="n"/>
      <c r="E204" s="5" t="n"/>
      <c r="F204" s="5" t="n"/>
      <c r="G204" s="14" t="n"/>
      <c r="H204" s="14" t="n"/>
      <c r="I204" s="5" t="n"/>
      <c r="J204" s="31" t="n"/>
      <c r="K204" s="5" t="n"/>
      <c r="L204" s="31" t="n"/>
      <c r="M204" s="31" t="n"/>
      <c r="N204" s="5" t="n"/>
      <c r="O204" s="14" t="n"/>
      <c r="P204" s="32">
        <f>IF(B204="","",IF(M204&lt;&gt;"",MAX(0,M204-B204),MAX(0,NOW()-B204)))</f>
        <v/>
      </c>
      <c r="Q204" s="16">
        <f>IF(A204="","",IF(OR(K204="Completed",K204="Canceled"),"",IF(J204="","No due date",IF(J204&lt;NOW(),"Overdue",IF(J204&lt;TODAY()+1,"Due today",IF(J204&lt;NOW()+1,"Due within 24 hours","Upcoming"))))))</f>
        <v/>
      </c>
      <c r="R204" s="16">
        <f>IF(A204="","",IF(COUNTIF($A$6:$A$255,A204)&gt;1,"Duplicate ID",IF(OR(B204="",C204="",E204="",F204="",H204="",I204="",K204=""),"Missing required field",IF(AND(K204="Completed",M204=""),"Completed date missing",IF(AND(K204&lt;&gt;"Completed",M204&lt;&gt;""),"Completion/status mismatch",IF(AND(J204&lt;&gt;"",B204&lt;&gt;"",J204&lt;B204),"Due before logged",IF(AND(K204&lt;&gt;"Completed",K204&lt;&gt;"Canceled",L204&lt;&gt;"",NOW()-L204&gt;Lists!$I$3/24),"Stale open item","OK")))))))</f>
        <v/>
      </c>
    </row>
    <row r="205" ht="22" customHeight="1">
      <c r="A205" s="17" t="n"/>
      <c r="B205" s="33" t="n"/>
      <c r="C205" s="17" t="n"/>
      <c r="D205" s="17" t="n"/>
      <c r="E205" s="17" t="n"/>
      <c r="F205" s="17" t="n"/>
      <c r="G205" s="19" t="n"/>
      <c r="H205" s="19" t="n"/>
      <c r="I205" s="17" t="n"/>
      <c r="J205" s="33" t="n"/>
      <c r="K205" s="17" t="n"/>
      <c r="L205" s="33" t="n"/>
      <c r="M205" s="33" t="n"/>
      <c r="N205" s="17" t="n"/>
      <c r="O205" s="19" t="n"/>
      <c r="P205" s="32">
        <f>IF(B205="","",IF(M205&lt;&gt;"",MAX(0,M205-B205),MAX(0,NOW()-B205)))</f>
        <v/>
      </c>
      <c r="Q205" s="16">
        <f>IF(A205="","",IF(OR(K205="Completed",K205="Canceled"),"",IF(J205="","No due date",IF(J205&lt;NOW(),"Overdue",IF(J205&lt;TODAY()+1,"Due today",IF(J205&lt;NOW()+1,"Due within 24 hours","Upcoming"))))))</f>
        <v/>
      </c>
      <c r="R205" s="16">
        <f>IF(A205="","",IF(COUNTIF($A$6:$A$255,A205)&gt;1,"Duplicate ID",IF(OR(B205="",C205="",E205="",F205="",H205="",I205="",K205=""),"Missing required field",IF(AND(K205="Completed",M205=""),"Completed date missing",IF(AND(K205&lt;&gt;"Completed",M205&lt;&gt;""),"Completion/status mismatch",IF(AND(J205&lt;&gt;"",B205&lt;&gt;"",J205&lt;B205),"Due before logged",IF(AND(K205&lt;&gt;"Completed",K205&lt;&gt;"Canceled",L205&lt;&gt;"",NOW()-L205&gt;Lists!$I$3/24),"Stale open item","OK")))))))</f>
        <v/>
      </c>
    </row>
    <row r="206" ht="22" customHeight="1">
      <c r="A206" s="5" t="n"/>
      <c r="B206" s="31" t="n"/>
      <c r="C206" s="5" t="n"/>
      <c r="D206" s="5" t="n"/>
      <c r="E206" s="5" t="n"/>
      <c r="F206" s="5" t="n"/>
      <c r="G206" s="14" t="n"/>
      <c r="H206" s="14" t="n"/>
      <c r="I206" s="5" t="n"/>
      <c r="J206" s="31" t="n"/>
      <c r="K206" s="5" t="n"/>
      <c r="L206" s="31" t="n"/>
      <c r="M206" s="31" t="n"/>
      <c r="N206" s="5" t="n"/>
      <c r="O206" s="14" t="n"/>
      <c r="P206" s="32">
        <f>IF(B206="","",IF(M206&lt;&gt;"",MAX(0,M206-B206),MAX(0,NOW()-B206)))</f>
        <v/>
      </c>
      <c r="Q206" s="16">
        <f>IF(A206="","",IF(OR(K206="Completed",K206="Canceled"),"",IF(J206="","No due date",IF(J206&lt;NOW(),"Overdue",IF(J206&lt;TODAY()+1,"Due today",IF(J206&lt;NOW()+1,"Due within 24 hours","Upcoming"))))))</f>
        <v/>
      </c>
      <c r="R206" s="16">
        <f>IF(A206="","",IF(COUNTIF($A$6:$A$255,A206)&gt;1,"Duplicate ID",IF(OR(B206="",C206="",E206="",F206="",H206="",I206="",K206=""),"Missing required field",IF(AND(K206="Completed",M206=""),"Completed date missing",IF(AND(K206&lt;&gt;"Completed",M206&lt;&gt;""),"Completion/status mismatch",IF(AND(J206&lt;&gt;"",B206&lt;&gt;"",J206&lt;B206),"Due before logged",IF(AND(K206&lt;&gt;"Completed",K206&lt;&gt;"Canceled",L206&lt;&gt;"",NOW()-L206&gt;Lists!$I$3/24),"Stale open item","OK")))))))</f>
        <v/>
      </c>
    </row>
    <row r="207" ht="22" customHeight="1">
      <c r="A207" s="17" t="n"/>
      <c r="B207" s="33" t="n"/>
      <c r="C207" s="17" t="n"/>
      <c r="D207" s="17" t="n"/>
      <c r="E207" s="17" t="n"/>
      <c r="F207" s="17" t="n"/>
      <c r="G207" s="19" t="n"/>
      <c r="H207" s="19" t="n"/>
      <c r="I207" s="17" t="n"/>
      <c r="J207" s="33" t="n"/>
      <c r="K207" s="17" t="n"/>
      <c r="L207" s="33" t="n"/>
      <c r="M207" s="33" t="n"/>
      <c r="N207" s="17" t="n"/>
      <c r="O207" s="19" t="n"/>
      <c r="P207" s="32">
        <f>IF(B207="","",IF(M207&lt;&gt;"",MAX(0,M207-B207),MAX(0,NOW()-B207)))</f>
        <v/>
      </c>
      <c r="Q207" s="16">
        <f>IF(A207="","",IF(OR(K207="Completed",K207="Canceled"),"",IF(J207="","No due date",IF(J207&lt;NOW(),"Overdue",IF(J207&lt;TODAY()+1,"Due today",IF(J207&lt;NOW()+1,"Due within 24 hours","Upcoming"))))))</f>
        <v/>
      </c>
      <c r="R207" s="16">
        <f>IF(A207="","",IF(COUNTIF($A$6:$A$255,A207)&gt;1,"Duplicate ID",IF(OR(B207="",C207="",E207="",F207="",H207="",I207="",K207=""),"Missing required field",IF(AND(K207="Completed",M207=""),"Completed date missing",IF(AND(K207&lt;&gt;"Completed",M207&lt;&gt;""),"Completion/status mismatch",IF(AND(J207&lt;&gt;"",B207&lt;&gt;"",J207&lt;B207),"Due before logged",IF(AND(K207&lt;&gt;"Completed",K207&lt;&gt;"Canceled",L207&lt;&gt;"",NOW()-L207&gt;Lists!$I$3/24),"Stale open item","OK")))))))</f>
        <v/>
      </c>
    </row>
    <row r="208" ht="22" customHeight="1">
      <c r="A208" s="5" t="n"/>
      <c r="B208" s="31" t="n"/>
      <c r="C208" s="5" t="n"/>
      <c r="D208" s="5" t="n"/>
      <c r="E208" s="5" t="n"/>
      <c r="F208" s="5" t="n"/>
      <c r="G208" s="14" t="n"/>
      <c r="H208" s="14" t="n"/>
      <c r="I208" s="5" t="n"/>
      <c r="J208" s="31" t="n"/>
      <c r="K208" s="5" t="n"/>
      <c r="L208" s="31" t="n"/>
      <c r="M208" s="31" t="n"/>
      <c r="N208" s="5" t="n"/>
      <c r="O208" s="14" t="n"/>
      <c r="P208" s="32">
        <f>IF(B208="","",IF(M208&lt;&gt;"",MAX(0,M208-B208),MAX(0,NOW()-B208)))</f>
        <v/>
      </c>
      <c r="Q208" s="16">
        <f>IF(A208="","",IF(OR(K208="Completed",K208="Canceled"),"",IF(J208="","No due date",IF(J208&lt;NOW(),"Overdue",IF(J208&lt;TODAY()+1,"Due today",IF(J208&lt;NOW()+1,"Due within 24 hours","Upcoming"))))))</f>
        <v/>
      </c>
      <c r="R208" s="16">
        <f>IF(A208="","",IF(COUNTIF($A$6:$A$255,A208)&gt;1,"Duplicate ID",IF(OR(B208="",C208="",E208="",F208="",H208="",I208="",K208=""),"Missing required field",IF(AND(K208="Completed",M208=""),"Completed date missing",IF(AND(K208&lt;&gt;"Completed",M208&lt;&gt;""),"Completion/status mismatch",IF(AND(J208&lt;&gt;"",B208&lt;&gt;"",J208&lt;B208),"Due before logged",IF(AND(K208&lt;&gt;"Completed",K208&lt;&gt;"Canceled",L208&lt;&gt;"",NOW()-L208&gt;Lists!$I$3/24),"Stale open item","OK")))))))</f>
        <v/>
      </c>
    </row>
    <row r="209" ht="22" customHeight="1">
      <c r="A209" s="17" t="n"/>
      <c r="B209" s="33" t="n"/>
      <c r="C209" s="17" t="n"/>
      <c r="D209" s="17" t="n"/>
      <c r="E209" s="17" t="n"/>
      <c r="F209" s="17" t="n"/>
      <c r="G209" s="19" t="n"/>
      <c r="H209" s="19" t="n"/>
      <c r="I209" s="17" t="n"/>
      <c r="J209" s="33" t="n"/>
      <c r="K209" s="17" t="n"/>
      <c r="L209" s="33" t="n"/>
      <c r="M209" s="33" t="n"/>
      <c r="N209" s="17" t="n"/>
      <c r="O209" s="19" t="n"/>
      <c r="P209" s="32">
        <f>IF(B209="","",IF(M209&lt;&gt;"",MAX(0,M209-B209),MAX(0,NOW()-B209)))</f>
        <v/>
      </c>
      <c r="Q209" s="16">
        <f>IF(A209="","",IF(OR(K209="Completed",K209="Canceled"),"",IF(J209="","No due date",IF(J209&lt;NOW(),"Overdue",IF(J209&lt;TODAY()+1,"Due today",IF(J209&lt;NOW()+1,"Due within 24 hours","Upcoming"))))))</f>
        <v/>
      </c>
      <c r="R209" s="16">
        <f>IF(A209="","",IF(COUNTIF($A$6:$A$255,A209)&gt;1,"Duplicate ID",IF(OR(B209="",C209="",E209="",F209="",H209="",I209="",K209=""),"Missing required field",IF(AND(K209="Completed",M209=""),"Completed date missing",IF(AND(K209&lt;&gt;"Completed",M209&lt;&gt;""),"Completion/status mismatch",IF(AND(J209&lt;&gt;"",B209&lt;&gt;"",J209&lt;B209),"Due before logged",IF(AND(K209&lt;&gt;"Completed",K209&lt;&gt;"Canceled",L209&lt;&gt;"",NOW()-L209&gt;Lists!$I$3/24),"Stale open item","OK")))))))</f>
        <v/>
      </c>
    </row>
    <row r="210" ht="22" customHeight="1">
      <c r="A210" s="5" t="n"/>
      <c r="B210" s="31" t="n"/>
      <c r="C210" s="5" t="n"/>
      <c r="D210" s="5" t="n"/>
      <c r="E210" s="5" t="n"/>
      <c r="F210" s="5" t="n"/>
      <c r="G210" s="14" t="n"/>
      <c r="H210" s="14" t="n"/>
      <c r="I210" s="5" t="n"/>
      <c r="J210" s="31" t="n"/>
      <c r="K210" s="5" t="n"/>
      <c r="L210" s="31" t="n"/>
      <c r="M210" s="31" t="n"/>
      <c r="N210" s="5" t="n"/>
      <c r="O210" s="14" t="n"/>
      <c r="P210" s="32">
        <f>IF(B210="","",IF(M210&lt;&gt;"",MAX(0,M210-B210),MAX(0,NOW()-B210)))</f>
        <v/>
      </c>
      <c r="Q210" s="16">
        <f>IF(A210="","",IF(OR(K210="Completed",K210="Canceled"),"",IF(J210="","No due date",IF(J210&lt;NOW(),"Overdue",IF(J210&lt;TODAY()+1,"Due today",IF(J210&lt;NOW()+1,"Due within 24 hours","Upcoming"))))))</f>
        <v/>
      </c>
      <c r="R210" s="16">
        <f>IF(A210="","",IF(COUNTIF($A$6:$A$255,A210)&gt;1,"Duplicate ID",IF(OR(B210="",C210="",E210="",F210="",H210="",I210="",K210=""),"Missing required field",IF(AND(K210="Completed",M210=""),"Completed date missing",IF(AND(K210&lt;&gt;"Completed",M210&lt;&gt;""),"Completion/status mismatch",IF(AND(J210&lt;&gt;"",B210&lt;&gt;"",J210&lt;B210),"Due before logged",IF(AND(K210&lt;&gt;"Completed",K210&lt;&gt;"Canceled",L210&lt;&gt;"",NOW()-L210&gt;Lists!$I$3/24),"Stale open item","OK")))))))</f>
        <v/>
      </c>
    </row>
    <row r="211" ht="22" customHeight="1">
      <c r="A211" s="17" t="n"/>
      <c r="B211" s="33" t="n"/>
      <c r="C211" s="17" t="n"/>
      <c r="D211" s="17" t="n"/>
      <c r="E211" s="17" t="n"/>
      <c r="F211" s="17" t="n"/>
      <c r="G211" s="19" t="n"/>
      <c r="H211" s="19" t="n"/>
      <c r="I211" s="17" t="n"/>
      <c r="J211" s="33" t="n"/>
      <c r="K211" s="17" t="n"/>
      <c r="L211" s="33" t="n"/>
      <c r="M211" s="33" t="n"/>
      <c r="N211" s="17" t="n"/>
      <c r="O211" s="19" t="n"/>
      <c r="P211" s="32">
        <f>IF(B211="","",IF(M211&lt;&gt;"",MAX(0,M211-B211),MAX(0,NOW()-B211)))</f>
        <v/>
      </c>
      <c r="Q211" s="16">
        <f>IF(A211="","",IF(OR(K211="Completed",K211="Canceled"),"",IF(J211="","No due date",IF(J211&lt;NOW(),"Overdue",IF(J211&lt;TODAY()+1,"Due today",IF(J211&lt;NOW()+1,"Due within 24 hours","Upcoming"))))))</f>
        <v/>
      </c>
      <c r="R211" s="16">
        <f>IF(A211="","",IF(COUNTIF($A$6:$A$255,A211)&gt;1,"Duplicate ID",IF(OR(B211="",C211="",E211="",F211="",H211="",I211="",K211=""),"Missing required field",IF(AND(K211="Completed",M211=""),"Completed date missing",IF(AND(K211&lt;&gt;"Completed",M211&lt;&gt;""),"Completion/status mismatch",IF(AND(J211&lt;&gt;"",B211&lt;&gt;"",J211&lt;B211),"Due before logged",IF(AND(K211&lt;&gt;"Completed",K211&lt;&gt;"Canceled",L211&lt;&gt;"",NOW()-L211&gt;Lists!$I$3/24),"Stale open item","OK")))))))</f>
        <v/>
      </c>
    </row>
    <row r="212" ht="22" customHeight="1">
      <c r="A212" s="5" t="n"/>
      <c r="B212" s="31" t="n"/>
      <c r="C212" s="5" t="n"/>
      <c r="D212" s="5" t="n"/>
      <c r="E212" s="5" t="n"/>
      <c r="F212" s="5" t="n"/>
      <c r="G212" s="14" t="n"/>
      <c r="H212" s="14" t="n"/>
      <c r="I212" s="5" t="n"/>
      <c r="J212" s="31" t="n"/>
      <c r="K212" s="5" t="n"/>
      <c r="L212" s="31" t="n"/>
      <c r="M212" s="31" t="n"/>
      <c r="N212" s="5" t="n"/>
      <c r="O212" s="14" t="n"/>
      <c r="P212" s="32">
        <f>IF(B212="","",IF(M212&lt;&gt;"",MAX(0,M212-B212),MAX(0,NOW()-B212)))</f>
        <v/>
      </c>
      <c r="Q212" s="16">
        <f>IF(A212="","",IF(OR(K212="Completed",K212="Canceled"),"",IF(J212="","No due date",IF(J212&lt;NOW(),"Overdue",IF(J212&lt;TODAY()+1,"Due today",IF(J212&lt;NOW()+1,"Due within 24 hours","Upcoming"))))))</f>
        <v/>
      </c>
      <c r="R212" s="16">
        <f>IF(A212="","",IF(COUNTIF($A$6:$A$255,A212)&gt;1,"Duplicate ID",IF(OR(B212="",C212="",E212="",F212="",H212="",I212="",K212=""),"Missing required field",IF(AND(K212="Completed",M212=""),"Completed date missing",IF(AND(K212&lt;&gt;"Completed",M212&lt;&gt;""),"Completion/status mismatch",IF(AND(J212&lt;&gt;"",B212&lt;&gt;"",J212&lt;B212),"Due before logged",IF(AND(K212&lt;&gt;"Completed",K212&lt;&gt;"Canceled",L212&lt;&gt;"",NOW()-L212&gt;Lists!$I$3/24),"Stale open item","OK")))))))</f>
        <v/>
      </c>
    </row>
    <row r="213" ht="22" customHeight="1">
      <c r="A213" s="17" t="n"/>
      <c r="B213" s="33" t="n"/>
      <c r="C213" s="17" t="n"/>
      <c r="D213" s="17" t="n"/>
      <c r="E213" s="17" t="n"/>
      <c r="F213" s="17" t="n"/>
      <c r="G213" s="19" t="n"/>
      <c r="H213" s="19" t="n"/>
      <c r="I213" s="17" t="n"/>
      <c r="J213" s="33" t="n"/>
      <c r="K213" s="17" t="n"/>
      <c r="L213" s="33" t="n"/>
      <c r="M213" s="33" t="n"/>
      <c r="N213" s="17" t="n"/>
      <c r="O213" s="19" t="n"/>
      <c r="P213" s="32">
        <f>IF(B213="","",IF(M213&lt;&gt;"",MAX(0,M213-B213),MAX(0,NOW()-B213)))</f>
        <v/>
      </c>
      <c r="Q213" s="16">
        <f>IF(A213="","",IF(OR(K213="Completed",K213="Canceled"),"",IF(J213="","No due date",IF(J213&lt;NOW(),"Overdue",IF(J213&lt;TODAY()+1,"Due today",IF(J213&lt;NOW()+1,"Due within 24 hours","Upcoming"))))))</f>
        <v/>
      </c>
      <c r="R213" s="16">
        <f>IF(A213="","",IF(COUNTIF($A$6:$A$255,A213)&gt;1,"Duplicate ID",IF(OR(B213="",C213="",E213="",F213="",H213="",I213="",K213=""),"Missing required field",IF(AND(K213="Completed",M213=""),"Completed date missing",IF(AND(K213&lt;&gt;"Completed",M213&lt;&gt;""),"Completion/status mismatch",IF(AND(J213&lt;&gt;"",B213&lt;&gt;"",J213&lt;B213),"Due before logged",IF(AND(K213&lt;&gt;"Completed",K213&lt;&gt;"Canceled",L213&lt;&gt;"",NOW()-L213&gt;Lists!$I$3/24),"Stale open item","OK")))))))</f>
        <v/>
      </c>
    </row>
    <row r="214" ht="22" customHeight="1">
      <c r="A214" s="5" t="n"/>
      <c r="B214" s="31" t="n"/>
      <c r="C214" s="5" t="n"/>
      <c r="D214" s="5" t="n"/>
      <c r="E214" s="5" t="n"/>
      <c r="F214" s="5" t="n"/>
      <c r="G214" s="14" t="n"/>
      <c r="H214" s="14" t="n"/>
      <c r="I214" s="5" t="n"/>
      <c r="J214" s="31" t="n"/>
      <c r="K214" s="5" t="n"/>
      <c r="L214" s="31" t="n"/>
      <c r="M214" s="31" t="n"/>
      <c r="N214" s="5" t="n"/>
      <c r="O214" s="14" t="n"/>
      <c r="P214" s="32">
        <f>IF(B214="","",IF(M214&lt;&gt;"",MAX(0,M214-B214),MAX(0,NOW()-B214)))</f>
        <v/>
      </c>
      <c r="Q214" s="16">
        <f>IF(A214="","",IF(OR(K214="Completed",K214="Canceled"),"",IF(J214="","No due date",IF(J214&lt;NOW(),"Overdue",IF(J214&lt;TODAY()+1,"Due today",IF(J214&lt;NOW()+1,"Due within 24 hours","Upcoming"))))))</f>
        <v/>
      </c>
      <c r="R214" s="16">
        <f>IF(A214="","",IF(COUNTIF($A$6:$A$255,A214)&gt;1,"Duplicate ID",IF(OR(B214="",C214="",E214="",F214="",H214="",I214="",K214=""),"Missing required field",IF(AND(K214="Completed",M214=""),"Completed date missing",IF(AND(K214&lt;&gt;"Completed",M214&lt;&gt;""),"Completion/status mismatch",IF(AND(J214&lt;&gt;"",B214&lt;&gt;"",J214&lt;B214),"Due before logged",IF(AND(K214&lt;&gt;"Completed",K214&lt;&gt;"Canceled",L214&lt;&gt;"",NOW()-L214&gt;Lists!$I$3/24),"Stale open item","OK")))))))</f>
        <v/>
      </c>
    </row>
    <row r="215" ht="22" customHeight="1">
      <c r="A215" s="17" t="n"/>
      <c r="B215" s="33" t="n"/>
      <c r="C215" s="17" t="n"/>
      <c r="D215" s="17" t="n"/>
      <c r="E215" s="17" t="n"/>
      <c r="F215" s="17" t="n"/>
      <c r="G215" s="19" t="n"/>
      <c r="H215" s="19" t="n"/>
      <c r="I215" s="17" t="n"/>
      <c r="J215" s="33" t="n"/>
      <c r="K215" s="17" t="n"/>
      <c r="L215" s="33" t="n"/>
      <c r="M215" s="33" t="n"/>
      <c r="N215" s="17" t="n"/>
      <c r="O215" s="19" t="n"/>
      <c r="P215" s="32">
        <f>IF(B215="","",IF(M215&lt;&gt;"",MAX(0,M215-B215),MAX(0,NOW()-B215)))</f>
        <v/>
      </c>
      <c r="Q215" s="16">
        <f>IF(A215="","",IF(OR(K215="Completed",K215="Canceled"),"",IF(J215="","No due date",IF(J215&lt;NOW(),"Overdue",IF(J215&lt;TODAY()+1,"Due today",IF(J215&lt;NOW()+1,"Due within 24 hours","Upcoming"))))))</f>
        <v/>
      </c>
      <c r="R215" s="16">
        <f>IF(A215="","",IF(COUNTIF($A$6:$A$255,A215)&gt;1,"Duplicate ID",IF(OR(B215="",C215="",E215="",F215="",H215="",I215="",K215=""),"Missing required field",IF(AND(K215="Completed",M215=""),"Completed date missing",IF(AND(K215&lt;&gt;"Completed",M215&lt;&gt;""),"Completion/status mismatch",IF(AND(J215&lt;&gt;"",B215&lt;&gt;"",J215&lt;B215),"Due before logged",IF(AND(K215&lt;&gt;"Completed",K215&lt;&gt;"Canceled",L215&lt;&gt;"",NOW()-L215&gt;Lists!$I$3/24),"Stale open item","OK")))))))</f>
        <v/>
      </c>
    </row>
    <row r="216" ht="22" customHeight="1">
      <c r="A216" s="5" t="n"/>
      <c r="B216" s="31" t="n"/>
      <c r="C216" s="5" t="n"/>
      <c r="D216" s="5" t="n"/>
      <c r="E216" s="5" t="n"/>
      <c r="F216" s="5" t="n"/>
      <c r="G216" s="14" t="n"/>
      <c r="H216" s="14" t="n"/>
      <c r="I216" s="5" t="n"/>
      <c r="J216" s="31" t="n"/>
      <c r="K216" s="5" t="n"/>
      <c r="L216" s="31" t="n"/>
      <c r="M216" s="31" t="n"/>
      <c r="N216" s="5" t="n"/>
      <c r="O216" s="14" t="n"/>
      <c r="P216" s="32">
        <f>IF(B216="","",IF(M216&lt;&gt;"",MAX(0,M216-B216),MAX(0,NOW()-B216)))</f>
        <v/>
      </c>
      <c r="Q216" s="16">
        <f>IF(A216="","",IF(OR(K216="Completed",K216="Canceled"),"",IF(J216="","No due date",IF(J216&lt;NOW(),"Overdue",IF(J216&lt;TODAY()+1,"Due today",IF(J216&lt;NOW()+1,"Due within 24 hours","Upcoming"))))))</f>
        <v/>
      </c>
      <c r="R216" s="16">
        <f>IF(A216="","",IF(COUNTIF($A$6:$A$255,A216)&gt;1,"Duplicate ID",IF(OR(B216="",C216="",E216="",F216="",H216="",I216="",K216=""),"Missing required field",IF(AND(K216="Completed",M216=""),"Completed date missing",IF(AND(K216&lt;&gt;"Completed",M216&lt;&gt;""),"Completion/status mismatch",IF(AND(J216&lt;&gt;"",B216&lt;&gt;"",J216&lt;B216),"Due before logged",IF(AND(K216&lt;&gt;"Completed",K216&lt;&gt;"Canceled",L216&lt;&gt;"",NOW()-L216&gt;Lists!$I$3/24),"Stale open item","OK")))))))</f>
        <v/>
      </c>
    </row>
    <row r="217" ht="22" customHeight="1">
      <c r="A217" s="17" t="n"/>
      <c r="B217" s="33" t="n"/>
      <c r="C217" s="17" t="n"/>
      <c r="D217" s="17" t="n"/>
      <c r="E217" s="17" t="n"/>
      <c r="F217" s="17" t="n"/>
      <c r="G217" s="19" t="n"/>
      <c r="H217" s="19" t="n"/>
      <c r="I217" s="17" t="n"/>
      <c r="J217" s="33" t="n"/>
      <c r="K217" s="17" t="n"/>
      <c r="L217" s="33" t="n"/>
      <c r="M217" s="33" t="n"/>
      <c r="N217" s="17" t="n"/>
      <c r="O217" s="19" t="n"/>
      <c r="P217" s="32">
        <f>IF(B217="","",IF(M217&lt;&gt;"",MAX(0,M217-B217),MAX(0,NOW()-B217)))</f>
        <v/>
      </c>
      <c r="Q217" s="16">
        <f>IF(A217="","",IF(OR(K217="Completed",K217="Canceled"),"",IF(J217="","No due date",IF(J217&lt;NOW(),"Overdue",IF(J217&lt;TODAY()+1,"Due today",IF(J217&lt;NOW()+1,"Due within 24 hours","Upcoming"))))))</f>
        <v/>
      </c>
      <c r="R217" s="16">
        <f>IF(A217="","",IF(COUNTIF($A$6:$A$255,A217)&gt;1,"Duplicate ID",IF(OR(B217="",C217="",E217="",F217="",H217="",I217="",K217=""),"Missing required field",IF(AND(K217="Completed",M217=""),"Completed date missing",IF(AND(K217&lt;&gt;"Completed",M217&lt;&gt;""),"Completion/status mismatch",IF(AND(J217&lt;&gt;"",B217&lt;&gt;"",J217&lt;B217),"Due before logged",IF(AND(K217&lt;&gt;"Completed",K217&lt;&gt;"Canceled",L217&lt;&gt;"",NOW()-L217&gt;Lists!$I$3/24),"Stale open item","OK")))))))</f>
        <v/>
      </c>
    </row>
    <row r="218" ht="22" customHeight="1">
      <c r="A218" s="5" t="n"/>
      <c r="B218" s="31" t="n"/>
      <c r="C218" s="5" t="n"/>
      <c r="D218" s="5" t="n"/>
      <c r="E218" s="5" t="n"/>
      <c r="F218" s="5" t="n"/>
      <c r="G218" s="14" t="n"/>
      <c r="H218" s="14" t="n"/>
      <c r="I218" s="5" t="n"/>
      <c r="J218" s="31" t="n"/>
      <c r="K218" s="5" t="n"/>
      <c r="L218" s="31" t="n"/>
      <c r="M218" s="31" t="n"/>
      <c r="N218" s="5" t="n"/>
      <c r="O218" s="14" t="n"/>
      <c r="P218" s="32">
        <f>IF(B218="","",IF(M218&lt;&gt;"",MAX(0,M218-B218),MAX(0,NOW()-B218)))</f>
        <v/>
      </c>
      <c r="Q218" s="16">
        <f>IF(A218="","",IF(OR(K218="Completed",K218="Canceled"),"",IF(J218="","No due date",IF(J218&lt;NOW(),"Overdue",IF(J218&lt;TODAY()+1,"Due today",IF(J218&lt;NOW()+1,"Due within 24 hours","Upcoming"))))))</f>
        <v/>
      </c>
      <c r="R218" s="16">
        <f>IF(A218="","",IF(COUNTIF($A$6:$A$255,A218)&gt;1,"Duplicate ID",IF(OR(B218="",C218="",E218="",F218="",H218="",I218="",K218=""),"Missing required field",IF(AND(K218="Completed",M218=""),"Completed date missing",IF(AND(K218&lt;&gt;"Completed",M218&lt;&gt;""),"Completion/status mismatch",IF(AND(J218&lt;&gt;"",B218&lt;&gt;"",J218&lt;B218),"Due before logged",IF(AND(K218&lt;&gt;"Completed",K218&lt;&gt;"Canceled",L218&lt;&gt;"",NOW()-L218&gt;Lists!$I$3/24),"Stale open item","OK")))))))</f>
        <v/>
      </c>
    </row>
    <row r="219" ht="22" customHeight="1">
      <c r="A219" s="17" t="n"/>
      <c r="B219" s="33" t="n"/>
      <c r="C219" s="17" t="n"/>
      <c r="D219" s="17" t="n"/>
      <c r="E219" s="17" t="n"/>
      <c r="F219" s="17" t="n"/>
      <c r="G219" s="19" t="n"/>
      <c r="H219" s="19" t="n"/>
      <c r="I219" s="17" t="n"/>
      <c r="J219" s="33" t="n"/>
      <c r="K219" s="17" t="n"/>
      <c r="L219" s="33" t="n"/>
      <c r="M219" s="33" t="n"/>
      <c r="N219" s="17" t="n"/>
      <c r="O219" s="19" t="n"/>
      <c r="P219" s="32">
        <f>IF(B219="","",IF(M219&lt;&gt;"",MAX(0,M219-B219),MAX(0,NOW()-B219)))</f>
        <v/>
      </c>
      <c r="Q219" s="16">
        <f>IF(A219="","",IF(OR(K219="Completed",K219="Canceled"),"",IF(J219="","No due date",IF(J219&lt;NOW(),"Overdue",IF(J219&lt;TODAY()+1,"Due today",IF(J219&lt;NOW()+1,"Due within 24 hours","Upcoming"))))))</f>
        <v/>
      </c>
      <c r="R219" s="16">
        <f>IF(A219="","",IF(COUNTIF($A$6:$A$255,A219)&gt;1,"Duplicate ID",IF(OR(B219="",C219="",E219="",F219="",H219="",I219="",K219=""),"Missing required field",IF(AND(K219="Completed",M219=""),"Completed date missing",IF(AND(K219&lt;&gt;"Completed",M219&lt;&gt;""),"Completion/status mismatch",IF(AND(J219&lt;&gt;"",B219&lt;&gt;"",J219&lt;B219),"Due before logged",IF(AND(K219&lt;&gt;"Completed",K219&lt;&gt;"Canceled",L219&lt;&gt;"",NOW()-L219&gt;Lists!$I$3/24),"Stale open item","OK")))))))</f>
        <v/>
      </c>
    </row>
    <row r="220" ht="22" customHeight="1">
      <c r="A220" s="5" t="n"/>
      <c r="B220" s="31" t="n"/>
      <c r="C220" s="5" t="n"/>
      <c r="D220" s="5" t="n"/>
      <c r="E220" s="5" t="n"/>
      <c r="F220" s="5" t="n"/>
      <c r="G220" s="14" t="n"/>
      <c r="H220" s="14" t="n"/>
      <c r="I220" s="5" t="n"/>
      <c r="J220" s="31" t="n"/>
      <c r="K220" s="5" t="n"/>
      <c r="L220" s="31" t="n"/>
      <c r="M220" s="31" t="n"/>
      <c r="N220" s="5" t="n"/>
      <c r="O220" s="14" t="n"/>
      <c r="P220" s="32">
        <f>IF(B220="","",IF(M220&lt;&gt;"",MAX(0,M220-B220),MAX(0,NOW()-B220)))</f>
        <v/>
      </c>
      <c r="Q220" s="16">
        <f>IF(A220="","",IF(OR(K220="Completed",K220="Canceled"),"",IF(J220="","No due date",IF(J220&lt;NOW(),"Overdue",IF(J220&lt;TODAY()+1,"Due today",IF(J220&lt;NOW()+1,"Due within 24 hours","Upcoming"))))))</f>
        <v/>
      </c>
      <c r="R220" s="16">
        <f>IF(A220="","",IF(COUNTIF($A$6:$A$255,A220)&gt;1,"Duplicate ID",IF(OR(B220="",C220="",E220="",F220="",H220="",I220="",K220=""),"Missing required field",IF(AND(K220="Completed",M220=""),"Completed date missing",IF(AND(K220&lt;&gt;"Completed",M220&lt;&gt;""),"Completion/status mismatch",IF(AND(J220&lt;&gt;"",B220&lt;&gt;"",J220&lt;B220),"Due before logged",IF(AND(K220&lt;&gt;"Completed",K220&lt;&gt;"Canceled",L220&lt;&gt;"",NOW()-L220&gt;Lists!$I$3/24),"Stale open item","OK")))))))</f>
        <v/>
      </c>
    </row>
    <row r="221" ht="22" customHeight="1">
      <c r="A221" s="17" t="n"/>
      <c r="B221" s="33" t="n"/>
      <c r="C221" s="17" t="n"/>
      <c r="D221" s="17" t="n"/>
      <c r="E221" s="17" t="n"/>
      <c r="F221" s="17" t="n"/>
      <c r="G221" s="19" t="n"/>
      <c r="H221" s="19" t="n"/>
      <c r="I221" s="17" t="n"/>
      <c r="J221" s="33" t="n"/>
      <c r="K221" s="17" t="n"/>
      <c r="L221" s="33" t="n"/>
      <c r="M221" s="33" t="n"/>
      <c r="N221" s="17" t="n"/>
      <c r="O221" s="19" t="n"/>
      <c r="P221" s="32">
        <f>IF(B221="","",IF(M221&lt;&gt;"",MAX(0,M221-B221),MAX(0,NOW()-B221)))</f>
        <v/>
      </c>
      <c r="Q221" s="16">
        <f>IF(A221="","",IF(OR(K221="Completed",K221="Canceled"),"",IF(J221="","No due date",IF(J221&lt;NOW(),"Overdue",IF(J221&lt;TODAY()+1,"Due today",IF(J221&lt;NOW()+1,"Due within 24 hours","Upcoming"))))))</f>
        <v/>
      </c>
      <c r="R221" s="16">
        <f>IF(A221="","",IF(COUNTIF($A$6:$A$255,A221)&gt;1,"Duplicate ID",IF(OR(B221="",C221="",E221="",F221="",H221="",I221="",K221=""),"Missing required field",IF(AND(K221="Completed",M221=""),"Completed date missing",IF(AND(K221&lt;&gt;"Completed",M221&lt;&gt;""),"Completion/status mismatch",IF(AND(J221&lt;&gt;"",B221&lt;&gt;"",J221&lt;B221),"Due before logged",IF(AND(K221&lt;&gt;"Completed",K221&lt;&gt;"Canceled",L221&lt;&gt;"",NOW()-L221&gt;Lists!$I$3/24),"Stale open item","OK")))))))</f>
        <v/>
      </c>
    </row>
    <row r="222" ht="22" customHeight="1">
      <c r="A222" s="5" t="n"/>
      <c r="B222" s="31" t="n"/>
      <c r="C222" s="5" t="n"/>
      <c r="D222" s="5" t="n"/>
      <c r="E222" s="5" t="n"/>
      <c r="F222" s="5" t="n"/>
      <c r="G222" s="14" t="n"/>
      <c r="H222" s="14" t="n"/>
      <c r="I222" s="5" t="n"/>
      <c r="J222" s="31" t="n"/>
      <c r="K222" s="5" t="n"/>
      <c r="L222" s="31" t="n"/>
      <c r="M222" s="31" t="n"/>
      <c r="N222" s="5" t="n"/>
      <c r="O222" s="14" t="n"/>
      <c r="P222" s="32">
        <f>IF(B222="","",IF(M222&lt;&gt;"",MAX(0,M222-B222),MAX(0,NOW()-B222)))</f>
        <v/>
      </c>
      <c r="Q222" s="16">
        <f>IF(A222="","",IF(OR(K222="Completed",K222="Canceled"),"",IF(J222="","No due date",IF(J222&lt;NOW(),"Overdue",IF(J222&lt;TODAY()+1,"Due today",IF(J222&lt;NOW()+1,"Due within 24 hours","Upcoming"))))))</f>
        <v/>
      </c>
      <c r="R222" s="16">
        <f>IF(A222="","",IF(COUNTIF($A$6:$A$255,A222)&gt;1,"Duplicate ID",IF(OR(B222="",C222="",E222="",F222="",H222="",I222="",K222=""),"Missing required field",IF(AND(K222="Completed",M222=""),"Completed date missing",IF(AND(K222&lt;&gt;"Completed",M222&lt;&gt;""),"Completion/status mismatch",IF(AND(J222&lt;&gt;"",B222&lt;&gt;"",J222&lt;B222),"Due before logged",IF(AND(K222&lt;&gt;"Completed",K222&lt;&gt;"Canceled",L222&lt;&gt;"",NOW()-L222&gt;Lists!$I$3/24),"Stale open item","OK")))))))</f>
        <v/>
      </c>
    </row>
    <row r="223" ht="22" customHeight="1">
      <c r="A223" s="17" t="n"/>
      <c r="B223" s="33" t="n"/>
      <c r="C223" s="17" t="n"/>
      <c r="D223" s="17" t="n"/>
      <c r="E223" s="17" t="n"/>
      <c r="F223" s="17" t="n"/>
      <c r="G223" s="19" t="n"/>
      <c r="H223" s="19" t="n"/>
      <c r="I223" s="17" t="n"/>
      <c r="J223" s="33" t="n"/>
      <c r="K223" s="17" t="n"/>
      <c r="L223" s="33" t="n"/>
      <c r="M223" s="33" t="n"/>
      <c r="N223" s="17" t="n"/>
      <c r="O223" s="19" t="n"/>
      <c r="P223" s="32">
        <f>IF(B223="","",IF(M223&lt;&gt;"",MAX(0,M223-B223),MAX(0,NOW()-B223)))</f>
        <v/>
      </c>
      <c r="Q223" s="16">
        <f>IF(A223="","",IF(OR(K223="Completed",K223="Canceled"),"",IF(J223="","No due date",IF(J223&lt;NOW(),"Overdue",IF(J223&lt;TODAY()+1,"Due today",IF(J223&lt;NOW()+1,"Due within 24 hours","Upcoming"))))))</f>
        <v/>
      </c>
      <c r="R223" s="16">
        <f>IF(A223="","",IF(COUNTIF($A$6:$A$255,A223)&gt;1,"Duplicate ID",IF(OR(B223="",C223="",E223="",F223="",H223="",I223="",K223=""),"Missing required field",IF(AND(K223="Completed",M223=""),"Completed date missing",IF(AND(K223&lt;&gt;"Completed",M223&lt;&gt;""),"Completion/status mismatch",IF(AND(J223&lt;&gt;"",B223&lt;&gt;"",J223&lt;B223),"Due before logged",IF(AND(K223&lt;&gt;"Completed",K223&lt;&gt;"Canceled",L223&lt;&gt;"",NOW()-L223&gt;Lists!$I$3/24),"Stale open item","OK")))))))</f>
        <v/>
      </c>
    </row>
    <row r="224" ht="22" customHeight="1">
      <c r="A224" s="5" t="n"/>
      <c r="B224" s="31" t="n"/>
      <c r="C224" s="5" t="n"/>
      <c r="D224" s="5" t="n"/>
      <c r="E224" s="5" t="n"/>
      <c r="F224" s="5" t="n"/>
      <c r="G224" s="14" t="n"/>
      <c r="H224" s="14" t="n"/>
      <c r="I224" s="5" t="n"/>
      <c r="J224" s="31" t="n"/>
      <c r="K224" s="5" t="n"/>
      <c r="L224" s="31" t="n"/>
      <c r="M224" s="31" t="n"/>
      <c r="N224" s="5" t="n"/>
      <c r="O224" s="14" t="n"/>
      <c r="P224" s="32">
        <f>IF(B224="","",IF(M224&lt;&gt;"",MAX(0,M224-B224),MAX(0,NOW()-B224)))</f>
        <v/>
      </c>
      <c r="Q224" s="16">
        <f>IF(A224="","",IF(OR(K224="Completed",K224="Canceled"),"",IF(J224="","No due date",IF(J224&lt;NOW(),"Overdue",IF(J224&lt;TODAY()+1,"Due today",IF(J224&lt;NOW()+1,"Due within 24 hours","Upcoming"))))))</f>
        <v/>
      </c>
      <c r="R224" s="16">
        <f>IF(A224="","",IF(COUNTIF($A$6:$A$255,A224)&gt;1,"Duplicate ID",IF(OR(B224="",C224="",E224="",F224="",H224="",I224="",K224=""),"Missing required field",IF(AND(K224="Completed",M224=""),"Completed date missing",IF(AND(K224&lt;&gt;"Completed",M224&lt;&gt;""),"Completion/status mismatch",IF(AND(J224&lt;&gt;"",B224&lt;&gt;"",J224&lt;B224),"Due before logged",IF(AND(K224&lt;&gt;"Completed",K224&lt;&gt;"Canceled",L224&lt;&gt;"",NOW()-L224&gt;Lists!$I$3/24),"Stale open item","OK")))))))</f>
        <v/>
      </c>
    </row>
    <row r="225" ht="22" customHeight="1">
      <c r="A225" s="17" t="n"/>
      <c r="B225" s="33" t="n"/>
      <c r="C225" s="17" t="n"/>
      <c r="D225" s="17" t="n"/>
      <c r="E225" s="17" t="n"/>
      <c r="F225" s="17" t="n"/>
      <c r="G225" s="19" t="n"/>
      <c r="H225" s="19" t="n"/>
      <c r="I225" s="17" t="n"/>
      <c r="J225" s="33" t="n"/>
      <c r="K225" s="17" t="n"/>
      <c r="L225" s="33" t="n"/>
      <c r="M225" s="33" t="n"/>
      <c r="N225" s="17" t="n"/>
      <c r="O225" s="19" t="n"/>
      <c r="P225" s="32">
        <f>IF(B225="","",IF(M225&lt;&gt;"",MAX(0,M225-B225),MAX(0,NOW()-B225)))</f>
        <v/>
      </c>
      <c r="Q225" s="16">
        <f>IF(A225="","",IF(OR(K225="Completed",K225="Canceled"),"",IF(J225="","No due date",IF(J225&lt;NOW(),"Overdue",IF(J225&lt;TODAY()+1,"Due today",IF(J225&lt;NOW()+1,"Due within 24 hours","Upcoming"))))))</f>
        <v/>
      </c>
      <c r="R225" s="16">
        <f>IF(A225="","",IF(COUNTIF($A$6:$A$255,A225)&gt;1,"Duplicate ID",IF(OR(B225="",C225="",E225="",F225="",H225="",I225="",K225=""),"Missing required field",IF(AND(K225="Completed",M225=""),"Completed date missing",IF(AND(K225&lt;&gt;"Completed",M225&lt;&gt;""),"Completion/status mismatch",IF(AND(J225&lt;&gt;"",B225&lt;&gt;"",J225&lt;B225),"Due before logged",IF(AND(K225&lt;&gt;"Completed",K225&lt;&gt;"Canceled",L225&lt;&gt;"",NOW()-L225&gt;Lists!$I$3/24),"Stale open item","OK")))))))</f>
        <v/>
      </c>
    </row>
    <row r="226" ht="22" customHeight="1">
      <c r="A226" s="5" t="n"/>
      <c r="B226" s="31" t="n"/>
      <c r="C226" s="5" t="n"/>
      <c r="D226" s="5" t="n"/>
      <c r="E226" s="5" t="n"/>
      <c r="F226" s="5" t="n"/>
      <c r="G226" s="14" t="n"/>
      <c r="H226" s="14" t="n"/>
      <c r="I226" s="5" t="n"/>
      <c r="J226" s="31" t="n"/>
      <c r="K226" s="5" t="n"/>
      <c r="L226" s="31" t="n"/>
      <c r="M226" s="31" t="n"/>
      <c r="N226" s="5" t="n"/>
      <c r="O226" s="14" t="n"/>
      <c r="P226" s="32">
        <f>IF(B226="","",IF(M226&lt;&gt;"",MAX(0,M226-B226),MAX(0,NOW()-B226)))</f>
        <v/>
      </c>
      <c r="Q226" s="16">
        <f>IF(A226="","",IF(OR(K226="Completed",K226="Canceled"),"",IF(J226="","No due date",IF(J226&lt;NOW(),"Overdue",IF(J226&lt;TODAY()+1,"Due today",IF(J226&lt;NOW()+1,"Due within 24 hours","Upcoming"))))))</f>
        <v/>
      </c>
      <c r="R226" s="16">
        <f>IF(A226="","",IF(COUNTIF($A$6:$A$255,A226)&gt;1,"Duplicate ID",IF(OR(B226="",C226="",E226="",F226="",H226="",I226="",K226=""),"Missing required field",IF(AND(K226="Completed",M226=""),"Completed date missing",IF(AND(K226&lt;&gt;"Completed",M226&lt;&gt;""),"Completion/status mismatch",IF(AND(J226&lt;&gt;"",B226&lt;&gt;"",J226&lt;B226),"Due before logged",IF(AND(K226&lt;&gt;"Completed",K226&lt;&gt;"Canceled",L226&lt;&gt;"",NOW()-L226&gt;Lists!$I$3/24),"Stale open item","OK")))))))</f>
        <v/>
      </c>
    </row>
    <row r="227" ht="22" customHeight="1">
      <c r="A227" s="17" t="n"/>
      <c r="B227" s="33" t="n"/>
      <c r="C227" s="17" t="n"/>
      <c r="D227" s="17" t="n"/>
      <c r="E227" s="17" t="n"/>
      <c r="F227" s="17" t="n"/>
      <c r="G227" s="19" t="n"/>
      <c r="H227" s="19" t="n"/>
      <c r="I227" s="17" t="n"/>
      <c r="J227" s="33" t="n"/>
      <c r="K227" s="17" t="n"/>
      <c r="L227" s="33" t="n"/>
      <c r="M227" s="33" t="n"/>
      <c r="N227" s="17" t="n"/>
      <c r="O227" s="19" t="n"/>
      <c r="P227" s="32">
        <f>IF(B227="","",IF(M227&lt;&gt;"",MAX(0,M227-B227),MAX(0,NOW()-B227)))</f>
        <v/>
      </c>
      <c r="Q227" s="16">
        <f>IF(A227="","",IF(OR(K227="Completed",K227="Canceled"),"",IF(J227="","No due date",IF(J227&lt;NOW(),"Overdue",IF(J227&lt;TODAY()+1,"Due today",IF(J227&lt;NOW()+1,"Due within 24 hours","Upcoming"))))))</f>
        <v/>
      </c>
      <c r="R227" s="16">
        <f>IF(A227="","",IF(COUNTIF($A$6:$A$255,A227)&gt;1,"Duplicate ID",IF(OR(B227="",C227="",E227="",F227="",H227="",I227="",K227=""),"Missing required field",IF(AND(K227="Completed",M227=""),"Completed date missing",IF(AND(K227&lt;&gt;"Completed",M227&lt;&gt;""),"Completion/status mismatch",IF(AND(J227&lt;&gt;"",B227&lt;&gt;"",J227&lt;B227),"Due before logged",IF(AND(K227&lt;&gt;"Completed",K227&lt;&gt;"Canceled",L227&lt;&gt;"",NOW()-L227&gt;Lists!$I$3/24),"Stale open item","OK")))))))</f>
        <v/>
      </c>
    </row>
    <row r="228" ht="22" customHeight="1">
      <c r="A228" s="5" t="n"/>
      <c r="B228" s="31" t="n"/>
      <c r="C228" s="5" t="n"/>
      <c r="D228" s="5" t="n"/>
      <c r="E228" s="5" t="n"/>
      <c r="F228" s="5" t="n"/>
      <c r="G228" s="14" t="n"/>
      <c r="H228" s="14" t="n"/>
      <c r="I228" s="5" t="n"/>
      <c r="J228" s="31" t="n"/>
      <c r="K228" s="5" t="n"/>
      <c r="L228" s="31" t="n"/>
      <c r="M228" s="31" t="n"/>
      <c r="N228" s="5" t="n"/>
      <c r="O228" s="14" t="n"/>
      <c r="P228" s="32">
        <f>IF(B228="","",IF(M228&lt;&gt;"",MAX(0,M228-B228),MAX(0,NOW()-B228)))</f>
        <v/>
      </c>
      <c r="Q228" s="16">
        <f>IF(A228="","",IF(OR(K228="Completed",K228="Canceled"),"",IF(J228="","No due date",IF(J228&lt;NOW(),"Overdue",IF(J228&lt;TODAY()+1,"Due today",IF(J228&lt;NOW()+1,"Due within 24 hours","Upcoming"))))))</f>
        <v/>
      </c>
      <c r="R228" s="16">
        <f>IF(A228="","",IF(COUNTIF($A$6:$A$255,A228)&gt;1,"Duplicate ID",IF(OR(B228="",C228="",E228="",F228="",H228="",I228="",K228=""),"Missing required field",IF(AND(K228="Completed",M228=""),"Completed date missing",IF(AND(K228&lt;&gt;"Completed",M228&lt;&gt;""),"Completion/status mismatch",IF(AND(J228&lt;&gt;"",B228&lt;&gt;"",J228&lt;B228),"Due before logged",IF(AND(K228&lt;&gt;"Completed",K228&lt;&gt;"Canceled",L228&lt;&gt;"",NOW()-L228&gt;Lists!$I$3/24),"Stale open item","OK")))))))</f>
        <v/>
      </c>
    </row>
    <row r="229" ht="22" customHeight="1">
      <c r="A229" s="17" t="n"/>
      <c r="B229" s="33" t="n"/>
      <c r="C229" s="17" t="n"/>
      <c r="D229" s="17" t="n"/>
      <c r="E229" s="17" t="n"/>
      <c r="F229" s="17" t="n"/>
      <c r="G229" s="19" t="n"/>
      <c r="H229" s="19" t="n"/>
      <c r="I229" s="17" t="n"/>
      <c r="J229" s="33" t="n"/>
      <c r="K229" s="17" t="n"/>
      <c r="L229" s="33" t="n"/>
      <c r="M229" s="33" t="n"/>
      <c r="N229" s="17" t="n"/>
      <c r="O229" s="19" t="n"/>
      <c r="P229" s="32">
        <f>IF(B229="","",IF(M229&lt;&gt;"",MAX(0,M229-B229),MAX(0,NOW()-B229)))</f>
        <v/>
      </c>
      <c r="Q229" s="16">
        <f>IF(A229="","",IF(OR(K229="Completed",K229="Canceled"),"",IF(J229="","No due date",IF(J229&lt;NOW(),"Overdue",IF(J229&lt;TODAY()+1,"Due today",IF(J229&lt;NOW()+1,"Due within 24 hours","Upcoming"))))))</f>
        <v/>
      </c>
      <c r="R229" s="16">
        <f>IF(A229="","",IF(COUNTIF($A$6:$A$255,A229)&gt;1,"Duplicate ID",IF(OR(B229="",C229="",E229="",F229="",H229="",I229="",K229=""),"Missing required field",IF(AND(K229="Completed",M229=""),"Completed date missing",IF(AND(K229&lt;&gt;"Completed",M229&lt;&gt;""),"Completion/status mismatch",IF(AND(J229&lt;&gt;"",B229&lt;&gt;"",J229&lt;B229),"Due before logged",IF(AND(K229&lt;&gt;"Completed",K229&lt;&gt;"Canceled",L229&lt;&gt;"",NOW()-L229&gt;Lists!$I$3/24),"Stale open item","OK")))))))</f>
        <v/>
      </c>
    </row>
    <row r="230" ht="22" customHeight="1">
      <c r="A230" s="5" t="n"/>
      <c r="B230" s="31" t="n"/>
      <c r="C230" s="5" t="n"/>
      <c r="D230" s="5" t="n"/>
      <c r="E230" s="5" t="n"/>
      <c r="F230" s="5" t="n"/>
      <c r="G230" s="14" t="n"/>
      <c r="H230" s="14" t="n"/>
      <c r="I230" s="5" t="n"/>
      <c r="J230" s="31" t="n"/>
      <c r="K230" s="5" t="n"/>
      <c r="L230" s="31" t="n"/>
      <c r="M230" s="31" t="n"/>
      <c r="N230" s="5" t="n"/>
      <c r="O230" s="14" t="n"/>
      <c r="P230" s="32">
        <f>IF(B230="","",IF(M230&lt;&gt;"",MAX(0,M230-B230),MAX(0,NOW()-B230)))</f>
        <v/>
      </c>
      <c r="Q230" s="16">
        <f>IF(A230="","",IF(OR(K230="Completed",K230="Canceled"),"",IF(J230="","No due date",IF(J230&lt;NOW(),"Overdue",IF(J230&lt;TODAY()+1,"Due today",IF(J230&lt;NOW()+1,"Due within 24 hours","Upcoming"))))))</f>
        <v/>
      </c>
      <c r="R230" s="16">
        <f>IF(A230="","",IF(COUNTIF($A$6:$A$255,A230)&gt;1,"Duplicate ID",IF(OR(B230="",C230="",E230="",F230="",H230="",I230="",K230=""),"Missing required field",IF(AND(K230="Completed",M230=""),"Completed date missing",IF(AND(K230&lt;&gt;"Completed",M230&lt;&gt;""),"Completion/status mismatch",IF(AND(J230&lt;&gt;"",B230&lt;&gt;"",J230&lt;B230),"Due before logged",IF(AND(K230&lt;&gt;"Completed",K230&lt;&gt;"Canceled",L230&lt;&gt;"",NOW()-L230&gt;Lists!$I$3/24),"Stale open item","OK")))))))</f>
        <v/>
      </c>
    </row>
    <row r="231" ht="22" customHeight="1">
      <c r="A231" s="17" t="n"/>
      <c r="B231" s="33" t="n"/>
      <c r="C231" s="17" t="n"/>
      <c r="D231" s="17" t="n"/>
      <c r="E231" s="17" t="n"/>
      <c r="F231" s="17" t="n"/>
      <c r="G231" s="19" t="n"/>
      <c r="H231" s="19" t="n"/>
      <c r="I231" s="17" t="n"/>
      <c r="J231" s="33" t="n"/>
      <c r="K231" s="17" t="n"/>
      <c r="L231" s="33" t="n"/>
      <c r="M231" s="33" t="n"/>
      <c r="N231" s="17" t="n"/>
      <c r="O231" s="19" t="n"/>
      <c r="P231" s="32">
        <f>IF(B231="","",IF(M231&lt;&gt;"",MAX(0,M231-B231),MAX(0,NOW()-B231)))</f>
        <v/>
      </c>
      <c r="Q231" s="16">
        <f>IF(A231="","",IF(OR(K231="Completed",K231="Canceled"),"",IF(J231="","No due date",IF(J231&lt;NOW(),"Overdue",IF(J231&lt;TODAY()+1,"Due today",IF(J231&lt;NOW()+1,"Due within 24 hours","Upcoming"))))))</f>
        <v/>
      </c>
      <c r="R231" s="16">
        <f>IF(A231="","",IF(COUNTIF($A$6:$A$255,A231)&gt;1,"Duplicate ID",IF(OR(B231="",C231="",E231="",F231="",H231="",I231="",K231=""),"Missing required field",IF(AND(K231="Completed",M231=""),"Completed date missing",IF(AND(K231&lt;&gt;"Completed",M231&lt;&gt;""),"Completion/status mismatch",IF(AND(J231&lt;&gt;"",B231&lt;&gt;"",J231&lt;B231),"Due before logged",IF(AND(K231&lt;&gt;"Completed",K231&lt;&gt;"Canceled",L231&lt;&gt;"",NOW()-L231&gt;Lists!$I$3/24),"Stale open item","OK")))))))</f>
        <v/>
      </c>
    </row>
    <row r="232" ht="22" customHeight="1">
      <c r="A232" s="5" t="n"/>
      <c r="B232" s="31" t="n"/>
      <c r="C232" s="5" t="n"/>
      <c r="D232" s="5" t="n"/>
      <c r="E232" s="5" t="n"/>
      <c r="F232" s="5" t="n"/>
      <c r="G232" s="14" t="n"/>
      <c r="H232" s="14" t="n"/>
      <c r="I232" s="5" t="n"/>
      <c r="J232" s="31" t="n"/>
      <c r="K232" s="5" t="n"/>
      <c r="L232" s="31" t="n"/>
      <c r="M232" s="31" t="n"/>
      <c r="N232" s="5" t="n"/>
      <c r="O232" s="14" t="n"/>
      <c r="P232" s="32">
        <f>IF(B232="","",IF(M232&lt;&gt;"",MAX(0,M232-B232),MAX(0,NOW()-B232)))</f>
        <v/>
      </c>
      <c r="Q232" s="16">
        <f>IF(A232="","",IF(OR(K232="Completed",K232="Canceled"),"",IF(J232="","No due date",IF(J232&lt;NOW(),"Overdue",IF(J232&lt;TODAY()+1,"Due today",IF(J232&lt;NOW()+1,"Due within 24 hours","Upcoming"))))))</f>
        <v/>
      </c>
      <c r="R232" s="16">
        <f>IF(A232="","",IF(COUNTIF($A$6:$A$255,A232)&gt;1,"Duplicate ID",IF(OR(B232="",C232="",E232="",F232="",H232="",I232="",K232=""),"Missing required field",IF(AND(K232="Completed",M232=""),"Completed date missing",IF(AND(K232&lt;&gt;"Completed",M232&lt;&gt;""),"Completion/status mismatch",IF(AND(J232&lt;&gt;"",B232&lt;&gt;"",J232&lt;B232),"Due before logged",IF(AND(K232&lt;&gt;"Completed",K232&lt;&gt;"Canceled",L232&lt;&gt;"",NOW()-L232&gt;Lists!$I$3/24),"Stale open item","OK")))))))</f>
        <v/>
      </c>
    </row>
    <row r="233" ht="22" customHeight="1">
      <c r="A233" s="17" t="n"/>
      <c r="B233" s="33" t="n"/>
      <c r="C233" s="17" t="n"/>
      <c r="D233" s="17" t="n"/>
      <c r="E233" s="17" t="n"/>
      <c r="F233" s="17" t="n"/>
      <c r="G233" s="19" t="n"/>
      <c r="H233" s="19" t="n"/>
      <c r="I233" s="17" t="n"/>
      <c r="J233" s="33" t="n"/>
      <c r="K233" s="17" t="n"/>
      <c r="L233" s="33" t="n"/>
      <c r="M233" s="33" t="n"/>
      <c r="N233" s="17" t="n"/>
      <c r="O233" s="19" t="n"/>
      <c r="P233" s="32">
        <f>IF(B233="","",IF(M233&lt;&gt;"",MAX(0,M233-B233),MAX(0,NOW()-B233)))</f>
        <v/>
      </c>
      <c r="Q233" s="16">
        <f>IF(A233="","",IF(OR(K233="Completed",K233="Canceled"),"",IF(J233="","No due date",IF(J233&lt;NOW(),"Overdue",IF(J233&lt;TODAY()+1,"Due today",IF(J233&lt;NOW()+1,"Due within 24 hours","Upcoming"))))))</f>
        <v/>
      </c>
      <c r="R233" s="16">
        <f>IF(A233="","",IF(COUNTIF($A$6:$A$255,A233)&gt;1,"Duplicate ID",IF(OR(B233="",C233="",E233="",F233="",H233="",I233="",K233=""),"Missing required field",IF(AND(K233="Completed",M233=""),"Completed date missing",IF(AND(K233&lt;&gt;"Completed",M233&lt;&gt;""),"Completion/status mismatch",IF(AND(J233&lt;&gt;"",B233&lt;&gt;"",J233&lt;B233),"Due before logged",IF(AND(K233&lt;&gt;"Completed",K233&lt;&gt;"Canceled",L233&lt;&gt;"",NOW()-L233&gt;Lists!$I$3/24),"Stale open item","OK")))))))</f>
        <v/>
      </c>
    </row>
    <row r="234" ht="22" customHeight="1">
      <c r="A234" s="5" t="n"/>
      <c r="B234" s="31" t="n"/>
      <c r="C234" s="5" t="n"/>
      <c r="D234" s="5" t="n"/>
      <c r="E234" s="5" t="n"/>
      <c r="F234" s="5" t="n"/>
      <c r="G234" s="14" t="n"/>
      <c r="H234" s="14" t="n"/>
      <c r="I234" s="5" t="n"/>
      <c r="J234" s="31" t="n"/>
      <c r="K234" s="5" t="n"/>
      <c r="L234" s="31" t="n"/>
      <c r="M234" s="31" t="n"/>
      <c r="N234" s="5" t="n"/>
      <c r="O234" s="14" t="n"/>
      <c r="P234" s="32">
        <f>IF(B234="","",IF(M234&lt;&gt;"",MAX(0,M234-B234),MAX(0,NOW()-B234)))</f>
        <v/>
      </c>
      <c r="Q234" s="16">
        <f>IF(A234="","",IF(OR(K234="Completed",K234="Canceled"),"",IF(J234="","No due date",IF(J234&lt;NOW(),"Overdue",IF(J234&lt;TODAY()+1,"Due today",IF(J234&lt;NOW()+1,"Due within 24 hours","Upcoming"))))))</f>
        <v/>
      </c>
      <c r="R234" s="16">
        <f>IF(A234="","",IF(COUNTIF($A$6:$A$255,A234)&gt;1,"Duplicate ID",IF(OR(B234="",C234="",E234="",F234="",H234="",I234="",K234=""),"Missing required field",IF(AND(K234="Completed",M234=""),"Completed date missing",IF(AND(K234&lt;&gt;"Completed",M234&lt;&gt;""),"Completion/status mismatch",IF(AND(J234&lt;&gt;"",B234&lt;&gt;"",J234&lt;B234),"Due before logged",IF(AND(K234&lt;&gt;"Completed",K234&lt;&gt;"Canceled",L234&lt;&gt;"",NOW()-L234&gt;Lists!$I$3/24),"Stale open item","OK")))))))</f>
        <v/>
      </c>
    </row>
    <row r="235" ht="22" customHeight="1">
      <c r="A235" s="17" t="n"/>
      <c r="B235" s="33" t="n"/>
      <c r="C235" s="17" t="n"/>
      <c r="D235" s="17" t="n"/>
      <c r="E235" s="17" t="n"/>
      <c r="F235" s="17" t="n"/>
      <c r="G235" s="19" t="n"/>
      <c r="H235" s="19" t="n"/>
      <c r="I235" s="17" t="n"/>
      <c r="J235" s="33" t="n"/>
      <c r="K235" s="17" t="n"/>
      <c r="L235" s="33" t="n"/>
      <c r="M235" s="33" t="n"/>
      <c r="N235" s="17" t="n"/>
      <c r="O235" s="19" t="n"/>
      <c r="P235" s="32">
        <f>IF(B235="","",IF(M235&lt;&gt;"",MAX(0,M235-B235),MAX(0,NOW()-B235)))</f>
        <v/>
      </c>
      <c r="Q235" s="16">
        <f>IF(A235="","",IF(OR(K235="Completed",K235="Canceled"),"",IF(J235="","No due date",IF(J235&lt;NOW(),"Overdue",IF(J235&lt;TODAY()+1,"Due today",IF(J235&lt;NOW()+1,"Due within 24 hours","Upcoming"))))))</f>
        <v/>
      </c>
      <c r="R235" s="16">
        <f>IF(A235="","",IF(COUNTIF($A$6:$A$255,A235)&gt;1,"Duplicate ID",IF(OR(B235="",C235="",E235="",F235="",H235="",I235="",K235=""),"Missing required field",IF(AND(K235="Completed",M235=""),"Completed date missing",IF(AND(K235&lt;&gt;"Completed",M235&lt;&gt;""),"Completion/status mismatch",IF(AND(J235&lt;&gt;"",B235&lt;&gt;"",J235&lt;B235),"Due before logged",IF(AND(K235&lt;&gt;"Completed",K235&lt;&gt;"Canceled",L235&lt;&gt;"",NOW()-L235&gt;Lists!$I$3/24),"Stale open item","OK")))))))</f>
        <v/>
      </c>
    </row>
    <row r="236" ht="22" customHeight="1">
      <c r="A236" s="5" t="n"/>
      <c r="B236" s="31" t="n"/>
      <c r="C236" s="5" t="n"/>
      <c r="D236" s="5" t="n"/>
      <c r="E236" s="5" t="n"/>
      <c r="F236" s="5" t="n"/>
      <c r="G236" s="14" t="n"/>
      <c r="H236" s="14" t="n"/>
      <c r="I236" s="5" t="n"/>
      <c r="J236" s="31" t="n"/>
      <c r="K236" s="5" t="n"/>
      <c r="L236" s="31" t="n"/>
      <c r="M236" s="31" t="n"/>
      <c r="N236" s="5" t="n"/>
      <c r="O236" s="14" t="n"/>
      <c r="P236" s="32">
        <f>IF(B236="","",IF(M236&lt;&gt;"",MAX(0,M236-B236),MAX(0,NOW()-B236)))</f>
        <v/>
      </c>
      <c r="Q236" s="16">
        <f>IF(A236="","",IF(OR(K236="Completed",K236="Canceled"),"",IF(J236="","No due date",IF(J236&lt;NOW(),"Overdue",IF(J236&lt;TODAY()+1,"Due today",IF(J236&lt;NOW()+1,"Due within 24 hours","Upcoming"))))))</f>
        <v/>
      </c>
      <c r="R236" s="16">
        <f>IF(A236="","",IF(COUNTIF($A$6:$A$255,A236)&gt;1,"Duplicate ID",IF(OR(B236="",C236="",E236="",F236="",H236="",I236="",K236=""),"Missing required field",IF(AND(K236="Completed",M236=""),"Completed date missing",IF(AND(K236&lt;&gt;"Completed",M236&lt;&gt;""),"Completion/status mismatch",IF(AND(J236&lt;&gt;"",B236&lt;&gt;"",J236&lt;B236),"Due before logged",IF(AND(K236&lt;&gt;"Completed",K236&lt;&gt;"Canceled",L236&lt;&gt;"",NOW()-L236&gt;Lists!$I$3/24),"Stale open item","OK")))))))</f>
        <v/>
      </c>
    </row>
    <row r="237" ht="22" customHeight="1">
      <c r="A237" s="17" t="n"/>
      <c r="B237" s="33" t="n"/>
      <c r="C237" s="17" t="n"/>
      <c r="D237" s="17" t="n"/>
      <c r="E237" s="17" t="n"/>
      <c r="F237" s="17" t="n"/>
      <c r="G237" s="19" t="n"/>
      <c r="H237" s="19" t="n"/>
      <c r="I237" s="17" t="n"/>
      <c r="J237" s="33" t="n"/>
      <c r="K237" s="17" t="n"/>
      <c r="L237" s="33" t="n"/>
      <c r="M237" s="33" t="n"/>
      <c r="N237" s="17" t="n"/>
      <c r="O237" s="19" t="n"/>
      <c r="P237" s="32">
        <f>IF(B237="","",IF(M237&lt;&gt;"",MAX(0,M237-B237),MAX(0,NOW()-B237)))</f>
        <v/>
      </c>
      <c r="Q237" s="16">
        <f>IF(A237="","",IF(OR(K237="Completed",K237="Canceled"),"",IF(J237="","No due date",IF(J237&lt;NOW(),"Overdue",IF(J237&lt;TODAY()+1,"Due today",IF(J237&lt;NOW()+1,"Due within 24 hours","Upcoming"))))))</f>
        <v/>
      </c>
      <c r="R237" s="16">
        <f>IF(A237="","",IF(COUNTIF($A$6:$A$255,A237)&gt;1,"Duplicate ID",IF(OR(B237="",C237="",E237="",F237="",H237="",I237="",K237=""),"Missing required field",IF(AND(K237="Completed",M237=""),"Completed date missing",IF(AND(K237&lt;&gt;"Completed",M237&lt;&gt;""),"Completion/status mismatch",IF(AND(J237&lt;&gt;"",B237&lt;&gt;"",J237&lt;B237),"Due before logged",IF(AND(K237&lt;&gt;"Completed",K237&lt;&gt;"Canceled",L237&lt;&gt;"",NOW()-L237&gt;Lists!$I$3/24),"Stale open item","OK")))))))</f>
        <v/>
      </c>
    </row>
    <row r="238" ht="22" customHeight="1">
      <c r="A238" s="5" t="n"/>
      <c r="B238" s="31" t="n"/>
      <c r="C238" s="5" t="n"/>
      <c r="D238" s="5" t="n"/>
      <c r="E238" s="5" t="n"/>
      <c r="F238" s="5" t="n"/>
      <c r="G238" s="14" t="n"/>
      <c r="H238" s="14" t="n"/>
      <c r="I238" s="5" t="n"/>
      <c r="J238" s="31" t="n"/>
      <c r="K238" s="5" t="n"/>
      <c r="L238" s="31" t="n"/>
      <c r="M238" s="31" t="n"/>
      <c r="N238" s="5" t="n"/>
      <c r="O238" s="14" t="n"/>
      <c r="P238" s="32">
        <f>IF(B238="","",IF(M238&lt;&gt;"",MAX(0,M238-B238),MAX(0,NOW()-B238)))</f>
        <v/>
      </c>
      <c r="Q238" s="16">
        <f>IF(A238="","",IF(OR(K238="Completed",K238="Canceled"),"",IF(J238="","No due date",IF(J238&lt;NOW(),"Overdue",IF(J238&lt;TODAY()+1,"Due today",IF(J238&lt;NOW()+1,"Due within 24 hours","Upcoming"))))))</f>
        <v/>
      </c>
      <c r="R238" s="16">
        <f>IF(A238="","",IF(COUNTIF($A$6:$A$255,A238)&gt;1,"Duplicate ID",IF(OR(B238="",C238="",E238="",F238="",H238="",I238="",K238=""),"Missing required field",IF(AND(K238="Completed",M238=""),"Completed date missing",IF(AND(K238&lt;&gt;"Completed",M238&lt;&gt;""),"Completion/status mismatch",IF(AND(J238&lt;&gt;"",B238&lt;&gt;"",J238&lt;B238),"Due before logged",IF(AND(K238&lt;&gt;"Completed",K238&lt;&gt;"Canceled",L238&lt;&gt;"",NOW()-L238&gt;Lists!$I$3/24),"Stale open item","OK")))))))</f>
        <v/>
      </c>
    </row>
    <row r="239" ht="22" customHeight="1">
      <c r="A239" s="17" t="n"/>
      <c r="B239" s="33" t="n"/>
      <c r="C239" s="17" t="n"/>
      <c r="D239" s="17" t="n"/>
      <c r="E239" s="17" t="n"/>
      <c r="F239" s="17" t="n"/>
      <c r="G239" s="19" t="n"/>
      <c r="H239" s="19" t="n"/>
      <c r="I239" s="17" t="n"/>
      <c r="J239" s="33" t="n"/>
      <c r="K239" s="17" t="n"/>
      <c r="L239" s="33" t="n"/>
      <c r="M239" s="33" t="n"/>
      <c r="N239" s="17" t="n"/>
      <c r="O239" s="19" t="n"/>
      <c r="P239" s="32">
        <f>IF(B239="","",IF(M239&lt;&gt;"",MAX(0,M239-B239),MAX(0,NOW()-B239)))</f>
        <v/>
      </c>
      <c r="Q239" s="16">
        <f>IF(A239="","",IF(OR(K239="Completed",K239="Canceled"),"",IF(J239="","No due date",IF(J239&lt;NOW(),"Overdue",IF(J239&lt;TODAY()+1,"Due today",IF(J239&lt;NOW()+1,"Due within 24 hours","Upcoming"))))))</f>
        <v/>
      </c>
      <c r="R239" s="16">
        <f>IF(A239="","",IF(COUNTIF($A$6:$A$255,A239)&gt;1,"Duplicate ID",IF(OR(B239="",C239="",E239="",F239="",H239="",I239="",K239=""),"Missing required field",IF(AND(K239="Completed",M239=""),"Completed date missing",IF(AND(K239&lt;&gt;"Completed",M239&lt;&gt;""),"Completion/status mismatch",IF(AND(J239&lt;&gt;"",B239&lt;&gt;"",J239&lt;B239),"Due before logged",IF(AND(K239&lt;&gt;"Completed",K239&lt;&gt;"Canceled",L239&lt;&gt;"",NOW()-L239&gt;Lists!$I$3/24),"Stale open item","OK")))))))</f>
        <v/>
      </c>
    </row>
    <row r="240" ht="22" customHeight="1">
      <c r="A240" s="5" t="n"/>
      <c r="B240" s="31" t="n"/>
      <c r="C240" s="5" t="n"/>
      <c r="D240" s="5" t="n"/>
      <c r="E240" s="5" t="n"/>
      <c r="F240" s="5" t="n"/>
      <c r="G240" s="14" t="n"/>
      <c r="H240" s="14" t="n"/>
      <c r="I240" s="5" t="n"/>
      <c r="J240" s="31" t="n"/>
      <c r="K240" s="5" t="n"/>
      <c r="L240" s="31" t="n"/>
      <c r="M240" s="31" t="n"/>
      <c r="N240" s="5" t="n"/>
      <c r="O240" s="14" t="n"/>
      <c r="P240" s="32">
        <f>IF(B240="","",IF(M240&lt;&gt;"",MAX(0,M240-B240),MAX(0,NOW()-B240)))</f>
        <v/>
      </c>
      <c r="Q240" s="16">
        <f>IF(A240="","",IF(OR(K240="Completed",K240="Canceled"),"",IF(J240="","No due date",IF(J240&lt;NOW(),"Overdue",IF(J240&lt;TODAY()+1,"Due today",IF(J240&lt;NOW()+1,"Due within 24 hours","Upcoming"))))))</f>
        <v/>
      </c>
      <c r="R240" s="16">
        <f>IF(A240="","",IF(COUNTIF($A$6:$A$255,A240)&gt;1,"Duplicate ID",IF(OR(B240="",C240="",E240="",F240="",H240="",I240="",K240=""),"Missing required field",IF(AND(K240="Completed",M240=""),"Completed date missing",IF(AND(K240&lt;&gt;"Completed",M240&lt;&gt;""),"Completion/status mismatch",IF(AND(J240&lt;&gt;"",B240&lt;&gt;"",J240&lt;B240),"Due before logged",IF(AND(K240&lt;&gt;"Completed",K240&lt;&gt;"Canceled",L240&lt;&gt;"",NOW()-L240&gt;Lists!$I$3/24),"Stale open item","OK")))))))</f>
        <v/>
      </c>
    </row>
    <row r="241" ht="22" customHeight="1">
      <c r="A241" s="17" t="n"/>
      <c r="B241" s="33" t="n"/>
      <c r="C241" s="17" t="n"/>
      <c r="D241" s="17" t="n"/>
      <c r="E241" s="17" t="n"/>
      <c r="F241" s="17" t="n"/>
      <c r="G241" s="19" t="n"/>
      <c r="H241" s="19" t="n"/>
      <c r="I241" s="17" t="n"/>
      <c r="J241" s="33" t="n"/>
      <c r="K241" s="17" t="n"/>
      <c r="L241" s="33" t="n"/>
      <c r="M241" s="33" t="n"/>
      <c r="N241" s="17" t="n"/>
      <c r="O241" s="19" t="n"/>
      <c r="P241" s="32">
        <f>IF(B241="","",IF(M241&lt;&gt;"",MAX(0,M241-B241),MAX(0,NOW()-B241)))</f>
        <v/>
      </c>
      <c r="Q241" s="16">
        <f>IF(A241="","",IF(OR(K241="Completed",K241="Canceled"),"",IF(J241="","No due date",IF(J241&lt;NOW(),"Overdue",IF(J241&lt;TODAY()+1,"Due today",IF(J241&lt;NOW()+1,"Due within 24 hours","Upcoming"))))))</f>
        <v/>
      </c>
      <c r="R241" s="16">
        <f>IF(A241="","",IF(COUNTIF($A$6:$A$255,A241)&gt;1,"Duplicate ID",IF(OR(B241="",C241="",E241="",F241="",H241="",I241="",K241=""),"Missing required field",IF(AND(K241="Completed",M241=""),"Completed date missing",IF(AND(K241&lt;&gt;"Completed",M241&lt;&gt;""),"Completion/status mismatch",IF(AND(J241&lt;&gt;"",B241&lt;&gt;"",J241&lt;B241),"Due before logged",IF(AND(K241&lt;&gt;"Completed",K241&lt;&gt;"Canceled",L241&lt;&gt;"",NOW()-L241&gt;Lists!$I$3/24),"Stale open item","OK")))))))</f>
        <v/>
      </c>
    </row>
    <row r="242" ht="22" customHeight="1">
      <c r="A242" s="5" t="n"/>
      <c r="B242" s="31" t="n"/>
      <c r="C242" s="5" t="n"/>
      <c r="D242" s="5" t="n"/>
      <c r="E242" s="5" t="n"/>
      <c r="F242" s="5" t="n"/>
      <c r="G242" s="14" t="n"/>
      <c r="H242" s="14" t="n"/>
      <c r="I242" s="5" t="n"/>
      <c r="J242" s="31" t="n"/>
      <c r="K242" s="5" t="n"/>
      <c r="L242" s="31" t="n"/>
      <c r="M242" s="31" t="n"/>
      <c r="N242" s="5" t="n"/>
      <c r="O242" s="14" t="n"/>
      <c r="P242" s="32">
        <f>IF(B242="","",IF(M242&lt;&gt;"",MAX(0,M242-B242),MAX(0,NOW()-B242)))</f>
        <v/>
      </c>
      <c r="Q242" s="16">
        <f>IF(A242="","",IF(OR(K242="Completed",K242="Canceled"),"",IF(J242="","No due date",IF(J242&lt;NOW(),"Overdue",IF(J242&lt;TODAY()+1,"Due today",IF(J242&lt;NOW()+1,"Due within 24 hours","Upcoming"))))))</f>
        <v/>
      </c>
      <c r="R242" s="16">
        <f>IF(A242="","",IF(COUNTIF($A$6:$A$255,A242)&gt;1,"Duplicate ID",IF(OR(B242="",C242="",E242="",F242="",H242="",I242="",K242=""),"Missing required field",IF(AND(K242="Completed",M242=""),"Completed date missing",IF(AND(K242&lt;&gt;"Completed",M242&lt;&gt;""),"Completion/status mismatch",IF(AND(J242&lt;&gt;"",B242&lt;&gt;"",J242&lt;B242),"Due before logged",IF(AND(K242&lt;&gt;"Completed",K242&lt;&gt;"Canceled",L242&lt;&gt;"",NOW()-L242&gt;Lists!$I$3/24),"Stale open item","OK")))))))</f>
        <v/>
      </c>
    </row>
    <row r="243" ht="22" customHeight="1">
      <c r="A243" s="17" t="n"/>
      <c r="B243" s="33" t="n"/>
      <c r="C243" s="17" t="n"/>
      <c r="D243" s="17" t="n"/>
      <c r="E243" s="17" t="n"/>
      <c r="F243" s="17" t="n"/>
      <c r="G243" s="19" t="n"/>
      <c r="H243" s="19" t="n"/>
      <c r="I243" s="17" t="n"/>
      <c r="J243" s="33" t="n"/>
      <c r="K243" s="17" t="n"/>
      <c r="L243" s="33" t="n"/>
      <c r="M243" s="33" t="n"/>
      <c r="N243" s="17" t="n"/>
      <c r="O243" s="19" t="n"/>
      <c r="P243" s="32">
        <f>IF(B243="","",IF(M243&lt;&gt;"",MAX(0,M243-B243),MAX(0,NOW()-B243)))</f>
        <v/>
      </c>
      <c r="Q243" s="16">
        <f>IF(A243="","",IF(OR(K243="Completed",K243="Canceled"),"",IF(J243="","No due date",IF(J243&lt;NOW(),"Overdue",IF(J243&lt;TODAY()+1,"Due today",IF(J243&lt;NOW()+1,"Due within 24 hours","Upcoming"))))))</f>
        <v/>
      </c>
      <c r="R243" s="16">
        <f>IF(A243="","",IF(COUNTIF($A$6:$A$255,A243)&gt;1,"Duplicate ID",IF(OR(B243="",C243="",E243="",F243="",H243="",I243="",K243=""),"Missing required field",IF(AND(K243="Completed",M243=""),"Completed date missing",IF(AND(K243&lt;&gt;"Completed",M243&lt;&gt;""),"Completion/status mismatch",IF(AND(J243&lt;&gt;"",B243&lt;&gt;"",J243&lt;B243),"Due before logged",IF(AND(K243&lt;&gt;"Completed",K243&lt;&gt;"Canceled",L243&lt;&gt;"",NOW()-L243&gt;Lists!$I$3/24),"Stale open item","OK")))))))</f>
        <v/>
      </c>
    </row>
    <row r="244" ht="22" customHeight="1">
      <c r="A244" s="5" t="n"/>
      <c r="B244" s="31" t="n"/>
      <c r="C244" s="5" t="n"/>
      <c r="D244" s="5" t="n"/>
      <c r="E244" s="5" t="n"/>
      <c r="F244" s="5" t="n"/>
      <c r="G244" s="14" t="n"/>
      <c r="H244" s="14" t="n"/>
      <c r="I244" s="5" t="n"/>
      <c r="J244" s="31" t="n"/>
      <c r="K244" s="5" t="n"/>
      <c r="L244" s="31" t="n"/>
      <c r="M244" s="31" t="n"/>
      <c r="N244" s="5" t="n"/>
      <c r="O244" s="14" t="n"/>
      <c r="P244" s="32">
        <f>IF(B244="","",IF(M244&lt;&gt;"",MAX(0,M244-B244),MAX(0,NOW()-B244)))</f>
        <v/>
      </c>
      <c r="Q244" s="16">
        <f>IF(A244="","",IF(OR(K244="Completed",K244="Canceled"),"",IF(J244="","No due date",IF(J244&lt;NOW(),"Overdue",IF(J244&lt;TODAY()+1,"Due today",IF(J244&lt;NOW()+1,"Due within 24 hours","Upcoming"))))))</f>
        <v/>
      </c>
      <c r="R244" s="16">
        <f>IF(A244="","",IF(COUNTIF($A$6:$A$255,A244)&gt;1,"Duplicate ID",IF(OR(B244="",C244="",E244="",F244="",H244="",I244="",K244=""),"Missing required field",IF(AND(K244="Completed",M244=""),"Completed date missing",IF(AND(K244&lt;&gt;"Completed",M244&lt;&gt;""),"Completion/status mismatch",IF(AND(J244&lt;&gt;"",B244&lt;&gt;"",J244&lt;B244),"Due before logged",IF(AND(K244&lt;&gt;"Completed",K244&lt;&gt;"Canceled",L244&lt;&gt;"",NOW()-L244&gt;Lists!$I$3/24),"Stale open item","OK")))))))</f>
        <v/>
      </c>
    </row>
    <row r="245" ht="22" customHeight="1">
      <c r="A245" s="17" t="n"/>
      <c r="B245" s="33" t="n"/>
      <c r="C245" s="17" t="n"/>
      <c r="D245" s="17" t="n"/>
      <c r="E245" s="17" t="n"/>
      <c r="F245" s="17" t="n"/>
      <c r="G245" s="19" t="n"/>
      <c r="H245" s="19" t="n"/>
      <c r="I245" s="17" t="n"/>
      <c r="J245" s="33" t="n"/>
      <c r="K245" s="17" t="n"/>
      <c r="L245" s="33" t="n"/>
      <c r="M245" s="33" t="n"/>
      <c r="N245" s="17" t="n"/>
      <c r="O245" s="19" t="n"/>
      <c r="P245" s="32">
        <f>IF(B245="","",IF(M245&lt;&gt;"",MAX(0,M245-B245),MAX(0,NOW()-B245)))</f>
        <v/>
      </c>
      <c r="Q245" s="16">
        <f>IF(A245="","",IF(OR(K245="Completed",K245="Canceled"),"",IF(J245="","No due date",IF(J245&lt;NOW(),"Overdue",IF(J245&lt;TODAY()+1,"Due today",IF(J245&lt;NOW()+1,"Due within 24 hours","Upcoming"))))))</f>
        <v/>
      </c>
      <c r="R245" s="16">
        <f>IF(A245="","",IF(COUNTIF($A$6:$A$255,A245)&gt;1,"Duplicate ID",IF(OR(B245="",C245="",E245="",F245="",H245="",I245="",K245=""),"Missing required field",IF(AND(K245="Completed",M245=""),"Completed date missing",IF(AND(K245&lt;&gt;"Completed",M245&lt;&gt;""),"Completion/status mismatch",IF(AND(J245&lt;&gt;"",B245&lt;&gt;"",J245&lt;B245),"Due before logged",IF(AND(K245&lt;&gt;"Completed",K245&lt;&gt;"Canceled",L245&lt;&gt;"",NOW()-L245&gt;Lists!$I$3/24),"Stale open item","OK")))))))</f>
        <v/>
      </c>
    </row>
    <row r="246" ht="22" customHeight="1">
      <c r="A246" s="5" t="n"/>
      <c r="B246" s="31" t="n"/>
      <c r="C246" s="5" t="n"/>
      <c r="D246" s="5" t="n"/>
      <c r="E246" s="5" t="n"/>
      <c r="F246" s="5" t="n"/>
      <c r="G246" s="14" t="n"/>
      <c r="H246" s="14" t="n"/>
      <c r="I246" s="5" t="n"/>
      <c r="J246" s="31" t="n"/>
      <c r="K246" s="5" t="n"/>
      <c r="L246" s="31" t="n"/>
      <c r="M246" s="31" t="n"/>
      <c r="N246" s="5" t="n"/>
      <c r="O246" s="14" t="n"/>
      <c r="P246" s="32">
        <f>IF(B246="","",IF(M246&lt;&gt;"",MAX(0,M246-B246),MAX(0,NOW()-B246)))</f>
        <v/>
      </c>
      <c r="Q246" s="16">
        <f>IF(A246="","",IF(OR(K246="Completed",K246="Canceled"),"",IF(J246="","No due date",IF(J246&lt;NOW(),"Overdue",IF(J246&lt;TODAY()+1,"Due today",IF(J246&lt;NOW()+1,"Due within 24 hours","Upcoming"))))))</f>
        <v/>
      </c>
      <c r="R246" s="16">
        <f>IF(A246="","",IF(COUNTIF($A$6:$A$255,A246)&gt;1,"Duplicate ID",IF(OR(B246="",C246="",E246="",F246="",H246="",I246="",K246=""),"Missing required field",IF(AND(K246="Completed",M246=""),"Completed date missing",IF(AND(K246&lt;&gt;"Completed",M246&lt;&gt;""),"Completion/status mismatch",IF(AND(J246&lt;&gt;"",B246&lt;&gt;"",J246&lt;B246),"Due before logged",IF(AND(K246&lt;&gt;"Completed",K246&lt;&gt;"Canceled",L246&lt;&gt;"",NOW()-L246&gt;Lists!$I$3/24),"Stale open item","OK")))))))</f>
        <v/>
      </c>
    </row>
    <row r="247" ht="22" customHeight="1">
      <c r="A247" s="17" t="n"/>
      <c r="B247" s="33" t="n"/>
      <c r="C247" s="17" t="n"/>
      <c r="D247" s="17" t="n"/>
      <c r="E247" s="17" t="n"/>
      <c r="F247" s="17" t="n"/>
      <c r="G247" s="19" t="n"/>
      <c r="H247" s="19" t="n"/>
      <c r="I247" s="17" t="n"/>
      <c r="J247" s="33" t="n"/>
      <c r="K247" s="17" t="n"/>
      <c r="L247" s="33" t="n"/>
      <c r="M247" s="33" t="n"/>
      <c r="N247" s="17" t="n"/>
      <c r="O247" s="19" t="n"/>
      <c r="P247" s="32">
        <f>IF(B247="","",IF(M247&lt;&gt;"",MAX(0,M247-B247),MAX(0,NOW()-B247)))</f>
        <v/>
      </c>
      <c r="Q247" s="16">
        <f>IF(A247="","",IF(OR(K247="Completed",K247="Canceled"),"",IF(J247="","No due date",IF(J247&lt;NOW(),"Overdue",IF(J247&lt;TODAY()+1,"Due today",IF(J247&lt;NOW()+1,"Due within 24 hours","Upcoming"))))))</f>
        <v/>
      </c>
      <c r="R247" s="16">
        <f>IF(A247="","",IF(COUNTIF($A$6:$A$255,A247)&gt;1,"Duplicate ID",IF(OR(B247="",C247="",E247="",F247="",H247="",I247="",K247=""),"Missing required field",IF(AND(K247="Completed",M247=""),"Completed date missing",IF(AND(K247&lt;&gt;"Completed",M247&lt;&gt;""),"Completion/status mismatch",IF(AND(J247&lt;&gt;"",B247&lt;&gt;"",J247&lt;B247),"Due before logged",IF(AND(K247&lt;&gt;"Completed",K247&lt;&gt;"Canceled",L247&lt;&gt;"",NOW()-L247&gt;Lists!$I$3/24),"Stale open item","OK")))))))</f>
        <v/>
      </c>
    </row>
    <row r="248" ht="22" customHeight="1">
      <c r="A248" s="5" t="n"/>
      <c r="B248" s="31" t="n"/>
      <c r="C248" s="5" t="n"/>
      <c r="D248" s="5" t="n"/>
      <c r="E248" s="5" t="n"/>
      <c r="F248" s="5" t="n"/>
      <c r="G248" s="14" t="n"/>
      <c r="H248" s="14" t="n"/>
      <c r="I248" s="5" t="n"/>
      <c r="J248" s="31" t="n"/>
      <c r="K248" s="5" t="n"/>
      <c r="L248" s="31" t="n"/>
      <c r="M248" s="31" t="n"/>
      <c r="N248" s="5" t="n"/>
      <c r="O248" s="14" t="n"/>
      <c r="P248" s="32">
        <f>IF(B248="","",IF(M248&lt;&gt;"",MAX(0,M248-B248),MAX(0,NOW()-B248)))</f>
        <v/>
      </c>
      <c r="Q248" s="16">
        <f>IF(A248="","",IF(OR(K248="Completed",K248="Canceled"),"",IF(J248="","No due date",IF(J248&lt;NOW(),"Overdue",IF(J248&lt;TODAY()+1,"Due today",IF(J248&lt;NOW()+1,"Due within 24 hours","Upcoming"))))))</f>
        <v/>
      </c>
      <c r="R248" s="16">
        <f>IF(A248="","",IF(COUNTIF($A$6:$A$255,A248)&gt;1,"Duplicate ID",IF(OR(B248="",C248="",E248="",F248="",H248="",I248="",K248=""),"Missing required field",IF(AND(K248="Completed",M248=""),"Completed date missing",IF(AND(K248&lt;&gt;"Completed",M248&lt;&gt;""),"Completion/status mismatch",IF(AND(J248&lt;&gt;"",B248&lt;&gt;"",J248&lt;B248),"Due before logged",IF(AND(K248&lt;&gt;"Completed",K248&lt;&gt;"Canceled",L248&lt;&gt;"",NOW()-L248&gt;Lists!$I$3/24),"Stale open item","OK")))))))</f>
        <v/>
      </c>
    </row>
    <row r="249" ht="22" customHeight="1">
      <c r="A249" s="17" t="n"/>
      <c r="B249" s="33" t="n"/>
      <c r="C249" s="17" t="n"/>
      <c r="D249" s="17" t="n"/>
      <c r="E249" s="17" t="n"/>
      <c r="F249" s="17" t="n"/>
      <c r="G249" s="19" t="n"/>
      <c r="H249" s="19" t="n"/>
      <c r="I249" s="17" t="n"/>
      <c r="J249" s="33" t="n"/>
      <c r="K249" s="17" t="n"/>
      <c r="L249" s="33" t="n"/>
      <c r="M249" s="33" t="n"/>
      <c r="N249" s="17" t="n"/>
      <c r="O249" s="19" t="n"/>
      <c r="P249" s="32">
        <f>IF(B249="","",IF(M249&lt;&gt;"",MAX(0,M249-B249),MAX(0,NOW()-B249)))</f>
        <v/>
      </c>
      <c r="Q249" s="16">
        <f>IF(A249="","",IF(OR(K249="Completed",K249="Canceled"),"",IF(J249="","No due date",IF(J249&lt;NOW(),"Overdue",IF(J249&lt;TODAY()+1,"Due today",IF(J249&lt;NOW()+1,"Due within 24 hours","Upcoming"))))))</f>
        <v/>
      </c>
      <c r="R249" s="16">
        <f>IF(A249="","",IF(COUNTIF($A$6:$A$255,A249)&gt;1,"Duplicate ID",IF(OR(B249="",C249="",E249="",F249="",H249="",I249="",K249=""),"Missing required field",IF(AND(K249="Completed",M249=""),"Completed date missing",IF(AND(K249&lt;&gt;"Completed",M249&lt;&gt;""),"Completion/status mismatch",IF(AND(J249&lt;&gt;"",B249&lt;&gt;"",J249&lt;B249),"Due before logged",IF(AND(K249&lt;&gt;"Completed",K249&lt;&gt;"Canceled",L249&lt;&gt;"",NOW()-L249&gt;Lists!$I$3/24),"Stale open item","OK")))))))</f>
        <v/>
      </c>
    </row>
    <row r="250" ht="22" customHeight="1">
      <c r="A250" s="5" t="n"/>
      <c r="B250" s="31" t="n"/>
      <c r="C250" s="5" t="n"/>
      <c r="D250" s="5" t="n"/>
      <c r="E250" s="5" t="n"/>
      <c r="F250" s="5" t="n"/>
      <c r="G250" s="14" t="n"/>
      <c r="H250" s="14" t="n"/>
      <c r="I250" s="5" t="n"/>
      <c r="J250" s="31" t="n"/>
      <c r="K250" s="5" t="n"/>
      <c r="L250" s="31" t="n"/>
      <c r="M250" s="31" t="n"/>
      <c r="N250" s="5" t="n"/>
      <c r="O250" s="14" t="n"/>
      <c r="P250" s="32">
        <f>IF(B250="","",IF(M250&lt;&gt;"",MAX(0,M250-B250),MAX(0,NOW()-B250)))</f>
        <v/>
      </c>
      <c r="Q250" s="16">
        <f>IF(A250="","",IF(OR(K250="Completed",K250="Canceled"),"",IF(J250="","No due date",IF(J250&lt;NOW(),"Overdue",IF(J250&lt;TODAY()+1,"Due today",IF(J250&lt;NOW()+1,"Due within 24 hours","Upcoming"))))))</f>
        <v/>
      </c>
      <c r="R250" s="16">
        <f>IF(A250="","",IF(COUNTIF($A$6:$A$255,A250)&gt;1,"Duplicate ID",IF(OR(B250="",C250="",E250="",F250="",H250="",I250="",K250=""),"Missing required field",IF(AND(K250="Completed",M250=""),"Completed date missing",IF(AND(K250&lt;&gt;"Completed",M250&lt;&gt;""),"Completion/status mismatch",IF(AND(J250&lt;&gt;"",B250&lt;&gt;"",J250&lt;B250),"Due before logged",IF(AND(K250&lt;&gt;"Completed",K250&lt;&gt;"Canceled",L250&lt;&gt;"",NOW()-L250&gt;Lists!$I$3/24),"Stale open item","OK")))))))</f>
        <v/>
      </c>
    </row>
    <row r="251" ht="22" customHeight="1">
      <c r="A251" s="17" t="n"/>
      <c r="B251" s="33" t="n"/>
      <c r="C251" s="17" t="n"/>
      <c r="D251" s="17" t="n"/>
      <c r="E251" s="17" t="n"/>
      <c r="F251" s="17" t="n"/>
      <c r="G251" s="19" t="n"/>
      <c r="H251" s="19" t="n"/>
      <c r="I251" s="17" t="n"/>
      <c r="J251" s="33" t="n"/>
      <c r="K251" s="17" t="n"/>
      <c r="L251" s="33" t="n"/>
      <c r="M251" s="33" t="n"/>
      <c r="N251" s="17" t="n"/>
      <c r="O251" s="19" t="n"/>
      <c r="P251" s="32">
        <f>IF(B251="","",IF(M251&lt;&gt;"",MAX(0,M251-B251),MAX(0,NOW()-B251)))</f>
        <v/>
      </c>
      <c r="Q251" s="16">
        <f>IF(A251="","",IF(OR(K251="Completed",K251="Canceled"),"",IF(J251="","No due date",IF(J251&lt;NOW(),"Overdue",IF(J251&lt;TODAY()+1,"Due today",IF(J251&lt;NOW()+1,"Due within 24 hours","Upcoming"))))))</f>
        <v/>
      </c>
      <c r="R251" s="16">
        <f>IF(A251="","",IF(COUNTIF($A$6:$A$255,A251)&gt;1,"Duplicate ID",IF(OR(B251="",C251="",E251="",F251="",H251="",I251="",K251=""),"Missing required field",IF(AND(K251="Completed",M251=""),"Completed date missing",IF(AND(K251&lt;&gt;"Completed",M251&lt;&gt;""),"Completion/status mismatch",IF(AND(J251&lt;&gt;"",B251&lt;&gt;"",J251&lt;B251),"Due before logged",IF(AND(K251&lt;&gt;"Completed",K251&lt;&gt;"Canceled",L251&lt;&gt;"",NOW()-L251&gt;Lists!$I$3/24),"Stale open item","OK")))))))</f>
        <v/>
      </c>
    </row>
    <row r="252" ht="22" customHeight="1">
      <c r="A252" s="5" t="n"/>
      <c r="B252" s="31" t="n"/>
      <c r="C252" s="5" t="n"/>
      <c r="D252" s="5" t="n"/>
      <c r="E252" s="5" t="n"/>
      <c r="F252" s="5" t="n"/>
      <c r="G252" s="14" t="n"/>
      <c r="H252" s="14" t="n"/>
      <c r="I252" s="5" t="n"/>
      <c r="J252" s="31" t="n"/>
      <c r="K252" s="5" t="n"/>
      <c r="L252" s="31" t="n"/>
      <c r="M252" s="31" t="n"/>
      <c r="N252" s="5" t="n"/>
      <c r="O252" s="14" t="n"/>
      <c r="P252" s="32">
        <f>IF(B252="","",IF(M252&lt;&gt;"",MAX(0,M252-B252),MAX(0,NOW()-B252)))</f>
        <v/>
      </c>
      <c r="Q252" s="16">
        <f>IF(A252="","",IF(OR(K252="Completed",K252="Canceled"),"",IF(J252="","No due date",IF(J252&lt;NOW(),"Overdue",IF(J252&lt;TODAY()+1,"Due today",IF(J252&lt;NOW()+1,"Due within 24 hours","Upcoming"))))))</f>
        <v/>
      </c>
      <c r="R252" s="16">
        <f>IF(A252="","",IF(COUNTIF($A$6:$A$255,A252)&gt;1,"Duplicate ID",IF(OR(B252="",C252="",E252="",F252="",H252="",I252="",K252=""),"Missing required field",IF(AND(K252="Completed",M252=""),"Completed date missing",IF(AND(K252&lt;&gt;"Completed",M252&lt;&gt;""),"Completion/status mismatch",IF(AND(J252&lt;&gt;"",B252&lt;&gt;"",J252&lt;B252),"Due before logged",IF(AND(K252&lt;&gt;"Completed",K252&lt;&gt;"Canceled",L252&lt;&gt;"",NOW()-L252&gt;Lists!$I$3/24),"Stale open item","OK")))))))</f>
        <v/>
      </c>
    </row>
    <row r="253" ht="22" customHeight="1">
      <c r="A253" s="17" t="n"/>
      <c r="B253" s="33" t="n"/>
      <c r="C253" s="17" t="n"/>
      <c r="D253" s="17" t="n"/>
      <c r="E253" s="17" t="n"/>
      <c r="F253" s="17" t="n"/>
      <c r="G253" s="19" t="n"/>
      <c r="H253" s="19" t="n"/>
      <c r="I253" s="17" t="n"/>
      <c r="J253" s="33" t="n"/>
      <c r="K253" s="17" t="n"/>
      <c r="L253" s="33" t="n"/>
      <c r="M253" s="33" t="n"/>
      <c r="N253" s="17" t="n"/>
      <c r="O253" s="19" t="n"/>
      <c r="P253" s="32">
        <f>IF(B253="","",IF(M253&lt;&gt;"",MAX(0,M253-B253),MAX(0,NOW()-B253)))</f>
        <v/>
      </c>
      <c r="Q253" s="16">
        <f>IF(A253="","",IF(OR(K253="Completed",K253="Canceled"),"",IF(J253="","No due date",IF(J253&lt;NOW(),"Overdue",IF(J253&lt;TODAY()+1,"Due today",IF(J253&lt;NOW()+1,"Due within 24 hours","Upcoming"))))))</f>
        <v/>
      </c>
      <c r="R253" s="16">
        <f>IF(A253="","",IF(COUNTIF($A$6:$A$255,A253)&gt;1,"Duplicate ID",IF(OR(B253="",C253="",E253="",F253="",H253="",I253="",K253=""),"Missing required field",IF(AND(K253="Completed",M253=""),"Completed date missing",IF(AND(K253&lt;&gt;"Completed",M253&lt;&gt;""),"Completion/status mismatch",IF(AND(J253&lt;&gt;"",B253&lt;&gt;"",J253&lt;B253),"Due before logged",IF(AND(K253&lt;&gt;"Completed",K253&lt;&gt;"Canceled",L253&lt;&gt;"",NOW()-L253&gt;Lists!$I$3/24),"Stale open item","OK")))))))</f>
        <v/>
      </c>
    </row>
    <row r="254" ht="22" customHeight="1">
      <c r="A254" s="5" t="n"/>
      <c r="B254" s="31" t="n"/>
      <c r="C254" s="5" t="n"/>
      <c r="D254" s="5" t="n"/>
      <c r="E254" s="5" t="n"/>
      <c r="F254" s="5" t="n"/>
      <c r="G254" s="14" t="n"/>
      <c r="H254" s="14" t="n"/>
      <c r="I254" s="5" t="n"/>
      <c r="J254" s="31" t="n"/>
      <c r="K254" s="5" t="n"/>
      <c r="L254" s="31" t="n"/>
      <c r="M254" s="31" t="n"/>
      <c r="N254" s="5" t="n"/>
      <c r="O254" s="14" t="n"/>
      <c r="P254" s="32">
        <f>IF(B254="","",IF(M254&lt;&gt;"",MAX(0,M254-B254),MAX(0,NOW()-B254)))</f>
        <v/>
      </c>
      <c r="Q254" s="16">
        <f>IF(A254="","",IF(OR(K254="Completed",K254="Canceled"),"",IF(J254="","No due date",IF(J254&lt;NOW(),"Overdue",IF(J254&lt;TODAY()+1,"Due today",IF(J254&lt;NOW()+1,"Due within 24 hours","Upcoming"))))))</f>
        <v/>
      </c>
      <c r="R254" s="16">
        <f>IF(A254="","",IF(COUNTIF($A$6:$A$255,A254)&gt;1,"Duplicate ID",IF(OR(B254="",C254="",E254="",F254="",H254="",I254="",K254=""),"Missing required field",IF(AND(K254="Completed",M254=""),"Completed date missing",IF(AND(K254&lt;&gt;"Completed",M254&lt;&gt;""),"Completion/status mismatch",IF(AND(J254&lt;&gt;"",B254&lt;&gt;"",J254&lt;B254),"Due before logged",IF(AND(K254&lt;&gt;"Completed",K254&lt;&gt;"Canceled",L254&lt;&gt;"",NOW()-L254&gt;Lists!$I$3/24),"Stale open item","OK")))))))</f>
        <v/>
      </c>
    </row>
    <row r="255" ht="22" customHeight="1">
      <c r="A255" s="17" t="n"/>
      <c r="B255" s="33" t="n"/>
      <c r="C255" s="17" t="n"/>
      <c r="D255" s="17" t="n"/>
      <c r="E255" s="17" t="n"/>
      <c r="F255" s="17" t="n"/>
      <c r="G255" s="19" t="n"/>
      <c r="H255" s="19" t="n"/>
      <c r="I255" s="17" t="n"/>
      <c r="J255" s="33" t="n"/>
      <c r="K255" s="17" t="n"/>
      <c r="L255" s="33" t="n"/>
      <c r="M255" s="33" t="n"/>
      <c r="N255" s="17" t="n"/>
      <c r="O255" s="19" t="n"/>
      <c r="P255" s="32">
        <f>IF(B255="","",IF(M255&lt;&gt;"",MAX(0,M255-B255),MAX(0,NOW()-B255)))</f>
        <v/>
      </c>
      <c r="Q255" s="16">
        <f>IF(A255="","",IF(OR(K255="Completed",K255="Canceled"),"",IF(J255="","No due date",IF(J255&lt;NOW(),"Overdue",IF(J255&lt;TODAY()+1,"Due today",IF(J255&lt;NOW()+1,"Due within 24 hours","Upcoming"))))))</f>
        <v/>
      </c>
      <c r="R255" s="16">
        <f>IF(A255="","",IF(COUNTIF($A$6:$A$255,A255)&gt;1,"Duplicate ID",IF(OR(B255="",C255="",E255="",F255="",H255="",I255="",K255=""),"Missing required field",IF(AND(K255="Completed",M255=""),"Completed date missing",IF(AND(K255&lt;&gt;"Completed",M255&lt;&gt;""),"Completion/status mismatch",IF(AND(J255&lt;&gt;"",B255&lt;&gt;"",J255&lt;B255),"Due before logged",IF(AND(K255&lt;&gt;"Completed",K255&lt;&gt;"Canceled",L255&lt;&gt;"",NOW()-L255&gt;Lists!$I$3/24),"Stale open item","OK")))))))</f>
        <v/>
      </c>
    </row>
  </sheetData>
  <autoFilter ref="A5:R255"/>
  <mergeCells count="2">
    <mergeCell ref="A2:R2"/>
    <mergeCell ref="A1:R1"/>
  </mergeCells>
  <conditionalFormatting sqref="Q6:Q255">
    <cfRule type="expression" priority="1" dxfId="0">
      <formula>Q6="Overdue"</formula>
    </cfRule>
    <cfRule type="expression" priority="2" dxfId="5">
      <formula>Q6="Due today"</formula>
    </cfRule>
    <cfRule type="expression" priority="3" dxfId="3">
      <formula>Q6="Due within 24 hours"</formula>
    </cfRule>
    <cfRule type="expression" priority="4" dxfId="6">
      <formula>Q6="No due date"</formula>
    </cfRule>
    <cfRule type="expression" priority="5" dxfId="4">
      <formula>Q6="Upcoming"</formula>
    </cfRule>
  </conditionalFormatting>
  <conditionalFormatting sqref="R6:R255">
    <cfRule type="expression" priority="6" dxfId="4">
      <formula>R6="OK"</formula>
    </cfRule>
    <cfRule type="expression" priority="7" dxfId="0">
      <formula>AND(R6&lt;&gt;"",R6&lt;&gt;"OK")</formula>
    </cfRule>
  </conditionalFormatting>
  <conditionalFormatting sqref="F6:F255">
    <cfRule type="expression" priority="8" dxfId="7">
      <formula>F6="High"</formula>
    </cfRule>
    <cfRule type="expression" priority="9" dxfId="2">
      <formula>F6="Standard"</formula>
    </cfRule>
    <cfRule type="expression" priority="10" dxfId="4">
      <formula>F6="Low"</formula>
    </cfRule>
    <cfRule type="expression" priority="15" dxfId="1">
      <formula>AND($A6&lt;&gt;"",F6="")</formula>
    </cfRule>
  </conditionalFormatting>
  <conditionalFormatting sqref="I6:I255">
    <cfRule type="expression" priority="11" dxfId="5">
      <formula>I6="Unassigned"</formula>
    </cfRule>
    <cfRule type="expression" priority="17" dxfId="1">
      <formula>AND($A6&lt;&gt;"",I6="")</formula>
    </cfRule>
  </conditionalFormatting>
  <conditionalFormatting sqref="B6:B255">
    <cfRule type="expression" priority="12" dxfId="1">
      <formula>AND($A6&lt;&gt;"",B6="")</formula>
    </cfRule>
  </conditionalFormatting>
  <conditionalFormatting sqref="C6:C255">
    <cfRule type="expression" priority="13" dxfId="1">
      <formula>AND($A6&lt;&gt;"",C6="")</formula>
    </cfRule>
  </conditionalFormatting>
  <conditionalFormatting sqref="E6:E255">
    <cfRule type="expression" priority="14" dxfId="1">
      <formula>AND($A6&lt;&gt;"",E6="")</formula>
    </cfRule>
  </conditionalFormatting>
  <conditionalFormatting sqref="H6:H255">
    <cfRule type="expression" priority="16" dxfId="1">
      <formula>AND($A6&lt;&gt;"",H6="")</formula>
    </cfRule>
  </conditionalFormatting>
  <conditionalFormatting sqref="K6:K255">
    <cfRule type="expression" priority="18" dxfId="1">
      <formula>AND($A6&lt;&gt;"",K6="")</formula>
    </cfRule>
  </conditionalFormatting>
  <conditionalFormatting sqref="M6:M255">
    <cfRule type="expression" priority="19" dxfId="1">
      <formula>AND($A6&lt;&gt;"",$K6="Completed",$M6="")</formula>
    </cfRule>
  </conditionalFormatting>
  <conditionalFormatting sqref="A6:R255">
    <cfRule type="expression" priority="20" dxfId="4">
      <formula>$K6="Completed"</formula>
    </cfRule>
    <cfRule type="expression" priority="21" dxfId="8">
      <formula>$K6="Canceled"</formula>
    </cfRule>
  </conditionalFormatting>
  <dataValidations count="12">
    <dataValidation sqref="A6:A255" showDropDown="0" showInputMessage="0" showErrorMessage="1" allowBlank="0" errorTitle="Invalid or Duplicate Handoff ID" error="Use a unique ID such as HD-2026-001." type="custom">
      <formula1>=OR(A6="",AND(LEFT(A6,3)="HD-",COUNTIF($A$6:$A$255,A6)=1))</formula1>
    </dataValidation>
    <dataValidation sqref="B6:B255 J6:J255 L6:L255 M6:M255" showDropDown="0" showInputMessage="0" showErrorMessage="1" allowBlank="0" errorTitle="Invalid Date and Time" error="Enter a valid Excel date and time." type="decimal" operator="between">
      <formula1>1</formula1>
      <formula2>2958465</formula2>
    </dataValidation>
    <dataValidation sqref="C6:C255" showDropDown="0" showInputMessage="0" showErrorMessage="1" allowBlank="0" errorTitle="Invalid Clinic" error="Select a value from the list." type="list">
      <formula1>'Lists'!$A$3:$A$20</formula1>
    </dataValidation>
    <dataValidation sqref="D6:D255" showDropDown="0" showInputMessage="0" showErrorMessage="1" allowBlank="0" errorTitle="Invalid Handoff Source" error="Select a value from the list." type="list">
      <formula1>'Lists'!$B$3:$B$20</formula1>
    </dataValidation>
    <dataValidation sqref="E6:E255" showDropDown="0" showInputMessage="0" showErrorMessage="1" allowBlank="0" errorTitle="Invalid Category" error="Select a value from the list." type="list">
      <formula1>'Lists'!$C$3:$C$20</formula1>
    </dataValidation>
    <dataValidation sqref="F6:F255" showDropDown="0" showInputMessage="0" showErrorMessage="1" allowBlank="0" errorTitle="Invalid Urgency" error="Select a value from the list." type="list">
      <formula1>'Lists'!$D$3:$D$5</formula1>
    </dataValidation>
    <dataValidation sqref="I6:I255" showDropDown="0" showInputMessage="0" showErrorMessage="1" allowBlank="0" errorTitle="Invalid Assigned To" error="Select a value from the list." type="list">
      <formula1>'Lists'!$F$3:$F$20</formula1>
    </dataValidation>
    <dataValidation sqref="K6:K255" showDropDown="0" showInputMessage="0" showErrorMessage="1" allowBlank="0" errorTitle="Invalid Status" error="Select a value from the list." type="list">
      <formula1>'Lists'!$E$3:$E$7</formula1>
    </dataValidation>
    <dataValidation sqref="N6:N255" showDropDown="0" showInputMessage="0" showErrorMessage="1" allowBlank="0" errorTitle="Invalid Follow-up Needed" error="Select a value from the list." type="list">
      <formula1>'Lists'!$G$3:$G$4</formula1>
    </dataValidation>
    <dataValidation sqref="G6:G255" showDropDown="0" showInputMessage="1" showErrorMessage="0" allowBlank="0" promptTitle="Operational Reference" prompt="Use a generic or masked reference only. Do not enter a patient name, full medical record number, date of birth, or insurance member ID." type="textLength" operator="lessThanOrEqual">
      <formula1>50</formula1>
    </dataValidation>
    <dataValidation sqref="H6:H255" showDropDown="0" showInputMessage="0" showErrorMessage="1" allowBlank="0" errorTitle="Entry Too Long" error="Use 250 characters or fewer." type="textLength" operator="lessThanOrEqual">
      <formula1>250</formula1>
    </dataValidation>
    <dataValidation sqref="O6:O255" showDropDown="0" showInputMessage="1" showErrorMessage="1" allowBlank="0" errorTitle="Entry Too Long" error="Use 500 characters or fewer." promptTitle="Next Step / Notes" prompt="Record the next operational action. Do not include sensitive patient or clinical information." type="textLength" operator="lessThanOrEqual">
      <formula1>500</formula1>
    </dataValidation>
  </dataValidations>
  <pageMargins left="0.75" right="0.75" top="1" bottom="1" header="0.5" footer="0.5"/>
  <pageSetup orientation="landscape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23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23" customWidth="1" min="2" max="2"/>
    <col width="25" customWidth="1" min="3" max="3"/>
    <col width="16" customWidth="1" min="4" max="4"/>
    <col width="18" customWidth="1" min="5" max="5"/>
    <col width="27" customWidth="1" min="6" max="6"/>
    <col width="14" customWidth="1" min="7" max="7"/>
    <col width="25" customWidth="1" min="8" max="8"/>
    <col width="12" customWidth="1" min="9" max="9"/>
    <col width="3" customWidth="1" min="10" max="10"/>
    <col width="30" customWidth="1" min="11" max="11"/>
    <col width="28" customWidth="1" min="12" max="12"/>
  </cols>
  <sheetData>
    <row r="1">
      <c r="A1" s="1" t="inlineStr">
        <is>
          <t>Workbook Lists and Settings</t>
        </is>
      </c>
    </row>
    <row r="2">
      <c r="A2" s="12" t="inlineStr">
        <is>
          <t>Clinics</t>
        </is>
      </c>
      <c r="B2" s="12" t="inlineStr">
        <is>
          <t>Handoff Sources</t>
        </is>
      </c>
      <c r="C2" s="12" t="inlineStr">
        <is>
          <t>Categories</t>
        </is>
      </c>
      <c r="D2" s="12" t="inlineStr">
        <is>
          <t>Urgency Levels</t>
        </is>
      </c>
      <c r="E2" s="12" t="inlineStr">
        <is>
          <t>Status Values</t>
        </is>
      </c>
      <c r="F2" s="12" t="inlineStr">
        <is>
          <t>Assigned To Roles</t>
        </is>
      </c>
      <c r="G2" s="12" t="inlineStr">
        <is>
          <t>Yes / No</t>
        </is>
      </c>
      <c r="H2" s="12" t="inlineStr">
        <is>
          <t>Setting</t>
        </is>
      </c>
      <c r="I2" s="12" t="inlineStr">
        <is>
          <t>Value</t>
        </is>
      </c>
      <c r="K2" s="12" t="inlineStr">
        <is>
          <t>Dashboard Clinic Filter</t>
        </is>
      </c>
      <c r="L2" s="12" t="inlineStr">
        <is>
          <t>Dashboard Owner Filter</t>
        </is>
      </c>
    </row>
    <row r="3">
      <c r="A3" s="20" t="inlineStr">
        <is>
          <t>Pine Harbor Family Clinic</t>
        </is>
      </c>
      <c r="B3" s="20" t="inlineStr">
        <is>
          <t>Morning Shift</t>
        </is>
      </c>
      <c r="C3" s="20" t="inlineStr">
        <is>
          <t>Scheduling</t>
        </is>
      </c>
      <c r="D3" s="20" t="inlineStr">
        <is>
          <t>High</t>
        </is>
      </c>
      <c r="E3" s="20" t="inlineStr">
        <is>
          <t>New</t>
        </is>
      </c>
      <c r="F3" s="20" t="inlineStr">
        <is>
          <t>Unassigned</t>
        </is>
      </c>
      <c r="G3" s="20" t="inlineStr">
        <is>
          <t>Yes</t>
        </is>
      </c>
      <c r="H3" s="21" t="inlineStr">
        <is>
          <t>Stale Open Item Hours</t>
        </is>
      </c>
      <c r="I3" s="22" t="n">
        <v>48</v>
      </c>
      <c r="K3" s="20" t="inlineStr">
        <is>
          <t>All</t>
        </is>
      </c>
      <c r="L3" s="20" t="inlineStr">
        <is>
          <t>All</t>
        </is>
      </c>
    </row>
    <row r="4">
      <c r="A4" s="20" t="inlineStr">
        <is>
          <t>Northstar Medical Office</t>
        </is>
      </c>
      <c r="B4" s="20" t="inlineStr">
        <is>
          <t>Midday Coverage</t>
        </is>
      </c>
      <c r="C4" s="20" t="inlineStr">
        <is>
          <t>Incoming Fax</t>
        </is>
      </c>
      <c r="D4" s="20" t="inlineStr">
        <is>
          <t>Standard</t>
        </is>
      </c>
      <c r="E4" s="20" t="inlineStr">
        <is>
          <t>In Progress</t>
        </is>
      </c>
      <c r="F4" s="20" t="inlineStr">
        <is>
          <t>Front Desk Representative</t>
        </is>
      </c>
      <c r="G4" s="20" t="inlineStr">
        <is>
          <t>No</t>
        </is>
      </c>
      <c r="H4" s="20" t="n"/>
      <c r="I4" s="20" t="n"/>
      <c r="K4" s="20" t="inlineStr">
        <is>
          <t>Pine Harbor Family Clinic</t>
        </is>
      </c>
      <c r="L4" s="20" t="inlineStr">
        <is>
          <t>Unassigned</t>
        </is>
      </c>
    </row>
    <row r="5">
      <c r="A5" s="20" t="inlineStr">
        <is>
          <t>Cedar Grove Health Center</t>
        </is>
      </c>
      <c r="B5" s="20" t="inlineStr">
        <is>
          <t>Evening Shift</t>
        </is>
      </c>
      <c r="C5" s="20" t="inlineStr">
        <is>
          <t>Referral Administration</t>
        </is>
      </c>
      <c r="D5" s="20" t="inlineStr">
        <is>
          <t>Low</t>
        </is>
      </c>
      <c r="E5" s="20" t="inlineStr">
        <is>
          <t>Waiting</t>
        </is>
      </c>
      <c r="F5" s="20" t="inlineStr">
        <is>
          <t>Front Desk Lead</t>
        </is>
      </c>
      <c r="G5" s="20" t="n"/>
      <c r="H5" s="20" t="n"/>
      <c r="I5" s="20" t="n"/>
      <c r="K5" s="20" t="inlineStr">
        <is>
          <t>Northstar Medical Office</t>
        </is>
      </c>
      <c r="L5" s="20" t="inlineStr">
        <is>
          <t>Front Desk Representative</t>
        </is>
      </c>
    </row>
    <row r="6">
      <c r="A6" s="20" t="inlineStr">
        <is>
          <t>Lakeside Community Clinic</t>
        </is>
      </c>
      <c r="B6" s="20" t="inlineStr">
        <is>
          <t>Front Desk Lead</t>
        </is>
      </c>
      <c r="C6" s="20" t="inlineStr">
        <is>
          <t>Records Request</t>
        </is>
      </c>
      <c r="D6" s="20" t="n"/>
      <c r="E6" s="20" t="inlineStr">
        <is>
          <t>Completed</t>
        </is>
      </c>
      <c r="F6" s="20" t="inlineStr">
        <is>
          <t>Scheduling Coordinator</t>
        </is>
      </c>
      <c r="G6" s="20" t="n"/>
      <c r="H6" s="20" t="n"/>
      <c r="I6" s="20" t="n"/>
      <c r="K6" s="20" t="inlineStr">
        <is>
          <t>Cedar Grove Health Center</t>
        </is>
      </c>
      <c r="L6" s="20" t="inlineStr">
        <is>
          <t>Front Desk Lead</t>
        </is>
      </c>
    </row>
    <row r="7">
      <c r="A7" s="20" t="n"/>
      <c r="B7" s="20" t="inlineStr">
        <is>
          <t>Phone Coverage</t>
        </is>
      </c>
      <c r="C7" s="20" t="inlineStr">
        <is>
          <t>Portal Message</t>
        </is>
      </c>
      <c r="D7" s="20" t="n"/>
      <c r="E7" s="20" t="inlineStr">
        <is>
          <t>Canceled</t>
        </is>
      </c>
      <c r="F7" s="20" t="inlineStr">
        <is>
          <t>Referral Coordinator</t>
        </is>
      </c>
      <c r="G7" s="20" t="n"/>
      <c r="H7" s="20" t="n"/>
      <c r="I7" s="20" t="n"/>
      <c r="K7" s="20" t="inlineStr">
        <is>
          <t>Lakeside Community Clinic</t>
        </is>
      </c>
      <c r="L7" s="20" t="inlineStr">
        <is>
          <t>Scheduling Coordinator</t>
        </is>
      </c>
    </row>
    <row r="8">
      <c r="A8" s="20" t="n"/>
      <c r="B8" s="20" t="inlineStr">
        <is>
          <t>Shared Queue Review</t>
        </is>
      </c>
      <c r="C8" s="20" t="inlineStr">
        <is>
          <t>Supply Coordination</t>
        </is>
      </c>
      <c r="D8" s="20" t="n"/>
      <c r="E8" s="20" t="n"/>
      <c r="F8" s="20" t="inlineStr">
        <is>
          <t>Medical Records Team</t>
        </is>
      </c>
      <c r="G8" s="20" t="n"/>
      <c r="H8" s="20" t="n"/>
      <c r="I8" s="20" t="n"/>
      <c r="K8" s="20" t="n"/>
      <c r="L8" s="20" t="inlineStr">
        <is>
          <t>Referral Coordinator</t>
        </is>
      </c>
    </row>
    <row r="9">
      <c r="A9" s="20" t="n"/>
      <c r="B9" s="20" t="n"/>
      <c r="C9" s="20" t="inlineStr">
        <is>
          <t>Check-in Support</t>
        </is>
      </c>
      <c r="D9" s="20" t="n"/>
      <c r="E9" s="20" t="n"/>
      <c r="F9" s="20" t="inlineStr">
        <is>
          <t>Office Coordinator</t>
        </is>
      </c>
      <c r="G9" s="20" t="n"/>
      <c r="H9" s="20" t="n"/>
      <c r="I9" s="20" t="n"/>
      <c r="K9" s="20" t="n"/>
      <c r="L9" s="20" t="inlineStr">
        <is>
          <t>Medical Records Team</t>
        </is>
      </c>
    </row>
    <row r="10">
      <c r="A10" s="20" t="n"/>
      <c r="B10" s="20" t="n"/>
      <c r="C10" s="20" t="inlineStr">
        <is>
          <t>Phone Message</t>
        </is>
      </c>
      <c r="D10" s="20" t="n"/>
      <c r="E10" s="20" t="n"/>
      <c r="F10" s="20" t="inlineStr">
        <is>
          <t>Clinic Operations Manager</t>
        </is>
      </c>
      <c r="G10" s="20" t="n"/>
      <c r="H10" s="20" t="n"/>
      <c r="I10" s="20" t="n"/>
      <c r="K10" s="20" t="n"/>
      <c r="L10" s="20" t="inlineStr">
        <is>
          <t>Office Coordinator</t>
        </is>
      </c>
    </row>
    <row r="11">
      <c r="A11" s="20" t="n"/>
      <c r="B11" s="20" t="n"/>
      <c r="C11" s="20" t="inlineStr">
        <is>
          <t>Facility Issue</t>
        </is>
      </c>
      <c r="D11" s="20" t="n"/>
      <c r="E11" s="20" t="n"/>
      <c r="F11" s="20" t="n"/>
      <c r="G11" s="20" t="n"/>
      <c r="H11" s="20" t="n"/>
      <c r="I11" s="20" t="n"/>
      <c r="K11" s="20" t="n"/>
      <c r="L11" s="20" t="inlineStr">
        <is>
          <t>Clinic Operations Manager</t>
        </is>
      </c>
    </row>
    <row r="12">
      <c r="A12" s="20" t="n"/>
      <c r="B12" s="20" t="n"/>
      <c r="C12" s="20" t="inlineStr">
        <is>
          <t>General Administration</t>
        </is>
      </c>
      <c r="D12" s="20" t="n"/>
      <c r="E12" s="20" t="n"/>
      <c r="F12" s="20" t="n"/>
      <c r="G12" s="20" t="n"/>
      <c r="H12" s="20" t="n"/>
      <c r="I12" s="20" t="n"/>
      <c r="K12" s="20" t="n"/>
      <c r="L12" s="20" t="n"/>
    </row>
    <row r="13">
      <c r="A13" s="20" t="n"/>
      <c r="B13" s="20" t="n"/>
      <c r="C13" s="20" t="n"/>
      <c r="D13" s="20" t="n"/>
      <c r="E13" s="20" t="n"/>
      <c r="F13" s="20" t="n"/>
      <c r="G13" s="20" t="n"/>
      <c r="H13" s="20" t="n"/>
      <c r="I13" s="20" t="n"/>
      <c r="K13" s="20" t="n"/>
      <c r="L13" s="20" t="n"/>
    </row>
    <row r="14">
      <c r="A14" s="20" t="n"/>
      <c r="B14" s="20" t="n"/>
      <c r="C14" s="20" t="n"/>
      <c r="D14" s="20" t="n"/>
      <c r="E14" s="20" t="n"/>
      <c r="F14" s="20" t="n"/>
      <c r="G14" s="20" t="n"/>
      <c r="H14" s="20" t="n"/>
      <c r="I14" s="20" t="n"/>
      <c r="K14" s="20" t="n"/>
      <c r="L14" s="20" t="n"/>
    </row>
    <row r="15">
      <c r="A15" s="20" t="n"/>
      <c r="B15" s="20" t="n"/>
      <c r="C15" s="20" t="n"/>
      <c r="D15" s="20" t="n"/>
      <c r="E15" s="20" t="n"/>
      <c r="F15" s="20" t="n"/>
      <c r="G15" s="20" t="n"/>
      <c r="H15" s="20" t="n"/>
      <c r="I15" s="20" t="n"/>
      <c r="K15" s="20" t="n"/>
      <c r="L15" s="20" t="n"/>
    </row>
    <row r="16">
      <c r="A16" s="20" t="n"/>
      <c r="B16" s="20" t="n"/>
      <c r="C16" s="20" t="n"/>
      <c r="D16" s="20" t="n"/>
      <c r="E16" s="20" t="n"/>
      <c r="F16" s="20" t="n"/>
      <c r="G16" s="20" t="n"/>
      <c r="H16" s="20" t="n"/>
      <c r="I16" s="20" t="n"/>
      <c r="K16" s="20" t="n"/>
      <c r="L16" s="20" t="n"/>
    </row>
    <row r="17">
      <c r="A17" s="20" t="n"/>
      <c r="B17" s="20" t="n"/>
      <c r="C17" s="20" t="n"/>
      <c r="D17" s="20" t="n"/>
      <c r="E17" s="20" t="n"/>
      <c r="F17" s="20" t="n"/>
      <c r="G17" s="20" t="n"/>
      <c r="H17" s="20" t="n"/>
      <c r="I17" s="20" t="n"/>
      <c r="K17" s="20" t="n"/>
      <c r="L17" s="20" t="n"/>
    </row>
    <row r="18">
      <c r="A18" s="20" t="n"/>
      <c r="B18" s="20" t="n"/>
      <c r="C18" s="20" t="n"/>
      <c r="D18" s="20" t="n"/>
      <c r="E18" s="20" t="n"/>
      <c r="F18" s="20" t="n"/>
      <c r="G18" s="20" t="n"/>
      <c r="H18" s="20" t="n"/>
      <c r="I18" s="20" t="n"/>
      <c r="K18" s="20" t="n"/>
      <c r="L18" s="20" t="n"/>
    </row>
    <row r="19">
      <c r="A19" s="20" t="n"/>
      <c r="B19" s="20" t="n"/>
      <c r="C19" s="20" t="n"/>
      <c r="D19" s="20" t="n"/>
      <c r="E19" s="20" t="n"/>
      <c r="F19" s="20" t="n"/>
      <c r="G19" s="20" t="n"/>
      <c r="H19" s="20" t="n"/>
      <c r="I19" s="20" t="n"/>
      <c r="K19" s="20" t="n"/>
      <c r="L19" s="20" t="n"/>
    </row>
    <row r="20">
      <c r="A20" s="20" t="n"/>
      <c r="B20" s="20" t="n"/>
      <c r="C20" s="20" t="n"/>
      <c r="D20" s="20" t="n"/>
      <c r="E20" s="20" t="n"/>
      <c r="F20" s="20" t="n"/>
      <c r="G20" s="20" t="n"/>
      <c r="H20" s="20" t="n"/>
      <c r="I20" s="20" t="n"/>
      <c r="K20" s="20" t="n"/>
      <c r="L20" s="20" t="n"/>
    </row>
    <row r="23" ht="32" customHeight="1">
      <c r="A23" s="23" t="inlineStr">
        <is>
          <t>When adding a clinic or role, update the corresponding Dashboard filter list as well.</t>
        </is>
      </c>
    </row>
  </sheetData>
  <mergeCells count="1">
    <mergeCell ref="A1:H1"/>
  </mergeCells>
  <dataValidations count="1">
    <dataValidation sqref="I3" showDropDown="0" showInputMessage="1" showErrorMessage="1" allowBlank="0" errorTitle="Invalid Threshold" error="Enter a whole number from 1 through 720." promptTitle="Stale Threshold" prompt="An open item is marked stale when Last Updated is older than this number of hours." type="whole" operator="between">
      <formula1>1</formula1>
      <formula2>720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53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82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</cols>
  <sheetData>
    <row r="1" ht="28" customHeight="1">
      <c r="A1" s="1" t="inlineStr">
        <is>
          <t>Front Desk Handoff Log Instructions</t>
        </is>
      </c>
    </row>
    <row r="3" ht="28" customHeight="1">
      <c r="A3" s="24" t="inlineStr">
        <is>
          <t>1. How to use this workbook</t>
        </is>
      </c>
      <c r="B3" s="25" t="n"/>
      <c r="C3" s="25" t="n"/>
      <c r="D3" s="25" t="n"/>
      <c r="E3" s="25" t="n"/>
      <c r="F3" s="25" t="n"/>
      <c r="G3" s="25" t="n"/>
      <c r="H3" s="25" t="n"/>
    </row>
    <row r="4" ht="28" customHeight="1">
      <c r="A4" s="20" t="inlineStr">
        <is>
          <t>1. Review the Dashboard at the beginning and end of each shift.</t>
        </is>
      </c>
    </row>
    <row r="5" ht="28" customHeight="1">
      <c r="A5" s="20" t="inlineStr">
        <is>
          <t>2. Enter each new handoff item on one row of the Handoff Log.</t>
        </is>
      </c>
    </row>
    <row r="6" ht="28" customHeight="1">
      <c r="A6" s="20" t="inlineStr">
        <is>
          <t>3. Assign a unique Handoff ID in the format HD-YYYY-NNN.</t>
        </is>
      </c>
    </row>
    <row r="7" ht="28" customHeight="1">
      <c r="A7" s="20" t="inlineStr">
        <is>
          <t>4. Select a clinic, category, urgency, owner, and status.</t>
        </is>
      </c>
    </row>
    <row r="8" ht="28" customHeight="1">
      <c r="A8" s="20" t="inlineStr">
        <is>
          <t>5. Add a due date when the item has a time-sensitive next action.</t>
        </is>
      </c>
    </row>
    <row r="9" ht="28" customHeight="1">
      <c r="A9" s="20" t="inlineStr">
        <is>
          <t>6. Update Last Updated when the item is reviewed or advanced.</t>
        </is>
      </c>
    </row>
    <row r="10" ht="28" customHeight="1">
      <c r="A10" s="20" t="inlineStr">
        <is>
          <t>7. Set Status to Completed and enter Completed Date/Time when work is finished.</t>
        </is>
      </c>
    </row>
    <row r="11" ht="28" customHeight="1">
      <c r="A11" s="20" t="inlineStr">
        <is>
          <t>8. Resolve any item whose Review Check is not OK.</t>
        </is>
      </c>
    </row>
    <row r="12" ht="28" customHeight="1">
      <c r="A12" s="20" t="inlineStr">
        <is>
          <t>9. Use filters on the Handoff Log to prepare for shift handoff discussions.</t>
        </is>
      </c>
    </row>
    <row r="13" ht="28" customHeight="1"/>
    <row r="14" ht="28" customHeight="1">
      <c r="A14" s="24" t="inlineStr">
        <is>
          <t>2. Information not to enter</t>
        </is>
      </c>
      <c r="B14" s="25" t="n"/>
      <c r="C14" s="25" t="n"/>
      <c r="D14" s="25" t="n"/>
      <c r="E14" s="25" t="n"/>
      <c r="F14" s="25" t="n"/>
      <c r="G14" s="25" t="n"/>
      <c r="H14" s="25" t="n"/>
    </row>
    <row r="15" ht="70" customHeight="1">
      <c r="A15" s="26" t="inlineStr">
        <is>
          <t>Do not enter patient names, dates of birth, diagnoses, clinical details, full medical record numbers, insurance member IDs, payment card data, passwords, or other sensitive information. Use a generic or masked operational reference only.</t>
        </is>
      </c>
    </row>
    <row r="16" ht="28" customHeight="1"/>
    <row r="17" ht="28" customHeight="1">
      <c r="A17" s="24" t="inlineStr">
        <is>
          <t>3. Status definitions</t>
        </is>
      </c>
      <c r="B17" s="25" t="n"/>
      <c r="C17" s="25" t="n"/>
      <c r="D17" s="25" t="n"/>
      <c r="E17" s="25" t="n"/>
      <c r="F17" s="25" t="n"/>
      <c r="G17" s="25" t="n"/>
      <c r="H17" s="25" t="n"/>
    </row>
    <row r="18" ht="28" customHeight="1">
      <c r="A18" s="27" t="inlineStr">
        <is>
          <t>Status</t>
        </is>
      </c>
      <c r="B18" s="27" t="inlineStr">
        <is>
          <t>Definition</t>
        </is>
      </c>
    </row>
    <row r="19" ht="28" customHeight="1">
      <c r="A19" s="28" t="inlineStr">
        <is>
          <t>New</t>
        </is>
      </c>
      <c r="B19" s="28" t="inlineStr">
        <is>
          <t>Entered but not yet actively worked</t>
        </is>
      </c>
    </row>
    <row r="20" ht="28" customHeight="1">
      <c r="A20" s="19" t="inlineStr">
        <is>
          <t>In Progress</t>
        </is>
      </c>
      <c r="B20" s="19" t="inlineStr">
        <is>
          <t>Work has started</t>
        </is>
      </c>
    </row>
    <row r="21" ht="28" customHeight="1">
      <c r="A21" s="28" t="inlineStr">
        <is>
          <t>Waiting</t>
        </is>
      </c>
      <c r="B21" s="28" t="inlineStr">
        <is>
          <t>Waiting for another team, office, vendor, or administrative response</t>
        </is>
      </c>
    </row>
    <row r="22" ht="28" customHeight="1">
      <c r="A22" s="19" t="inlineStr">
        <is>
          <t>Completed</t>
        </is>
      </c>
      <c r="B22" s="19" t="inlineStr">
        <is>
          <t>Operational action is finished</t>
        </is>
      </c>
    </row>
    <row r="23" ht="28" customHeight="1">
      <c r="A23" s="28" t="inlineStr">
        <is>
          <t>Canceled</t>
        </is>
      </c>
      <c r="B23" s="28" t="inlineStr">
        <is>
          <t>Item is no longer needed</t>
        </is>
      </c>
    </row>
    <row r="24" ht="28" customHeight="1"/>
    <row r="25" ht="28" customHeight="1">
      <c r="A25" s="24" t="inlineStr">
        <is>
          <t>4. Urgency definitions</t>
        </is>
      </c>
      <c r="B25" s="25" t="n"/>
      <c r="C25" s="25" t="n"/>
      <c r="D25" s="25" t="n"/>
      <c r="E25" s="25" t="n"/>
      <c r="F25" s="25" t="n"/>
      <c r="G25" s="25" t="n"/>
      <c r="H25" s="25" t="n"/>
    </row>
    <row r="26" ht="28" customHeight="1">
      <c r="A26" s="27" t="inlineStr">
        <is>
          <t>Urgency</t>
        </is>
      </c>
      <c r="B26" s="27" t="inlineStr">
        <is>
          <t>Definition</t>
        </is>
      </c>
    </row>
    <row r="27" ht="28" customHeight="1">
      <c r="A27" s="28" t="inlineStr">
        <is>
          <t>High</t>
        </is>
      </c>
      <c r="B27" s="28" t="inlineStr">
        <is>
          <t>Requires prompt operational attention or may disrupt front desk workflow</t>
        </is>
      </c>
    </row>
    <row r="28" ht="28" customHeight="1">
      <c r="A28" s="19" t="inlineStr">
        <is>
          <t>Standard</t>
        </is>
      </c>
      <c r="B28" s="19" t="inlineStr">
        <is>
          <t>Normal-priority handoff work</t>
        </is>
      </c>
    </row>
    <row r="29" ht="28" customHeight="1">
      <c r="A29" s="28" t="inlineStr">
        <is>
          <t>Low</t>
        </is>
      </c>
      <c r="B29" s="28" t="inlineStr">
        <is>
          <t>Can be handled after higher-priority items</t>
        </is>
      </c>
    </row>
    <row r="30" ht="28" customHeight="1">
      <c r="A30" s="29" t="inlineStr">
        <is>
          <t>These definitions support operational organization only and are not clinical or legal guidance.</t>
        </is>
      </c>
    </row>
    <row r="31" ht="28" customHeight="1"/>
    <row r="32" ht="28" customHeight="1">
      <c r="A32" s="24" t="inlineStr">
        <is>
          <t>5. Alert definitions</t>
        </is>
      </c>
      <c r="B32" s="25" t="n"/>
      <c r="C32" s="25" t="n"/>
      <c r="D32" s="25" t="n"/>
      <c r="E32" s="25" t="n"/>
      <c r="F32" s="25" t="n"/>
      <c r="G32" s="25" t="n"/>
      <c r="H32" s="25" t="n"/>
    </row>
    <row r="33" ht="28" customHeight="1">
      <c r="A33" s="27" t="inlineStr">
        <is>
          <t>Alert</t>
        </is>
      </c>
      <c r="B33" s="27" t="inlineStr">
        <is>
          <t>Meaning</t>
        </is>
      </c>
    </row>
    <row r="34" ht="28" customHeight="1">
      <c r="A34" s="19" t="inlineStr">
        <is>
          <t>Overdue</t>
        </is>
      </c>
      <c r="B34" s="19" t="inlineStr">
        <is>
          <t>Open item with a due date/time before the current moment</t>
        </is>
      </c>
    </row>
    <row r="35" ht="28" customHeight="1">
      <c r="A35" s="28" t="inlineStr">
        <is>
          <t>Due today</t>
        </is>
      </c>
      <c r="B35" s="28" t="inlineStr">
        <is>
          <t>Open item due later on the current date</t>
        </is>
      </c>
    </row>
    <row r="36" ht="28" customHeight="1">
      <c r="A36" s="19" t="inlineStr">
        <is>
          <t>Due within 24 hours</t>
        </is>
      </c>
      <c r="B36" s="19" t="inlineStr">
        <is>
          <t>Open item due within the next 24 hours but not categorized as due today</t>
        </is>
      </c>
    </row>
    <row r="37" ht="28" customHeight="1">
      <c r="A37" s="28" t="inlineStr">
        <is>
          <t>No due date</t>
        </is>
      </c>
      <c r="B37" s="28" t="inlineStr">
        <is>
          <t>Open item without a due date</t>
        </is>
      </c>
    </row>
    <row r="38" ht="28" customHeight="1">
      <c r="A38" s="19" t="inlineStr">
        <is>
          <t>Stale open item</t>
        </is>
      </c>
      <c r="B38" s="19" t="inlineStr">
        <is>
          <t>Open item whose Last Updated value exceeds the configured threshold</t>
        </is>
      </c>
    </row>
    <row r="39" ht="28" customHeight="1">
      <c r="A39" s="28" t="inlineStr">
        <is>
          <t>Data issue</t>
        </is>
      </c>
      <c r="B39" s="28" t="inlineStr">
        <is>
          <t>Missing, duplicate, or inconsistent information requiring review</t>
        </is>
      </c>
    </row>
    <row r="40" ht="28" customHeight="1"/>
    <row r="41" ht="28" customHeight="1">
      <c r="A41" s="24" t="inlineStr">
        <is>
          <t>6. Blank-row behavior</t>
        </is>
      </c>
      <c r="B41" s="25" t="n"/>
      <c r="C41" s="25" t="n"/>
      <c r="D41" s="25" t="n"/>
      <c r="E41" s="25" t="n"/>
      <c r="F41" s="25" t="n"/>
      <c r="G41" s="25" t="n"/>
      <c r="H41" s="25" t="n"/>
    </row>
    <row r="42" ht="28" customHeight="1">
      <c r="A42" s="20" t="inlineStr">
        <is>
          <t>• Blank rows remain visually blank.</t>
        </is>
      </c>
    </row>
    <row r="43" ht="28" customHeight="1">
      <c r="A43" s="20" t="inlineStr">
        <is>
          <t>• Formula columns do not display alerts until a Handoff ID is entered.</t>
        </is>
      </c>
    </row>
    <row r="44" ht="28" customHeight="1">
      <c r="A44" s="20" t="inlineStr">
        <is>
          <t>• Dashboard metrics ignore blank Handoff IDs.</t>
        </is>
      </c>
    </row>
    <row r="45" ht="28" customHeight="1">
      <c r="A45" s="20" t="inlineStr">
        <is>
          <t>• A row should not be reused for a different item after an ID has been assigned; enter the next item on a new row.</t>
        </is>
      </c>
    </row>
    <row r="46" ht="28" customHeight="1"/>
    <row r="47" ht="28" customHeight="1">
      <c r="A47" s="24" t="inlineStr">
        <is>
          <t>7. Workbook limitations</t>
        </is>
      </c>
      <c r="B47" s="25" t="n"/>
      <c r="C47" s="25" t="n"/>
      <c r="D47" s="25" t="n"/>
      <c r="E47" s="25" t="n"/>
      <c r="F47" s="25" t="n"/>
      <c r="G47" s="25" t="n"/>
      <c r="H47" s="25" t="n"/>
    </row>
    <row r="48" ht="28" customHeight="1">
      <c r="A48" s="20" t="inlineStr">
        <is>
          <t>• The workbook reflects the current values entered in the Handoff Log.</t>
        </is>
      </c>
    </row>
    <row r="49" ht="28" customHeight="1">
      <c r="A49" s="20" t="inlineStr">
        <is>
          <t>• It does not reconstruct historical status as of a past date.</t>
        </is>
      </c>
    </row>
    <row r="50" ht="28" customHeight="1">
      <c r="A50" s="20" t="inlineStr">
        <is>
          <t>• The Dashboard Review Date controls the logged-date cutoff and due-date comparison, but statuses remain the current recorded statuses.</t>
        </is>
      </c>
    </row>
    <row r="51" ht="28" customHeight="1">
      <c r="A51" s="20" t="inlineStr">
        <is>
          <t>• The workbook does not send reminders or notifications.</t>
        </is>
      </c>
    </row>
    <row r="52" ht="28" customHeight="1">
      <c r="A52" s="20" t="inlineStr">
        <is>
          <t>• The workbook does not replace approved scheduling, messaging, records, billing, or task-management systems.</t>
        </is>
      </c>
    </row>
    <row r="53" ht="28" customHeight="1">
      <c r="A53" s="20" t="inlineStr">
        <is>
          <t>• The workbook provides operational organization only and does not provide clinical, legal, payer, tax, or regulatory advice.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2026-09-06T08:41:12Z</dcterms:created>
  <dcterms:modified xmlns:dcterms="http://purl.org/dc/terms/" xmlns:xsi="http://www.w3.org/2001/XMLSchema-instance" xsi:type="dcterms:W3CDTF">2026-09-06T08:41:13+00:00Z</dcterms:modified>
</cp:coreProperties>
</file>