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Room Log" sheetId="2" state="visible" r:id="rId2"/>
    <sheet xmlns:r="http://schemas.openxmlformats.org/officeDocument/2006/relationships" name="Lists" sheetId="3" state="visible" r:id="rId3"/>
    <sheet xmlns:r="http://schemas.openxmlformats.org/officeDocument/2006/relationships" name="Instructions" sheetId="4" state="visible" r:id="rId4"/>
  </sheets>
  <definedNames>
    <definedName name="_xlnm._FilterDatabase" localSheetId="1" hidden="1">'Room Log'!$A$6:$R$506</definedName>
  </definedNames>
  <calcPr calcId="124519" calcMode="auto" fullCalcOnLoad="1" forceFullCalc="1"/>
</workbook>
</file>

<file path=xl/styles.xml><?xml version="1.0" encoding="utf-8"?>
<styleSheet xmlns="http://schemas.openxmlformats.org/spreadsheetml/2006/main">
  <numFmts count="3">
    <numFmt numFmtId="164" formatCode="mm/dd/yyyy"/>
    <numFmt numFmtId="165" formatCode="0.0"/>
    <numFmt numFmtId="166" formatCode="0.0%"/>
  </numFmts>
  <fonts count="8">
    <font>
      <name val="Calibri"/>
      <family val="2"/>
      <color theme="1"/>
      <sz val="11"/>
      <scheme val="minor"/>
    </font>
    <font>
      <name val="Calibri"/>
      <b val="1"/>
      <color rgb="00FFFFFF"/>
      <sz val="18"/>
    </font>
    <font>
      <name val="Calibri"/>
      <i val="1"/>
      <color rgb="00FFFFFF"/>
      <sz val="10"/>
    </font>
    <font>
      <name val="Calibri"/>
      <b val="1"/>
      <color rgb="0024343A"/>
      <sz val="10"/>
    </font>
    <font>
      <name val="Calibri"/>
      <b val="1"/>
      <color rgb="00FFFFFF"/>
      <sz val="11"/>
    </font>
    <font>
      <name val="Calibri"/>
      <b val="1"/>
      <color rgb="002F7D5B"/>
      <sz val="10"/>
    </font>
    <font>
      <name val="Calibri"/>
      <b val="1"/>
      <color rgb="00183B4E"/>
      <sz val="17"/>
    </font>
    <font>
      <name val="Calibri"/>
      <color rgb="0024343A"/>
      <sz val="10"/>
    </font>
  </fonts>
  <fills count="11">
    <fill>
      <patternFill/>
    </fill>
    <fill>
      <patternFill patternType="gray125"/>
    </fill>
    <fill>
      <patternFill patternType="solid">
        <fgColor rgb="00183B4E"/>
      </patternFill>
    </fill>
    <fill>
      <patternFill patternType="solid">
        <fgColor rgb="00DCEBF0"/>
      </patternFill>
    </fill>
    <fill>
      <patternFill patternType="solid">
        <fgColor rgb="00FFF1C9"/>
      </patternFill>
    </fill>
    <fill>
      <patternFill patternType="solid">
        <fgColor rgb="002F6F73"/>
      </patternFill>
    </fill>
    <fill>
      <patternFill patternType="solid">
        <fgColor rgb="00D9EBDD"/>
      </patternFill>
    </fill>
    <fill>
      <patternFill patternType="solid">
        <fgColor rgb="00FFFFFF"/>
      </patternFill>
    </fill>
    <fill>
      <patternFill patternType="solid">
        <fgColor rgb="00F3F7F6"/>
      </patternFill>
    </fill>
    <fill>
      <patternFill patternType="solid">
        <fgColor rgb="00E7ECEE"/>
      </patternFill>
    </fill>
    <fill>
      <patternFill patternType="solid">
        <fgColor rgb="00F4D7D3"/>
      </patternFill>
    </fill>
  </fills>
  <borders count="6">
    <border>
      <left/>
      <right/>
      <top/>
      <bottom/>
      <diagonal/>
    </border>
    <border>
      <left style="thin">
        <color rgb="00C9D7D9"/>
      </left>
      <right style="thin">
        <color rgb="00C9D7D9"/>
      </right>
      <top style="thin">
        <color rgb="00C9D7D9"/>
      </top>
      <bottom style="thin">
        <color rgb="00C9D7D9"/>
      </bottom>
    </border>
    <border>
      <left/>
      <right/>
      <top style="thin">
        <color rgb="00C9D7D9"/>
      </top>
      <bottom/>
      <diagonal/>
    </border>
    <border>
      <left/>
      <right style="thin">
        <color rgb="00C9D7D9"/>
      </right>
      <top style="thin">
        <color rgb="00C9D7D9"/>
      </top>
      <bottom/>
      <diagonal/>
    </border>
    <border>
      <left/>
      <right style="thin">
        <color rgb="00C9D7D9"/>
      </right>
      <top style="thin">
        <color rgb="00C9D7D9"/>
      </top>
      <bottom style="thin">
        <color rgb="00C9D7D9"/>
      </bottom>
      <diagonal/>
    </border>
    <border>
      <left/>
      <right/>
      <top style="thin">
        <color rgb="00C9D7D9"/>
      </top>
      <bottom style="thin">
        <color rgb="00C9D7D9"/>
      </bottom>
      <diagonal/>
    </border>
  </borders>
  <cellStyleXfs count="1">
    <xf numFmtId="0" fontId="0" fillId="0" borderId="0"/>
  </cellStyleXfs>
  <cellXfs count="47">
    <xf numFmtId="0" fontId="0" fillId="0" borderId="0" pivotButton="0" quotePrefix="0" xfId="0"/>
    <xf numFmtId="0" fontId="1" fillId="2" borderId="0" applyAlignment="1" pivotButton="0" quotePrefix="0" xfId="0">
      <alignment horizontal="left" vertical="center"/>
    </xf>
    <xf numFmtId="0" fontId="2" fillId="2" borderId="0" applyAlignment="1" pivotButton="0" quotePrefix="0" xfId="0">
      <alignment horizontal="left" vertical="center"/>
    </xf>
    <xf numFmtId="0" fontId="3" fillId="3" borderId="1" pivotButton="0" quotePrefix="0" xfId="0"/>
    <xf numFmtId="164" fontId="0" fillId="4" borderId="1" pivotButton="0" quotePrefix="0" xfId="0"/>
    <xf numFmtId="0" fontId="4" fillId="5" borderId="1" applyAlignment="1" pivotButton="0" quotePrefix="0" xfId="0">
      <alignment horizontal="center" vertical="center"/>
    </xf>
    <xf numFmtId="0" fontId="0" fillId="5" borderId="1" pivotButton="0" quotePrefix="0" xfId="0"/>
    <xf numFmtId="0" fontId="5" fillId="6" borderId="1" applyAlignment="1" pivotButton="0" quotePrefix="0" xfId="0">
      <alignment horizontal="center" vertical="center"/>
    </xf>
    <xf numFmtId="0" fontId="0" fillId="4" borderId="1" pivotButton="0" quotePrefix="0" xfId="0"/>
    <xf numFmtId="0" fontId="0" fillId="0" borderId="1" pivotButton="0" quotePrefix="0" xfId="0"/>
    <xf numFmtId="1" fontId="6" fillId="7" borderId="1" applyAlignment="1" pivotButton="0" quotePrefix="0" xfId="0">
      <alignment horizontal="center" vertical="center"/>
    </xf>
    <xf numFmtId="165" fontId="6" fillId="7" borderId="1" applyAlignment="1" pivotButton="0" quotePrefix="0" xfId="0">
      <alignment horizontal="center" vertical="center"/>
    </xf>
    <xf numFmtId="166" fontId="6" fillId="7" borderId="1" applyAlignment="1" pivotButton="0" quotePrefix="0" xfId="0">
      <alignment horizontal="center" vertical="center"/>
    </xf>
    <xf numFmtId="0" fontId="4" fillId="2" borderId="1" applyAlignment="1" pivotButton="0" quotePrefix="0" xfId="0">
      <alignment horizontal="center" vertical="center" wrapText="1"/>
    </xf>
    <xf numFmtId="0" fontId="0" fillId="8" borderId="1" applyAlignment="1" pivotButton="0" quotePrefix="0" xfId="0">
      <alignment horizontal="left" vertical="center"/>
    </xf>
    <xf numFmtId="1" fontId="0" fillId="8" borderId="1" applyAlignment="1" pivotButton="0" quotePrefix="0" xfId="0">
      <alignment horizontal="center" vertical="center"/>
    </xf>
    <xf numFmtId="165" fontId="0" fillId="8" borderId="1" applyAlignment="1" pivotButton="0" quotePrefix="0" xfId="0">
      <alignment horizontal="center" vertical="center"/>
    </xf>
    <xf numFmtId="166" fontId="0" fillId="8" borderId="1" applyAlignment="1" pivotButton="0" quotePrefix="0" xfId="0">
      <alignment horizontal="center" vertical="center"/>
    </xf>
    <xf numFmtId="0" fontId="0" fillId="7" borderId="1" applyAlignment="1" pivotButton="0" quotePrefix="0" xfId="0">
      <alignment horizontal="left" vertical="center"/>
    </xf>
    <xf numFmtId="1" fontId="0" fillId="7" borderId="1" applyAlignment="1" pivotButton="0" quotePrefix="0" xfId="0">
      <alignment horizontal="center" vertical="center"/>
    </xf>
    <xf numFmtId="165" fontId="0" fillId="7" borderId="1" applyAlignment="1" pivotButton="0" quotePrefix="0" xfId="0">
      <alignment horizontal="center" vertical="center"/>
    </xf>
    <xf numFmtId="166" fontId="0" fillId="7" borderId="1" applyAlignment="1" pivotButton="0" quotePrefix="0" xfId="0">
      <alignment horizontal="center" vertical="center"/>
    </xf>
    <xf numFmtId="0" fontId="3" fillId="4" borderId="1" pivotButton="0" quotePrefix="0" xfId="0"/>
    <xf numFmtId="0" fontId="3" fillId="9" borderId="1" pivotButton="0" quotePrefix="0" xfId="0"/>
    <xf numFmtId="0" fontId="3" fillId="10" borderId="1" pivotButton="0" quotePrefix="0" xfId="0"/>
    <xf numFmtId="164" fontId="7" fillId="4" borderId="1" pivotButton="0" quotePrefix="0" xfId="0"/>
    <xf numFmtId="0" fontId="7" fillId="4" borderId="1" pivotButton="0" quotePrefix="0" xfId="0"/>
    <xf numFmtId="1" fontId="7" fillId="4" borderId="1" pivotButton="0" quotePrefix="0" xfId="0"/>
    <xf numFmtId="0" fontId="7" fillId="4" borderId="1" applyAlignment="1" pivotButton="0" quotePrefix="0" xfId="0">
      <alignment horizontal="left" vertical="top" wrapText="1"/>
    </xf>
    <xf numFmtId="1" fontId="7" fillId="9" borderId="1" pivotButton="0" quotePrefix="0" xfId="0"/>
    <xf numFmtId="166" fontId="7" fillId="9" borderId="1" pivotButton="0" quotePrefix="0" xfId="0"/>
    <xf numFmtId="0" fontId="7" fillId="9" borderId="1" applyAlignment="1" pivotButton="0" quotePrefix="0" xfId="0">
      <alignment horizontal="left" vertical="center"/>
    </xf>
    <xf numFmtId="0" fontId="7" fillId="9" borderId="1" pivotButton="0" quotePrefix="0" xfId="0"/>
    <xf numFmtId="0" fontId="0" fillId="4" borderId="1" applyAlignment="1" pivotButton="0" quotePrefix="0" xfId="0">
      <alignment horizontal="left" vertical="center"/>
    </xf>
    <xf numFmtId="0" fontId="4" fillId="5" borderId="1" pivotButton="0" quotePrefix="0" xfId="0"/>
    <xf numFmtId="0" fontId="7" fillId="3" borderId="1" applyAlignment="1" pivotButton="0" quotePrefix="0" xfId="0">
      <alignment horizontal="left" vertical="top" wrapText="1"/>
    </xf>
    <xf numFmtId="0" fontId="4" fillId="5" borderId="1" applyAlignment="1" pivotButton="0" quotePrefix="0" xfId="0">
      <alignment horizontal="left" vertical="center"/>
    </xf>
    <xf numFmtId="0" fontId="7" fillId="8" borderId="1" applyAlignment="1" pivotButton="0" quotePrefix="0" xfId="0">
      <alignment horizontal="left" vertical="top" wrapText="1"/>
    </xf>
    <xf numFmtId="164" fontId="0" fillId="4" borderId="1" pivotButton="0" quotePrefix="0" xfId="0"/>
    <xf numFmtId="0" fontId="0" fillId="0" borderId="4" pivotButton="0" quotePrefix="0" xfId="0"/>
    <xf numFmtId="165" fontId="0" fillId="8" borderId="1" applyAlignment="1" pivotButton="0" quotePrefix="0" xfId="0">
      <alignment horizontal="center" vertical="center"/>
    </xf>
    <xf numFmtId="166" fontId="0" fillId="8" borderId="1" applyAlignment="1" pivotButton="0" quotePrefix="0" xfId="0">
      <alignment horizontal="center" vertical="center"/>
    </xf>
    <xf numFmtId="165" fontId="0" fillId="7" borderId="1" applyAlignment="1" pivotButton="0" quotePrefix="0" xfId="0">
      <alignment horizontal="center" vertical="center"/>
    </xf>
    <xf numFmtId="166" fontId="0" fillId="7" borderId="1" applyAlignment="1" pivotButton="0" quotePrefix="0" xfId="0">
      <alignment horizontal="center" vertical="center"/>
    </xf>
    <xf numFmtId="164" fontId="7" fillId="4" borderId="1" pivotButton="0" quotePrefix="0" xfId="0"/>
    <xf numFmtId="166" fontId="7" fillId="9" borderId="1" pivotButton="0" quotePrefix="0" xfId="0"/>
    <xf numFmtId="0" fontId="0" fillId="0" borderId="5" pivotButton="0" quotePrefix="0" xfId="0"/>
  </cellXfs>
  <cellStyles count="1">
    <cellStyle name="Normal" xfId="0" builtinId="0" hidden="0"/>
  </cellStyles>
  <dxfs count="5">
    <dxf>
      <font>
        <name val="Calibri"/>
        <b val="1"/>
        <color rgb="008B2E24"/>
        <sz val="10"/>
      </font>
      <fill>
        <patternFill patternType="solid">
          <fgColor rgb="00F4D7D3"/>
        </patternFill>
      </fill>
    </dxf>
    <dxf>
      <font>
        <name val="Calibri"/>
        <b val="1"/>
        <color rgb="009A5A16"/>
        <sz val="10"/>
      </font>
      <fill>
        <patternFill patternType="solid">
          <fgColor rgb="00FCE4C2"/>
        </patternFill>
      </fill>
    </dxf>
    <dxf>
      <font>
        <name val="Calibri"/>
        <b val="1"/>
        <color rgb="002F7D5B"/>
        <sz val="10"/>
      </font>
      <fill>
        <patternFill patternType="solid">
          <fgColor rgb="00D9EBDD"/>
        </patternFill>
      </fill>
    </dxf>
    <dxf>
      <font>
        <name val="Calibri"/>
        <b val="1"/>
        <color rgb="002F7D5B"/>
        <sz val="10"/>
      </font>
      <fill>
        <patternFill patternType="solid">
          <fgColor rgb="009FD2B4"/>
        </patternFill>
      </fill>
    </dxf>
    <dxf>
      <font>
        <name val="Calibri"/>
        <b val="1"/>
        <color rgb="009A5A16"/>
        <sz val="10"/>
      </font>
      <fill>
        <patternFill patternType="solid">
          <fgColor rgb="00FFF1C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Usable Utilization by Room</a:t>
            </a:r>
          </a:p>
        </rich>
      </tx>
    </title>
    <plotArea>
      <barChart>
        <barDir val="bar"/>
        <grouping val="clustered"/>
        <ser>
          <idx val="0"/>
          <order val="0"/>
          <tx>
            <strRef>
              <f>'Dashboard'!G17</f>
            </strRef>
          </tx>
          <spPr>
            <a:solidFill xmlns:a="http://schemas.openxmlformats.org/drawingml/2006/main">
              <a:srgbClr val="2F6F73"/>
            </a:solidFill>
            <a:ln xmlns:a="http://schemas.openxmlformats.org/drawingml/2006/main">
              <a:solidFill>
                <a:srgbClr val="2F6F73"/>
              </a:solidFill>
              <a:prstDash val="solid"/>
            </a:ln>
          </spPr>
          <cat>
            <numRef>
              <f>'Dashboard'!$A$18:$A$29</f>
            </numRef>
          </cat>
          <val>
            <numRef>
              <f>'Dashboard'!$G$18:$G$29</f>
            </numRef>
          </val>
        </ser>
        <gapWidth val="55"/>
        <axId val="10"/>
        <axId val="100"/>
      </barChart>
      <catAx>
        <axId val="10"/>
        <scaling>
          <orientation val="minMax"/>
          <max val="1"/>
          <min val="0"/>
        </scaling>
        <axPos val="l"/>
        <title>
          <tx>
            <rich>
              <a:bodyPr xmlns:a="http://schemas.openxmlformats.org/drawingml/2006/main"/>
              <a:p xmlns:a="http://schemas.openxmlformats.org/drawingml/2006/main">
                <a:pPr>
                  <a:defRPr/>
                </a:pPr>
                <a:r>
                  <a:t>Utilization</a:t>
                </a:r>
              </a:p>
            </rich>
          </tx>
        </title>
        <numFmt formatCode="0%" sourceLinked="0"/>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Room</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9</col>
      <colOff>0</colOff>
      <row>3</row>
      <rowOff>0</rowOff>
    </from>
    <ext cx="522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101"/>
  <sheetViews>
    <sheetView showGridLines="0" workbookViewId="0">
      <pane ySplit="3" topLeftCell="A4" activePane="bottomLeft" state="frozen"/>
      <selection pane="bottomLeft" activeCell="A1" sqref="A1"/>
    </sheetView>
  </sheetViews>
  <sheetFormatPr baseColWidth="8" defaultRowHeight="15"/>
  <cols>
    <col width="22" customWidth="1" min="1" max="1"/>
    <col width="15" customWidth="1" min="2" max="2"/>
    <col width="18" customWidth="1" min="3" max="3"/>
    <col width="15" customWidth="1" min="4" max="4"/>
    <col width="18" customWidth="1" min="5" max="5"/>
    <col width="15" customWidth="1" min="6" max="6"/>
    <col width="18" customWidth="1" min="7" max="7"/>
    <col width="16" customWidth="1" min="8" max="8"/>
    <col width="3"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ht="28" customHeight="1">
      <c r="A1" s="1" t="inlineStr">
        <is>
          <t>Clinic Room Utilization Dashboard</t>
        </is>
      </c>
    </row>
    <row r="2" ht="22" customHeight="1">
      <c r="A2" s="2" t="inlineStr">
        <is>
          <t>Operational view of room capacity, unavailable time, occupied time, and completed visits</t>
        </is>
      </c>
    </row>
    <row r="3"/>
    <row r="4">
      <c r="A4" s="3" t="inlineStr">
        <is>
          <t>Start Date</t>
        </is>
      </c>
      <c r="B4" s="38" t="n">
        <v>46266</v>
      </c>
      <c r="D4" s="5" t="inlineStr">
        <is>
          <t>Review Alerts</t>
        </is>
      </c>
      <c r="E4" s="6" t="n"/>
    </row>
    <row r="5">
      <c r="A5" s="3" t="inlineStr">
        <is>
          <t>End Date</t>
        </is>
      </c>
      <c r="B5" s="38" t="n">
        <v>46295</v>
      </c>
      <c r="D5" s="3" t="inlineStr">
        <is>
          <t>Records Needing Review</t>
        </is>
      </c>
      <c r="E5" s="7">
        <f>COUNTIFS('Room Log'!$P$7:$P$506,"&lt;&gt;",'Room Log'!$P$7:$P$506,"&lt;&gt;Ready")</f>
        <v/>
      </c>
    </row>
    <row r="6">
      <c r="A6" s="3" t="inlineStr">
        <is>
          <t>Clinic</t>
        </is>
      </c>
      <c r="B6" s="8" t="inlineStr">
        <is>
          <t>All</t>
        </is>
      </c>
      <c r="D6" s="3" t="inlineStr">
        <is>
          <t>Duplicate Room Sessions</t>
        </is>
      </c>
      <c r="E6" s="7">
        <f>COUNTIF('Room Log'!$P$7:$P$506,"Duplicate room session")</f>
        <v/>
      </c>
    </row>
    <row r="7">
      <c r="A7" s="3" t="inlineStr">
        <is>
          <t>Service Line</t>
        </is>
      </c>
      <c r="B7" s="8" t="inlineStr">
        <is>
          <t>All</t>
        </is>
      </c>
      <c r="D7" s="3" t="inlineStr">
        <is>
          <t>No Reportable Data</t>
        </is>
      </c>
      <c r="E7" s="7">
        <f>IF(SUM('Room Log'!$Q$7:$Q$506)=0,"Yes","No")</f>
        <v/>
      </c>
    </row>
    <row r="8"/>
    <row r="9">
      <c r="A9" s="5" t="inlineStr">
        <is>
          <t>Reportable Sessions</t>
        </is>
      </c>
      <c r="B9" s="39" t="n"/>
      <c r="C9" s="5" t="inlineStr">
        <is>
          <t>Planned Capacity Hours</t>
        </is>
      </c>
      <c r="D9" s="39" t="n"/>
      <c r="E9" s="5" t="inlineStr">
        <is>
          <t>Net Usable Hours</t>
        </is>
      </c>
      <c r="F9" s="39" t="n"/>
      <c r="G9" s="5" t="inlineStr">
        <is>
          <t>Occupied Hours</t>
        </is>
      </c>
      <c r="H9" s="39" t="n"/>
    </row>
    <row r="10">
      <c r="A10" s="9" t="n"/>
      <c r="B10" s="39" t="n"/>
      <c r="C10" s="9" t="n"/>
      <c r="D10" s="39" t="n"/>
      <c r="E10" s="9" t="n"/>
      <c r="F10" s="39" t="n"/>
      <c r="G10" s="9" t="n"/>
      <c r="H10" s="39" t="n"/>
    </row>
    <row r="11"/>
    <row r="12">
      <c r="A12" s="5" t="inlineStr">
        <is>
          <t>Usable Utilization</t>
        </is>
      </c>
      <c r="B12" s="39" t="n"/>
      <c r="C12" s="5" t="inlineStr">
        <is>
          <t>Unfilled Usable Hours</t>
        </is>
      </c>
      <c r="D12" s="39" t="n"/>
      <c r="E12" s="5" t="inlineStr">
        <is>
          <t>Completed Visits</t>
        </is>
      </c>
      <c r="F12" s="39" t="n"/>
      <c r="G12" s="5" t="inlineStr">
        <is>
          <t>Unavailable Share</t>
        </is>
      </c>
      <c r="H12" s="39" t="n"/>
    </row>
    <row r="13">
      <c r="A13" s="9" t="n"/>
      <c r="B13" s="39" t="n"/>
      <c r="C13" s="9" t="n"/>
      <c r="D13" s="39" t="n"/>
      <c r="E13" s="9" t="n"/>
      <c r="F13" s="39" t="n"/>
      <c r="G13" s="9" t="n"/>
      <c r="H13" s="39" t="n"/>
    </row>
    <row r="14"/>
    <row r="15"/>
    <row r="16"/>
    <row r="17">
      <c r="A17" s="13" t="inlineStr">
        <is>
          <t>Room</t>
        </is>
      </c>
      <c r="B17" s="13" t="inlineStr">
        <is>
          <t>Reportable Sessions</t>
        </is>
      </c>
      <c r="C17" s="13" t="inlineStr">
        <is>
          <t>Planned Hours</t>
        </is>
      </c>
      <c r="D17" s="13" t="inlineStr">
        <is>
          <t>Net Usable Hours</t>
        </is>
      </c>
      <c r="E17" s="13" t="inlineStr">
        <is>
          <t>Occupied Hours</t>
        </is>
      </c>
      <c r="F17" s="13" t="inlineStr">
        <is>
          <t>Unfilled Hours</t>
        </is>
      </c>
      <c r="G17" s="13" t="inlineStr">
        <is>
          <t>Usable Utilization</t>
        </is>
      </c>
      <c r="H17" s="13" t="inlineStr">
        <is>
          <t>Completed Visits</t>
        </is>
      </c>
    </row>
    <row r="18">
      <c r="A18" s="14" t="inlineStr">
        <is>
          <t>Exam A1</t>
        </is>
      </c>
      <c r="B18" s="15">
        <f>COUNTIFS('Room Log'!$C$7:$C$506,$A18,'Room Log'!$Q$7:$Q$506,1)</f>
        <v/>
      </c>
      <c r="C18" s="40">
        <f>SUMIFS('Room Log'!$F$7:$F$506,'Room Log'!$C$7:$C$506,$A18,'Room Log'!$Q$7:$Q$506,1)/60</f>
        <v/>
      </c>
      <c r="D18" s="40">
        <f>SUMIFS('Room Log'!$L$7:$L$506,'Room Log'!$C$7:$C$506,$A18,'Room Log'!$Q$7:$Q$506,1)/60</f>
        <v/>
      </c>
      <c r="E18" s="40">
        <f>SUMIFS('Room Log'!$I$7:$I$506,'Room Log'!$C$7:$C$506,$A18,'Room Log'!$Q$7:$Q$506,1)/60</f>
        <v/>
      </c>
      <c r="F18" s="40">
        <f>SUMIFS('Room Log'!$M$7:$M$506,'Room Log'!$C$7:$C$506,$A18,'Room Log'!$Q$7:$Q$506,1)/60</f>
        <v/>
      </c>
      <c r="G18" s="41">
        <f>IF(SUMIFS('Room Log'!$L$7:$L$506,'Room Log'!$C$7:$C$506,$A18,'Room Log'!$Q$7:$Q$506,1)=0,"",SUMIFS('Room Log'!$I$7:$I$506,'Room Log'!$C$7:$C$506,$A18,'Room Log'!$Q$7:$Q$506,1)/SUMIFS('Room Log'!$L$7:$L$506,'Room Log'!$C$7:$C$506,$A18,'Room Log'!$Q$7:$Q$506,1))</f>
        <v/>
      </c>
      <c r="H18" s="15">
        <f>SUMIFS('Room Log'!$J$7:$J$506,'Room Log'!$C$7:$C$506,$A18,'Room Log'!$Q$7:$Q$506,1)</f>
        <v/>
      </c>
    </row>
    <row r="19">
      <c r="A19" s="18" t="inlineStr">
        <is>
          <t>Exam A2</t>
        </is>
      </c>
      <c r="B19" s="19">
        <f>COUNTIFS('Room Log'!$C$7:$C$506,$A19,'Room Log'!$Q$7:$Q$506,1)</f>
        <v/>
      </c>
      <c r="C19" s="42">
        <f>SUMIFS('Room Log'!$F$7:$F$506,'Room Log'!$C$7:$C$506,$A19,'Room Log'!$Q$7:$Q$506,1)/60</f>
        <v/>
      </c>
      <c r="D19" s="42">
        <f>SUMIFS('Room Log'!$L$7:$L$506,'Room Log'!$C$7:$C$506,$A19,'Room Log'!$Q$7:$Q$506,1)/60</f>
        <v/>
      </c>
      <c r="E19" s="42">
        <f>SUMIFS('Room Log'!$I$7:$I$506,'Room Log'!$C$7:$C$506,$A19,'Room Log'!$Q$7:$Q$506,1)/60</f>
        <v/>
      </c>
      <c r="F19" s="42">
        <f>SUMIFS('Room Log'!$M$7:$M$506,'Room Log'!$C$7:$C$506,$A19,'Room Log'!$Q$7:$Q$506,1)/60</f>
        <v/>
      </c>
      <c r="G19" s="43">
        <f>IF(SUMIFS('Room Log'!$L$7:$L$506,'Room Log'!$C$7:$C$506,$A19,'Room Log'!$Q$7:$Q$506,1)=0,"",SUMIFS('Room Log'!$I$7:$I$506,'Room Log'!$C$7:$C$506,$A19,'Room Log'!$Q$7:$Q$506,1)/SUMIFS('Room Log'!$L$7:$L$506,'Room Log'!$C$7:$C$506,$A19,'Room Log'!$Q$7:$Q$506,1))</f>
        <v/>
      </c>
      <c r="H19" s="19">
        <f>SUMIFS('Room Log'!$J$7:$J$506,'Room Log'!$C$7:$C$506,$A19,'Room Log'!$Q$7:$Q$506,1)</f>
        <v/>
      </c>
    </row>
    <row r="20">
      <c r="A20" s="14" t="inlineStr">
        <is>
          <t>Exam A3</t>
        </is>
      </c>
      <c r="B20" s="15">
        <f>COUNTIFS('Room Log'!$C$7:$C$506,$A20,'Room Log'!$Q$7:$Q$506,1)</f>
        <v/>
      </c>
      <c r="C20" s="40">
        <f>SUMIFS('Room Log'!$F$7:$F$506,'Room Log'!$C$7:$C$506,$A20,'Room Log'!$Q$7:$Q$506,1)/60</f>
        <v/>
      </c>
      <c r="D20" s="40">
        <f>SUMIFS('Room Log'!$L$7:$L$506,'Room Log'!$C$7:$C$506,$A20,'Room Log'!$Q$7:$Q$506,1)/60</f>
        <v/>
      </c>
      <c r="E20" s="40">
        <f>SUMIFS('Room Log'!$I$7:$I$506,'Room Log'!$C$7:$C$506,$A20,'Room Log'!$Q$7:$Q$506,1)/60</f>
        <v/>
      </c>
      <c r="F20" s="40">
        <f>SUMIFS('Room Log'!$M$7:$M$506,'Room Log'!$C$7:$C$506,$A20,'Room Log'!$Q$7:$Q$506,1)/60</f>
        <v/>
      </c>
      <c r="G20" s="41">
        <f>IF(SUMIFS('Room Log'!$L$7:$L$506,'Room Log'!$C$7:$C$506,$A20,'Room Log'!$Q$7:$Q$506,1)=0,"",SUMIFS('Room Log'!$I$7:$I$506,'Room Log'!$C$7:$C$506,$A20,'Room Log'!$Q$7:$Q$506,1)/SUMIFS('Room Log'!$L$7:$L$506,'Room Log'!$C$7:$C$506,$A20,'Room Log'!$Q$7:$Q$506,1))</f>
        <v/>
      </c>
      <c r="H20" s="15">
        <f>SUMIFS('Room Log'!$J$7:$J$506,'Room Log'!$C$7:$C$506,$A20,'Room Log'!$Q$7:$Q$506,1)</f>
        <v/>
      </c>
    </row>
    <row r="21">
      <c r="A21" s="18" t="inlineStr">
        <is>
          <t>Procedure A4</t>
        </is>
      </c>
      <c r="B21" s="19">
        <f>COUNTIFS('Room Log'!$C$7:$C$506,$A21,'Room Log'!$Q$7:$Q$506,1)</f>
        <v/>
      </c>
      <c r="C21" s="42">
        <f>SUMIFS('Room Log'!$F$7:$F$506,'Room Log'!$C$7:$C$506,$A21,'Room Log'!$Q$7:$Q$506,1)/60</f>
        <v/>
      </c>
      <c r="D21" s="42">
        <f>SUMIFS('Room Log'!$L$7:$L$506,'Room Log'!$C$7:$C$506,$A21,'Room Log'!$Q$7:$Q$506,1)/60</f>
        <v/>
      </c>
      <c r="E21" s="42">
        <f>SUMIFS('Room Log'!$I$7:$I$506,'Room Log'!$C$7:$C$506,$A21,'Room Log'!$Q$7:$Q$506,1)/60</f>
        <v/>
      </c>
      <c r="F21" s="42">
        <f>SUMIFS('Room Log'!$M$7:$M$506,'Room Log'!$C$7:$C$506,$A21,'Room Log'!$Q$7:$Q$506,1)/60</f>
        <v/>
      </c>
      <c r="G21" s="43">
        <f>IF(SUMIFS('Room Log'!$L$7:$L$506,'Room Log'!$C$7:$C$506,$A21,'Room Log'!$Q$7:$Q$506,1)=0,"",SUMIFS('Room Log'!$I$7:$I$506,'Room Log'!$C$7:$C$506,$A21,'Room Log'!$Q$7:$Q$506,1)/SUMIFS('Room Log'!$L$7:$L$506,'Room Log'!$C$7:$C$506,$A21,'Room Log'!$Q$7:$Q$506,1))</f>
        <v/>
      </c>
      <c r="H21" s="19">
        <f>SUMIFS('Room Log'!$J$7:$J$506,'Room Log'!$C$7:$C$506,$A21,'Room Log'!$Q$7:$Q$506,1)</f>
        <v/>
      </c>
    </row>
    <row r="22">
      <c r="A22" s="14" t="inlineStr">
        <is>
          <t>Exam B1</t>
        </is>
      </c>
      <c r="B22" s="15">
        <f>COUNTIFS('Room Log'!$C$7:$C$506,$A22,'Room Log'!$Q$7:$Q$506,1)</f>
        <v/>
      </c>
      <c r="C22" s="40">
        <f>SUMIFS('Room Log'!$F$7:$F$506,'Room Log'!$C$7:$C$506,$A22,'Room Log'!$Q$7:$Q$506,1)/60</f>
        <v/>
      </c>
      <c r="D22" s="40">
        <f>SUMIFS('Room Log'!$L$7:$L$506,'Room Log'!$C$7:$C$506,$A22,'Room Log'!$Q$7:$Q$506,1)/60</f>
        <v/>
      </c>
      <c r="E22" s="40">
        <f>SUMIFS('Room Log'!$I$7:$I$506,'Room Log'!$C$7:$C$506,$A22,'Room Log'!$Q$7:$Q$506,1)/60</f>
        <v/>
      </c>
      <c r="F22" s="40">
        <f>SUMIFS('Room Log'!$M$7:$M$506,'Room Log'!$C$7:$C$506,$A22,'Room Log'!$Q$7:$Q$506,1)/60</f>
        <v/>
      </c>
      <c r="G22" s="41">
        <f>IF(SUMIFS('Room Log'!$L$7:$L$506,'Room Log'!$C$7:$C$506,$A22,'Room Log'!$Q$7:$Q$506,1)=0,"",SUMIFS('Room Log'!$I$7:$I$506,'Room Log'!$C$7:$C$506,$A22,'Room Log'!$Q$7:$Q$506,1)/SUMIFS('Room Log'!$L$7:$L$506,'Room Log'!$C$7:$C$506,$A22,'Room Log'!$Q$7:$Q$506,1))</f>
        <v/>
      </c>
      <c r="H22" s="15">
        <f>SUMIFS('Room Log'!$J$7:$J$506,'Room Log'!$C$7:$C$506,$A22,'Room Log'!$Q$7:$Q$506,1)</f>
        <v/>
      </c>
    </row>
    <row r="23">
      <c r="A23" s="18" t="inlineStr">
        <is>
          <t>Exam B2</t>
        </is>
      </c>
      <c r="B23" s="19">
        <f>COUNTIFS('Room Log'!$C$7:$C$506,$A23,'Room Log'!$Q$7:$Q$506,1)</f>
        <v/>
      </c>
      <c r="C23" s="42">
        <f>SUMIFS('Room Log'!$F$7:$F$506,'Room Log'!$C$7:$C$506,$A23,'Room Log'!$Q$7:$Q$506,1)/60</f>
        <v/>
      </c>
      <c r="D23" s="42">
        <f>SUMIFS('Room Log'!$L$7:$L$506,'Room Log'!$C$7:$C$506,$A23,'Room Log'!$Q$7:$Q$506,1)/60</f>
        <v/>
      </c>
      <c r="E23" s="42">
        <f>SUMIFS('Room Log'!$I$7:$I$506,'Room Log'!$C$7:$C$506,$A23,'Room Log'!$Q$7:$Q$506,1)/60</f>
        <v/>
      </c>
      <c r="F23" s="42">
        <f>SUMIFS('Room Log'!$M$7:$M$506,'Room Log'!$C$7:$C$506,$A23,'Room Log'!$Q$7:$Q$506,1)/60</f>
        <v/>
      </c>
      <c r="G23" s="43">
        <f>IF(SUMIFS('Room Log'!$L$7:$L$506,'Room Log'!$C$7:$C$506,$A23,'Room Log'!$Q$7:$Q$506,1)=0,"",SUMIFS('Room Log'!$I$7:$I$506,'Room Log'!$C$7:$C$506,$A23,'Room Log'!$Q$7:$Q$506,1)/SUMIFS('Room Log'!$L$7:$L$506,'Room Log'!$C$7:$C$506,$A23,'Room Log'!$Q$7:$Q$506,1))</f>
        <v/>
      </c>
      <c r="H23" s="19">
        <f>SUMIFS('Room Log'!$J$7:$J$506,'Room Log'!$C$7:$C$506,$A23,'Room Log'!$Q$7:$Q$506,1)</f>
        <v/>
      </c>
    </row>
    <row r="24">
      <c r="A24" s="14" t="inlineStr">
        <is>
          <t>Procedure B3</t>
        </is>
      </c>
      <c r="B24" s="15">
        <f>COUNTIFS('Room Log'!$C$7:$C$506,$A24,'Room Log'!$Q$7:$Q$506,1)</f>
        <v/>
      </c>
      <c r="C24" s="40">
        <f>SUMIFS('Room Log'!$F$7:$F$506,'Room Log'!$C$7:$C$506,$A24,'Room Log'!$Q$7:$Q$506,1)/60</f>
        <v/>
      </c>
      <c r="D24" s="40">
        <f>SUMIFS('Room Log'!$L$7:$L$506,'Room Log'!$C$7:$C$506,$A24,'Room Log'!$Q$7:$Q$506,1)/60</f>
        <v/>
      </c>
      <c r="E24" s="40">
        <f>SUMIFS('Room Log'!$I$7:$I$506,'Room Log'!$C$7:$C$506,$A24,'Room Log'!$Q$7:$Q$506,1)/60</f>
        <v/>
      </c>
      <c r="F24" s="40">
        <f>SUMIFS('Room Log'!$M$7:$M$506,'Room Log'!$C$7:$C$506,$A24,'Room Log'!$Q$7:$Q$506,1)/60</f>
        <v/>
      </c>
      <c r="G24" s="41">
        <f>IF(SUMIFS('Room Log'!$L$7:$L$506,'Room Log'!$C$7:$C$506,$A24,'Room Log'!$Q$7:$Q$506,1)=0,"",SUMIFS('Room Log'!$I$7:$I$506,'Room Log'!$C$7:$C$506,$A24,'Room Log'!$Q$7:$Q$506,1)/SUMIFS('Room Log'!$L$7:$L$506,'Room Log'!$C$7:$C$506,$A24,'Room Log'!$Q$7:$Q$506,1))</f>
        <v/>
      </c>
      <c r="H24" s="15">
        <f>SUMIFS('Room Log'!$J$7:$J$506,'Room Log'!$C$7:$C$506,$A24,'Room Log'!$Q$7:$Q$506,1)</f>
        <v/>
      </c>
    </row>
    <row r="25">
      <c r="A25" s="18" t="inlineStr">
        <is>
          <t>Consult C1</t>
        </is>
      </c>
      <c r="B25" s="19">
        <f>COUNTIFS('Room Log'!$C$7:$C$506,$A25,'Room Log'!$Q$7:$Q$506,1)</f>
        <v/>
      </c>
      <c r="C25" s="42">
        <f>SUMIFS('Room Log'!$F$7:$F$506,'Room Log'!$C$7:$C$506,$A25,'Room Log'!$Q$7:$Q$506,1)/60</f>
        <v/>
      </c>
      <c r="D25" s="42">
        <f>SUMIFS('Room Log'!$L$7:$L$506,'Room Log'!$C$7:$C$506,$A25,'Room Log'!$Q$7:$Q$506,1)/60</f>
        <v/>
      </c>
      <c r="E25" s="42">
        <f>SUMIFS('Room Log'!$I$7:$I$506,'Room Log'!$C$7:$C$506,$A25,'Room Log'!$Q$7:$Q$506,1)/60</f>
        <v/>
      </c>
      <c r="F25" s="42">
        <f>SUMIFS('Room Log'!$M$7:$M$506,'Room Log'!$C$7:$C$506,$A25,'Room Log'!$Q$7:$Q$506,1)/60</f>
        <v/>
      </c>
      <c r="G25" s="43">
        <f>IF(SUMIFS('Room Log'!$L$7:$L$506,'Room Log'!$C$7:$C$506,$A25,'Room Log'!$Q$7:$Q$506,1)=0,"",SUMIFS('Room Log'!$I$7:$I$506,'Room Log'!$C$7:$C$506,$A25,'Room Log'!$Q$7:$Q$506,1)/SUMIFS('Room Log'!$L$7:$L$506,'Room Log'!$C$7:$C$506,$A25,'Room Log'!$Q$7:$Q$506,1))</f>
        <v/>
      </c>
      <c r="H25" s="19">
        <f>SUMIFS('Room Log'!$J$7:$J$506,'Room Log'!$C$7:$C$506,$A25,'Room Log'!$Q$7:$Q$506,1)</f>
        <v/>
      </c>
    </row>
    <row r="26">
      <c r="A26" s="14" t="inlineStr">
        <is>
          <t>Exam C2</t>
        </is>
      </c>
      <c r="B26" s="15">
        <f>COUNTIFS('Room Log'!$C$7:$C$506,$A26,'Room Log'!$Q$7:$Q$506,1)</f>
        <v/>
      </c>
      <c r="C26" s="40">
        <f>SUMIFS('Room Log'!$F$7:$F$506,'Room Log'!$C$7:$C$506,$A26,'Room Log'!$Q$7:$Q$506,1)/60</f>
        <v/>
      </c>
      <c r="D26" s="40">
        <f>SUMIFS('Room Log'!$L$7:$L$506,'Room Log'!$C$7:$C$506,$A26,'Room Log'!$Q$7:$Q$506,1)/60</f>
        <v/>
      </c>
      <c r="E26" s="40">
        <f>SUMIFS('Room Log'!$I$7:$I$506,'Room Log'!$C$7:$C$506,$A26,'Room Log'!$Q$7:$Q$506,1)/60</f>
        <v/>
      </c>
      <c r="F26" s="40">
        <f>SUMIFS('Room Log'!$M$7:$M$506,'Room Log'!$C$7:$C$506,$A26,'Room Log'!$Q$7:$Q$506,1)/60</f>
        <v/>
      </c>
      <c r="G26" s="41">
        <f>IF(SUMIFS('Room Log'!$L$7:$L$506,'Room Log'!$C$7:$C$506,$A26,'Room Log'!$Q$7:$Q$506,1)=0,"",SUMIFS('Room Log'!$I$7:$I$506,'Room Log'!$C$7:$C$506,$A26,'Room Log'!$Q$7:$Q$506,1)/SUMIFS('Room Log'!$L$7:$L$506,'Room Log'!$C$7:$C$506,$A26,'Room Log'!$Q$7:$Q$506,1))</f>
        <v/>
      </c>
      <c r="H26" s="15">
        <f>SUMIFS('Room Log'!$J$7:$J$506,'Room Log'!$C$7:$C$506,$A26,'Room Log'!$Q$7:$Q$506,1)</f>
        <v/>
      </c>
    </row>
    <row r="27">
      <c r="A27" s="18" t="inlineStr">
        <is>
          <t>Therapy C3</t>
        </is>
      </c>
      <c r="B27" s="19">
        <f>COUNTIFS('Room Log'!$C$7:$C$506,$A27,'Room Log'!$Q$7:$Q$506,1)</f>
        <v/>
      </c>
      <c r="C27" s="42">
        <f>SUMIFS('Room Log'!$F$7:$F$506,'Room Log'!$C$7:$C$506,$A27,'Room Log'!$Q$7:$Q$506,1)/60</f>
        <v/>
      </c>
      <c r="D27" s="42">
        <f>SUMIFS('Room Log'!$L$7:$L$506,'Room Log'!$C$7:$C$506,$A27,'Room Log'!$Q$7:$Q$506,1)/60</f>
        <v/>
      </c>
      <c r="E27" s="42">
        <f>SUMIFS('Room Log'!$I$7:$I$506,'Room Log'!$C$7:$C$506,$A27,'Room Log'!$Q$7:$Q$506,1)/60</f>
        <v/>
      </c>
      <c r="F27" s="42">
        <f>SUMIFS('Room Log'!$M$7:$M$506,'Room Log'!$C$7:$C$506,$A27,'Room Log'!$Q$7:$Q$506,1)/60</f>
        <v/>
      </c>
      <c r="G27" s="43">
        <f>IF(SUMIFS('Room Log'!$L$7:$L$506,'Room Log'!$C$7:$C$506,$A27,'Room Log'!$Q$7:$Q$506,1)=0,"",SUMIFS('Room Log'!$I$7:$I$506,'Room Log'!$C$7:$C$506,$A27,'Room Log'!$Q$7:$Q$506,1)/SUMIFS('Room Log'!$L$7:$L$506,'Room Log'!$C$7:$C$506,$A27,'Room Log'!$Q$7:$Q$506,1))</f>
        <v/>
      </c>
      <c r="H27" s="19">
        <f>SUMIFS('Room Log'!$J$7:$J$506,'Room Log'!$C$7:$C$506,$A27,'Room Log'!$Q$7:$Q$506,1)</f>
        <v/>
      </c>
    </row>
    <row r="28">
      <c r="A28" s="14" t="inlineStr">
        <is>
          <t>Exam D1</t>
        </is>
      </c>
      <c r="B28" s="15">
        <f>COUNTIFS('Room Log'!$C$7:$C$506,$A28,'Room Log'!$Q$7:$Q$506,1)</f>
        <v/>
      </c>
      <c r="C28" s="40">
        <f>SUMIFS('Room Log'!$F$7:$F$506,'Room Log'!$C$7:$C$506,$A28,'Room Log'!$Q$7:$Q$506,1)/60</f>
        <v/>
      </c>
      <c r="D28" s="40">
        <f>SUMIFS('Room Log'!$L$7:$L$506,'Room Log'!$C$7:$C$506,$A28,'Room Log'!$Q$7:$Q$506,1)/60</f>
        <v/>
      </c>
      <c r="E28" s="40">
        <f>SUMIFS('Room Log'!$I$7:$I$506,'Room Log'!$C$7:$C$506,$A28,'Room Log'!$Q$7:$Q$506,1)/60</f>
        <v/>
      </c>
      <c r="F28" s="40">
        <f>SUMIFS('Room Log'!$M$7:$M$506,'Room Log'!$C$7:$C$506,$A28,'Room Log'!$Q$7:$Q$506,1)/60</f>
        <v/>
      </c>
      <c r="G28" s="41">
        <f>IF(SUMIFS('Room Log'!$L$7:$L$506,'Room Log'!$C$7:$C$506,$A28,'Room Log'!$Q$7:$Q$506,1)=0,"",SUMIFS('Room Log'!$I$7:$I$506,'Room Log'!$C$7:$C$506,$A28,'Room Log'!$Q$7:$Q$506,1)/SUMIFS('Room Log'!$L$7:$L$506,'Room Log'!$C$7:$C$506,$A28,'Room Log'!$Q$7:$Q$506,1))</f>
        <v/>
      </c>
      <c r="H28" s="15">
        <f>SUMIFS('Room Log'!$J$7:$J$506,'Room Log'!$C$7:$C$506,$A28,'Room Log'!$Q$7:$Q$506,1)</f>
        <v/>
      </c>
    </row>
    <row r="29">
      <c r="A29" s="18" t="inlineStr">
        <is>
          <t>Procedure D2</t>
        </is>
      </c>
      <c r="B29" s="19">
        <f>COUNTIFS('Room Log'!$C$7:$C$506,$A29,'Room Log'!$Q$7:$Q$506,1)</f>
        <v/>
      </c>
      <c r="C29" s="42">
        <f>SUMIFS('Room Log'!$F$7:$F$506,'Room Log'!$C$7:$C$506,$A29,'Room Log'!$Q$7:$Q$506,1)/60</f>
        <v/>
      </c>
      <c r="D29" s="42">
        <f>SUMIFS('Room Log'!$L$7:$L$506,'Room Log'!$C$7:$C$506,$A29,'Room Log'!$Q$7:$Q$506,1)/60</f>
        <v/>
      </c>
      <c r="E29" s="42">
        <f>SUMIFS('Room Log'!$I$7:$I$506,'Room Log'!$C$7:$C$506,$A29,'Room Log'!$Q$7:$Q$506,1)/60</f>
        <v/>
      </c>
      <c r="F29" s="42">
        <f>SUMIFS('Room Log'!$M$7:$M$506,'Room Log'!$C$7:$C$506,$A29,'Room Log'!$Q$7:$Q$506,1)/60</f>
        <v/>
      </c>
      <c r="G29" s="43">
        <f>IF(SUMIFS('Room Log'!$L$7:$L$506,'Room Log'!$C$7:$C$506,$A29,'Room Log'!$Q$7:$Q$506,1)=0,"",SUMIFS('Room Log'!$I$7:$I$506,'Room Log'!$C$7:$C$506,$A29,'Room Log'!$Q$7:$Q$506,1)/SUMIFS('Room Log'!$L$7:$L$506,'Room Log'!$C$7:$C$506,$A29,'Room Log'!$Q$7:$Q$506,1))</f>
        <v/>
      </c>
      <c r="H29" s="19">
        <f>SUMIFS('Room Log'!$J$7:$J$506,'Room Log'!$C$7:$C$506,$A29,'Room Log'!$Q$7:$Q$506,1)</f>
        <v/>
      </c>
    </row>
    <row r="30">
      <c r="B30">
        <f>""</f>
        <v/>
      </c>
      <c r="C30">
        <f>""</f>
        <v/>
      </c>
      <c r="D30">
        <f>""</f>
        <v/>
      </c>
      <c r="E30">
        <f>""</f>
        <v/>
      </c>
      <c r="F30">
        <f>""</f>
        <v/>
      </c>
      <c r="G30">
        <f>""</f>
        <v/>
      </c>
      <c r="H30">
        <f>""</f>
        <v/>
      </c>
    </row>
    <row r="31">
      <c r="B31">
        <f>""</f>
        <v/>
      </c>
      <c r="C31">
        <f>""</f>
        <v/>
      </c>
      <c r="D31">
        <f>""</f>
        <v/>
      </c>
      <c r="E31">
        <f>""</f>
        <v/>
      </c>
      <c r="F31">
        <f>""</f>
        <v/>
      </c>
      <c r="G31">
        <f>""</f>
        <v/>
      </c>
      <c r="H31">
        <f>""</f>
        <v/>
      </c>
    </row>
    <row r="32">
      <c r="B32">
        <f>""</f>
        <v/>
      </c>
      <c r="C32">
        <f>""</f>
        <v/>
      </c>
      <c r="D32">
        <f>""</f>
        <v/>
      </c>
      <c r="E32">
        <f>""</f>
        <v/>
      </c>
      <c r="F32">
        <f>""</f>
        <v/>
      </c>
      <c r="G32">
        <f>""</f>
        <v/>
      </c>
      <c r="H32">
        <f>""</f>
        <v/>
      </c>
    </row>
    <row r="33">
      <c r="B33">
        <f>""</f>
        <v/>
      </c>
      <c r="C33">
        <f>""</f>
        <v/>
      </c>
      <c r="D33">
        <f>""</f>
        <v/>
      </c>
      <c r="E33">
        <f>""</f>
        <v/>
      </c>
      <c r="F33">
        <f>""</f>
        <v/>
      </c>
      <c r="G33">
        <f>""</f>
        <v/>
      </c>
      <c r="H33">
        <f>""</f>
        <v/>
      </c>
    </row>
    <row r="34">
      <c r="B34">
        <f>""</f>
        <v/>
      </c>
      <c r="C34">
        <f>""</f>
        <v/>
      </c>
      <c r="D34">
        <f>""</f>
        <v/>
      </c>
      <c r="E34">
        <f>""</f>
        <v/>
      </c>
      <c r="F34">
        <f>""</f>
        <v/>
      </c>
      <c r="G34">
        <f>""</f>
        <v/>
      </c>
      <c r="H34">
        <f>""</f>
        <v/>
      </c>
    </row>
    <row r="35">
      <c r="B35">
        <f>""</f>
        <v/>
      </c>
      <c r="C35">
        <f>""</f>
        <v/>
      </c>
      <c r="D35">
        <f>""</f>
        <v/>
      </c>
      <c r="E35">
        <f>""</f>
        <v/>
      </c>
      <c r="F35">
        <f>""</f>
        <v/>
      </c>
      <c r="G35">
        <f>""</f>
        <v/>
      </c>
      <c r="H35">
        <f>""</f>
        <v/>
      </c>
    </row>
    <row r="36">
      <c r="B36">
        <f>""</f>
        <v/>
      </c>
      <c r="C36">
        <f>""</f>
        <v/>
      </c>
      <c r="D36">
        <f>""</f>
        <v/>
      </c>
      <c r="E36">
        <f>""</f>
        <v/>
      </c>
      <c r="F36">
        <f>""</f>
        <v/>
      </c>
      <c r="G36">
        <f>""</f>
        <v/>
      </c>
      <c r="H36">
        <f>""</f>
        <v/>
      </c>
    </row>
    <row r="37">
      <c r="B37">
        <f>""</f>
        <v/>
      </c>
      <c r="C37">
        <f>""</f>
        <v/>
      </c>
      <c r="D37">
        <f>""</f>
        <v/>
      </c>
      <c r="E37">
        <f>""</f>
        <v/>
      </c>
      <c r="F37">
        <f>""</f>
        <v/>
      </c>
      <c r="G37">
        <f>""</f>
        <v/>
      </c>
      <c r="H37">
        <f>""</f>
        <v/>
      </c>
    </row>
    <row r="38">
      <c r="B38">
        <f>""</f>
        <v/>
      </c>
      <c r="C38">
        <f>""</f>
        <v/>
      </c>
      <c r="D38">
        <f>""</f>
        <v/>
      </c>
      <c r="E38">
        <f>""</f>
        <v/>
      </c>
      <c r="F38">
        <f>""</f>
        <v/>
      </c>
      <c r="G38">
        <f>""</f>
        <v/>
      </c>
      <c r="H38">
        <f>""</f>
        <v/>
      </c>
    </row>
    <row r="39">
      <c r="B39">
        <f>""</f>
        <v/>
      </c>
      <c r="C39">
        <f>""</f>
        <v/>
      </c>
      <c r="D39">
        <f>""</f>
        <v/>
      </c>
      <c r="E39">
        <f>""</f>
        <v/>
      </c>
      <c r="F39">
        <f>""</f>
        <v/>
      </c>
      <c r="G39">
        <f>""</f>
        <v/>
      </c>
      <c r="H39">
        <f>""</f>
        <v/>
      </c>
    </row>
    <row r="40">
      <c r="B40">
        <f>""</f>
        <v/>
      </c>
      <c r="C40">
        <f>""</f>
        <v/>
      </c>
      <c r="D40">
        <f>""</f>
        <v/>
      </c>
      <c r="E40">
        <f>""</f>
        <v/>
      </c>
      <c r="F40">
        <f>""</f>
        <v/>
      </c>
      <c r="G40">
        <f>""</f>
        <v/>
      </c>
      <c r="H40">
        <f>""</f>
        <v/>
      </c>
    </row>
    <row r="41">
      <c r="B41">
        <f>""</f>
        <v/>
      </c>
      <c r="C41">
        <f>""</f>
        <v/>
      </c>
      <c r="D41">
        <f>""</f>
        <v/>
      </c>
      <c r="E41">
        <f>""</f>
        <v/>
      </c>
      <c r="F41">
        <f>""</f>
        <v/>
      </c>
      <c r="G41">
        <f>""</f>
        <v/>
      </c>
      <c r="H41">
        <f>""</f>
        <v/>
      </c>
    </row>
    <row r="42">
      <c r="B42">
        <f>""</f>
        <v/>
      </c>
      <c r="C42">
        <f>""</f>
        <v/>
      </c>
      <c r="D42">
        <f>""</f>
        <v/>
      </c>
      <c r="E42">
        <f>""</f>
        <v/>
      </c>
      <c r="F42">
        <f>""</f>
        <v/>
      </c>
      <c r="G42">
        <f>""</f>
        <v/>
      </c>
      <c r="H42">
        <f>""</f>
        <v/>
      </c>
    </row>
    <row r="43">
      <c r="B43">
        <f>""</f>
        <v/>
      </c>
      <c r="C43">
        <f>""</f>
        <v/>
      </c>
      <c r="D43">
        <f>""</f>
        <v/>
      </c>
      <c r="E43">
        <f>""</f>
        <v/>
      </c>
      <c r="F43">
        <f>""</f>
        <v/>
      </c>
      <c r="G43">
        <f>""</f>
        <v/>
      </c>
      <c r="H43">
        <f>""</f>
        <v/>
      </c>
    </row>
    <row r="44">
      <c r="B44">
        <f>""</f>
        <v/>
      </c>
      <c r="C44">
        <f>""</f>
        <v/>
      </c>
      <c r="D44">
        <f>""</f>
        <v/>
      </c>
      <c r="E44">
        <f>""</f>
        <v/>
      </c>
      <c r="F44">
        <f>""</f>
        <v/>
      </c>
      <c r="G44">
        <f>""</f>
        <v/>
      </c>
      <c r="H44">
        <f>""</f>
        <v/>
      </c>
    </row>
    <row r="45">
      <c r="B45">
        <f>""</f>
        <v/>
      </c>
      <c r="C45">
        <f>""</f>
        <v/>
      </c>
      <c r="D45">
        <f>""</f>
        <v/>
      </c>
      <c r="E45">
        <f>""</f>
        <v/>
      </c>
      <c r="F45">
        <f>""</f>
        <v/>
      </c>
      <c r="G45">
        <f>""</f>
        <v/>
      </c>
      <c r="H45">
        <f>""</f>
        <v/>
      </c>
    </row>
    <row r="46">
      <c r="B46">
        <f>""</f>
        <v/>
      </c>
      <c r="C46">
        <f>""</f>
        <v/>
      </c>
      <c r="D46">
        <f>""</f>
        <v/>
      </c>
      <c r="E46">
        <f>""</f>
        <v/>
      </c>
      <c r="F46">
        <f>""</f>
        <v/>
      </c>
      <c r="G46">
        <f>""</f>
        <v/>
      </c>
      <c r="H46">
        <f>""</f>
        <v/>
      </c>
    </row>
    <row r="47">
      <c r="B47">
        <f>""</f>
        <v/>
      </c>
      <c r="C47">
        <f>""</f>
        <v/>
      </c>
      <c r="D47">
        <f>""</f>
        <v/>
      </c>
      <c r="E47">
        <f>""</f>
        <v/>
      </c>
      <c r="F47">
        <f>""</f>
        <v/>
      </c>
      <c r="G47">
        <f>""</f>
        <v/>
      </c>
      <c r="H47">
        <f>""</f>
        <v/>
      </c>
    </row>
    <row r="48">
      <c r="B48">
        <f>""</f>
        <v/>
      </c>
      <c r="C48">
        <f>""</f>
        <v/>
      </c>
      <c r="D48">
        <f>""</f>
        <v/>
      </c>
      <c r="E48">
        <f>""</f>
        <v/>
      </c>
      <c r="F48">
        <f>""</f>
        <v/>
      </c>
      <c r="G48">
        <f>""</f>
        <v/>
      </c>
      <c r="H48">
        <f>""</f>
        <v/>
      </c>
    </row>
    <row r="49">
      <c r="B49">
        <f>""</f>
        <v/>
      </c>
      <c r="C49">
        <f>""</f>
        <v/>
      </c>
      <c r="D49">
        <f>""</f>
        <v/>
      </c>
      <c r="E49">
        <f>""</f>
        <v/>
      </c>
      <c r="F49">
        <f>""</f>
        <v/>
      </c>
      <c r="G49">
        <f>""</f>
        <v/>
      </c>
      <c r="H49">
        <f>""</f>
        <v/>
      </c>
    </row>
    <row r="50">
      <c r="B50">
        <f>""</f>
        <v/>
      </c>
      <c r="C50">
        <f>""</f>
        <v/>
      </c>
      <c r="D50">
        <f>""</f>
        <v/>
      </c>
      <c r="E50">
        <f>""</f>
        <v/>
      </c>
      <c r="F50">
        <f>""</f>
        <v/>
      </c>
      <c r="G50">
        <f>""</f>
        <v/>
      </c>
      <c r="H50">
        <f>""</f>
        <v/>
      </c>
    </row>
    <row r="51">
      <c r="B51">
        <f>""</f>
        <v/>
      </c>
      <c r="C51">
        <f>""</f>
        <v/>
      </c>
      <c r="D51">
        <f>""</f>
        <v/>
      </c>
      <c r="E51">
        <f>""</f>
        <v/>
      </c>
      <c r="F51">
        <f>""</f>
        <v/>
      </c>
      <c r="G51">
        <f>""</f>
        <v/>
      </c>
      <c r="H51">
        <f>""</f>
        <v/>
      </c>
    </row>
    <row r="52">
      <c r="B52">
        <f>""</f>
        <v/>
      </c>
      <c r="C52">
        <f>""</f>
        <v/>
      </c>
      <c r="D52">
        <f>""</f>
        <v/>
      </c>
      <c r="E52">
        <f>""</f>
        <v/>
      </c>
      <c r="F52">
        <f>""</f>
        <v/>
      </c>
      <c r="G52">
        <f>""</f>
        <v/>
      </c>
      <c r="H52">
        <f>""</f>
        <v/>
      </c>
    </row>
    <row r="53">
      <c r="B53">
        <f>""</f>
        <v/>
      </c>
      <c r="C53">
        <f>""</f>
        <v/>
      </c>
      <c r="D53">
        <f>""</f>
        <v/>
      </c>
      <c r="E53">
        <f>""</f>
        <v/>
      </c>
      <c r="F53">
        <f>""</f>
        <v/>
      </c>
      <c r="G53">
        <f>""</f>
        <v/>
      </c>
      <c r="H53">
        <f>""</f>
        <v/>
      </c>
    </row>
    <row r="54">
      <c r="B54">
        <f>""</f>
        <v/>
      </c>
      <c r="C54">
        <f>""</f>
        <v/>
      </c>
      <c r="D54">
        <f>""</f>
        <v/>
      </c>
      <c r="E54">
        <f>""</f>
        <v/>
      </c>
      <c r="F54">
        <f>""</f>
        <v/>
      </c>
      <c r="G54">
        <f>""</f>
        <v/>
      </c>
      <c r="H54">
        <f>""</f>
        <v/>
      </c>
    </row>
    <row r="55">
      <c r="B55">
        <f>""</f>
        <v/>
      </c>
      <c r="C55">
        <f>""</f>
        <v/>
      </c>
      <c r="D55">
        <f>""</f>
        <v/>
      </c>
      <c r="E55">
        <f>""</f>
        <v/>
      </c>
      <c r="F55">
        <f>""</f>
        <v/>
      </c>
      <c r="G55">
        <f>""</f>
        <v/>
      </c>
      <c r="H55">
        <f>""</f>
        <v/>
      </c>
    </row>
    <row r="56">
      <c r="B56">
        <f>""</f>
        <v/>
      </c>
      <c r="C56">
        <f>""</f>
        <v/>
      </c>
      <c r="D56">
        <f>""</f>
        <v/>
      </c>
      <c r="E56">
        <f>""</f>
        <v/>
      </c>
      <c r="F56">
        <f>""</f>
        <v/>
      </c>
      <c r="G56">
        <f>""</f>
        <v/>
      </c>
      <c r="H56">
        <f>""</f>
        <v/>
      </c>
    </row>
    <row r="57">
      <c r="B57">
        <f>""</f>
        <v/>
      </c>
      <c r="C57">
        <f>""</f>
        <v/>
      </c>
      <c r="D57">
        <f>""</f>
        <v/>
      </c>
      <c r="E57">
        <f>""</f>
        <v/>
      </c>
      <c r="F57">
        <f>""</f>
        <v/>
      </c>
      <c r="G57">
        <f>""</f>
        <v/>
      </c>
      <c r="H57">
        <f>""</f>
        <v/>
      </c>
    </row>
    <row r="58">
      <c r="B58">
        <f>""</f>
        <v/>
      </c>
      <c r="C58">
        <f>""</f>
        <v/>
      </c>
      <c r="D58">
        <f>""</f>
        <v/>
      </c>
      <c r="E58">
        <f>""</f>
        <v/>
      </c>
      <c r="F58">
        <f>""</f>
        <v/>
      </c>
      <c r="G58">
        <f>""</f>
        <v/>
      </c>
      <c r="H58">
        <f>""</f>
        <v/>
      </c>
    </row>
    <row r="59">
      <c r="B59">
        <f>""</f>
        <v/>
      </c>
      <c r="C59">
        <f>""</f>
        <v/>
      </c>
      <c r="D59">
        <f>""</f>
        <v/>
      </c>
      <c r="E59">
        <f>""</f>
        <v/>
      </c>
      <c r="F59">
        <f>""</f>
        <v/>
      </c>
      <c r="G59">
        <f>""</f>
        <v/>
      </c>
      <c r="H59">
        <f>""</f>
        <v/>
      </c>
    </row>
    <row r="60">
      <c r="B60">
        <f>""</f>
        <v/>
      </c>
      <c r="C60">
        <f>""</f>
        <v/>
      </c>
      <c r="D60">
        <f>""</f>
        <v/>
      </c>
      <c r="E60">
        <f>""</f>
        <v/>
      </c>
      <c r="F60">
        <f>""</f>
        <v/>
      </c>
      <c r="G60">
        <f>""</f>
        <v/>
      </c>
      <c r="H60">
        <f>""</f>
        <v/>
      </c>
    </row>
    <row r="61">
      <c r="B61">
        <f>""</f>
        <v/>
      </c>
      <c r="C61">
        <f>""</f>
        <v/>
      </c>
      <c r="D61">
        <f>""</f>
        <v/>
      </c>
      <c r="E61">
        <f>""</f>
        <v/>
      </c>
      <c r="F61">
        <f>""</f>
        <v/>
      </c>
      <c r="G61">
        <f>""</f>
        <v/>
      </c>
      <c r="H61">
        <f>""</f>
        <v/>
      </c>
    </row>
    <row r="62">
      <c r="B62">
        <f>""</f>
        <v/>
      </c>
      <c r="C62">
        <f>""</f>
        <v/>
      </c>
      <c r="D62">
        <f>""</f>
        <v/>
      </c>
      <c r="E62">
        <f>""</f>
        <v/>
      </c>
      <c r="F62">
        <f>""</f>
        <v/>
      </c>
      <c r="G62">
        <f>""</f>
        <v/>
      </c>
      <c r="H62">
        <f>""</f>
        <v/>
      </c>
    </row>
    <row r="63">
      <c r="B63">
        <f>""</f>
        <v/>
      </c>
      <c r="C63">
        <f>""</f>
        <v/>
      </c>
      <c r="D63">
        <f>""</f>
        <v/>
      </c>
      <c r="E63">
        <f>""</f>
        <v/>
      </c>
      <c r="F63">
        <f>""</f>
        <v/>
      </c>
      <c r="G63">
        <f>""</f>
        <v/>
      </c>
      <c r="H63">
        <f>""</f>
        <v/>
      </c>
    </row>
    <row r="64">
      <c r="B64">
        <f>""</f>
        <v/>
      </c>
      <c r="C64">
        <f>""</f>
        <v/>
      </c>
      <c r="D64">
        <f>""</f>
        <v/>
      </c>
      <c r="E64">
        <f>""</f>
        <v/>
      </c>
      <c r="F64">
        <f>""</f>
        <v/>
      </c>
      <c r="G64">
        <f>""</f>
        <v/>
      </c>
      <c r="H64">
        <f>""</f>
        <v/>
      </c>
    </row>
    <row r="65">
      <c r="B65">
        <f>""</f>
        <v/>
      </c>
      <c r="C65">
        <f>""</f>
        <v/>
      </c>
      <c r="D65">
        <f>""</f>
        <v/>
      </c>
      <c r="E65">
        <f>""</f>
        <v/>
      </c>
      <c r="F65">
        <f>""</f>
        <v/>
      </c>
      <c r="G65">
        <f>""</f>
        <v/>
      </c>
      <c r="H65">
        <f>""</f>
        <v/>
      </c>
    </row>
    <row r="66">
      <c r="B66">
        <f>""</f>
        <v/>
      </c>
      <c r="C66">
        <f>""</f>
        <v/>
      </c>
      <c r="D66">
        <f>""</f>
        <v/>
      </c>
      <c r="E66">
        <f>""</f>
        <v/>
      </c>
      <c r="F66">
        <f>""</f>
        <v/>
      </c>
      <c r="G66">
        <f>""</f>
        <v/>
      </c>
      <c r="H66">
        <f>""</f>
        <v/>
      </c>
    </row>
    <row r="67">
      <c r="B67">
        <f>""</f>
        <v/>
      </c>
      <c r="C67">
        <f>""</f>
        <v/>
      </c>
      <c r="D67">
        <f>""</f>
        <v/>
      </c>
      <c r="E67">
        <f>""</f>
        <v/>
      </c>
      <c r="F67">
        <f>""</f>
        <v/>
      </c>
      <c r="G67">
        <f>""</f>
        <v/>
      </c>
      <c r="H67">
        <f>""</f>
        <v/>
      </c>
    </row>
    <row r="68">
      <c r="B68">
        <f>""</f>
        <v/>
      </c>
      <c r="C68">
        <f>""</f>
        <v/>
      </c>
      <c r="D68">
        <f>""</f>
        <v/>
      </c>
      <c r="E68">
        <f>""</f>
        <v/>
      </c>
      <c r="F68">
        <f>""</f>
        <v/>
      </c>
      <c r="G68">
        <f>""</f>
        <v/>
      </c>
      <c r="H68">
        <f>""</f>
        <v/>
      </c>
    </row>
    <row r="69">
      <c r="B69">
        <f>""</f>
        <v/>
      </c>
      <c r="C69">
        <f>""</f>
        <v/>
      </c>
      <c r="D69">
        <f>""</f>
        <v/>
      </c>
      <c r="E69">
        <f>""</f>
        <v/>
      </c>
      <c r="F69">
        <f>""</f>
        <v/>
      </c>
      <c r="G69">
        <f>""</f>
        <v/>
      </c>
      <c r="H69">
        <f>""</f>
        <v/>
      </c>
    </row>
    <row r="70">
      <c r="B70">
        <f>""</f>
        <v/>
      </c>
      <c r="C70">
        <f>""</f>
        <v/>
      </c>
      <c r="D70">
        <f>""</f>
        <v/>
      </c>
      <c r="E70">
        <f>""</f>
        <v/>
      </c>
      <c r="F70">
        <f>""</f>
        <v/>
      </c>
      <c r="G70">
        <f>""</f>
        <v/>
      </c>
      <c r="H70">
        <f>""</f>
        <v/>
      </c>
    </row>
    <row r="71">
      <c r="B71">
        <f>""</f>
        <v/>
      </c>
      <c r="C71">
        <f>""</f>
        <v/>
      </c>
      <c r="D71">
        <f>""</f>
        <v/>
      </c>
      <c r="E71">
        <f>""</f>
        <v/>
      </c>
      <c r="F71">
        <f>""</f>
        <v/>
      </c>
      <c r="G71">
        <f>""</f>
        <v/>
      </c>
      <c r="H71">
        <f>""</f>
        <v/>
      </c>
    </row>
    <row r="72">
      <c r="B72">
        <f>""</f>
        <v/>
      </c>
      <c r="C72">
        <f>""</f>
        <v/>
      </c>
      <c r="D72">
        <f>""</f>
        <v/>
      </c>
      <c r="E72">
        <f>""</f>
        <v/>
      </c>
      <c r="F72">
        <f>""</f>
        <v/>
      </c>
      <c r="G72">
        <f>""</f>
        <v/>
      </c>
      <c r="H72">
        <f>""</f>
        <v/>
      </c>
    </row>
    <row r="73">
      <c r="B73">
        <f>""</f>
        <v/>
      </c>
      <c r="C73">
        <f>""</f>
        <v/>
      </c>
      <c r="D73">
        <f>""</f>
        <v/>
      </c>
      <c r="E73">
        <f>""</f>
        <v/>
      </c>
      <c r="F73">
        <f>""</f>
        <v/>
      </c>
      <c r="G73">
        <f>""</f>
        <v/>
      </c>
      <c r="H73">
        <f>""</f>
        <v/>
      </c>
    </row>
    <row r="74">
      <c r="B74">
        <f>""</f>
        <v/>
      </c>
      <c r="C74">
        <f>""</f>
        <v/>
      </c>
      <c r="D74">
        <f>""</f>
        <v/>
      </c>
      <c r="E74">
        <f>""</f>
        <v/>
      </c>
      <c r="F74">
        <f>""</f>
        <v/>
      </c>
      <c r="G74">
        <f>""</f>
        <v/>
      </c>
      <c r="H74">
        <f>""</f>
        <v/>
      </c>
    </row>
    <row r="75">
      <c r="B75">
        <f>""</f>
        <v/>
      </c>
      <c r="C75">
        <f>""</f>
        <v/>
      </c>
      <c r="D75">
        <f>""</f>
        <v/>
      </c>
      <c r="E75">
        <f>""</f>
        <v/>
      </c>
      <c r="F75">
        <f>""</f>
        <v/>
      </c>
      <c r="G75">
        <f>""</f>
        <v/>
      </c>
      <c r="H75">
        <f>""</f>
        <v/>
      </c>
    </row>
    <row r="76">
      <c r="B76">
        <f>""</f>
        <v/>
      </c>
      <c r="C76">
        <f>""</f>
        <v/>
      </c>
      <c r="D76">
        <f>""</f>
        <v/>
      </c>
      <c r="E76">
        <f>""</f>
        <v/>
      </c>
      <c r="F76">
        <f>""</f>
        <v/>
      </c>
      <c r="G76">
        <f>""</f>
        <v/>
      </c>
      <c r="H76">
        <f>""</f>
        <v/>
      </c>
    </row>
    <row r="77">
      <c r="B77">
        <f>""</f>
        <v/>
      </c>
      <c r="C77">
        <f>""</f>
        <v/>
      </c>
      <c r="D77">
        <f>""</f>
        <v/>
      </c>
      <c r="E77">
        <f>""</f>
        <v/>
      </c>
      <c r="F77">
        <f>""</f>
        <v/>
      </c>
      <c r="G77">
        <f>""</f>
        <v/>
      </c>
      <c r="H77">
        <f>""</f>
        <v/>
      </c>
    </row>
    <row r="78">
      <c r="B78">
        <f>""</f>
        <v/>
      </c>
      <c r="C78">
        <f>""</f>
        <v/>
      </c>
      <c r="D78">
        <f>""</f>
        <v/>
      </c>
      <c r="E78">
        <f>""</f>
        <v/>
      </c>
      <c r="F78">
        <f>""</f>
        <v/>
      </c>
      <c r="G78">
        <f>""</f>
        <v/>
      </c>
      <c r="H78">
        <f>""</f>
        <v/>
      </c>
    </row>
    <row r="79">
      <c r="B79">
        <f>""</f>
        <v/>
      </c>
      <c r="C79">
        <f>""</f>
        <v/>
      </c>
      <c r="D79">
        <f>""</f>
        <v/>
      </c>
      <c r="E79">
        <f>""</f>
        <v/>
      </c>
      <c r="F79">
        <f>""</f>
        <v/>
      </c>
      <c r="G79">
        <f>""</f>
        <v/>
      </c>
      <c r="H79">
        <f>""</f>
        <v/>
      </c>
    </row>
    <row r="80">
      <c r="B80">
        <f>""</f>
        <v/>
      </c>
      <c r="C80">
        <f>""</f>
        <v/>
      </c>
      <c r="D80">
        <f>""</f>
        <v/>
      </c>
      <c r="E80">
        <f>""</f>
        <v/>
      </c>
      <c r="F80">
        <f>""</f>
        <v/>
      </c>
      <c r="G80">
        <f>""</f>
        <v/>
      </c>
      <c r="H80">
        <f>""</f>
        <v/>
      </c>
    </row>
    <row r="81">
      <c r="B81">
        <f>""</f>
        <v/>
      </c>
      <c r="C81">
        <f>""</f>
        <v/>
      </c>
      <c r="D81">
        <f>""</f>
        <v/>
      </c>
      <c r="E81">
        <f>""</f>
        <v/>
      </c>
      <c r="F81">
        <f>""</f>
        <v/>
      </c>
      <c r="G81">
        <f>""</f>
        <v/>
      </c>
      <c r="H81">
        <f>""</f>
        <v/>
      </c>
    </row>
    <row r="82">
      <c r="B82">
        <f>""</f>
        <v/>
      </c>
      <c r="C82">
        <f>""</f>
        <v/>
      </c>
      <c r="D82">
        <f>""</f>
        <v/>
      </c>
      <c r="E82">
        <f>""</f>
        <v/>
      </c>
      <c r="F82">
        <f>""</f>
        <v/>
      </c>
      <c r="G82">
        <f>""</f>
        <v/>
      </c>
      <c r="H82">
        <f>""</f>
        <v/>
      </c>
    </row>
    <row r="83">
      <c r="B83">
        <f>""</f>
        <v/>
      </c>
      <c r="C83">
        <f>""</f>
        <v/>
      </c>
      <c r="D83">
        <f>""</f>
        <v/>
      </c>
      <c r="E83">
        <f>""</f>
        <v/>
      </c>
      <c r="F83">
        <f>""</f>
        <v/>
      </c>
      <c r="G83">
        <f>""</f>
        <v/>
      </c>
      <c r="H83">
        <f>""</f>
        <v/>
      </c>
    </row>
    <row r="84">
      <c r="B84">
        <f>""</f>
        <v/>
      </c>
      <c r="C84">
        <f>""</f>
        <v/>
      </c>
      <c r="D84">
        <f>""</f>
        <v/>
      </c>
      <c r="E84">
        <f>""</f>
        <v/>
      </c>
      <c r="F84">
        <f>""</f>
        <v/>
      </c>
      <c r="G84">
        <f>""</f>
        <v/>
      </c>
      <c r="H84">
        <f>""</f>
        <v/>
      </c>
    </row>
    <row r="85">
      <c r="B85">
        <f>""</f>
        <v/>
      </c>
      <c r="C85">
        <f>""</f>
        <v/>
      </c>
      <c r="D85">
        <f>""</f>
        <v/>
      </c>
      <c r="E85">
        <f>""</f>
        <v/>
      </c>
      <c r="F85">
        <f>""</f>
        <v/>
      </c>
      <c r="G85">
        <f>""</f>
        <v/>
      </c>
      <c r="H85">
        <f>""</f>
        <v/>
      </c>
    </row>
    <row r="86">
      <c r="B86">
        <f>""</f>
        <v/>
      </c>
      <c r="C86">
        <f>""</f>
        <v/>
      </c>
      <c r="D86">
        <f>""</f>
        <v/>
      </c>
      <c r="E86">
        <f>""</f>
        <v/>
      </c>
      <c r="F86">
        <f>""</f>
        <v/>
      </c>
      <c r="G86">
        <f>""</f>
        <v/>
      </c>
      <c r="H86">
        <f>""</f>
        <v/>
      </c>
    </row>
    <row r="87">
      <c r="B87">
        <f>""</f>
        <v/>
      </c>
      <c r="C87">
        <f>""</f>
        <v/>
      </c>
      <c r="D87">
        <f>""</f>
        <v/>
      </c>
      <c r="E87">
        <f>""</f>
        <v/>
      </c>
      <c r="F87">
        <f>""</f>
        <v/>
      </c>
      <c r="G87">
        <f>""</f>
        <v/>
      </c>
      <c r="H87">
        <f>""</f>
        <v/>
      </c>
    </row>
    <row r="88">
      <c r="B88">
        <f>""</f>
        <v/>
      </c>
      <c r="C88">
        <f>""</f>
        <v/>
      </c>
      <c r="D88">
        <f>""</f>
        <v/>
      </c>
      <c r="E88">
        <f>""</f>
        <v/>
      </c>
      <c r="F88">
        <f>""</f>
        <v/>
      </c>
      <c r="G88">
        <f>""</f>
        <v/>
      </c>
      <c r="H88">
        <f>""</f>
        <v/>
      </c>
    </row>
    <row r="89">
      <c r="B89">
        <f>""</f>
        <v/>
      </c>
      <c r="C89">
        <f>""</f>
        <v/>
      </c>
      <c r="D89">
        <f>""</f>
        <v/>
      </c>
      <c r="E89">
        <f>""</f>
        <v/>
      </c>
      <c r="F89">
        <f>""</f>
        <v/>
      </c>
      <c r="G89">
        <f>""</f>
        <v/>
      </c>
      <c r="H89">
        <f>""</f>
        <v/>
      </c>
    </row>
    <row r="90">
      <c r="B90">
        <f>""</f>
        <v/>
      </c>
      <c r="C90">
        <f>""</f>
        <v/>
      </c>
      <c r="D90">
        <f>""</f>
        <v/>
      </c>
      <c r="E90">
        <f>""</f>
        <v/>
      </c>
      <c r="F90">
        <f>""</f>
        <v/>
      </c>
      <c r="G90">
        <f>""</f>
        <v/>
      </c>
      <c r="H90">
        <f>""</f>
        <v/>
      </c>
    </row>
    <row r="91">
      <c r="B91">
        <f>""</f>
        <v/>
      </c>
      <c r="C91">
        <f>""</f>
        <v/>
      </c>
      <c r="D91">
        <f>""</f>
        <v/>
      </c>
      <c r="E91">
        <f>""</f>
        <v/>
      </c>
      <c r="F91">
        <f>""</f>
        <v/>
      </c>
      <c r="G91">
        <f>""</f>
        <v/>
      </c>
      <c r="H91">
        <f>""</f>
        <v/>
      </c>
    </row>
    <row r="92">
      <c r="B92">
        <f>""</f>
        <v/>
      </c>
      <c r="C92">
        <f>""</f>
        <v/>
      </c>
      <c r="D92">
        <f>""</f>
        <v/>
      </c>
      <c r="E92">
        <f>""</f>
        <v/>
      </c>
      <c r="F92">
        <f>""</f>
        <v/>
      </c>
      <c r="G92">
        <f>""</f>
        <v/>
      </c>
      <c r="H92">
        <f>""</f>
        <v/>
      </c>
    </row>
    <row r="93">
      <c r="B93">
        <f>""</f>
        <v/>
      </c>
      <c r="C93">
        <f>""</f>
        <v/>
      </c>
      <c r="D93">
        <f>""</f>
        <v/>
      </c>
      <c r="E93">
        <f>""</f>
        <v/>
      </c>
      <c r="F93">
        <f>""</f>
        <v/>
      </c>
      <c r="G93">
        <f>""</f>
        <v/>
      </c>
      <c r="H93">
        <f>""</f>
        <v/>
      </c>
    </row>
    <row r="94">
      <c r="B94">
        <f>""</f>
        <v/>
      </c>
      <c r="C94">
        <f>""</f>
        <v/>
      </c>
      <c r="D94">
        <f>""</f>
        <v/>
      </c>
      <c r="E94">
        <f>""</f>
        <v/>
      </c>
      <c r="F94">
        <f>""</f>
        <v/>
      </c>
      <c r="G94">
        <f>""</f>
        <v/>
      </c>
      <c r="H94">
        <f>""</f>
        <v/>
      </c>
    </row>
    <row r="95">
      <c r="B95">
        <f>""</f>
        <v/>
      </c>
      <c r="C95">
        <f>""</f>
        <v/>
      </c>
      <c r="D95">
        <f>""</f>
        <v/>
      </c>
      <c r="E95">
        <f>""</f>
        <v/>
      </c>
      <c r="F95">
        <f>""</f>
        <v/>
      </c>
      <c r="G95">
        <f>""</f>
        <v/>
      </c>
      <c r="H95">
        <f>""</f>
        <v/>
      </c>
    </row>
    <row r="96">
      <c r="B96">
        <f>""</f>
        <v/>
      </c>
      <c r="C96">
        <f>""</f>
        <v/>
      </c>
      <c r="D96">
        <f>""</f>
        <v/>
      </c>
      <c r="E96">
        <f>""</f>
        <v/>
      </c>
      <c r="F96">
        <f>""</f>
        <v/>
      </c>
      <c r="G96">
        <f>""</f>
        <v/>
      </c>
      <c r="H96">
        <f>""</f>
        <v/>
      </c>
    </row>
    <row r="97">
      <c r="B97">
        <f>""</f>
        <v/>
      </c>
      <c r="C97">
        <f>""</f>
        <v/>
      </c>
      <c r="D97">
        <f>""</f>
        <v/>
      </c>
      <c r="E97">
        <f>""</f>
        <v/>
      </c>
      <c r="F97">
        <f>""</f>
        <v/>
      </c>
      <c r="G97">
        <f>""</f>
        <v/>
      </c>
      <c r="H97">
        <f>""</f>
        <v/>
      </c>
    </row>
    <row r="98">
      <c r="B98">
        <f>""</f>
        <v/>
      </c>
      <c r="C98">
        <f>""</f>
        <v/>
      </c>
      <c r="D98">
        <f>""</f>
        <v/>
      </c>
      <c r="E98">
        <f>""</f>
        <v/>
      </c>
      <c r="F98">
        <f>""</f>
        <v/>
      </c>
      <c r="G98">
        <f>""</f>
        <v/>
      </c>
      <c r="H98">
        <f>""</f>
        <v/>
      </c>
    </row>
    <row r="99">
      <c r="B99">
        <f>""</f>
        <v/>
      </c>
      <c r="C99">
        <f>""</f>
        <v/>
      </c>
      <c r="D99">
        <f>""</f>
        <v/>
      </c>
      <c r="E99">
        <f>""</f>
        <v/>
      </c>
      <c r="F99">
        <f>""</f>
        <v/>
      </c>
      <c r="G99">
        <f>""</f>
        <v/>
      </c>
      <c r="H99">
        <f>""</f>
        <v/>
      </c>
    </row>
    <row r="100">
      <c r="B100">
        <f>""</f>
        <v/>
      </c>
      <c r="C100">
        <f>""</f>
        <v/>
      </c>
      <c r="D100">
        <f>""</f>
        <v/>
      </c>
      <c r="E100">
        <f>""</f>
        <v/>
      </c>
      <c r="F100">
        <f>""</f>
        <v/>
      </c>
      <c r="G100">
        <f>""</f>
        <v/>
      </c>
      <c r="H100">
        <f>""</f>
        <v/>
      </c>
    </row>
    <row r="101">
      <c r="B101">
        <f>""</f>
        <v/>
      </c>
      <c r="C101">
        <f>""</f>
        <v/>
      </c>
      <c r="D101">
        <f>""</f>
        <v/>
      </c>
      <c r="E101">
        <f>""</f>
        <v/>
      </c>
      <c r="F101">
        <f>""</f>
        <v/>
      </c>
      <c r="G101">
        <f>""</f>
        <v/>
      </c>
      <c r="H101">
        <f>""</f>
        <v/>
      </c>
    </row>
  </sheetData>
  <mergeCells count="18">
    <mergeCell ref="A1:H1"/>
    <mergeCell ref="E12:F12"/>
    <mergeCell ref="C12:D12"/>
    <mergeCell ref="G12:H12"/>
    <mergeCell ref="C10:D10"/>
    <mergeCell ref="E10:F10"/>
    <mergeCell ref="A2:H2"/>
    <mergeCell ref="G10:H10"/>
    <mergeCell ref="A10:B10"/>
    <mergeCell ref="A13:B13"/>
    <mergeCell ref="E13:F13"/>
    <mergeCell ref="C13:D13"/>
    <mergeCell ref="C9:D9"/>
    <mergeCell ref="A9:B9"/>
    <mergeCell ref="G9:H9"/>
    <mergeCell ref="E9:F9"/>
    <mergeCell ref="G13:H13"/>
    <mergeCell ref="A12:B12"/>
  </mergeCells>
  <conditionalFormatting sqref="E5">
    <cfRule type="expression" priority="1" dxfId="0">
      <formula>E5&gt;0</formula>
    </cfRule>
  </conditionalFormatting>
  <conditionalFormatting sqref="E6">
    <cfRule type="expression" priority="2" dxfId="0">
      <formula>E6&gt;0</formula>
    </cfRule>
  </conditionalFormatting>
  <conditionalFormatting sqref="E7">
    <cfRule type="expression" priority="3" dxfId="1">
      <formula>E7="Yes"</formula>
    </cfRule>
  </conditionalFormatting>
  <conditionalFormatting sqref="G18:G29">
    <cfRule type="expression" priority="4" dxfId="1">
      <formula>AND(ISNUMBER(G18),G18&lt;0.6)</formula>
    </cfRule>
    <cfRule type="expression" priority="5" dxfId="2">
      <formula>AND(ISNUMBER(G18),G18&gt;=0.6,G18&lt;=0.85)</formula>
    </cfRule>
    <cfRule type="expression" priority="6" dxfId="3">
      <formula>AND(ISNUMBER(G18),G18&gt;0.85,G18&lt;=1)</formula>
    </cfRule>
    <cfRule type="expression" priority="7" dxfId="0">
      <formula>AND(ISNUMBER(G18),G18&gt;1)</formula>
    </cfRule>
  </conditionalFormatting>
  <dataValidations count="4">
    <dataValidation sqref="B4" showDropDown="0" showInputMessage="1" showErrorMessage="1" allowBlank="0" errorTitle="Invalid date" error="Enter a valid date between 01/01/2020 and 12/31/2100." promptTitle="Reporting start date" prompt="Enter a reporting start date between 01/01/2020 and 12/31/2100." type="date" errorStyle="stop" operator="between">
      <formula1>DATE(2020,1,1)</formula1>
      <formula2>DATE(2100,12,31)</formula2>
    </dataValidation>
    <dataValidation sqref="B5" showDropDown="0" showInputMessage="1" showErrorMessage="1" allowBlank="0" errorTitle="Invalid reporting period" error="End Date must be on or after Start Date and no later than 12/31/2100." promptTitle="Reporting end date" prompt="Enter an end date on or after the start date." type="custom" errorStyle="stop">
      <formula1>=AND(B5&gt;=B4,B5&lt;=DATE(2100,12,31))</formula1>
    </dataValidation>
    <dataValidation sqref="B6" showDropDown="0" showInputMessage="1" showErrorMessage="1" allowBlank="0" error="Select a clinic from the list." promptTitle="Clinic filter" prompt="Select a clinic. All includes every valid clinic." type="list">
      <formula1>'Lists'!$A$2:$A$21</formula1>
    </dataValidation>
    <dataValidation sqref="B7" showDropDown="0" showInputMessage="1" showErrorMessage="1" allowBlank="0" error="Select a service line from the list." promptTitle="Service line filter" prompt="Select a service line. All includes every valid service line." type="list">
      <formula1>'Lists'!$J$2:$J$20</formula1>
    </dataValidation>
  </dataValidation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R506"/>
  <sheetViews>
    <sheetView showGridLines="0" workbookViewId="0">
      <pane ySplit="6" topLeftCell="A7" activePane="bottomLeft" state="frozen"/>
      <selection pane="bottomLeft" activeCell="A1" sqref="A1"/>
    </sheetView>
  </sheetViews>
  <sheetFormatPr baseColWidth="8" defaultRowHeight="15"/>
  <cols>
    <col width="12" customWidth="1" min="1" max="1"/>
    <col width="24" customWidth="1" min="2" max="2"/>
    <col width="20" customWidth="1" min="3" max="3"/>
    <col width="14" customWidth="1" min="4" max="4"/>
    <col width="22" customWidth="1" min="5" max="5"/>
    <col width="18" customWidth="1" min="6" max="6"/>
    <col width="18" customWidth="1" min="7" max="7"/>
    <col width="18" customWidth="1" min="8" max="8"/>
    <col width="18" customWidth="1" min="9" max="9"/>
    <col width="18" customWidth="1" min="10" max="10"/>
    <col width="35" customWidth="1" min="11" max="11"/>
    <col width="18" customWidth="1" min="12" max="12"/>
    <col width="20" customWidth="1" min="13" max="13"/>
    <col width="18" customWidth="1" min="14" max="14"/>
    <col width="18" customWidth="1" min="15" max="15"/>
    <col width="26" customWidth="1" min="16" max="16"/>
    <col hidden="1" width="18" customWidth="1" min="17" max="17"/>
    <col hidden="1" width="42" customWidth="1" min="18" max="18"/>
  </cols>
  <sheetData>
    <row r="1">
      <c r="A1" s="1" t="inlineStr">
        <is>
          <t>Room Utilization Log</t>
        </is>
      </c>
    </row>
    <row r="2">
      <c r="A2" s="2" t="inlineStr">
        <is>
          <t>Enter one row for each clinic, room, date, and session. Do not enter patient information.</t>
        </is>
      </c>
    </row>
    <row r="3">
      <c r="A3" s="2" t="inlineStr">
        <is>
          <t>Blocked minutes and downtime minutes must not overlap. Occupied minutes must not exceed net usable minutes.</t>
        </is>
      </c>
    </row>
    <row r="5">
      <c r="A5" s="22" t="inlineStr">
        <is>
          <t>Yellow cells: user entry</t>
        </is>
      </c>
      <c r="C5" s="23" t="inlineStr">
        <is>
          <t>Gray cells: calculated</t>
        </is>
      </c>
      <c r="E5" s="24" t="inlineStr">
        <is>
          <t>Red status: review required</t>
        </is>
      </c>
    </row>
    <row r="6" ht="38" customHeight="1">
      <c r="A6" s="13" t="inlineStr">
        <is>
          <t>Date</t>
        </is>
      </c>
      <c r="B6" s="13" t="inlineStr">
        <is>
          <t>Clinic</t>
        </is>
      </c>
      <c r="C6" s="13" t="inlineStr">
        <is>
          <t>Room</t>
        </is>
      </c>
      <c r="D6" s="13" t="inlineStr">
        <is>
          <t>Session</t>
        </is>
      </c>
      <c r="E6" s="13" t="inlineStr">
        <is>
          <t>Service Line</t>
        </is>
      </c>
      <c r="F6" s="13" t="inlineStr">
        <is>
          <t>Planned Capacity Minutes</t>
        </is>
      </c>
      <c r="G6" s="13" t="inlineStr">
        <is>
          <t>Blocked Minutes</t>
        </is>
      </c>
      <c r="H6" s="13" t="inlineStr">
        <is>
          <t>Downtime Minutes</t>
        </is>
      </c>
      <c r="I6" s="13" t="inlineStr">
        <is>
          <t>Occupied Minutes</t>
        </is>
      </c>
      <c r="J6" s="13" t="inlineStr">
        <is>
          <t>Completed Visits</t>
        </is>
      </c>
      <c r="K6" s="13" t="inlineStr">
        <is>
          <t>Notes</t>
        </is>
      </c>
      <c r="L6" s="13" t="inlineStr">
        <is>
          <t>Net Usable Minutes</t>
        </is>
      </c>
      <c r="M6" s="13" t="inlineStr">
        <is>
          <t>Unfilled Usable Minutes</t>
        </is>
      </c>
      <c r="N6" s="13" t="inlineStr">
        <is>
          <t>Usable Utilization</t>
        </is>
      </c>
      <c r="O6" s="13" t="inlineStr">
        <is>
          <t>Unavailable Minutes</t>
        </is>
      </c>
      <c r="P6" s="13" t="inlineStr">
        <is>
          <t>Data Status</t>
        </is>
      </c>
      <c r="Q6" s="13" t="inlineStr">
        <is>
          <t>In Dashboard Scope</t>
        </is>
      </c>
      <c r="R6" s="13" t="inlineStr">
        <is>
          <t>Record Key</t>
        </is>
      </c>
    </row>
    <row r="7">
      <c r="A7" s="44" t="n">
        <v>46266</v>
      </c>
      <c r="B7" s="26" t="inlineStr">
        <is>
          <t>Northstar Family Clinic</t>
        </is>
      </c>
      <c r="C7" s="26" t="inlineStr">
        <is>
          <t>Exam A1</t>
        </is>
      </c>
      <c r="D7" s="26" t="inlineStr">
        <is>
          <t>Morning</t>
        </is>
      </c>
      <c r="E7" s="26" t="inlineStr">
        <is>
          <t>Family Medicine</t>
        </is>
      </c>
      <c r="F7" s="27" t="n">
        <v>240</v>
      </c>
      <c r="G7" s="27" t="n">
        <v>0</v>
      </c>
      <c r="H7" s="27" t="n">
        <v>0</v>
      </c>
      <c r="I7" s="27" t="n">
        <v>205</v>
      </c>
      <c r="J7" s="27" t="n">
        <v>8</v>
      </c>
      <c r="K7" s="28" t="inlineStr">
        <is>
          <t>Routine room session</t>
        </is>
      </c>
      <c r="L7" s="29">
        <f>IF(COUNTA($A7:$K7)=0,"",MAX($F7-$G7-$H7,0))</f>
        <v/>
      </c>
      <c r="M7" s="29">
        <f>IF(COUNTA($A7:$K7)=0,"",MAX($L7-$I7,0))</f>
        <v/>
      </c>
      <c r="N7" s="45">
        <f>IF(COUNTA($A7:$K7)=0,"",IF($L7=0,"",$I7/$L7))</f>
        <v/>
      </c>
      <c r="O7" s="29">
        <f>IF(COUNTA($A7:$K7)=0,"",$G7+$H7)</f>
        <v/>
      </c>
      <c r="P7" s="31">
        <f>IF(COUNTA($A7:$K7)=0,"",IF(OR($A7="",$B7="",$C7="",$D7="",$E7="",$F7="",$G7="",$H7="",$I7="",$J7=""),"Missing required field",IF(COUNTIFS(Lists!$B$2:$B$21,$B7,Lists!$D$2:$D$21,$C7)=0,"Room/clinic mismatch",IF(COUNTIFS($A$7:$A$506,$A7,$B$7:$B$506,$B7,$C$7:$C$506,$C7,$D$7:$D$506,$D7)&gt;1,"Duplicate room session",IF($G7+$H7&gt;$F7,"Unavailable exceeds capacity",IF($I7&gt;$L7,"Occupied exceeds usable","Ready"))))))</f>
        <v/>
      </c>
      <c r="Q7" s="29">
        <f>IF($P7&lt;&gt;"Ready",0,IF(AND($A7&gt;=Dashboard!$B$4,$A7&lt;=Dashboard!$B$5,OR(Dashboard!$B$6="All",$B7=Dashboard!$B$6),OR(Dashboard!$B$7="All",$E7=Dashboard!$B$7)),1,0))</f>
        <v/>
      </c>
      <c r="R7" s="32">
        <f>IF(OR($A7="",$B7="",$C7="",$D7=""),"",$B7&amp;"|"&amp;$C7&amp;"|"&amp;YEAR($A7)&amp;"-"&amp;MONTH($A7)&amp;"-"&amp;DAY($A7)&amp;"|"&amp;$D7)</f>
        <v/>
      </c>
    </row>
    <row r="8">
      <c r="A8" s="44" t="n">
        <v>46266</v>
      </c>
      <c r="B8" s="26" t="inlineStr">
        <is>
          <t>Northstar Family Clinic</t>
        </is>
      </c>
      <c r="C8" s="26" t="inlineStr">
        <is>
          <t>Exam A2</t>
        </is>
      </c>
      <c r="D8" s="26" t="inlineStr">
        <is>
          <t>Morning</t>
        </is>
      </c>
      <c r="E8" s="26" t="inlineStr">
        <is>
          <t>Family Medicine</t>
        </is>
      </c>
      <c r="F8" s="27" t="n">
        <v>240</v>
      </c>
      <c r="G8" s="27" t="n">
        <v>30</v>
      </c>
      <c r="H8" s="27" t="n">
        <v>0</v>
      </c>
      <c r="I8" s="27" t="n">
        <v>180</v>
      </c>
      <c r="J8" s="27" t="n">
        <v>7</v>
      </c>
      <c r="K8" s="28" t="inlineStr">
        <is>
          <t>Team meeting block</t>
        </is>
      </c>
      <c r="L8" s="29">
        <f>IF(COUNTA($A8:$K8)=0,"",MAX($F8-$G8-$H8,0))</f>
        <v/>
      </c>
      <c r="M8" s="29">
        <f>IF(COUNTA($A8:$K8)=0,"",MAX($L8-$I8,0))</f>
        <v/>
      </c>
      <c r="N8" s="45">
        <f>IF(COUNTA($A8:$K8)=0,"",IF($L8=0,"",$I8/$L8))</f>
        <v/>
      </c>
      <c r="O8" s="29">
        <f>IF(COUNTA($A8:$K8)=0,"",$G8+$H8)</f>
        <v/>
      </c>
      <c r="P8" s="31">
        <f>IF(COUNTA($A8:$K8)=0,"",IF(OR($A8="",$B8="",$C8="",$D8="",$E8="",$F8="",$G8="",$H8="",$I8="",$J8=""),"Missing required field",IF(COUNTIFS(Lists!$B$2:$B$21,$B8,Lists!$D$2:$D$21,$C8)=0,"Room/clinic mismatch",IF(COUNTIFS($A$7:$A$506,$A8,$B$7:$B$506,$B8,$C$7:$C$506,$C8,$D$7:$D$506,$D8)&gt;1,"Duplicate room session",IF($G8+$H8&gt;$F8,"Unavailable exceeds capacity",IF($I8&gt;$L8,"Occupied exceeds usable","Ready"))))))</f>
        <v/>
      </c>
      <c r="Q8" s="29">
        <f>IF($P8&lt;&gt;"Ready",0,IF(AND($A8&gt;=Dashboard!$B$4,$A8&lt;=Dashboard!$B$5,OR(Dashboard!$B$6="All",$B8=Dashboard!$B$6),OR(Dashboard!$B$7="All",$E8=Dashboard!$B$7)),1,0))</f>
        <v/>
      </c>
      <c r="R8" s="32">
        <f>IF(OR($A8="",$B8="",$C8="",$D8=""),"",$B8&amp;"|"&amp;$C8&amp;"|"&amp;YEAR($A8)&amp;"-"&amp;MONTH($A8)&amp;"-"&amp;DAY($A8)&amp;"|"&amp;$D8)</f>
        <v/>
      </c>
    </row>
    <row r="9">
      <c r="A9" s="44" t="n">
        <v>46266</v>
      </c>
      <c r="B9" s="26" t="inlineStr">
        <is>
          <t>Northstar Family Clinic</t>
        </is>
      </c>
      <c r="C9" s="26" t="inlineStr">
        <is>
          <t>Procedure A4</t>
        </is>
      </c>
      <c r="D9" s="26" t="inlineStr">
        <is>
          <t>Afternoon</t>
        </is>
      </c>
      <c r="E9" s="26" t="inlineStr">
        <is>
          <t>Minor Procedures</t>
        </is>
      </c>
      <c r="F9" s="27" t="n">
        <v>240</v>
      </c>
      <c r="G9" s="27" t="n">
        <v>45</v>
      </c>
      <c r="H9" s="27" t="n">
        <v>15</v>
      </c>
      <c r="I9" s="27" t="n">
        <v>150</v>
      </c>
      <c r="J9" s="27" t="n">
        <v>4</v>
      </c>
      <c r="K9" s="28" t="inlineStr">
        <is>
          <t>Supply setup and equipment check</t>
        </is>
      </c>
      <c r="L9" s="29">
        <f>IF(COUNTA($A9:$K9)=0,"",MAX($F9-$G9-$H9,0))</f>
        <v/>
      </c>
      <c r="M9" s="29">
        <f>IF(COUNTA($A9:$K9)=0,"",MAX($L9-$I9,0))</f>
        <v/>
      </c>
      <c r="N9" s="45">
        <f>IF(COUNTA($A9:$K9)=0,"",IF($L9=0,"",$I9/$L9))</f>
        <v/>
      </c>
      <c r="O9" s="29">
        <f>IF(COUNTA($A9:$K9)=0,"",$G9+$H9)</f>
        <v/>
      </c>
      <c r="P9" s="31">
        <f>IF(COUNTA($A9:$K9)=0,"",IF(OR($A9="",$B9="",$C9="",$D9="",$E9="",$F9="",$G9="",$H9="",$I9="",$J9=""),"Missing required field",IF(COUNTIFS(Lists!$B$2:$B$21,$B9,Lists!$D$2:$D$21,$C9)=0,"Room/clinic mismatch",IF(COUNTIFS($A$7:$A$506,$A9,$B$7:$B$506,$B9,$C$7:$C$506,$C9,$D$7:$D$506,$D9)&gt;1,"Duplicate room session",IF($G9+$H9&gt;$F9,"Unavailable exceeds capacity",IF($I9&gt;$L9,"Occupied exceeds usable","Ready"))))))</f>
        <v/>
      </c>
      <c r="Q9" s="29">
        <f>IF($P9&lt;&gt;"Ready",0,IF(AND($A9&gt;=Dashboard!$B$4,$A9&lt;=Dashboard!$B$5,OR(Dashboard!$B$6="All",$B9=Dashboard!$B$6),OR(Dashboard!$B$7="All",$E9=Dashboard!$B$7)),1,0))</f>
        <v/>
      </c>
      <c r="R9" s="32">
        <f>IF(OR($A9="",$B9="",$C9="",$D9=""),"",$B9&amp;"|"&amp;$C9&amp;"|"&amp;YEAR($A9)&amp;"-"&amp;MONTH($A9)&amp;"-"&amp;DAY($A9)&amp;"|"&amp;$D9)</f>
        <v/>
      </c>
    </row>
    <row r="10">
      <c r="A10" s="44" t="n">
        <v>46267</v>
      </c>
      <c r="B10" s="26" t="inlineStr">
        <is>
          <t>Blue Harbor Medical Office</t>
        </is>
      </c>
      <c r="C10" s="26" t="inlineStr">
        <is>
          <t>Exam B1</t>
        </is>
      </c>
      <c r="D10" s="26" t="inlineStr">
        <is>
          <t>Morning</t>
        </is>
      </c>
      <c r="E10" s="26" t="inlineStr">
        <is>
          <t>Internal Medicine</t>
        </is>
      </c>
      <c r="F10" s="27" t="n">
        <v>240</v>
      </c>
      <c r="G10" s="27" t="n">
        <v>0</v>
      </c>
      <c r="H10" s="27" t="n">
        <v>20</v>
      </c>
      <c r="I10" s="27" t="n">
        <v>190</v>
      </c>
      <c r="J10" s="27" t="n">
        <v>7</v>
      </c>
      <c r="K10" s="28" t="inlineStr">
        <is>
          <t>Short facilities interruption</t>
        </is>
      </c>
      <c r="L10" s="29">
        <f>IF(COUNTA($A10:$K10)=0,"",MAX($F10-$G10-$H10,0))</f>
        <v/>
      </c>
      <c r="M10" s="29">
        <f>IF(COUNTA($A10:$K10)=0,"",MAX($L10-$I10,0))</f>
        <v/>
      </c>
      <c r="N10" s="45">
        <f>IF(COUNTA($A10:$K10)=0,"",IF($L10=0,"",$I10/$L10))</f>
        <v/>
      </c>
      <c r="O10" s="29">
        <f>IF(COUNTA($A10:$K10)=0,"",$G10+$H10)</f>
        <v/>
      </c>
      <c r="P10" s="31">
        <f>IF(COUNTA($A10:$K10)=0,"",IF(OR($A10="",$B10="",$C10="",$D10="",$E10="",$F10="",$G10="",$H10="",$I10="",$J10=""),"Missing required field",IF(COUNTIFS(Lists!$B$2:$B$21,$B10,Lists!$D$2:$D$21,$C10)=0,"Room/clinic mismatch",IF(COUNTIFS($A$7:$A$506,$A10,$B$7:$B$506,$B10,$C$7:$C$506,$C10,$D$7:$D$506,$D10)&gt;1,"Duplicate room session",IF($G10+$H10&gt;$F10,"Unavailable exceeds capacity",IF($I10&gt;$L10,"Occupied exceeds usable","Ready"))))))</f>
        <v/>
      </c>
      <c r="Q10" s="29">
        <f>IF($P10&lt;&gt;"Ready",0,IF(AND($A10&gt;=Dashboard!$B$4,$A10&lt;=Dashboard!$B$5,OR(Dashboard!$B$6="All",$B10=Dashboard!$B$6),OR(Dashboard!$B$7="All",$E10=Dashboard!$B$7)),1,0))</f>
        <v/>
      </c>
      <c r="R10" s="32">
        <f>IF(OR($A10="",$B10="",$C10="",$D10=""),"",$B10&amp;"|"&amp;$C10&amp;"|"&amp;YEAR($A10)&amp;"-"&amp;MONTH($A10)&amp;"-"&amp;DAY($A10)&amp;"|"&amp;$D10)</f>
        <v/>
      </c>
    </row>
    <row r="11">
      <c r="A11" s="44" t="n">
        <v>46267</v>
      </c>
      <c r="B11" s="26" t="inlineStr">
        <is>
          <t>Blue Harbor Medical Office</t>
        </is>
      </c>
      <c r="C11" s="26" t="inlineStr">
        <is>
          <t>Exam B2</t>
        </is>
      </c>
      <c r="D11" s="26" t="inlineStr">
        <is>
          <t>Afternoon</t>
        </is>
      </c>
      <c r="E11" s="26" t="inlineStr">
        <is>
          <t>Internal Medicine</t>
        </is>
      </c>
      <c r="F11" s="27" t="n">
        <v>240</v>
      </c>
      <c r="G11" s="27" t="n">
        <v>60</v>
      </c>
      <c r="H11" s="27" t="n">
        <v>0</v>
      </c>
      <c r="I11" s="27" t="n">
        <v>145</v>
      </c>
      <c r="J11" s="27" t="n">
        <v>6</v>
      </c>
      <c r="K11" s="28" t="inlineStr">
        <is>
          <t>Administrative hold</t>
        </is>
      </c>
      <c r="L11" s="29">
        <f>IF(COUNTA($A11:$K11)=0,"",MAX($F11-$G11-$H11,0))</f>
        <v/>
      </c>
      <c r="M11" s="29">
        <f>IF(COUNTA($A11:$K11)=0,"",MAX($L11-$I11,0))</f>
        <v/>
      </c>
      <c r="N11" s="45">
        <f>IF(COUNTA($A11:$K11)=0,"",IF($L11=0,"",$I11/$L11))</f>
        <v/>
      </c>
      <c r="O11" s="29">
        <f>IF(COUNTA($A11:$K11)=0,"",$G11+$H11)</f>
        <v/>
      </c>
      <c r="P11" s="31">
        <f>IF(COUNTA($A11:$K11)=0,"",IF(OR($A11="",$B11="",$C11="",$D11="",$E11="",$F11="",$G11="",$H11="",$I11="",$J11=""),"Missing required field",IF(COUNTIFS(Lists!$B$2:$B$21,$B11,Lists!$D$2:$D$21,$C11)=0,"Room/clinic mismatch",IF(COUNTIFS($A$7:$A$506,$A11,$B$7:$B$506,$B11,$C$7:$C$506,$C11,$D$7:$D$506,$D11)&gt;1,"Duplicate room session",IF($G11+$H11&gt;$F11,"Unavailable exceeds capacity",IF($I11&gt;$L11,"Occupied exceeds usable","Ready"))))))</f>
        <v/>
      </c>
      <c r="Q11" s="29">
        <f>IF($P11&lt;&gt;"Ready",0,IF(AND($A11&gt;=Dashboard!$B$4,$A11&lt;=Dashboard!$B$5,OR(Dashboard!$B$6="All",$B11=Dashboard!$B$6),OR(Dashboard!$B$7="All",$E11=Dashboard!$B$7)),1,0))</f>
        <v/>
      </c>
      <c r="R11" s="32">
        <f>IF(OR($A11="",$B11="",$C11="",$D11=""),"",$B11&amp;"|"&amp;$C11&amp;"|"&amp;YEAR($A11)&amp;"-"&amp;MONTH($A11)&amp;"-"&amp;DAY($A11)&amp;"|"&amp;$D11)</f>
        <v/>
      </c>
    </row>
    <row r="12">
      <c r="A12" s="44" t="n">
        <v>46268</v>
      </c>
      <c r="B12" s="26" t="inlineStr">
        <is>
          <t>Cedar Grove Specialty Center</t>
        </is>
      </c>
      <c r="C12" s="26" t="inlineStr">
        <is>
          <t>Consult C1</t>
        </is>
      </c>
      <c r="D12" s="26" t="inlineStr">
        <is>
          <t>Full Day</t>
        </is>
      </c>
      <c r="E12" s="26" t="inlineStr">
        <is>
          <t>Specialty Consults</t>
        </is>
      </c>
      <c r="F12" s="27" t="n">
        <v>420</v>
      </c>
      <c r="G12" s="27" t="n">
        <v>60</v>
      </c>
      <c r="H12" s="27" t="n">
        <v>0</v>
      </c>
      <c r="I12" s="27" t="n">
        <v>350</v>
      </c>
      <c r="J12" s="27" t="n">
        <v>9</v>
      </c>
      <c r="K12" s="28" t="inlineStr">
        <is>
          <t>Education session block</t>
        </is>
      </c>
      <c r="L12" s="29">
        <f>IF(COUNTA($A12:$K12)=0,"",MAX($F12-$G12-$H12,0))</f>
        <v/>
      </c>
      <c r="M12" s="29">
        <f>IF(COUNTA($A12:$K12)=0,"",MAX($L12-$I12,0))</f>
        <v/>
      </c>
      <c r="N12" s="45">
        <f>IF(COUNTA($A12:$K12)=0,"",IF($L12=0,"",$I12/$L12))</f>
        <v/>
      </c>
      <c r="O12" s="29">
        <f>IF(COUNTA($A12:$K12)=0,"",$G12+$H12)</f>
        <v/>
      </c>
      <c r="P12" s="31">
        <f>IF(COUNTA($A12:$K12)=0,"",IF(OR($A12="",$B12="",$C12="",$D12="",$E12="",$F12="",$G12="",$H12="",$I12="",$J12=""),"Missing required field",IF(COUNTIFS(Lists!$B$2:$B$21,$B12,Lists!$D$2:$D$21,$C12)=0,"Room/clinic mismatch",IF(COUNTIFS($A$7:$A$506,$A12,$B$7:$B$506,$B12,$C$7:$C$506,$C12,$D$7:$D$506,$D12)&gt;1,"Duplicate room session",IF($G12+$H12&gt;$F12,"Unavailable exceeds capacity",IF($I12&gt;$L12,"Occupied exceeds usable","Ready"))))))</f>
        <v/>
      </c>
      <c r="Q12" s="29">
        <f>IF($P12&lt;&gt;"Ready",0,IF(AND($A12&gt;=Dashboard!$B$4,$A12&lt;=Dashboard!$B$5,OR(Dashboard!$B$6="All",$B12=Dashboard!$B$6),OR(Dashboard!$B$7="All",$E12=Dashboard!$B$7)),1,0))</f>
        <v/>
      </c>
      <c r="R12" s="32">
        <f>IF(OR($A12="",$B12="",$C12="",$D12=""),"",$B12&amp;"|"&amp;$C12&amp;"|"&amp;YEAR($A12)&amp;"-"&amp;MONTH($A12)&amp;"-"&amp;DAY($A12)&amp;"|"&amp;$D12)</f>
        <v/>
      </c>
    </row>
    <row r="13">
      <c r="A13" s="44" t="n">
        <v>46268</v>
      </c>
      <c r="B13" s="26" t="inlineStr">
        <is>
          <t>Cedar Grove Specialty Center</t>
        </is>
      </c>
      <c r="C13" s="26" t="inlineStr">
        <is>
          <t>Therapy C3</t>
        </is>
      </c>
      <c r="D13" s="26" t="inlineStr">
        <is>
          <t>Afternoon</t>
        </is>
      </c>
      <c r="E13" s="26" t="inlineStr">
        <is>
          <t>Therapy Services</t>
        </is>
      </c>
      <c r="F13" s="27" t="n">
        <v>240</v>
      </c>
      <c r="G13" s="27" t="n">
        <v>0</v>
      </c>
      <c r="H13" s="27" t="n">
        <v>30</v>
      </c>
      <c r="I13" s="27" t="n">
        <v>185</v>
      </c>
      <c r="J13" s="27" t="n">
        <v>5</v>
      </c>
      <c r="K13" s="28" t="inlineStr">
        <is>
          <t>Room reset delay</t>
        </is>
      </c>
      <c r="L13" s="29">
        <f>IF(COUNTA($A13:$K13)=0,"",MAX($F13-$G13-$H13,0))</f>
        <v/>
      </c>
      <c r="M13" s="29">
        <f>IF(COUNTA($A13:$K13)=0,"",MAX($L13-$I13,0))</f>
        <v/>
      </c>
      <c r="N13" s="45">
        <f>IF(COUNTA($A13:$K13)=0,"",IF($L13=0,"",$I13/$L13))</f>
        <v/>
      </c>
      <c r="O13" s="29">
        <f>IF(COUNTA($A13:$K13)=0,"",$G13+$H13)</f>
        <v/>
      </c>
      <c r="P13" s="31">
        <f>IF(COUNTA($A13:$K13)=0,"",IF(OR($A13="",$B13="",$C13="",$D13="",$E13="",$F13="",$G13="",$H13="",$I13="",$J13=""),"Missing required field",IF(COUNTIFS(Lists!$B$2:$B$21,$B13,Lists!$D$2:$D$21,$C13)=0,"Room/clinic mismatch",IF(COUNTIFS($A$7:$A$506,$A13,$B$7:$B$506,$B13,$C$7:$C$506,$C13,$D$7:$D$506,$D13)&gt;1,"Duplicate room session",IF($G13+$H13&gt;$F13,"Unavailable exceeds capacity",IF($I13&gt;$L13,"Occupied exceeds usable","Ready"))))))</f>
        <v/>
      </c>
      <c r="Q13" s="29">
        <f>IF($P13&lt;&gt;"Ready",0,IF(AND($A13&gt;=Dashboard!$B$4,$A13&lt;=Dashboard!$B$5,OR(Dashboard!$B$6="All",$B13=Dashboard!$B$6),OR(Dashboard!$B$7="All",$E13=Dashboard!$B$7)),1,0))</f>
        <v/>
      </c>
      <c r="R13" s="32">
        <f>IF(OR($A13="",$B13="",$C13="",$D13=""),"",$B13&amp;"|"&amp;$C13&amp;"|"&amp;YEAR($A13)&amp;"-"&amp;MONTH($A13)&amp;"-"&amp;DAY($A13)&amp;"|"&amp;$D13)</f>
        <v/>
      </c>
    </row>
    <row r="14">
      <c r="A14" s="44" t="n">
        <v>46269</v>
      </c>
      <c r="B14" s="26" t="inlineStr">
        <is>
          <t>Lakeview Community Clinic</t>
        </is>
      </c>
      <c r="C14" s="26" t="inlineStr">
        <is>
          <t>Exam D1</t>
        </is>
      </c>
      <c r="D14" s="26" t="inlineStr">
        <is>
          <t>Morning</t>
        </is>
      </c>
      <c r="E14" s="26" t="inlineStr">
        <is>
          <t>Family Medicine</t>
        </is>
      </c>
      <c r="F14" s="27" t="n">
        <v>240</v>
      </c>
      <c r="G14" s="27" t="n">
        <v>0</v>
      </c>
      <c r="H14" s="27" t="n">
        <v>0</v>
      </c>
      <c r="I14" s="27" t="n">
        <v>225</v>
      </c>
      <c r="J14" s="27" t="n">
        <v>9</v>
      </c>
      <c r="K14" s="28" t="inlineStr">
        <is>
          <t>High-use session</t>
        </is>
      </c>
      <c r="L14" s="29">
        <f>IF(COUNTA($A14:$K14)=0,"",MAX($F14-$G14-$H14,0))</f>
        <v/>
      </c>
      <c r="M14" s="29">
        <f>IF(COUNTA($A14:$K14)=0,"",MAX($L14-$I14,0))</f>
        <v/>
      </c>
      <c r="N14" s="45">
        <f>IF(COUNTA($A14:$K14)=0,"",IF($L14=0,"",$I14/$L14))</f>
        <v/>
      </c>
      <c r="O14" s="29">
        <f>IF(COUNTA($A14:$K14)=0,"",$G14+$H14)</f>
        <v/>
      </c>
      <c r="P14" s="31">
        <f>IF(COUNTA($A14:$K14)=0,"",IF(OR($A14="",$B14="",$C14="",$D14="",$E14="",$F14="",$G14="",$H14="",$I14="",$J14=""),"Missing required field",IF(COUNTIFS(Lists!$B$2:$B$21,$B14,Lists!$D$2:$D$21,$C14)=0,"Room/clinic mismatch",IF(COUNTIFS($A$7:$A$506,$A14,$B$7:$B$506,$B14,$C$7:$C$506,$C14,$D$7:$D$506,$D14)&gt;1,"Duplicate room session",IF($G14+$H14&gt;$F14,"Unavailable exceeds capacity",IF($I14&gt;$L14,"Occupied exceeds usable","Ready"))))))</f>
        <v/>
      </c>
      <c r="Q14" s="29">
        <f>IF($P14&lt;&gt;"Ready",0,IF(AND($A14&gt;=Dashboard!$B$4,$A14&lt;=Dashboard!$B$5,OR(Dashboard!$B$6="All",$B14=Dashboard!$B$6),OR(Dashboard!$B$7="All",$E14=Dashboard!$B$7)),1,0))</f>
        <v/>
      </c>
      <c r="R14" s="32">
        <f>IF(OR($A14="",$B14="",$C14="",$D14=""),"",$B14&amp;"|"&amp;$C14&amp;"|"&amp;YEAR($A14)&amp;"-"&amp;MONTH($A14)&amp;"-"&amp;DAY($A14)&amp;"|"&amp;$D14)</f>
        <v/>
      </c>
    </row>
    <row r="15">
      <c r="A15" s="44" t="n">
        <v>46269</v>
      </c>
      <c r="B15" s="26" t="inlineStr">
        <is>
          <t>Lakeview Community Clinic</t>
        </is>
      </c>
      <c r="C15" s="26" t="inlineStr">
        <is>
          <t>Procedure D2</t>
        </is>
      </c>
      <c r="D15" s="26" t="inlineStr">
        <is>
          <t>Afternoon</t>
        </is>
      </c>
      <c r="E15" s="26" t="inlineStr">
        <is>
          <t>Minor Procedures</t>
        </is>
      </c>
      <c r="F15" s="27" t="n">
        <v>240</v>
      </c>
      <c r="G15" s="27" t="n">
        <v>30</v>
      </c>
      <c r="H15" s="27" t="n">
        <v>10</v>
      </c>
      <c r="I15" s="27" t="n">
        <v>170</v>
      </c>
      <c r="J15" s="27" t="n">
        <v>4</v>
      </c>
      <c r="K15" s="28" t="inlineStr">
        <is>
          <t>Planned cleaning block</t>
        </is>
      </c>
      <c r="L15" s="29">
        <f>IF(COUNTA($A15:$K15)=0,"",MAX($F15-$G15-$H15,0))</f>
        <v/>
      </c>
      <c r="M15" s="29">
        <f>IF(COUNTA($A15:$K15)=0,"",MAX($L15-$I15,0))</f>
        <v/>
      </c>
      <c r="N15" s="45">
        <f>IF(COUNTA($A15:$K15)=0,"",IF($L15=0,"",$I15/$L15))</f>
        <v/>
      </c>
      <c r="O15" s="29">
        <f>IF(COUNTA($A15:$K15)=0,"",$G15+$H15)</f>
        <v/>
      </c>
      <c r="P15" s="31">
        <f>IF(COUNTA($A15:$K15)=0,"",IF(OR($A15="",$B15="",$C15="",$D15="",$E15="",$F15="",$G15="",$H15="",$I15="",$J15=""),"Missing required field",IF(COUNTIFS(Lists!$B$2:$B$21,$B15,Lists!$D$2:$D$21,$C15)=0,"Room/clinic mismatch",IF(COUNTIFS($A$7:$A$506,$A15,$B$7:$B$506,$B15,$C$7:$C$506,$C15,$D$7:$D$506,$D15)&gt;1,"Duplicate room session",IF($G15+$H15&gt;$F15,"Unavailable exceeds capacity",IF($I15&gt;$L15,"Occupied exceeds usable","Ready"))))))</f>
        <v/>
      </c>
      <c r="Q15" s="29">
        <f>IF($P15&lt;&gt;"Ready",0,IF(AND($A15&gt;=Dashboard!$B$4,$A15&lt;=Dashboard!$B$5,OR(Dashboard!$B$6="All",$B15=Dashboard!$B$6),OR(Dashboard!$B$7="All",$E15=Dashboard!$B$7)),1,0))</f>
        <v/>
      </c>
      <c r="R15" s="32">
        <f>IF(OR($A15="",$B15="",$C15="",$D15=""),"",$B15&amp;"|"&amp;$C15&amp;"|"&amp;YEAR($A15)&amp;"-"&amp;MONTH($A15)&amp;"-"&amp;DAY($A15)&amp;"|"&amp;$D15)</f>
        <v/>
      </c>
    </row>
    <row r="16">
      <c r="A16" s="44" t="n">
        <v>46270</v>
      </c>
      <c r="B16" s="26" t="inlineStr">
        <is>
          <t>Northstar Family Clinic</t>
        </is>
      </c>
      <c r="C16" s="26" t="inlineStr">
        <is>
          <t>Exam A3</t>
        </is>
      </c>
      <c r="D16" s="26" t="inlineStr">
        <is>
          <t>Evening</t>
        </is>
      </c>
      <c r="E16" s="26" t="inlineStr">
        <is>
          <t>Urgent Visits</t>
        </is>
      </c>
      <c r="F16" s="27" t="n">
        <v>180</v>
      </c>
      <c r="G16" s="27" t="n">
        <v>0</v>
      </c>
      <c r="H16" s="27" t="n">
        <v>0</v>
      </c>
      <c r="I16" s="27" t="n">
        <v>120</v>
      </c>
      <c r="J16" s="27" t="n">
        <v>5</v>
      </c>
      <c r="K16" s="28" t="inlineStr">
        <is>
          <t>Reduced evening demand</t>
        </is>
      </c>
      <c r="L16" s="29">
        <f>IF(COUNTA($A16:$K16)=0,"",MAX($F16-$G16-$H16,0))</f>
        <v/>
      </c>
      <c r="M16" s="29">
        <f>IF(COUNTA($A16:$K16)=0,"",MAX($L16-$I16,0))</f>
        <v/>
      </c>
      <c r="N16" s="45">
        <f>IF(COUNTA($A16:$K16)=0,"",IF($L16=0,"",$I16/$L16))</f>
        <v/>
      </c>
      <c r="O16" s="29">
        <f>IF(COUNTA($A16:$K16)=0,"",$G16+$H16)</f>
        <v/>
      </c>
      <c r="P16" s="31">
        <f>IF(COUNTA($A16:$K16)=0,"",IF(OR($A16="",$B16="",$C16="",$D16="",$E16="",$F16="",$G16="",$H16="",$I16="",$J16=""),"Missing required field",IF(COUNTIFS(Lists!$B$2:$B$21,$B16,Lists!$D$2:$D$21,$C16)=0,"Room/clinic mismatch",IF(COUNTIFS($A$7:$A$506,$A16,$B$7:$B$506,$B16,$C$7:$C$506,$C16,$D$7:$D$506,$D16)&gt;1,"Duplicate room session",IF($G16+$H16&gt;$F16,"Unavailable exceeds capacity",IF($I16&gt;$L16,"Occupied exceeds usable","Ready"))))))</f>
        <v/>
      </c>
      <c r="Q16" s="29">
        <f>IF($P16&lt;&gt;"Ready",0,IF(AND($A16&gt;=Dashboard!$B$4,$A16&lt;=Dashboard!$B$5,OR(Dashboard!$B$6="All",$B16=Dashboard!$B$6),OR(Dashboard!$B$7="All",$E16=Dashboard!$B$7)),1,0))</f>
        <v/>
      </c>
      <c r="R16" s="32">
        <f>IF(OR($A16="",$B16="",$C16="",$D16=""),"",$B16&amp;"|"&amp;$C16&amp;"|"&amp;YEAR($A16)&amp;"-"&amp;MONTH($A16)&amp;"-"&amp;DAY($A16)&amp;"|"&amp;$D16)</f>
        <v/>
      </c>
    </row>
    <row r="17">
      <c r="A17" s="44" t="n"/>
      <c r="B17" s="26" t="n"/>
      <c r="C17" s="26" t="n"/>
      <c r="D17" s="26" t="n"/>
      <c r="E17" s="26" t="n"/>
      <c r="F17" s="27" t="n"/>
      <c r="G17" s="27" t="n"/>
      <c r="H17" s="27" t="n"/>
      <c r="I17" s="27" t="n"/>
      <c r="J17" s="27" t="n"/>
      <c r="K17" s="28" t="n"/>
      <c r="L17" s="29">
        <f>IF(COUNTA($A17:$K17)=0,"",MAX($F17-$G17-$H17,0))</f>
        <v/>
      </c>
      <c r="M17" s="29">
        <f>IF(COUNTA($A17:$K17)=0,"",MAX($L17-$I17,0))</f>
        <v/>
      </c>
      <c r="N17" s="45">
        <f>IF(COUNTA($A17:$K17)=0,"",IF($L17=0,"",$I17/$L17))</f>
        <v/>
      </c>
      <c r="O17" s="29">
        <f>IF(COUNTA($A17:$K17)=0,"",$G17+$H17)</f>
        <v/>
      </c>
      <c r="P17" s="31">
        <f>IF(COUNTA($A17:$K17)=0,"",IF(OR($A17="",$B17="",$C17="",$D17="",$E17="",$F17="",$G17="",$H17="",$I17="",$J17=""),"Missing required field",IF(COUNTIFS(Lists!$B$2:$B$21,$B17,Lists!$D$2:$D$21,$C17)=0,"Room/clinic mismatch",IF(COUNTIFS($A$7:$A$506,$A17,$B$7:$B$506,$B17,$C$7:$C$506,$C17,$D$7:$D$506,$D17)&gt;1,"Duplicate room session",IF($G17+$H17&gt;$F17,"Unavailable exceeds capacity",IF($I17&gt;$L17,"Occupied exceeds usable","Ready"))))))</f>
        <v/>
      </c>
      <c r="Q17" s="29">
        <f>IF($P17&lt;&gt;"Ready",0,IF(AND($A17&gt;=Dashboard!$B$4,$A17&lt;=Dashboard!$B$5,OR(Dashboard!$B$6="All",$B17=Dashboard!$B$6),OR(Dashboard!$B$7="All",$E17=Dashboard!$B$7)),1,0))</f>
        <v/>
      </c>
      <c r="R17" s="32">
        <f>IF(OR($A17="",$B17="",$C17="",$D17=""),"",$B17&amp;"|"&amp;$C17&amp;"|"&amp;YEAR($A17)&amp;"-"&amp;MONTH($A17)&amp;"-"&amp;DAY($A17)&amp;"|"&amp;$D17)</f>
        <v/>
      </c>
    </row>
    <row r="18">
      <c r="A18" s="44" t="n"/>
      <c r="B18" s="26" t="n"/>
      <c r="C18" s="26" t="n"/>
      <c r="D18" s="26" t="n"/>
      <c r="E18" s="26" t="n"/>
      <c r="F18" s="27" t="n"/>
      <c r="G18" s="27" t="n"/>
      <c r="H18" s="27" t="n"/>
      <c r="I18" s="27" t="n"/>
      <c r="J18" s="27" t="n"/>
      <c r="K18" s="28" t="n"/>
      <c r="L18" s="29">
        <f>IF(COUNTA($A18:$K18)=0,"",MAX($F18-$G18-$H18,0))</f>
        <v/>
      </c>
      <c r="M18" s="29">
        <f>IF(COUNTA($A18:$K18)=0,"",MAX($L18-$I18,0))</f>
        <v/>
      </c>
      <c r="N18" s="45">
        <f>IF(COUNTA($A18:$K18)=0,"",IF($L18=0,"",$I18/$L18))</f>
        <v/>
      </c>
      <c r="O18" s="29">
        <f>IF(COUNTA($A18:$K18)=0,"",$G18+$H18)</f>
        <v/>
      </c>
      <c r="P18" s="31">
        <f>IF(COUNTA($A18:$K18)=0,"",IF(OR($A18="",$B18="",$C18="",$D18="",$E18="",$F18="",$G18="",$H18="",$I18="",$J18=""),"Missing required field",IF(COUNTIFS(Lists!$B$2:$B$21,$B18,Lists!$D$2:$D$21,$C18)=0,"Room/clinic mismatch",IF(COUNTIFS($A$7:$A$506,$A18,$B$7:$B$506,$B18,$C$7:$C$506,$C18,$D$7:$D$506,$D18)&gt;1,"Duplicate room session",IF($G18+$H18&gt;$F18,"Unavailable exceeds capacity",IF($I18&gt;$L18,"Occupied exceeds usable","Ready"))))))</f>
        <v/>
      </c>
      <c r="Q18" s="29">
        <f>IF($P18&lt;&gt;"Ready",0,IF(AND($A18&gt;=Dashboard!$B$4,$A18&lt;=Dashboard!$B$5,OR(Dashboard!$B$6="All",$B18=Dashboard!$B$6),OR(Dashboard!$B$7="All",$E18=Dashboard!$B$7)),1,0))</f>
        <v/>
      </c>
      <c r="R18" s="32">
        <f>IF(OR($A18="",$B18="",$C18="",$D18=""),"",$B18&amp;"|"&amp;$C18&amp;"|"&amp;YEAR($A18)&amp;"-"&amp;MONTH($A18)&amp;"-"&amp;DAY($A18)&amp;"|"&amp;$D18)</f>
        <v/>
      </c>
    </row>
    <row r="19">
      <c r="A19" s="44" t="n"/>
      <c r="B19" s="26" t="n"/>
      <c r="C19" s="26" t="n"/>
      <c r="D19" s="26" t="n"/>
      <c r="E19" s="26" t="n"/>
      <c r="F19" s="27" t="n"/>
      <c r="G19" s="27" t="n"/>
      <c r="H19" s="27" t="n"/>
      <c r="I19" s="27" t="n"/>
      <c r="J19" s="27" t="n"/>
      <c r="K19" s="28" t="n"/>
      <c r="L19" s="29">
        <f>IF(COUNTA($A19:$K19)=0,"",MAX($F19-$G19-$H19,0))</f>
        <v/>
      </c>
      <c r="M19" s="29">
        <f>IF(COUNTA($A19:$K19)=0,"",MAX($L19-$I19,0))</f>
        <v/>
      </c>
      <c r="N19" s="45">
        <f>IF(COUNTA($A19:$K19)=0,"",IF($L19=0,"",$I19/$L19))</f>
        <v/>
      </c>
      <c r="O19" s="29">
        <f>IF(COUNTA($A19:$K19)=0,"",$G19+$H19)</f>
        <v/>
      </c>
      <c r="P19" s="31">
        <f>IF(COUNTA($A19:$K19)=0,"",IF(OR($A19="",$B19="",$C19="",$D19="",$E19="",$F19="",$G19="",$H19="",$I19="",$J19=""),"Missing required field",IF(COUNTIFS(Lists!$B$2:$B$21,$B19,Lists!$D$2:$D$21,$C19)=0,"Room/clinic mismatch",IF(COUNTIFS($A$7:$A$506,$A19,$B$7:$B$506,$B19,$C$7:$C$506,$C19,$D$7:$D$506,$D19)&gt;1,"Duplicate room session",IF($G19+$H19&gt;$F19,"Unavailable exceeds capacity",IF($I19&gt;$L19,"Occupied exceeds usable","Ready"))))))</f>
        <v/>
      </c>
      <c r="Q19" s="29">
        <f>IF($P19&lt;&gt;"Ready",0,IF(AND($A19&gt;=Dashboard!$B$4,$A19&lt;=Dashboard!$B$5,OR(Dashboard!$B$6="All",$B19=Dashboard!$B$6),OR(Dashboard!$B$7="All",$E19=Dashboard!$B$7)),1,0))</f>
        <v/>
      </c>
      <c r="R19" s="32">
        <f>IF(OR($A19="",$B19="",$C19="",$D19=""),"",$B19&amp;"|"&amp;$C19&amp;"|"&amp;YEAR($A19)&amp;"-"&amp;MONTH($A19)&amp;"-"&amp;DAY($A19)&amp;"|"&amp;$D19)</f>
        <v/>
      </c>
    </row>
    <row r="20">
      <c r="A20" s="44" t="n"/>
      <c r="B20" s="26" t="n"/>
      <c r="C20" s="26" t="n"/>
      <c r="D20" s="26" t="n"/>
      <c r="E20" s="26" t="n"/>
      <c r="F20" s="27" t="n"/>
      <c r="G20" s="27" t="n"/>
      <c r="H20" s="27" t="n"/>
      <c r="I20" s="27" t="n"/>
      <c r="J20" s="27" t="n"/>
      <c r="K20" s="28" t="n"/>
      <c r="L20" s="29">
        <f>IF(COUNTA($A20:$K20)=0,"",MAX($F20-$G20-$H20,0))</f>
        <v/>
      </c>
      <c r="M20" s="29">
        <f>IF(COUNTA($A20:$K20)=0,"",MAX($L20-$I20,0))</f>
        <v/>
      </c>
      <c r="N20" s="45">
        <f>IF(COUNTA($A20:$K20)=0,"",IF($L20=0,"",$I20/$L20))</f>
        <v/>
      </c>
      <c r="O20" s="29">
        <f>IF(COUNTA($A20:$K20)=0,"",$G20+$H20)</f>
        <v/>
      </c>
      <c r="P20" s="31">
        <f>IF(COUNTA($A20:$K20)=0,"",IF(OR($A20="",$B20="",$C20="",$D20="",$E20="",$F20="",$G20="",$H20="",$I20="",$J20=""),"Missing required field",IF(COUNTIFS(Lists!$B$2:$B$21,$B20,Lists!$D$2:$D$21,$C20)=0,"Room/clinic mismatch",IF(COUNTIFS($A$7:$A$506,$A20,$B$7:$B$506,$B20,$C$7:$C$506,$C20,$D$7:$D$506,$D20)&gt;1,"Duplicate room session",IF($G20+$H20&gt;$F20,"Unavailable exceeds capacity",IF($I20&gt;$L20,"Occupied exceeds usable","Ready"))))))</f>
        <v/>
      </c>
      <c r="Q20" s="29">
        <f>IF($P20&lt;&gt;"Ready",0,IF(AND($A20&gt;=Dashboard!$B$4,$A20&lt;=Dashboard!$B$5,OR(Dashboard!$B$6="All",$B20=Dashboard!$B$6),OR(Dashboard!$B$7="All",$E20=Dashboard!$B$7)),1,0))</f>
        <v/>
      </c>
      <c r="R20" s="32">
        <f>IF(OR($A20="",$B20="",$C20="",$D20=""),"",$B20&amp;"|"&amp;$C20&amp;"|"&amp;YEAR($A20)&amp;"-"&amp;MONTH($A20)&amp;"-"&amp;DAY($A20)&amp;"|"&amp;$D20)</f>
        <v/>
      </c>
    </row>
    <row r="21">
      <c r="A21" s="44" t="n"/>
      <c r="B21" s="26" t="n"/>
      <c r="C21" s="26" t="n"/>
      <c r="D21" s="26" t="n"/>
      <c r="E21" s="26" t="n"/>
      <c r="F21" s="27" t="n"/>
      <c r="G21" s="27" t="n"/>
      <c r="H21" s="27" t="n"/>
      <c r="I21" s="27" t="n"/>
      <c r="J21" s="27" t="n"/>
      <c r="K21" s="28" t="n"/>
      <c r="L21" s="29">
        <f>IF(COUNTA($A21:$K21)=0,"",MAX($F21-$G21-$H21,0))</f>
        <v/>
      </c>
      <c r="M21" s="29">
        <f>IF(COUNTA($A21:$K21)=0,"",MAX($L21-$I21,0))</f>
        <v/>
      </c>
      <c r="N21" s="45">
        <f>IF(COUNTA($A21:$K21)=0,"",IF($L21=0,"",$I21/$L21))</f>
        <v/>
      </c>
      <c r="O21" s="29">
        <f>IF(COUNTA($A21:$K21)=0,"",$G21+$H21)</f>
        <v/>
      </c>
      <c r="P21" s="31">
        <f>IF(COUNTA($A21:$K21)=0,"",IF(OR($A21="",$B21="",$C21="",$D21="",$E21="",$F21="",$G21="",$H21="",$I21="",$J21=""),"Missing required field",IF(COUNTIFS(Lists!$B$2:$B$21,$B21,Lists!$D$2:$D$21,$C21)=0,"Room/clinic mismatch",IF(COUNTIFS($A$7:$A$506,$A21,$B$7:$B$506,$B21,$C$7:$C$506,$C21,$D$7:$D$506,$D21)&gt;1,"Duplicate room session",IF($G21+$H21&gt;$F21,"Unavailable exceeds capacity",IF($I21&gt;$L21,"Occupied exceeds usable","Ready"))))))</f>
        <v/>
      </c>
      <c r="Q21" s="29">
        <f>IF($P21&lt;&gt;"Ready",0,IF(AND($A21&gt;=Dashboard!$B$4,$A21&lt;=Dashboard!$B$5,OR(Dashboard!$B$6="All",$B21=Dashboard!$B$6),OR(Dashboard!$B$7="All",$E21=Dashboard!$B$7)),1,0))</f>
        <v/>
      </c>
      <c r="R21" s="32">
        <f>IF(OR($A21="",$B21="",$C21="",$D21=""),"",$B21&amp;"|"&amp;$C21&amp;"|"&amp;YEAR($A21)&amp;"-"&amp;MONTH($A21)&amp;"-"&amp;DAY($A21)&amp;"|"&amp;$D21)</f>
        <v/>
      </c>
    </row>
    <row r="22">
      <c r="A22" s="44" t="n"/>
      <c r="B22" s="26" t="n"/>
      <c r="C22" s="26" t="n"/>
      <c r="D22" s="26" t="n"/>
      <c r="E22" s="26" t="n"/>
      <c r="F22" s="27" t="n"/>
      <c r="G22" s="27" t="n"/>
      <c r="H22" s="27" t="n"/>
      <c r="I22" s="27" t="n"/>
      <c r="J22" s="27" t="n"/>
      <c r="K22" s="28" t="n"/>
      <c r="L22" s="29">
        <f>IF(COUNTA($A22:$K22)=0,"",MAX($F22-$G22-$H22,0))</f>
        <v/>
      </c>
      <c r="M22" s="29">
        <f>IF(COUNTA($A22:$K22)=0,"",MAX($L22-$I22,0))</f>
        <v/>
      </c>
      <c r="N22" s="45">
        <f>IF(COUNTA($A22:$K22)=0,"",IF($L22=0,"",$I22/$L22))</f>
        <v/>
      </c>
      <c r="O22" s="29">
        <f>IF(COUNTA($A22:$K22)=0,"",$G22+$H22)</f>
        <v/>
      </c>
      <c r="P22" s="31">
        <f>IF(COUNTA($A22:$K22)=0,"",IF(OR($A22="",$B22="",$C22="",$D22="",$E22="",$F22="",$G22="",$H22="",$I22="",$J22=""),"Missing required field",IF(COUNTIFS(Lists!$B$2:$B$21,$B22,Lists!$D$2:$D$21,$C22)=0,"Room/clinic mismatch",IF(COUNTIFS($A$7:$A$506,$A22,$B$7:$B$506,$B22,$C$7:$C$506,$C22,$D$7:$D$506,$D22)&gt;1,"Duplicate room session",IF($G22+$H22&gt;$F22,"Unavailable exceeds capacity",IF($I22&gt;$L22,"Occupied exceeds usable","Ready"))))))</f>
        <v/>
      </c>
      <c r="Q22" s="29">
        <f>IF($P22&lt;&gt;"Ready",0,IF(AND($A22&gt;=Dashboard!$B$4,$A22&lt;=Dashboard!$B$5,OR(Dashboard!$B$6="All",$B22=Dashboard!$B$6),OR(Dashboard!$B$7="All",$E22=Dashboard!$B$7)),1,0))</f>
        <v/>
      </c>
      <c r="R22" s="32">
        <f>IF(OR($A22="",$B22="",$C22="",$D22=""),"",$B22&amp;"|"&amp;$C22&amp;"|"&amp;YEAR($A22)&amp;"-"&amp;MONTH($A22)&amp;"-"&amp;DAY($A22)&amp;"|"&amp;$D22)</f>
        <v/>
      </c>
    </row>
    <row r="23">
      <c r="A23" s="44" t="n"/>
      <c r="B23" s="26" t="n"/>
      <c r="C23" s="26" t="n"/>
      <c r="D23" s="26" t="n"/>
      <c r="E23" s="26" t="n"/>
      <c r="F23" s="27" t="n"/>
      <c r="G23" s="27" t="n"/>
      <c r="H23" s="27" t="n"/>
      <c r="I23" s="27" t="n"/>
      <c r="J23" s="27" t="n"/>
      <c r="K23" s="28" t="n"/>
      <c r="L23" s="29">
        <f>IF(COUNTA($A23:$K23)=0,"",MAX($F23-$G23-$H23,0))</f>
        <v/>
      </c>
      <c r="M23" s="29">
        <f>IF(COUNTA($A23:$K23)=0,"",MAX($L23-$I23,0))</f>
        <v/>
      </c>
      <c r="N23" s="45">
        <f>IF(COUNTA($A23:$K23)=0,"",IF($L23=0,"",$I23/$L23))</f>
        <v/>
      </c>
      <c r="O23" s="29">
        <f>IF(COUNTA($A23:$K23)=0,"",$G23+$H23)</f>
        <v/>
      </c>
      <c r="P23" s="31">
        <f>IF(COUNTA($A23:$K23)=0,"",IF(OR($A23="",$B23="",$C23="",$D23="",$E23="",$F23="",$G23="",$H23="",$I23="",$J23=""),"Missing required field",IF(COUNTIFS(Lists!$B$2:$B$21,$B23,Lists!$D$2:$D$21,$C23)=0,"Room/clinic mismatch",IF(COUNTIFS($A$7:$A$506,$A23,$B$7:$B$506,$B23,$C$7:$C$506,$C23,$D$7:$D$506,$D23)&gt;1,"Duplicate room session",IF($G23+$H23&gt;$F23,"Unavailable exceeds capacity",IF($I23&gt;$L23,"Occupied exceeds usable","Ready"))))))</f>
        <v/>
      </c>
      <c r="Q23" s="29">
        <f>IF($P23&lt;&gt;"Ready",0,IF(AND($A23&gt;=Dashboard!$B$4,$A23&lt;=Dashboard!$B$5,OR(Dashboard!$B$6="All",$B23=Dashboard!$B$6),OR(Dashboard!$B$7="All",$E23=Dashboard!$B$7)),1,0))</f>
        <v/>
      </c>
      <c r="R23" s="32">
        <f>IF(OR($A23="",$B23="",$C23="",$D23=""),"",$B23&amp;"|"&amp;$C23&amp;"|"&amp;YEAR($A23)&amp;"-"&amp;MONTH($A23)&amp;"-"&amp;DAY($A23)&amp;"|"&amp;$D23)</f>
        <v/>
      </c>
    </row>
    <row r="24">
      <c r="A24" s="44" t="n"/>
      <c r="B24" s="26" t="n"/>
      <c r="C24" s="26" t="n"/>
      <c r="D24" s="26" t="n"/>
      <c r="E24" s="26" t="n"/>
      <c r="F24" s="27" t="n"/>
      <c r="G24" s="27" t="n"/>
      <c r="H24" s="27" t="n"/>
      <c r="I24" s="27" t="n"/>
      <c r="J24" s="27" t="n"/>
      <c r="K24" s="28" t="n"/>
      <c r="L24" s="29">
        <f>IF(COUNTA($A24:$K24)=0,"",MAX($F24-$G24-$H24,0))</f>
        <v/>
      </c>
      <c r="M24" s="29">
        <f>IF(COUNTA($A24:$K24)=0,"",MAX($L24-$I24,0))</f>
        <v/>
      </c>
      <c r="N24" s="45">
        <f>IF(COUNTA($A24:$K24)=0,"",IF($L24=0,"",$I24/$L24))</f>
        <v/>
      </c>
      <c r="O24" s="29">
        <f>IF(COUNTA($A24:$K24)=0,"",$G24+$H24)</f>
        <v/>
      </c>
      <c r="P24" s="31">
        <f>IF(COUNTA($A24:$K24)=0,"",IF(OR($A24="",$B24="",$C24="",$D24="",$E24="",$F24="",$G24="",$H24="",$I24="",$J24=""),"Missing required field",IF(COUNTIFS(Lists!$B$2:$B$21,$B24,Lists!$D$2:$D$21,$C24)=0,"Room/clinic mismatch",IF(COUNTIFS($A$7:$A$506,$A24,$B$7:$B$506,$B24,$C$7:$C$506,$C24,$D$7:$D$506,$D24)&gt;1,"Duplicate room session",IF($G24+$H24&gt;$F24,"Unavailable exceeds capacity",IF($I24&gt;$L24,"Occupied exceeds usable","Ready"))))))</f>
        <v/>
      </c>
      <c r="Q24" s="29">
        <f>IF($P24&lt;&gt;"Ready",0,IF(AND($A24&gt;=Dashboard!$B$4,$A24&lt;=Dashboard!$B$5,OR(Dashboard!$B$6="All",$B24=Dashboard!$B$6),OR(Dashboard!$B$7="All",$E24=Dashboard!$B$7)),1,0))</f>
        <v/>
      </c>
      <c r="R24" s="32">
        <f>IF(OR($A24="",$B24="",$C24="",$D24=""),"",$B24&amp;"|"&amp;$C24&amp;"|"&amp;YEAR($A24)&amp;"-"&amp;MONTH($A24)&amp;"-"&amp;DAY($A24)&amp;"|"&amp;$D24)</f>
        <v/>
      </c>
    </row>
    <row r="25">
      <c r="A25" s="44" t="n"/>
      <c r="B25" s="26" t="n"/>
      <c r="C25" s="26" t="n"/>
      <c r="D25" s="26" t="n"/>
      <c r="E25" s="26" t="n"/>
      <c r="F25" s="27" t="n"/>
      <c r="G25" s="27" t="n"/>
      <c r="H25" s="27" t="n"/>
      <c r="I25" s="27" t="n"/>
      <c r="J25" s="27" t="n"/>
      <c r="K25" s="28" t="n"/>
      <c r="L25" s="29">
        <f>IF(COUNTA($A25:$K25)=0,"",MAX($F25-$G25-$H25,0))</f>
        <v/>
      </c>
      <c r="M25" s="29">
        <f>IF(COUNTA($A25:$K25)=0,"",MAX($L25-$I25,0))</f>
        <v/>
      </c>
      <c r="N25" s="45">
        <f>IF(COUNTA($A25:$K25)=0,"",IF($L25=0,"",$I25/$L25))</f>
        <v/>
      </c>
      <c r="O25" s="29">
        <f>IF(COUNTA($A25:$K25)=0,"",$G25+$H25)</f>
        <v/>
      </c>
      <c r="P25" s="31">
        <f>IF(COUNTA($A25:$K25)=0,"",IF(OR($A25="",$B25="",$C25="",$D25="",$E25="",$F25="",$G25="",$H25="",$I25="",$J25=""),"Missing required field",IF(COUNTIFS(Lists!$B$2:$B$21,$B25,Lists!$D$2:$D$21,$C25)=0,"Room/clinic mismatch",IF(COUNTIFS($A$7:$A$506,$A25,$B$7:$B$506,$B25,$C$7:$C$506,$C25,$D$7:$D$506,$D25)&gt;1,"Duplicate room session",IF($G25+$H25&gt;$F25,"Unavailable exceeds capacity",IF($I25&gt;$L25,"Occupied exceeds usable","Ready"))))))</f>
        <v/>
      </c>
      <c r="Q25" s="29">
        <f>IF($P25&lt;&gt;"Ready",0,IF(AND($A25&gt;=Dashboard!$B$4,$A25&lt;=Dashboard!$B$5,OR(Dashboard!$B$6="All",$B25=Dashboard!$B$6),OR(Dashboard!$B$7="All",$E25=Dashboard!$B$7)),1,0))</f>
        <v/>
      </c>
      <c r="R25" s="32">
        <f>IF(OR($A25="",$B25="",$C25="",$D25=""),"",$B25&amp;"|"&amp;$C25&amp;"|"&amp;YEAR($A25)&amp;"-"&amp;MONTH($A25)&amp;"-"&amp;DAY($A25)&amp;"|"&amp;$D25)</f>
        <v/>
      </c>
    </row>
    <row r="26">
      <c r="A26" s="44" t="n"/>
      <c r="B26" s="26" t="n"/>
      <c r="C26" s="26" t="n"/>
      <c r="D26" s="26" t="n"/>
      <c r="E26" s="26" t="n"/>
      <c r="F26" s="27" t="n"/>
      <c r="G26" s="27" t="n"/>
      <c r="H26" s="27" t="n"/>
      <c r="I26" s="27" t="n"/>
      <c r="J26" s="27" t="n"/>
      <c r="K26" s="28" t="n"/>
      <c r="L26" s="29">
        <f>IF(COUNTA($A26:$K26)=0,"",MAX($F26-$G26-$H26,0))</f>
        <v/>
      </c>
      <c r="M26" s="29">
        <f>IF(COUNTA($A26:$K26)=0,"",MAX($L26-$I26,0))</f>
        <v/>
      </c>
      <c r="N26" s="45">
        <f>IF(COUNTA($A26:$K26)=0,"",IF($L26=0,"",$I26/$L26))</f>
        <v/>
      </c>
      <c r="O26" s="29">
        <f>IF(COUNTA($A26:$K26)=0,"",$G26+$H26)</f>
        <v/>
      </c>
      <c r="P26" s="31">
        <f>IF(COUNTA($A26:$K26)=0,"",IF(OR($A26="",$B26="",$C26="",$D26="",$E26="",$F26="",$G26="",$H26="",$I26="",$J26=""),"Missing required field",IF(COUNTIFS(Lists!$B$2:$B$21,$B26,Lists!$D$2:$D$21,$C26)=0,"Room/clinic mismatch",IF(COUNTIFS($A$7:$A$506,$A26,$B$7:$B$506,$B26,$C$7:$C$506,$C26,$D$7:$D$506,$D26)&gt;1,"Duplicate room session",IF($G26+$H26&gt;$F26,"Unavailable exceeds capacity",IF($I26&gt;$L26,"Occupied exceeds usable","Ready"))))))</f>
        <v/>
      </c>
      <c r="Q26" s="29">
        <f>IF($P26&lt;&gt;"Ready",0,IF(AND($A26&gt;=Dashboard!$B$4,$A26&lt;=Dashboard!$B$5,OR(Dashboard!$B$6="All",$B26=Dashboard!$B$6),OR(Dashboard!$B$7="All",$E26=Dashboard!$B$7)),1,0))</f>
        <v/>
      </c>
      <c r="R26" s="32">
        <f>IF(OR($A26="",$B26="",$C26="",$D26=""),"",$B26&amp;"|"&amp;$C26&amp;"|"&amp;YEAR($A26)&amp;"-"&amp;MONTH($A26)&amp;"-"&amp;DAY($A26)&amp;"|"&amp;$D26)</f>
        <v/>
      </c>
    </row>
    <row r="27">
      <c r="A27" s="44" t="n"/>
      <c r="B27" s="26" t="n"/>
      <c r="C27" s="26" t="n"/>
      <c r="D27" s="26" t="n"/>
      <c r="E27" s="26" t="n"/>
      <c r="F27" s="27" t="n"/>
      <c r="G27" s="27" t="n"/>
      <c r="H27" s="27" t="n"/>
      <c r="I27" s="27" t="n"/>
      <c r="J27" s="27" t="n"/>
      <c r="K27" s="28" t="n"/>
      <c r="L27" s="29">
        <f>IF(COUNTA($A27:$K27)=0,"",MAX($F27-$G27-$H27,0))</f>
        <v/>
      </c>
      <c r="M27" s="29">
        <f>IF(COUNTA($A27:$K27)=0,"",MAX($L27-$I27,0))</f>
        <v/>
      </c>
      <c r="N27" s="45">
        <f>IF(COUNTA($A27:$K27)=0,"",IF($L27=0,"",$I27/$L27))</f>
        <v/>
      </c>
      <c r="O27" s="29">
        <f>IF(COUNTA($A27:$K27)=0,"",$G27+$H27)</f>
        <v/>
      </c>
      <c r="P27" s="31">
        <f>IF(COUNTA($A27:$K27)=0,"",IF(OR($A27="",$B27="",$C27="",$D27="",$E27="",$F27="",$G27="",$H27="",$I27="",$J27=""),"Missing required field",IF(COUNTIFS(Lists!$B$2:$B$21,$B27,Lists!$D$2:$D$21,$C27)=0,"Room/clinic mismatch",IF(COUNTIFS($A$7:$A$506,$A27,$B$7:$B$506,$B27,$C$7:$C$506,$C27,$D$7:$D$506,$D27)&gt;1,"Duplicate room session",IF($G27+$H27&gt;$F27,"Unavailable exceeds capacity",IF($I27&gt;$L27,"Occupied exceeds usable","Ready"))))))</f>
        <v/>
      </c>
      <c r="Q27" s="29">
        <f>IF($P27&lt;&gt;"Ready",0,IF(AND($A27&gt;=Dashboard!$B$4,$A27&lt;=Dashboard!$B$5,OR(Dashboard!$B$6="All",$B27=Dashboard!$B$6),OR(Dashboard!$B$7="All",$E27=Dashboard!$B$7)),1,0))</f>
        <v/>
      </c>
      <c r="R27" s="32">
        <f>IF(OR($A27="",$B27="",$C27="",$D27=""),"",$B27&amp;"|"&amp;$C27&amp;"|"&amp;YEAR($A27)&amp;"-"&amp;MONTH($A27)&amp;"-"&amp;DAY($A27)&amp;"|"&amp;$D27)</f>
        <v/>
      </c>
    </row>
    <row r="28">
      <c r="A28" s="44" t="n"/>
      <c r="B28" s="26" t="n"/>
      <c r="C28" s="26" t="n"/>
      <c r="D28" s="26" t="n"/>
      <c r="E28" s="26" t="n"/>
      <c r="F28" s="27" t="n"/>
      <c r="G28" s="27" t="n"/>
      <c r="H28" s="27" t="n"/>
      <c r="I28" s="27" t="n"/>
      <c r="J28" s="27" t="n"/>
      <c r="K28" s="28" t="n"/>
      <c r="L28" s="29">
        <f>IF(COUNTA($A28:$K28)=0,"",MAX($F28-$G28-$H28,0))</f>
        <v/>
      </c>
      <c r="M28" s="29">
        <f>IF(COUNTA($A28:$K28)=0,"",MAX($L28-$I28,0))</f>
        <v/>
      </c>
      <c r="N28" s="45">
        <f>IF(COUNTA($A28:$K28)=0,"",IF($L28=0,"",$I28/$L28))</f>
        <v/>
      </c>
      <c r="O28" s="29">
        <f>IF(COUNTA($A28:$K28)=0,"",$G28+$H28)</f>
        <v/>
      </c>
      <c r="P28" s="31">
        <f>IF(COUNTA($A28:$K28)=0,"",IF(OR($A28="",$B28="",$C28="",$D28="",$E28="",$F28="",$G28="",$H28="",$I28="",$J28=""),"Missing required field",IF(COUNTIFS(Lists!$B$2:$B$21,$B28,Lists!$D$2:$D$21,$C28)=0,"Room/clinic mismatch",IF(COUNTIFS($A$7:$A$506,$A28,$B$7:$B$506,$B28,$C$7:$C$506,$C28,$D$7:$D$506,$D28)&gt;1,"Duplicate room session",IF($G28+$H28&gt;$F28,"Unavailable exceeds capacity",IF($I28&gt;$L28,"Occupied exceeds usable","Ready"))))))</f>
        <v/>
      </c>
      <c r="Q28" s="29">
        <f>IF($P28&lt;&gt;"Ready",0,IF(AND($A28&gt;=Dashboard!$B$4,$A28&lt;=Dashboard!$B$5,OR(Dashboard!$B$6="All",$B28=Dashboard!$B$6),OR(Dashboard!$B$7="All",$E28=Dashboard!$B$7)),1,0))</f>
        <v/>
      </c>
      <c r="R28" s="32">
        <f>IF(OR($A28="",$B28="",$C28="",$D28=""),"",$B28&amp;"|"&amp;$C28&amp;"|"&amp;YEAR($A28)&amp;"-"&amp;MONTH($A28)&amp;"-"&amp;DAY($A28)&amp;"|"&amp;$D28)</f>
        <v/>
      </c>
    </row>
    <row r="29">
      <c r="A29" s="44" t="n"/>
      <c r="B29" s="26" t="n"/>
      <c r="C29" s="26" t="n"/>
      <c r="D29" s="26" t="n"/>
      <c r="E29" s="26" t="n"/>
      <c r="F29" s="27" t="n"/>
      <c r="G29" s="27" t="n"/>
      <c r="H29" s="27" t="n"/>
      <c r="I29" s="27" t="n"/>
      <c r="J29" s="27" t="n"/>
      <c r="K29" s="28" t="n"/>
      <c r="L29" s="29">
        <f>IF(COUNTA($A29:$K29)=0,"",MAX($F29-$G29-$H29,0))</f>
        <v/>
      </c>
      <c r="M29" s="29">
        <f>IF(COUNTA($A29:$K29)=0,"",MAX($L29-$I29,0))</f>
        <v/>
      </c>
      <c r="N29" s="45">
        <f>IF(COUNTA($A29:$K29)=0,"",IF($L29=0,"",$I29/$L29))</f>
        <v/>
      </c>
      <c r="O29" s="29">
        <f>IF(COUNTA($A29:$K29)=0,"",$G29+$H29)</f>
        <v/>
      </c>
      <c r="P29" s="31">
        <f>IF(COUNTA($A29:$K29)=0,"",IF(OR($A29="",$B29="",$C29="",$D29="",$E29="",$F29="",$G29="",$H29="",$I29="",$J29=""),"Missing required field",IF(COUNTIFS(Lists!$B$2:$B$21,$B29,Lists!$D$2:$D$21,$C29)=0,"Room/clinic mismatch",IF(COUNTIFS($A$7:$A$506,$A29,$B$7:$B$506,$B29,$C$7:$C$506,$C29,$D$7:$D$506,$D29)&gt;1,"Duplicate room session",IF($G29+$H29&gt;$F29,"Unavailable exceeds capacity",IF($I29&gt;$L29,"Occupied exceeds usable","Ready"))))))</f>
        <v/>
      </c>
      <c r="Q29" s="29">
        <f>IF($P29&lt;&gt;"Ready",0,IF(AND($A29&gt;=Dashboard!$B$4,$A29&lt;=Dashboard!$B$5,OR(Dashboard!$B$6="All",$B29=Dashboard!$B$6),OR(Dashboard!$B$7="All",$E29=Dashboard!$B$7)),1,0))</f>
        <v/>
      </c>
      <c r="R29" s="32">
        <f>IF(OR($A29="",$B29="",$C29="",$D29=""),"",$B29&amp;"|"&amp;$C29&amp;"|"&amp;YEAR($A29)&amp;"-"&amp;MONTH($A29)&amp;"-"&amp;DAY($A29)&amp;"|"&amp;$D29)</f>
        <v/>
      </c>
    </row>
    <row r="30">
      <c r="A30" s="44" t="n"/>
      <c r="B30" s="26" t="n"/>
      <c r="C30" s="26" t="n"/>
      <c r="D30" s="26" t="n"/>
      <c r="E30" s="26" t="n"/>
      <c r="F30" s="27" t="n"/>
      <c r="G30" s="27" t="n"/>
      <c r="H30" s="27" t="n"/>
      <c r="I30" s="27" t="n"/>
      <c r="J30" s="27" t="n"/>
      <c r="K30" s="28" t="n"/>
      <c r="L30" s="29">
        <f>IF(COUNTA($A30:$K30)=0,"",MAX($F30-$G30-$H30,0))</f>
        <v/>
      </c>
      <c r="M30" s="29">
        <f>IF(COUNTA($A30:$K30)=0,"",MAX($L30-$I30,0))</f>
        <v/>
      </c>
      <c r="N30" s="45">
        <f>IF(COUNTA($A30:$K30)=0,"",IF($L30=0,"",$I30/$L30))</f>
        <v/>
      </c>
      <c r="O30" s="29">
        <f>IF(COUNTA($A30:$K30)=0,"",$G30+$H30)</f>
        <v/>
      </c>
      <c r="P30" s="31">
        <f>IF(COUNTA($A30:$K30)=0,"",IF(OR($A30="",$B30="",$C30="",$D30="",$E30="",$F30="",$G30="",$H30="",$I30="",$J30=""),"Missing required field",IF(COUNTIFS(Lists!$B$2:$B$21,$B30,Lists!$D$2:$D$21,$C30)=0,"Room/clinic mismatch",IF(COUNTIFS($A$7:$A$506,$A30,$B$7:$B$506,$B30,$C$7:$C$506,$C30,$D$7:$D$506,$D30)&gt;1,"Duplicate room session",IF($G30+$H30&gt;$F30,"Unavailable exceeds capacity",IF($I30&gt;$L30,"Occupied exceeds usable","Ready"))))))</f>
        <v/>
      </c>
      <c r="Q30" s="29">
        <f>IF($P30&lt;&gt;"Ready",0,IF(AND($A30&gt;=Dashboard!$B$4,$A30&lt;=Dashboard!$B$5,OR(Dashboard!$B$6="All",$B30=Dashboard!$B$6),OR(Dashboard!$B$7="All",$E30=Dashboard!$B$7)),1,0))</f>
        <v/>
      </c>
      <c r="R30" s="32">
        <f>IF(OR($A30="",$B30="",$C30="",$D30=""),"",$B30&amp;"|"&amp;$C30&amp;"|"&amp;YEAR($A30)&amp;"-"&amp;MONTH($A30)&amp;"-"&amp;DAY($A30)&amp;"|"&amp;$D30)</f>
        <v/>
      </c>
    </row>
    <row r="31">
      <c r="A31" s="44" t="n"/>
      <c r="B31" s="26" t="n"/>
      <c r="C31" s="26" t="n"/>
      <c r="D31" s="26" t="n"/>
      <c r="E31" s="26" t="n"/>
      <c r="F31" s="27" t="n"/>
      <c r="G31" s="27" t="n"/>
      <c r="H31" s="27" t="n"/>
      <c r="I31" s="27" t="n"/>
      <c r="J31" s="27" t="n"/>
      <c r="K31" s="28" t="n"/>
      <c r="L31" s="29">
        <f>IF(COUNTA($A31:$K31)=0,"",MAX($F31-$G31-$H31,0))</f>
        <v/>
      </c>
      <c r="M31" s="29">
        <f>IF(COUNTA($A31:$K31)=0,"",MAX($L31-$I31,0))</f>
        <v/>
      </c>
      <c r="N31" s="45">
        <f>IF(COUNTA($A31:$K31)=0,"",IF($L31=0,"",$I31/$L31))</f>
        <v/>
      </c>
      <c r="O31" s="29">
        <f>IF(COUNTA($A31:$K31)=0,"",$G31+$H31)</f>
        <v/>
      </c>
      <c r="P31" s="31">
        <f>IF(COUNTA($A31:$K31)=0,"",IF(OR($A31="",$B31="",$C31="",$D31="",$E31="",$F31="",$G31="",$H31="",$I31="",$J31=""),"Missing required field",IF(COUNTIFS(Lists!$B$2:$B$21,$B31,Lists!$D$2:$D$21,$C31)=0,"Room/clinic mismatch",IF(COUNTIFS($A$7:$A$506,$A31,$B$7:$B$506,$B31,$C$7:$C$506,$C31,$D$7:$D$506,$D31)&gt;1,"Duplicate room session",IF($G31+$H31&gt;$F31,"Unavailable exceeds capacity",IF($I31&gt;$L31,"Occupied exceeds usable","Ready"))))))</f>
        <v/>
      </c>
      <c r="Q31" s="29">
        <f>IF($P31&lt;&gt;"Ready",0,IF(AND($A31&gt;=Dashboard!$B$4,$A31&lt;=Dashboard!$B$5,OR(Dashboard!$B$6="All",$B31=Dashboard!$B$6),OR(Dashboard!$B$7="All",$E31=Dashboard!$B$7)),1,0))</f>
        <v/>
      </c>
      <c r="R31" s="32">
        <f>IF(OR($A31="",$B31="",$C31="",$D31=""),"",$B31&amp;"|"&amp;$C31&amp;"|"&amp;YEAR($A31)&amp;"-"&amp;MONTH($A31)&amp;"-"&amp;DAY($A31)&amp;"|"&amp;$D31)</f>
        <v/>
      </c>
    </row>
    <row r="32">
      <c r="A32" s="44" t="n"/>
      <c r="B32" s="26" t="n"/>
      <c r="C32" s="26" t="n"/>
      <c r="D32" s="26" t="n"/>
      <c r="E32" s="26" t="n"/>
      <c r="F32" s="27" t="n"/>
      <c r="G32" s="27" t="n"/>
      <c r="H32" s="27" t="n"/>
      <c r="I32" s="27" t="n"/>
      <c r="J32" s="27" t="n"/>
      <c r="K32" s="28" t="n"/>
      <c r="L32" s="29">
        <f>IF(COUNTA($A32:$K32)=0,"",MAX($F32-$G32-$H32,0))</f>
        <v/>
      </c>
      <c r="M32" s="29">
        <f>IF(COUNTA($A32:$K32)=0,"",MAX($L32-$I32,0))</f>
        <v/>
      </c>
      <c r="N32" s="45">
        <f>IF(COUNTA($A32:$K32)=0,"",IF($L32=0,"",$I32/$L32))</f>
        <v/>
      </c>
      <c r="O32" s="29">
        <f>IF(COUNTA($A32:$K32)=0,"",$G32+$H32)</f>
        <v/>
      </c>
      <c r="P32" s="31">
        <f>IF(COUNTA($A32:$K32)=0,"",IF(OR($A32="",$B32="",$C32="",$D32="",$E32="",$F32="",$G32="",$H32="",$I32="",$J32=""),"Missing required field",IF(COUNTIFS(Lists!$B$2:$B$21,$B32,Lists!$D$2:$D$21,$C32)=0,"Room/clinic mismatch",IF(COUNTIFS($A$7:$A$506,$A32,$B$7:$B$506,$B32,$C$7:$C$506,$C32,$D$7:$D$506,$D32)&gt;1,"Duplicate room session",IF($G32+$H32&gt;$F32,"Unavailable exceeds capacity",IF($I32&gt;$L32,"Occupied exceeds usable","Ready"))))))</f>
        <v/>
      </c>
      <c r="Q32" s="29">
        <f>IF($P32&lt;&gt;"Ready",0,IF(AND($A32&gt;=Dashboard!$B$4,$A32&lt;=Dashboard!$B$5,OR(Dashboard!$B$6="All",$B32=Dashboard!$B$6),OR(Dashboard!$B$7="All",$E32=Dashboard!$B$7)),1,0))</f>
        <v/>
      </c>
      <c r="R32" s="32">
        <f>IF(OR($A32="",$B32="",$C32="",$D32=""),"",$B32&amp;"|"&amp;$C32&amp;"|"&amp;YEAR($A32)&amp;"-"&amp;MONTH($A32)&amp;"-"&amp;DAY($A32)&amp;"|"&amp;$D32)</f>
        <v/>
      </c>
    </row>
    <row r="33">
      <c r="A33" s="44" t="n"/>
      <c r="B33" s="26" t="n"/>
      <c r="C33" s="26" t="n"/>
      <c r="D33" s="26" t="n"/>
      <c r="E33" s="26" t="n"/>
      <c r="F33" s="27" t="n"/>
      <c r="G33" s="27" t="n"/>
      <c r="H33" s="27" t="n"/>
      <c r="I33" s="27" t="n"/>
      <c r="J33" s="27" t="n"/>
      <c r="K33" s="28" t="n"/>
      <c r="L33" s="29">
        <f>IF(COUNTA($A33:$K33)=0,"",MAX($F33-$G33-$H33,0))</f>
        <v/>
      </c>
      <c r="M33" s="29">
        <f>IF(COUNTA($A33:$K33)=0,"",MAX($L33-$I33,0))</f>
        <v/>
      </c>
      <c r="N33" s="45">
        <f>IF(COUNTA($A33:$K33)=0,"",IF($L33=0,"",$I33/$L33))</f>
        <v/>
      </c>
      <c r="O33" s="29">
        <f>IF(COUNTA($A33:$K33)=0,"",$G33+$H33)</f>
        <v/>
      </c>
      <c r="P33" s="31">
        <f>IF(COUNTA($A33:$K33)=0,"",IF(OR($A33="",$B33="",$C33="",$D33="",$E33="",$F33="",$G33="",$H33="",$I33="",$J33=""),"Missing required field",IF(COUNTIFS(Lists!$B$2:$B$21,$B33,Lists!$D$2:$D$21,$C33)=0,"Room/clinic mismatch",IF(COUNTIFS($A$7:$A$506,$A33,$B$7:$B$506,$B33,$C$7:$C$506,$C33,$D$7:$D$506,$D33)&gt;1,"Duplicate room session",IF($G33+$H33&gt;$F33,"Unavailable exceeds capacity",IF($I33&gt;$L33,"Occupied exceeds usable","Ready"))))))</f>
        <v/>
      </c>
      <c r="Q33" s="29">
        <f>IF($P33&lt;&gt;"Ready",0,IF(AND($A33&gt;=Dashboard!$B$4,$A33&lt;=Dashboard!$B$5,OR(Dashboard!$B$6="All",$B33=Dashboard!$B$6),OR(Dashboard!$B$7="All",$E33=Dashboard!$B$7)),1,0))</f>
        <v/>
      </c>
      <c r="R33" s="32">
        <f>IF(OR($A33="",$B33="",$C33="",$D33=""),"",$B33&amp;"|"&amp;$C33&amp;"|"&amp;YEAR($A33)&amp;"-"&amp;MONTH($A33)&amp;"-"&amp;DAY($A33)&amp;"|"&amp;$D33)</f>
        <v/>
      </c>
    </row>
    <row r="34">
      <c r="A34" s="44" t="n"/>
      <c r="B34" s="26" t="n"/>
      <c r="C34" s="26" t="n"/>
      <c r="D34" s="26" t="n"/>
      <c r="E34" s="26" t="n"/>
      <c r="F34" s="27" t="n"/>
      <c r="G34" s="27" t="n"/>
      <c r="H34" s="27" t="n"/>
      <c r="I34" s="27" t="n"/>
      <c r="J34" s="27" t="n"/>
      <c r="K34" s="28" t="n"/>
      <c r="L34" s="29">
        <f>IF(COUNTA($A34:$K34)=0,"",MAX($F34-$G34-$H34,0))</f>
        <v/>
      </c>
      <c r="M34" s="29">
        <f>IF(COUNTA($A34:$K34)=0,"",MAX($L34-$I34,0))</f>
        <v/>
      </c>
      <c r="N34" s="45">
        <f>IF(COUNTA($A34:$K34)=0,"",IF($L34=0,"",$I34/$L34))</f>
        <v/>
      </c>
      <c r="O34" s="29">
        <f>IF(COUNTA($A34:$K34)=0,"",$G34+$H34)</f>
        <v/>
      </c>
      <c r="P34" s="31">
        <f>IF(COUNTA($A34:$K34)=0,"",IF(OR($A34="",$B34="",$C34="",$D34="",$E34="",$F34="",$G34="",$H34="",$I34="",$J34=""),"Missing required field",IF(COUNTIFS(Lists!$B$2:$B$21,$B34,Lists!$D$2:$D$21,$C34)=0,"Room/clinic mismatch",IF(COUNTIFS($A$7:$A$506,$A34,$B$7:$B$506,$B34,$C$7:$C$506,$C34,$D$7:$D$506,$D34)&gt;1,"Duplicate room session",IF($G34+$H34&gt;$F34,"Unavailable exceeds capacity",IF($I34&gt;$L34,"Occupied exceeds usable","Ready"))))))</f>
        <v/>
      </c>
      <c r="Q34" s="29">
        <f>IF($P34&lt;&gt;"Ready",0,IF(AND($A34&gt;=Dashboard!$B$4,$A34&lt;=Dashboard!$B$5,OR(Dashboard!$B$6="All",$B34=Dashboard!$B$6),OR(Dashboard!$B$7="All",$E34=Dashboard!$B$7)),1,0))</f>
        <v/>
      </c>
      <c r="R34" s="32">
        <f>IF(OR($A34="",$B34="",$C34="",$D34=""),"",$B34&amp;"|"&amp;$C34&amp;"|"&amp;YEAR($A34)&amp;"-"&amp;MONTH($A34)&amp;"-"&amp;DAY($A34)&amp;"|"&amp;$D34)</f>
        <v/>
      </c>
    </row>
    <row r="35">
      <c r="A35" s="44" t="n"/>
      <c r="B35" s="26" t="n"/>
      <c r="C35" s="26" t="n"/>
      <c r="D35" s="26" t="n"/>
      <c r="E35" s="26" t="n"/>
      <c r="F35" s="27" t="n"/>
      <c r="G35" s="27" t="n"/>
      <c r="H35" s="27" t="n"/>
      <c r="I35" s="27" t="n"/>
      <c r="J35" s="27" t="n"/>
      <c r="K35" s="28" t="n"/>
      <c r="L35" s="29">
        <f>IF(COUNTA($A35:$K35)=0,"",MAX($F35-$G35-$H35,0))</f>
        <v/>
      </c>
      <c r="M35" s="29">
        <f>IF(COUNTA($A35:$K35)=0,"",MAX($L35-$I35,0))</f>
        <v/>
      </c>
      <c r="N35" s="45">
        <f>IF(COUNTA($A35:$K35)=0,"",IF($L35=0,"",$I35/$L35))</f>
        <v/>
      </c>
      <c r="O35" s="29">
        <f>IF(COUNTA($A35:$K35)=0,"",$G35+$H35)</f>
        <v/>
      </c>
      <c r="P35" s="31">
        <f>IF(COUNTA($A35:$K35)=0,"",IF(OR($A35="",$B35="",$C35="",$D35="",$E35="",$F35="",$G35="",$H35="",$I35="",$J35=""),"Missing required field",IF(COUNTIFS(Lists!$B$2:$B$21,$B35,Lists!$D$2:$D$21,$C35)=0,"Room/clinic mismatch",IF(COUNTIFS($A$7:$A$506,$A35,$B$7:$B$506,$B35,$C$7:$C$506,$C35,$D$7:$D$506,$D35)&gt;1,"Duplicate room session",IF($G35+$H35&gt;$F35,"Unavailable exceeds capacity",IF($I35&gt;$L35,"Occupied exceeds usable","Ready"))))))</f>
        <v/>
      </c>
      <c r="Q35" s="29">
        <f>IF($P35&lt;&gt;"Ready",0,IF(AND($A35&gt;=Dashboard!$B$4,$A35&lt;=Dashboard!$B$5,OR(Dashboard!$B$6="All",$B35=Dashboard!$B$6),OR(Dashboard!$B$7="All",$E35=Dashboard!$B$7)),1,0))</f>
        <v/>
      </c>
      <c r="R35" s="32">
        <f>IF(OR($A35="",$B35="",$C35="",$D35=""),"",$B35&amp;"|"&amp;$C35&amp;"|"&amp;YEAR($A35)&amp;"-"&amp;MONTH($A35)&amp;"-"&amp;DAY($A35)&amp;"|"&amp;$D35)</f>
        <v/>
      </c>
    </row>
    <row r="36">
      <c r="A36" s="44" t="n"/>
      <c r="B36" s="26" t="n"/>
      <c r="C36" s="26" t="n"/>
      <c r="D36" s="26" t="n"/>
      <c r="E36" s="26" t="n"/>
      <c r="F36" s="27" t="n"/>
      <c r="G36" s="27" t="n"/>
      <c r="H36" s="27" t="n"/>
      <c r="I36" s="27" t="n"/>
      <c r="J36" s="27" t="n"/>
      <c r="K36" s="28" t="n"/>
      <c r="L36" s="29">
        <f>IF(COUNTA($A36:$K36)=0,"",MAX($F36-$G36-$H36,0))</f>
        <v/>
      </c>
      <c r="M36" s="29">
        <f>IF(COUNTA($A36:$K36)=0,"",MAX($L36-$I36,0))</f>
        <v/>
      </c>
      <c r="N36" s="45">
        <f>IF(COUNTA($A36:$K36)=0,"",IF($L36=0,"",$I36/$L36))</f>
        <v/>
      </c>
      <c r="O36" s="29">
        <f>IF(COUNTA($A36:$K36)=0,"",$G36+$H36)</f>
        <v/>
      </c>
      <c r="P36" s="31">
        <f>IF(COUNTA($A36:$K36)=0,"",IF(OR($A36="",$B36="",$C36="",$D36="",$E36="",$F36="",$G36="",$H36="",$I36="",$J36=""),"Missing required field",IF(COUNTIFS(Lists!$B$2:$B$21,$B36,Lists!$D$2:$D$21,$C36)=0,"Room/clinic mismatch",IF(COUNTIFS($A$7:$A$506,$A36,$B$7:$B$506,$B36,$C$7:$C$506,$C36,$D$7:$D$506,$D36)&gt;1,"Duplicate room session",IF($G36+$H36&gt;$F36,"Unavailable exceeds capacity",IF($I36&gt;$L36,"Occupied exceeds usable","Ready"))))))</f>
        <v/>
      </c>
      <c r="Q36" s="29">
        <f>IF($P36&lt;&gt;"Ready",0,IF(AND($A36&gt;=Dashboard!$B$4,$A36&lt;=Dashboard!$B$5,OR(Dashboard!$B$6="All",$B36=Dashboard!$B$6),OR(Dashboard!$B$7="All",$E36=Dashboard!$B$7)),1,0))</f>
        <v/>
      </c>
      <c r="R36" s="32">
        <f>IF(OR($A36="",$B36="",$C36="",$D36=""),"",$B36&amp;"|"&amp;$C36&amp;"|"&amp;YEAR($A36)&amp;"-"&amp;MONTH($A36)&amp;"-"&amp;DAY($A36)&amp;"|"&amp;$D36)</f>
        <v/>
      </c>
    </row>
    <row r="37">
      <c r="A37" s="44" t="n"/>
      <c r="B37" s="26" t="n"/>
      <c r="C37" s="26" t="n"/>
      <c r="D37" s="26" t="n"/>
      <c r="E37" s="26" t="n"/>
      <c r="F37" s="27" t="n"/>
      <c r="G37" s="27" t="n"/>
      <c r="H37" s="27" t="n"/>
      <c r="I37" s="27" t="n"/>
      <c r="J37" s="27" t="n"/>
      <c r="K37" s="28" t="n"/>
      <c r="L37" s="29">
        <f>IF(COUNTA($A37:$K37)=0,"",MAX($F37-$G37-$H37,0))</f>
        <v/>
      </c>
      <c r="M37" s="29">
        <f>IF(COUNTA($A37:$K37)=0,"",MAX($L37-$I37,0))</f>
        <v/>
      </c>
      <c r="N37" s="45">
        <f>IF(COUNTA($A37:$K37)=0,"",IF($L37=0,"",$I37/$L37))</f>
        <v/>
      </c>
      <c r="O37" s="29">
        <f>IF(COUNTA($A37:$K37)=0,"",$G37+$H37)</f>
        <v/>
      </c>
      <c r="P37" s="31">
        <f>IF(COUNTA($A37:$K37)=0,"",IF(OR($A37="",$B37="",$C37="",$D37="",$E37="",$F37="",$G37="",$H37="",$I37="",$J37=""),"Missing required field",IF(COUNTIFS(Lists!$B$2:$B$21,$B37,Lists!$D$2:$D$21,$C37)=0,"Room/clinic mismatch",IF(COUNTIFS($A$7:$A$506,$A37,$B$7:$B$506,$B37,$C$7:$C$506,$C37,$D$7:$D$506,$D37)&gt;1,"Duplicate room session",IF($G37+$H37&gt;$F37,"Unavailable exceeds capacity",IF($I37&gt;$L37,"Occupied exceeds usable","Ready"))))))</f>
        <v/>
      </c>
      <c r="Q37" s="29">
        <f>IF($P37&lt;&gt;"Ready",0,IF(AND($A37&gt;=Dashboard!$B$4,$A37&lt;=Dashboard!$B$5,OR(Dashboard!$B$6="All",$B37=Dashboard!$B$6),OR(Dashboard!$B$7="All",$E37=Dashboard!$B$7)),1,0))</f>
        <v/>
      </c>
      <c r="R37" s="32">
        <f>IF(OR($A37="",$B37="",$C37="",$D37=""),"",$B37&amp;"|"&amp;$C37&amp;"|"&amp;YEAR($A37)&amp;"-"&amp;MONTH($A37)&amp;"-"&amp;DAY($A37)&amp;"|"&amp;$D37)</f>
        <v/>
      </c>
    </row>
    <row r="38">
      <c r="A38" s="44" t="n"/>
      <c r="B38" s="26" t="n"/>
      <c r="C38" s="26" t="n"/>
      <c r="D38" s="26" t="n"/>
      <c r="E38" s="26" t="n"/>
      <c r="F38" s="27" t="n"/>
      <c r="G38" s="27" t="n"/>
      <c r="H38" s="27" t="n"/>
      <c r="I38" s="27" t="n"/>
      <c r="J38" s="27" t="n"/>
      <c r="K38" s="28" t="n"/>
      <c r="L38" s="29">
        <f>IF(COUNTA($A38:$K38)=0,"",MAX($F38-$G38-$H38,0))</f>
        <v/>
      </c>
      <c r="M38" s="29">
        <f>IF(COUNTA($A38:$K38)=0,"",MAX($L38-$I38,0))</f>
        <v/>
      </c>
      <c r="N38" s="45">
        <f>IF(COUNTA($A38:$K38)=0,"",IF($L38=0,"",$I38/$L38))</f>
        <v/>
      </c>
      <c r="O38" s="29">
        <f>IF(COUNTA($A38:$K38)=0,"",$G38+$H38)</f>
        <v/>
      </c>
      <c r="P38" s="31">
        <f>IF(COUNTA($A38:$K38)=0,"",IF(OR($A38="",$B38="",$C38="",$D38="",$E38="",$F38="",$G38="",$H38="",$I38="",$J38=""),"Missing required field",IF(COUNTIFS(Lists!$B$2:$B$21,$B38,Lists!$D$2:$D$21,$C38)=0,"Room/clinic mismatch",IF(COUNTIFS($A$7:$A$506,$A38,$B$7:$B$506,$B38,$C$7:$C$506,$C38,$D$7:$D$506,$D38)&gt;1,"Duplicate room session",IF($G38+$H38&gt;$F38,"Unavailable exceeds capacity",IF($I38&gt;$L38,"Occupied exceeds usable","Ready"))))))</f>
        <v/>
      </c>
      <c r="Q38" s="29">
        <f>IF($P38&lt;&gt;"Ready",0,IF(AND($A38&gt;=Dashboard!$B$4,$A38&lt;=Dashboard!$B$5,OR(Dashboard!$B$6="All",$B38=Dashboard!$B$6),OR(Dashboard!$B$7="All",$E38=Dashboard!$B$7)),1,0))</f>
        <v/>
      </c>
      <c r="R38" s="32">
        <f>IF(OR($A38="",$B38="",$C38="",$D38=""),"",$B38&amp;"|"&amp;$C38&amp;"|"&amp;YEAR($A38)&amp;"-"&amp;MONTH($A38)&amp;"-"&amp;DAY($A38)&amp;"|"&amp;$D38)</f>
        <v/>
      </c>
    </row>
    <row r="39">
      <c r="A39" s="44" t="n"/>
      <c r="B39" s="26" t="n"/>
      <c r="C39" s="26" t="n"/>
      <c r="D39" s="26" t="n"/>
      <c r="E39" s="26" t="n"/>
      <c r="F39" s="27" t="n"/>
      <c r="G39" s="27" t="n"/>
      <c r="H39" s="27" t="n"/>
      <c r="I39" s="27" t="n"/>
      <c r="J39" s="27" t="n"/>
      <c r="K39" s="28" t="n"/>
      <c r="L39" s="29">
        <f>IF(COUNTA($A39:$K39)=0,"",MAX($F39-$G39-$H39,0))</f>
        <v/>
      </c>
      <c r="M39" s="29">
        <f>IF(COUNTA($A39:$K39)=0,"",MAX($L39-$I39,0))</f>
        <v/>
      </c>
      <c r="N39" s="45">
        <f>IF(COUNTA($A39:$K39)=0,"",IF($L39=0,"",$I39/$L39))</f>
        <v/>
      </c>
      <c r="O39" s="29">
        <f>IF(COUNTA($A39:$K39)=0,"",$G39+$H39)</f>
        <v/>
      </c>
      <c r="P39" s="31">
        <f>IF(COUNTA($A39:$K39)=0,"",IF(OR($A39="",$B39="",$C39="",$D39="",$E39="",$F39="",$G39="",$H39="",$I39="",$J39=""),"Missing required field",IF(COUNTIFS(Lists!$B$2:$B$21,$B39,Lists!$D$2:$D$21,$C39)=0,"Room/clinic mismatch",IF(COUNTIFS($A$7:$A$506,$A39,$B$7:$B$506,$B39,$C$7:$C$506,$C39,$D$7:$D$506,$D39)&gt;1,"Duplicate room session",IF($G39+$H39&gt;$F39,"Unavailable exceeds capacity",IF($I39&gt;$L39,"Occupied exceeds usable","Ready"))))))</f>
        <v/>
      </c>
      <c r="Q39" s="29">
        <f>IF($P39&lt;&gt;"Ready",0,IF(AND($A39&gt;=Dashboard!$B$4,$A39&lt;=Dashboard!$B$5,OR(Dashboard!$B$6="All",$B39=Dashboard!$B$6),OR(Dashboard!$B$7="All",$E39=Dashboard!$B$7)),1,0))</f>
        <v/>
      </c>
      <c r="R39" s="32">
        <f>IF(OR($A39="",$B39="",$C39="",$D39=""),"",$B39&amp;"|"&amp;$C39&amp;"|"&amp;YEAR($A39)&amp;"-"&amp;MONTH($A39)&amp;"-"&amp;DAY($A39)&amp;"|"&amp;$D39)</f>
        <v/>
      </c>
    </row>
    <row r="40">
      <c r="A40" s="44" t="n"/>
      <c r="B40" s="26" t="n"/>
      <c r="C40" s="26" t="n"/>
      <c r="D40" s="26" t="n"/>
      <c r="E40" s="26" t="n"/>
      <c r="F40" s="27" t="n"/>
      <c r="G40" s="27" t="n"/>
      <c r="H40" s="27" t="n"/>
      <c r="I40" s="27" t="n"/>
      <c r="J40" s="27" t="n"/>
      <c r="K40" s="28" t="n"/>
      <c r="L40" s="29">
        <f>IF(COUNTA($A40:$K40)=0,"",MAX($F40-$G40-$H40,0))</f>
        <v/>
      </c>
      <c r="M40" s="29">
        <f>IF(COUNTA($A40:$K40)=0,"",MAX($L40-$I40,0))</f>
        <v/>
      </c>
      <c r="N40" s="45">
        <f>IF(COUNTA($A40:$K40)=0,"",IF($L40=0,"",$I40/$L40))</f>
        <v/>
      </c>
      <c r="O40" s="29">
        <f>IF(COUNTA($A40:$K40)=0,"",$G40+$H40)</f>
        <v/>
      </c>
      <c r="P40" s="31">
        <f>IF(COUNTA($A40:$K40)=0,"",IF(OR($A40="",$B40="",$C40="",$D40="",$E40="",$F40="",$G40="",$H40="",$I40="",$J40=""),"Missing required field",IF(COUNTIFS(Lists!$B$2:$B$21,$B40,Lists!$D$2:$D$21,$C40)=0,"Room/clinic mismatch",IF(COUNTIFS($A$7:$A$506,$A40,$B$7:$B$506,$B40,$C$7:$C$506,$C40,$D$7:$D$506,$D40)&gt;1,"Duplicate room session",IF($G40+$H40&gt;$F40,"Unavailable exceeds capacity",IF($I40&gt;$L40,"Occupied exceeds usable","Ready"))))))</f>
        <v/>
      </c>
      <c r="Q40" s="29">
        <f>IF($P40&lt;&gt;"Ready",0,IF(AND($A40&gt;=Dashboard!$B$4,$A40&lt;=Dashboard!$B$5,OR(Dashboard!$B$6="All",$B40=Dashboard!$B$6),OR(Dashboard!$B$7="All",$E40=Dashboard!$B$7)),1,0))</f>
        <v/>
      </c>
      <c r="R40" s="32">
        <f>IF(OR($A40="",$B40="",$C40="",$D40=""),"",$B40&amp;"|"&amp;$C40&amp;"|"&amp;YEAR($A40)&amp;"-"&amp;MONTH($A40)&amp;"-"&amp;DAY($A40)&amp;"|"&amp;$D40)</f>
        <v/>
      </c>
    </row>
    <row r="41">
      <c r="A41" s="44" t="n"/>
      <c r="B41" s="26" t="n"/>
      <c r="C41" s="26" t="n"/>
      <c r="D41" s="26" t="n"/>
      <c r="E41" s="26" t="n"/>
      <c r="F41" s="27" t="n"/>
      <c r="G41" s="27" t="n"/>
      <c r="H41" s="27" t="n"/>
      <c r="I41" s="27" t="n"/>
      <c r="J41" s="27" t="n"/>
      <c r="K41" s="28" t="n"/>
      <c r="L41" s="29">
        <f>IF(COUNTA($A41:$K41)=0,"",MAX($F41-$G41-$H41,0))</f>
        <v/>
      </c>
      <c r="M41" s="29">
        <f>IF(COUNTA($A41:$K41)=0,"",MAX($L41-$I41,0))</f>
        <v/>
      </c>
      <c r="N41" s="45">
        <f>IF(COUNTA($A41:$K41)=0,"",IF($L41=0,"",$I41/$L41))</f>
        <v/>
      </c>
      <c r="O41" s="29">
        <f>IF(COUNTA($A41:$K41)=0,"",$G41+$H41)</f>
        <v/>
      </c>
      <c r="P41" s="31">
        <f>IF(COUNTA($A41:$K41)=0,"",IF(OR($A41="",$B41="",$C41="",$D41="",$E41="",$F41="",$G41="",$H41="",$I41="",$J41=""),"Missing required field",IF(COUNTIFS(Lists!$B$2:$B$21,$B41,Lists!$D$2:$D$21,$C41)=0,"Room/clinic mismatch",IF(COUNTIFS($A$7:$A$506,$A41,$B$7:$B$506,$B41,$C$7:$C$506,$C41,$D$7:$D$506,$D41)&gt;1,"Duplicate room session",IF($G41+$H41&gt;$F41,"Unavailable exceeds capacity",IF($I41&gt;$L41,"Occupied exceeds usable","Ready"))))))</f>
        <v/>
      </c>
      <c r="Q41" s="29">
        <f>IF($P41&lt;&gt;"Ready",0,IF(AND($A41&gt;=Dashboard!$B$4,$A41&lt;=Dashboard!$B$5,OR(Dashboard!$B$6="All",$B41=Dashboard!$B$6),OR(Dashboard!$B$7="All",$E41=Dashboard!$B$7)),1,0))</f>
        <v/>
      </c>
      <c r="R41" s="32">
        <f>IF(OR($A41="",$B41="",$C41="",$D41=""),"",$B41&amp;"|"&amp;$C41&amp;"|"&amp;YEAR($A41)&amp;"-"&amp;MONTH($A41)&amp;"-"&amp;DAY($A41)&amp;"|"&amp;$D41)</f>
        <v/>
      </c>
    </row>
    <row r="42">
      <c r="A42" s="44" t="n"/>
      <c r="B42" s="26" t="n"/>
      <c r="C42" s="26" t="n"/>
      <c r="D42" s="26" t="n"/>
      <c r="E42" s="26" t="n"/>
      <c r="F42" s="27" t="n"/>
      <c r="G42" s="27" t="n"/>
      <c r="H42" s="27" t="n"/>
      <c r="I42" s="27" t="n"/>
      <c r="J42" s="27" t="n"/>
      <c r="K42" s="28" t="n"/>
      <c r="L42" s="29">
        <f>IF(COUNTA($A42:$K42)=0,"",MAX($F42-$G42-$H42,0))</f>
        <v/>
      </c>
      <c r="M42" s="29">
        <f>IF(COUNTA($A42:$K42)=0,"",MAX($L42-$I42,0))</f>
        <v/>
      </c>
      <c r="N42" s="45">
        <f>IF(COUNTA($A42:$K42)=0,"",IF($L42=0,"",$I42/$L42))</f>
        <v/>
      </c>
      <c r="O42" s="29">
        <f>IF(COUNTA($A42:$K42)=0,"",$G42+$H42)</f>
        <v/>
      </c>
      <c r="P42" s="31">
        <f>IF(COUNTA($A42:$K42)=0,"",IF(OR($A42="",$B42="",$C42="",$D42="",$E42="",$F42="",$G42="",$H42="",$I42="",$J42=""),"Missing required field",IF(COUNTIFS(Lists!$B$2:$B$21,$B42,Lists!$D$2:$D$21,$C42)=0,"Room/clinic mismatch",IF(COUNTIFS($A$7:$A$506,$A42,$B$7:$B$506,$B42,$C$7:$C$506,$C42,$D$7:$D$506,$D42)&gt;1,"Duplicate room session",IF($G42+$H42&gt;$F42,"Unavailable exceeds capacity",IF($I42&gt;$L42,"Occupied exceeds usable","Ready"))))))</f>
        <v/>
      </c>
      <c r="Q42" s="29">
        <f>IF($P42&lt;&gt;"Ready",0,IF(AND($A42&gt;=Dashboard!$B$4,$A42&lt;=Dashboard!$B$5,OR(Dashboard!$B$6="All",$B42=Dashboard!$B$6),OR(Dashboard!$B$7="All",$E42=Dashboard!$B$7)),1,0))</f>
        <v/>
      </c>
      <c r="R42" s="32">
        <f>IF(OR($A42="",$B42="",$C42="",$D42=""),"",$B42&amp;"|"&amp;$C42&amp;"|"&amp;YEAR($A42)&amp;"-"&amp;MONTH($A42)&amp;"-"&amp;DAY($A42)&amp;"|"&amp;$D42)</f>
        <v/>
      </c>
    </row>
    <row r="43">
      <c r="A43" s="44" t="n"/>
      <c r="B43" s="26" t="n"/>
      <c r="C43" s="26" t="n"/>
      <c r="D43" s="26" t="n"/>
      <c r="E43" s="26" t="n"/>
      <c r="F43" s="27" t="n"/>
      <c r="G43" s="27" t="n"/>
      <c r="H43" s="27" t="n"/>
      <c r="I43" s="27" t="n"/>
      <c r="J43" s="27" t="n"/>
      <c r="K43" s="28" t="n"/>
      <c r="L43" s="29">
        <f>IF(COUNTA($A43:$K43)=0,"",MAX($F43-$G43-$H43,0))</f>
        <v/>
      </c>
      <c r="M43" s="29">
        <f>IF(COUNTA($A43:$K43)=0,"",MAX($L43-$I43,0))</f>
        <v/>
      </c>
      <c r="N43" s="45">
        <f>IF(COUNTA($A43:$K43)=0,"",IF($L43=0,"",$I43/$L43))</f>
        <v/>
      </c>
      <c r="O43" s="29">
        <f>IF(COUNTA($A43:$K43)=0,"",$G43+$H43)</f>
        <v/>
      </c>
      <c r="P43" s="31">
        <f>IF(COUNTA($A43:$K43)=0,"",IF(OR($A43="",$B43="",$C43="",$D43="",$E43="",$F43="",$G43="",$H43="",$I43="",$J43=""),"Missing required field",IF(COUNTIFS(Lists!$B$2:$B$21,$B43,Lists!$D$2:$D$21,$C43)=0,"Room/clinic mismatch",IF(COUNTIFS($A$7:$A$506,$A43,$B$7:$B$506,$B43,$C$7:$C$506,$C43,$D$7:$D$506,$D43)&gt;1,"Duplicate room session",IF($G43+$H43&gt;$F43,"Unavailable exceeds capacity",IF($I43&gt;$L43,"Occupied exceeds usable","Ready"))))))</f>
        <v/>
      </c>
      <c r="Q43" s="29">
        <f>IF($P43&lt;&gt;"Ready",0,IF(AND($A43&gt;=Dashboard!$B$4,$A43&lt;=Dashboard!$B$5,OR(Dashboard!$B$6="All",$B43=Dashboard!$B$6),OR(Dashboard!$B$7="All",$E43=Dashboard!$B$7)),1,0))</f>
        <v/>
      </c>
      <c r="R43" s="32">
        <f>IF(OR($A43="",$B43="",$C43="",$D43=""),"",$B43&amp;"|"&amp;$C43&amp;"|"&amp;YEAR($A43)&amp;"-"&amp;MONTH($A43)&amp;"-"&amp;DAY($A43)&amp;"|"&amp;$D43)</f>
        <v/>
      </c>
    </row>
    <row r="44">
      <c r="A44" s="44" t="n"/>
      <c r="B44" s="26" t="n"/>
      <c r="C44" s="26" t="n"/>
      <c r="D44" s="26" t="n"/>
      <c r="E44" s="26" t="n"/>
      <c r="F44" s="27" t="n"/>
      <c r="G44" s="27" t="n"/>
      <c r="H44" s="27" t="n"/>
      <c r="I44" s="27" t="n"/>
      <c r="J44" s="27" t="n"/>
      <c r="K44" s="28" t="n"/>
      <c r="L44" s="29">
        <f>IF(COUNTA($A44:$K44)=0,"",MAX($F44-$G44-$H44,0))</f>
        <v/>
      </c>
      <c r="M44" s="29">
        <f>IF(COUNTA($A44:$K44)=0,"",MAX($L44-$I44,0))</f>
        <v/>
      </c>
      <c r="N44" s="45">
        <f>IF(COUNTA($A44:$K44)=0,"",IF($L44=0,"",$I44/$L44))</f>
        <v/>
      </c>
      <c r="O44" s="29">
        <f>IF(COUNTA($A44:$K44)=0,"",$G44+$H44)</f>
        <v/>
      </c>
      <c r="P44" s="31">
        <f>IF(COUNTA($A44:$K44)=0,"",IF(OR($A44="",$B44="",$C44="",$D44="",$E44="",$F44="",$G44="",$H44="",$I44="",$J44=""),"Missing required field",IF(COUNTIFS(Lists!$B$2:$B$21,$B44,Lists!$D$2:$D$21,$C44)=0,"Room/clinic mismatch",IF(COUNTIFS($A$7:$A$506,$A44,$B$7:$B$506,$B44,$C$7:$C$506,$C44,$D$7:$D$506,$D44)&gt;1,"Duplicate room session",IF($G44+$H44&gt;$F44,"Unavailable exceeds capacity",IF($I44&gt;$L44,"Occupied exceeds usable","Ready"))))))</f>
        <v/>
      </c>
      <c r="Q44" s="29">
        <f>IF($P44&lt;&gt;"Ready",0,IF(AND($A44&gt;=Dashboard!$B$4,$A44&lt;=Dashboard!$B$5,OR(Dashboard!$B$6="All",$B44=Dashboard!$B$6),OR(Dashboard!$B$7="All",$E44=Dashboard!$B$7)),1,0))</f>
        <v/>
      </c>
      <c r="R44" s="32">
        <f>IF(OR($A44="",$B44="",$C44="",$D44=""),"",$B44&amp;"|"&amp;$C44&amp;"|"&amp;YEAR($A44)&amp;"-"&amp;MONTH($A44)&amp;"-"&amp;DAY($A44)&amp;"|"&amp;$D44)</f>
        <v/>
      </c>
    </row>
    <row r="45">
      <c r="A45" s="44" t="n"/>
      <c r="B45" s="26" t="n"/>
      <c r="C45" s="26" t="n"/>
      <c r="D45" s="26" t="n"/>
      <c r="E45" s="26" t="n"/>
      <c r="F45" s="27" t="n"/>
      <c r="G45" s="27" t="n"/>
      <c r="H45" s="27" t="n"/>
      <c r="I45" s="27" t="n"/>
      <c r="J45" s="27" t="n"/>
      <c r="K45" s="28" t="n"/>
      <c r="L45" s="29">
        <f>IF(COUNTA($A45:$K45)=0,"",MAX($F45-$G45-$H45,0))</f>
        <v/>
      </c>
      <c r="M45" s="29">
        <f>IF(COUNTA($A45:$K45)=0,"",MAX($L45-$I45,0))</f>
        <v/>
      </c>
      <c r="N45" s="45">
        <f>IF(COUNTA($A45:$K45)=0,"",IF($L45=0,"",$I45/$L45))</f>
        <v/>
      </c>
      <c r="O45" s="29">
        <f>IF(COUNTA($A45:$K45)=0,"",$G45+$H45)</f>
        <v/>
      </c>
      <c r="P45" s="31">
        <f>IF(COUNTA($A45:$K45)=0,"",IF(OR($A45="",$B45="",$C45="",$D45="",$E45="",$F45="",$G45="",$H45="",$I45="",$J45=""),"Missing required field",IF(COUNTIFS(Lists!$B$2:$B$21,$B45,Lists!$D$2:$D$21,$C45)=0,"Room/clinic mismatch",IF(COUNTIFS($A$7:$A$506,$A45,$B$7:$B$506,$B45,$C$7:$C$506,$C45,$D$7:$D$506,$D45)&gt;1,"Duplicate room session",IF($G45+$H45&gt;$F45,"Unavailable exceeds capacity",IF($I45&gt;$L45,"Occupied exceeds usable","Ready"))))))</f>
        <v/>
      </c>
      <c r="Q45" s="29">
        <f>IF($P45&lt;&gt;"Ready",0,IF(AND($A45&gt;=Dashboard!$B$4,$A45&lt;=Dashboard!$B$5,OR(Dashboard!$B$6="All",$B45=Dashboard!$B$6),OR(Dashboard!$B$7="All",$E45=Dashboard!$B$7)),1,0))</f>
        <v/>
      </c>
      <c r="R45" s="32">
        <f>IF(OR($A45="",$B45="",$C45="",$D45=""),"",$B45&amp;"|"&amp;$C45&amp;"|"&amp;YEAR($A45)&amp;"-"&amp;MONTH($A45)&amp;"-"&amp;DAY($A45)&amp;"|"&amp;$D45)</f>
        <v/>
      </c>
    </row>
    <row r="46">
      <c r="A46" s="44" t="n"/>
      <c r="B46" s="26" t="n"/>
      <c r="C46" s="26" t="n"/>
      <c r="D46" s="26" t="n"/>
      <c r="E46" s="26" t="n"/>
      <c r="F46" s="27" t="n"/>
      <c r="G46" s="27" t="n"/>
      <c r="H46" s="27" t="n"/>
      <c r="I46" s="27" t="n"/>
      <c r="J46" s="27" t="n"/>
      <c r="K46" s="28" t="n"/>
      <c r="L46" s="29">
        <f>IF(COUNTA($A46:$K46)=0,"",MAX($F46-$G46-$H46,0))</f>
        <v/>
      </c>
      <c r="M46" s="29">
        <f>IF(COUNTA($A46:$K46)=0,"",MAX($L46-$I46,0))</f>
        <v/>
      </c>
      <c r="N46" s="45">
        <f>IF(COUNTA($A46:$K46)=0,"",IF($L46=0,"",$I46/$L46))</f>
        <v/>
      </c>
      <c r="O46" s="29">
        <f>IF(COUNTA($A46:$K46)=0,"",$G46+$H46)</f>
        <v/>
      </c>
      <c r="P46" s="31">
        <f>IF(COUNTA($A46:$K46)=0,"",IF(OR($A46="",$B46="",$C46="",$D46="",$E46="",$F46="",$G46="",$H46="",$I46="",$J46=""),"Missing required field",IF(COUNTIFS(Lists!$B$2:$B$21,$B46,Lists!$D$2:$D$21,$C46)=0,"Room/clinic mismatch",IF(COUNTIFS($A$7:$A$506,$A46,$B$7:$B$506,$B46,$C$7:$C$506,$C46,$D$7:$D$506,$D46)&gt;1,"Duplicate room session",IF($G46+$H46&gt;$F46,"Unavailable exceeds capacity",IF($I46&gt;$L46,"Occupied exceeds usable","Ready"))))))</f>
        <v/>
      </c>
      <c r="Q46" s="29">
        <f>IF($P46&lt;&gt;"Ready",0,IF(AND($A46&gt;=Dashboard!$B$4,$A46&lt;=Dashboard!$B$5,OR(Dashboard!$B$6="All",$B46=Dashboard!$B$6),OR(Dashboard!$B$7="All",$E46=Dashboard!$B$7)),1,0))</f>
        <v/>
      </c>
      <c r="R46" s="32">
        <f>IF(OR($A46="",$B46="",$C46="",$D46=""),"",$B46&amp;"|"&amp;$C46&amp;"|"&amp;YEAR($A46)&amp;"-"&amp;MONTH($A46)&amp;"-"&amp;DAY($A46)&amp;"|"&amp;$D46)</f>
        <v/>
      </c>
    </row>
    <row r="47">
      <c r="A47" s="44" t="n"/>
      <c r="B47" s="26" t="n"/>
      <c r="C47" s="26" t="n"/>
      <c r="D47" s="26" t="n"/>
      <c r="E47" s="26" t="n"/>
      <c r="F47" s="27" t="n"/>
      <c r="G47" s="27" t="n"/>
      <c r="H47" s="27" t="n"/>
      <c r="I47" s="27" t="n"/>
      <c r="J47" s="27" t="n"/>
      <c r="K47" s="28" t="n"/>
      <c r="L47" s="29">
        <f>IF(COUNTA($A47:$K47)=0,"",MAX($F47-$G47-$H47,0))</f>
        <v/>
      </c>
      <c r="M47" s="29">
        <f>IF(COUNTA($A47:$K47)=0,"",MAX($L47-$I47,0))</f>
        <v/>
      </c>
      <c r="N47" s="45">
        <f>IF(COUNTA($A47:$K47)=0,"",IF($L47=0,"",$I47/$L47))</f>
        <v/>
      </c>
      <c r="O47" s="29">
        <f>IF(COUNTA($A47:$K47)=0,"",$G47+$H47)</f>
        <v/>
      </c>
      <c r="P47" s="31">
        <f>IF(COUNTA($A47:$K47)=0,"",IF(OR($A47="",$B47="",$C47="",$D47="",$E47="",$F47="",$G47="",$H47="",$I47="",$J47=""),"Missing required field",IF(COUNTIFS(Lists!$B$2:$B$21,$B47,Lists!$D$2:$D$21,$C47)=0,"Room/clinic mismatch",IF(COUNTIFS($A$7:$A$506,$A47,$B$7:$B$506,$B47,$C$7:$C$506,$C47,$D$7:$D$506,$D47)&gt;1,"Duplicate room session",IF($G47+$H47&gt;$F47,"Unavailable exceeds capacity",IF($I47&gt;$L47,"Occupied exceeds usable","Ready"))))))</f>
        <v/>
      </c>
      <c r="Q47" s="29">
        <f>IF($P47&lt;&gt;"Ready",0,IF(AND($A47&gt;=Dashboard!$B$4,$A47&lt;=Dashboard!$B$5,OR(Dashboard!$B$6="All",$B47=Dashboard!$B$6),OR(Dashboard!$B$7="All",$E47=Dashboard!$B$7)),1,0))</f>
        <v/>
      </c>
      <c r="R47" s="32">
        <f>IF(OR($A47="",$B47="",$C47="",$D47=""),"",$B47&amp;"|"&amp;$C47&amp;"|"&amp;YEAR($A47)&amp;"-"&amp;MONTH($A47)&amp;"-"&amp;DAY($A47)&amp;"|"&amp;$D47)</f>
        <v/>
      </c>
    </row>
    <row r="48">
      <c r="A48" s="44" t="n"/>
      <c r="B48" s="26" t="n"/>
      <c r="C48" s="26" t="n"/>
      <c r="D48" s="26" t="n"/>
      <c r="E48" s="26" t="n"/>
      <c r="F48" s="27" t="n"/>
      <c r="G48" s="27" t="n"/>
      <c r="H48" s="27" t="n"/>
      <c r="I48" s="27" t="n"/>
      <c r="J48" s="27" t="n"/>
      <c r="K48" s="28" t="n"/>
      <c r="L48" s="29">
        <f>IF(COUNTA($A48:$K48)=0,"",MAX($F48-$G48-$H48,0))</f>
        <v/>
      </c>
      <c r="M48" s="29">
        <f>IF(COUNTA($A48:$K48)=0,"",MAX($L48-$I48,0))</f>
        <v/>
      </c>
      <c r="N48" s="45">
        <f>IF(COUNTA($A48:$K48)=0,"",IF($L48=0,"",$I48/$L48))</f>
        <v/>
      </c>
      <c r="O48" s="29">
        <f>IF(COUNTA($A48:$K48)=0,"",$G48+$H48)</f>
        <v/>
      </c>
      <c r="P48" s="31">
        <f>IF(COUNTA($A48:$K48)=0,"",IF(OR($A48="",$B48="",$C48="",$D48="",$E48="",$F48="",$G48="",$H48="",$I48="",$J48=""),"Missing required field",IF(COUNTIFS(Lists!$B$2:$B$21,$B48,Lists!$D$2:$D$21,$C48)=0,"Room/clinic mismatch",IF(COUNTIFS($A$7:$A$506,$A48,$B$7:$B$506,$B48,$C$7:$C$506,$C48,$D$7:$D$506,$D48)&gt;1,"Duplicate room session",IF($G48+$H48&gt;$F48,"Unavailable exceeds capacity",IF($I48&gt;$L48,"Occupied exceeds usable","Ready"))))))</f>
        <v/>
      </c>
      <c r="Q48" s="29">
        <f>IF($P48&lt;&gt;"Ready",0,IF(AND($A48&gt;=Dashboard!$B$4,$A48&lt;=Dashboard!$B$5,OR(Dashboard!$B$6="All",$B48=Dashboard!$B$6),OR(Dashboard!$B$7="All",$E48=Dashboard!$B$7)),1,0))</f>
        <v/>
      </c>
      <c r="R48" s="32">
        <f>IF(OR($A48="",$B48="",$C48="",$D48=""),"",$B48&amp;"|"&amp;$C48&amp;"|"&amp;YEAR($A48)&amp;"-"&amp;MONTH($A48)&amp;"-"&amp;DAY($A48)&amp;"|"&amp;$D48)</f>
        <v/>
      </c>
    </row>
    <row r="49">
      <c r="A49" s="44" t="n"/>
      <c r="B49" s="26" t="n"/>
      <c r="C49" s="26" t="n"/>
      <c r="D49" s="26" t="n"/>
      <c r="E49" s="26" t="n"/>
      <c r="F49" s="27" t="n"/>
      <c r="G49" s="27" t="n"/>
      <c r="H49" s="27" t="n"/>
      <c r="I49" s="27" t="n"/>
      <c r="J49" s="27" t="n"/>
      <c r="K49" s="28" t="n"/>
      <c r="L49" s="29">
        <f>IF(COUNTA($A49:$K49)=0,"",MAX($F49-$G49-$H49,0))</f>
        <v/>
      </c>
      <c r="M49" s="29">
        <f>IF(COUNTA($A49:$K49)=0,"",MAX($L49-$I49,0))</f>
        <v/>
      </c>
      <c r="N49" s="45">
        <f>IF(COUNTA($A49:$K49)=0,"",IF($L49=0,"",$I49/$L49))</f>
        <v/>
      </c>
      <c r="O49" s="29">
        <f>IF(COUNTA($A49:$K49)=0,"",$G49+$H49)</f>
        <v/>
      </c>
      <c r="P49" s="31">
        <f>IF(COUNTA($A49:$K49)=0,"",IF(OR($A49="",$B49="",$C49="",$D49="",$E49="",$F49="",$G49="",$H49="",$I49="",$J49=""),"Missing required field",IF(COUNTIFS(Lists!$B$2:$B$21,$B49,Lists!$D$2:$D$21,$C49)=0,"Room/clinic mismatch",IF(COUNTIFS($A$7:$A$506,$A49,$B$7:$B$506,$B49,$C$7:$C$506,$C49,$D$7:$D$506,$D49)&gt;1,"Duplicate room session",IF($G49+$H49&gt;$F49,"Unavailable exceeds capacity",IF($I49&gt;$L49,"Occupied exceeds usable","Ready"))))))</f>
        <v/>
      </c>
      <c r="Q49" s="29">
        <f>IF($P49&lt;&gt;"Ready",0,IF(AND($A49&gt;=Dashboard!$B$4,$A49&lt;=Dashboard!$B$5,OR(Dashboard!$B$6="All",$B49=Dashboard!$B$6),OR(Dashboard!$B$7="All",$E49=Dashboard!$B$7)),1,0))</f>
        <v/>
      </c>
      <c r="R49" s="32">
        <f>IF(OR($A49="",$B49="",$C49="",$D49=""),"",$B49&amp;"|"&amp;$C49&amp;"|"&amp;YEAR($A49)&amp;"-"&amp;MONTH($A49)&amp;"-"&amp;DAY($A49)&amp;"|"&amp;$D49)</f>
        <v/>
      </c>
    </row>
    <row r="50">
      <c r="A50" s="44" t="n"/>
      <c r="B50" s="26" t="n"/>
      <c r="C50" s="26" t="n"/>
      <c r="D50" s="26" t="n"/>
      <c r="E50" s="26" t="n"/>
      <c r="F50" s="27" t="n"/>
      <c r="G50" s="27" t="n"/>
      <c r="H50" s="27" t="n"/>
      <c r="I50" s="27" t="n"/>
      <c r="J50" s="27" t="n"/>
      <c r="K50" s="28" t="n"/>
      <c r="L50" s="29">
        <f>IF(COUNTA($A50:$K50)=0,"",MAX($F50-$G50-$H50,0))</f>
        <v/>
      </c>
      <c r="M50" s="29">
        <f>IF(COUNTA($A50:$K50)=0,"",MAX($L50-$I50,0))</f>
        <v/>
      </c>
      <c r="N50" s="45">
        <f>IF(COUNTA($A50:$K50)=0,"",IF($L50=0,"",$I50/$L50))</f>
        <v/>
      </c>
      <c r="O50" s="29">
        <f>IF(COUNTA($A50:$K50)=0,"",$G50+$H50)</f>
        <v/>
      </c>
      <c r="P50" s="31">
        <f>IF(COUNTA($A50:$K50)=0,"",IF(OR($A50="",$B50="",$C50="",$D50="",$E50="",$F50="",$G50="",$H50="",$I50="",$J50=""),"Missing required field",IF(COUNTIFS(Lists!$B$2:$B$21,$B50,Lists!$D$2:$D$21,$C50)=0,"Room/clinic mismatch",IF(COUNTIFS($A$7:$A$506,$A50,$B$7:$B$506,$B50,$C$7:$C$506,$C50,$D$7:$D$506,$D50)&gt;1,"Duplicate room session",IF($G50+$H50&gt;$F50,"Unavailable exceeds capacity",IF($I50&gt;$L50,"Occupied exceeds usable","Ready"))))))</f>
        <v/>
      </c>
      <c r="Q50" s="29">
        <f>IF($P50&lt;&gt;"Ready",0,IF(AND($A50&gt;=Dashboard!$B$4,$A50&lt;=Dashboard!$B$5,OR(Dashboard!$B$6="All",$B50=Dashboard!$B$6),OR(Dashboard!$B$7="All",$E50=Dashboard!$B$7)),1,0))</f>
        <v/>
      </c>
      <c r="R50" s="32">
        <f>IF(OR($A50="",$B50="",$C50="",$D50=""),"",$B50&amp;"|"&amp;$C50&amp;"|"&amp;YEAR($A50)&amp;"-"&amp;MONTH($A50)&amp;"-"&amp;DAY($A50)&amp;"|"&amp;$D50)</f>
        <v/>
      </c>
    </row>
    <row r="51">
      <c r="A51" s="44" t="n"/>
      <c r="B51" s="26" t="n"/>
      <c r="C51" s="26" t="n"/>
      <c r="D51" s="26" t="n"/>
      <c r="E51" s="26" t="n"/>
      <c r="F51" s="27" t="n"/>
      <c r="G51" s="27" t="n"/>
      <c r="H51" s="27" t="n"/>
      <c r="I51" s="27" t="n"/>
      <c r="J51" s="27" t="n"/>
      <c r="K51" s="28" t="n"/>
      <c r="L51" s="29">
        <f>IF(COUNTA($A51:$K51)=0,"",MAX($F51-$G51-$H51,0))</f>
        <v/>
      </c>
      <c r="M51" s="29">
        <f>IF(COUNTA($A51:$K51)=0,"",MAX($L51-$I51,0))</f>
        <v/>
      </c>
      <c r="N51" s="45">
        <f>IF(COUNTA($A51:$K51)=0,"",IF($L51=0,"",$I51/$L51))</f>
        <v/>
      </c>
      <c r="O51" s="29">
        <f>IF(COUNTA($A51:$K51)=0,"",$G51+$H51)</f>
        <v/>
      </c>
      <c r="P51" s="31">
        <f>IF(COUNTA($A51:$K51)=0,"",IF(OR($A51="",$B51="",$C51="",$D51="",$E51="",$F51="",$G51="",$H51="",$I51="",$J51=""),"Missing required field",IF(COUNTIFS(Lists!$B$2:$B$21,$B51,Lists!$D$2:$D$21,$C51)=0,"Room/clinic mismatch",IF(COUNTIFS($A$7:$A$506,$A51,$B$7:$B$506,$B51,$C$7:$C$506,$C51,$D$7:$D$506,$D51)&gt;1,"Duplicate room session",IF($G51+$H51&gt;$F51,"Unavailable exceeds capacity",IF($I51&gt;$L51,"Occupied exceeds usable","Ready"))))))</f>
        <v/>
      </c>
      <c r="Q51" s="29">
        <f>IF($P51&lt;&gt;"Ready",0,IF(AND($A51&gt;=Dashboard!$B$4,$A51&lt;=Dashboard!$B$5,OR(Dashboard!$B$6="All",$B51=Dashboard!$B$6),OR(Dashboard!$B$7="All",$E51=Dashboard!$B$7)),1,0))</f>
        <v/>
      </c>
      <c r="R51" s="32">
        <f>IF(OR($A51="",$B51="",$C51="",$D51=""),"",$B51&amp;"|"&amp;$C51&amp;"|"&amp;YEAR($A51)&amp;"-"&amp;MONTH($A51)&amp;"-"&amp;DAY($A51)&amp;"|"&amp;$D51)</f>
        <v/>
      </c>
    </row>
    <row r="52">
      <c r="A52" s="44" t="n"/>
      <c r="B52" s="26" t="n"/>
      <c r="C52" s="26" t="n"/>
      <c r="D52" s="26" t="n"/>
      <c r="E52" s="26" t="n"/>
      <c r="F52" s="27" t="n"/>
      <c r="G52" s="27" t="n"/>
      <c r="H52" s="27" t="n"/>
      <c r="I52" s="27" t="n"/>
      <c r="J52" s="27" t="n"/>
      <c r="K52" s="28" t="n"/>
      <c r="L52" s="29">
        <f>IF(COUNTA($A52:$K52)=0,"",MAX($F52-$G52-$H52,0))</f>
        <v/>
      </c>
      <c r="M52" s="29">
        <f>IF(COUNTA($A52:$K52)=0,"",MAX($L52-$I52,0))</f>
        <v/>
      </c>
      <c r="N52" s="45">
        <f>IF(COUNTA($A52:$K52)=0,"",IF($L52=0,"",$I52/$L52))</f>
        <v/>
      </c>
      <c r="O52" s="29">
        <f>IF(COUNTA($A52:$K52)=0,"",$G52+$H52)</f>
        <v/>
      </c>
      <c r="P52" s="31">
        <f>IF(COUNTA($A52:$K52)=0,"",IF(OR($A52="",$B52="",$C52="",$D52="",$E52="",$F52="",$G52="",$H52="",$I52="",$J52=""),"Missing required field",IF(COUNTIFS(Lists!$B$2:$B$21,$B52,Lists!$D$2:$D$21,$C52)=0,"Room/clinic mismatch",IF(COUNTIFS($A$7:$A$506,$A52,$B$7:$B$506,$B52,$C$7:$C$506,$C52,$D$7:$D$506,$D52)&gt;1,"Duplicate room session",IF($G52+$H52&gt;$F52,"Unavailable exceeds capacity",IF($I52&gt;$L52,"Occupied exceeds usable","Ready"))))))</f>
        <v/>
      </c>
      <c r="Q52" s="29">
        <f>IF($P52&lt;&gt;"Ready",0,IF(AND($A52&gt;=Dashboard!$B$4,$A52&lt;=Dashboard!$B$5,OR(Dashboard!$B$6="All",$B52=Dashboard!$B$6),OR(Dashboard!$B$7="All",$E52=Dashboard!$B$7)),1,0))</f>
        <v/>
      </c>
      <c r="R52" s="32">
        <f>IF(OR($A52="",$B52="",$C52="",$D52=""),"",$B52&amp;"|"&amp;$C52&amp;"|"&amp;YEAR($A52)&amp;"-"&amp;MONTH($A52)&amp;"-"&amp;DAY($A52)&amp;"|"&amp;$D52)</f>
        <v/>
      </c>
    </row>
    <row r="53">
      <c r="A53" s="44" t="n"/>
      <c r="B53" s="26" t="n"/>
      <c r="C53" s="26" t="n"/>
      <c r="D53" s="26" t="n"/>
      <c r="E53" s="26" t="n"/>
      <c r="F53" s="27" t="n"/>
      <c r="G53" s="27" t="n"/>
      <c r="H53" s="27" t="n"/>
      <c r="I53" s="27" t="n"/>
      <c r="J53" s="27" t="n"/>
      <c r="K53" s="28" t="n"/>
      <c r="L53" s="29">
        <f>IF(COUNTA($A53:$K53)=0,"",MAX($F53-$G53-$H53,0))</f>
        <v/>
      </c>
      <c r="M53" s="29">
        <f>IF(COUNTA($A53:$K53)=0,"",MAX($L53-$I53,0))</f>
        <v/>
      </c>
      <c r="N53" s="45">
        <f>IF(COUNTA($A53:$K53)=0,"",IF($L53=0,"",$I53/$L53))</f>
        <v/>
      </c>
      <c r="O53" s="29">
        <f>IF(COUNTA($A53:$K53)=0,"",$G53+$H53)</f>
        <v/>
      </c>
      <c r="P53" s="31">
        <f>IF(COUNTA($A53:$K53)=0,"",IF(OR($A53="",$B53="",$C53="",$D53="",$E53="",$F53="",$G53="",$H53="",$I53="",$J53=""),"Missing required field",IF(COUNTIFS(Lists!$B$2:$B$21,$B53,Lists!$D$2:$D$21,$C53)=0,"Room/clinic mismatch",IF(COUNTIFS($A$7:$A$506,$A53,$B$7:$B$506,$B53,$C$7:$C$506,$C53,$D$7:$D$506,$D53)&gt;1,"Duplicate room session",IF($G53+$H53&gt;$F53,"Unavailable exceeds capacity",IF($I53&gt;$L53,"Occupied exceeds usable","Ready"))))))</f>
        <v/>
      </c>
      <c r="Q53" s="29">
        <f>IF($P53&lt;&gt;"Ready",0,IF(AND($A53&gt;=Dashboard!$B$4,$A53&lt;=Dashboard!$B$5,OR(Dashboard!$B$6="All",$B53=Dashboard!$B$6),OR(Dashboard!$B$7="All",$E53=Dashboard!$B$7)),1,0))</f>
        <v/>
      </c>
      <c r="R53" s="32">
        <f>IF(OR($A53="",$B53="",$C53="",$D53=""),"",$B53&amp;"|"&amp;$C53&amp;"|"&amp;YEAR($A53)&amp;"-"&amp;MONTH($A53)&amp;"-"&amp;DAY($A53)&amp;"|"&amp;$D53)</f>
        <v/>
      </c>
    </row>
    <row r="54">
      <c r="A54" s="44" t="n"/>
      <c r="B54" s="26" t="n"/>
      <c r="C54" s="26" t="n"/>
      <c r="D54" s="26" t="n"/>
      <c r="E54" s="26" t="n"/>
      <c r="F54" s="27" t="n"/>
      <c r="G54" s="27" t="n"/>
      <c r="H54" s="27" t="n"/>
      <c r="I54" s="27" t="n"/>
      <c r="J54" s="27" t="n"/>
      <c r="K54" s="28" t="n"/>
      <c r="L54" s="29">
        <f>IF(COUNTA($A54:$K54)=0,"",MAX($F54-$G54-$H54,0))</f>
        <v/>
      </c>
      <c r="M54" s="29">
        <f>IF(COUNTA($A54:$K54)=0,"",MAX($L54-$I54,0))</f>
        <v/>
      </c>
      <c r="N54" s="45">
        <f>IF(COUNTA($A54:$K54)=0,"",IF($L54=0,"",$I54/$L54))</f>
        <v/>
      </c>
      <c r="O54" s="29">
        <f>IF(COUNTA($A54:$K54)=0,"",$G54+$H54)</f>
        <v/>
      </c>
      <c r="P54" s="31">
        <f>IF(COUNTA($A54:$K54)=0,"",IF(OR($A54="",$B54="",$C54="",$D54="",$E54="",$F54="",$G54="",$H54="",$I54="",$J54=""),"Missing required field",IF(COUNTIFS(Lists!$B$2:$B$21,$B54,Lists!$D$2:$D$21,$C54)=0,"Room/clinic mismatch",IF(COUNTIFS($A$7:$A$506,$A54,$B$7:$B$506,$B54,$C$7:$C$506,$C54,$D$7:$D$506,$D54)&gt;1,"Duplicate room session",IF($G54+$H54&gt;$F54,"Unavailable exceeds capacity",IF($I54&gt;$L54,"Occupied exceeds usable","Ready"))))))</f>
        <v/>
      </c>
      <c r="Q54" s="29">
        <f>IF($P54&lt;&gt;"Ready",0,IF(AND($A54&gt;=Dashboard!$B$4,$A54&lt;=Dashboard!$B$5,OR(Dashboard!$B$6="All",$B54=Dashboard!$B$6),OR(Dashboard!$B$7="All",$E54=Dashboard!$B$7)),1,0))</f>
        <v/>
      </c>
      <c r="R54" s="32">
        <f>IF(OR($A54="",$B54="",$C54="",$D54=""),"",$B54&amp;"|"&amp;$C54&amp;"|"&amp;YEAR($A54)&amp;"-"&amp;MONTH($A54)&amp;"-"&amp;DAY($A54)&amp;"|"&amp;$D54)</f>
        <v/>
      </c>
    </row>
    <row r="55">
      <c r="A55" s="44" t="n"/>
      <c r="B55" s="26" t="n"/>
      <c r="C55" s="26" t="n"/>
      <c r="D55" s="26" t="n"/>
      <c r="E55" s="26" t="n"/>
      <c r="F55" s="27" t="n"/>
      <c r="G55" s="27" t="n"/>
      <c r="H55" s="27" t="n"/>
      <c r="I55" s="27" t="n"/>
      <c r="J55" s="27" t="n"/>
      <c r="K55" s="28" t="n"/>
      <c r="L55" s="29">
        <f>IF(COUNTA($A55:$K55)=0,"",MAX($F55-$G55-$H55,0))</f>
        <v/>
      </c>
      <c r="M55" s="29">
        <f>IF(COUNTA($A55:$K55)=0,"",MAX($L55-$I55,0))</f>
        <v/>
      </c>
      <c r="N55" s="45">
        <f>IF(COUNTA($A55:$K55)=0,"",IF($L55=0,"",$I55/$L55))</f>
        <v/>
      </c>
      <c r="O55" s="29">
        <f>IF(COUNTA($A55:$K55)=0,"",$G55+$H55)</f>
        <v/>
      </c>
      <c r="P55" s="31">
        <f>IF(COUNTA($A55:$K55)=0,"",IF(OR($A55="",$B55="",$C55="",$D55="",$E55="",$F55="",$G55="",$H55="",$I55="",$J55=""),"Missing required field",IF(COUNTIFS(Lists!$B$2:$B$21,$B55,Lists!$D$2:$D$21,$C55)=0,"Room/clinic mismatch",IF(COUNTIFS($A$7:$A$506,$A55,$B$7:$B$506,$B55,$C$7:$C$506,$C55,$D$7:$D$506,$D55)&gt;1,"Duplicate room session",IF($G55+$H55&gt;$F55,"Unavailable exceeds capacity",IF($I55&gt;$L55,"Occupied exceeds usable","Ready"))))))</f>
        <v/>
      </c>
      <c r="Q55" s="29">
        <f>IF($P55&lt;&gt;"Ready",0,IF(AND($A55&gt;=Dashboard!$B$4,$A55&lt;=Dashboard!$B$5,OR(Dashboard!$B$6="All",$B55=Dashboard!$B$6),OR(Dashboard!$B$7="All",$E55=Dashboard!$B$7)),1,0))</f>
        <v/>
      </c>
      <c r="R55" s="32">
        <f>IF(OR($A55="",$B55="",$C55="",$D55=""),"",$B55&amp;"|"&amp;$C55&amp;"|"&amp;YEAR($A55)&amp;"-"&amp;MONTH($A55)&amp;"-"&amp;DAY($A55)&amp;"|"&amp;$D55)</f>
        <v/>
      </c>
    </row>
    <row r="56">
      <c r="A56" s="44" t="n"/>
      <c r="B56" s="26" t="n"/>
      <c r="C56" s="26" t="n"/>
      <c r="D56" s="26" t="n"/>
      <c r="E56" s="26" t="n"/>
      <c r="F56" s="27" t="n"/>
      <c r="G56" s="27" t="n"/>
      <c r="H56" s="27" t="n"/>
      <c r="I56" s="27" t="n"/>
      <c r="J56" s="27" t="n"/>
      <c r="K56" s="28" t="n"/>
      <c r="L56" s="29">
        <f>IF(COUNTA($A56:$K56)=0,"",MAX($F56-$G56-$H56,0))</f>
        <v/>
      </c>
      <c r="M56" s="29">
        <f>IF(COUNTA($A56:$K56)=0,"",MAX($L56-$I56,0))</f>
        <v/>
      </c>
      <c r="N56" s="45">
        <f>IF(COUNTA($A56:$K56)=0,"",IF($L56=0,"",$I56/$L56))</f>
        <v/>
      </c>
      <c r="O56" s="29">
        <f>IF(COUNTA($A56:$K56)=0,"",$G56+$H56)</f>
        <v/>
      </c>
      <c r="P56" s="31">
        <f>IF(COUNTA($A56:$K56)=0,"",IF(OR($A56="",$B56="",$C56="",$D56="",$E56="",$F56="",$G56="",$H56="",$I56="",$J56=""),"Missing required field",IF(COUNTIFS(Lists!$B$2:$B$21,$B56,Lists!$D$2:$D$21,$C56)=0,"Room/clinic mismatch",IF(COUNTIFS($A$7:$A$506,$A56,$B$7:$B$506,$B56,$C$7:$C$506,$C56,$D$7:$D$506,$D56)&gt;1,"Duplicate room session",IF($G56+$H56&gt;$F56,"Unavailable exceeds capacity",IF($I56&gt;$L56,"Occupied exceeds usable","Ready"))))))</f>
        <v/>
      </c>
      <c r="Q56" s="29">
        <f>IF($P56&lt;&gt;"Ready",0,IF(AND($A56&gt;=Dashboard!$B$4,$A56&lt;=Dashboard!$B$5,OR(Dashboard!$B$6="All",$B56=Dashboard!$B$6),OR(Dashboard!$B$7="All",$E56=Dashboard!$B$7)),1,0))</f>
        <v/>
      </c>
      <c r="R56" s="32">
        <f>IF(OR($A56="",$B56="",$C56="",$D56=""),"",$B56&amp;"|"&amp;$C56&amp;"|"&amp;YEAR($A56)&amp;"-"&amp;MONTH($A56)&amp;"-"&amp;DAY($A56)&amp;"|"&amp;$D56)</f>
        <v/>
      </c>
    </row>
    <row r="57">
      <c r="A57" s="44" t="n"/>
      <c r="B57" s="26" t="n"/>
      <c r="C57" s="26" t="n"/>
      <c r="D57" s="26" t="n"/>
      <c r="E57" s="26" t="n"/>
      <c r="F57" s="27" t="n"/>
      <c r="G57" s="27" t="n"/>
      <c r="H57" s="27" t="n"/>
      <c r="I57" s="27" t="n"/>
      <c r="J57" s="27" t="n"/>
      <c r="K57" s="28" t="n"/>
      <c r="L57" s="29">
        <f>IF(COUNTA($A57:$K57)=0,"",MAX($F57-$G57-$H57,0))</f>
        <v/>
      </c>
      <c r="M57" s="29">
        <f>IF(COUNTA($A57:$K57)=0,"",MAX($L57-$I57,0))</f>
        <v/>
      </c>
      <c r="N57" s="45">
        <f>IF(COUNTA($A57:$K57)=0,"",IF($L57=0,"",$I57/$L57))</f>
        <v/>
      </c>
      <c r="O57" s="29">
        <f>IF(COUNTA($A57:$K57)=0,"",$G57+$H57)</f>
        <v/>
      </c>
      <c r="P57" s="31">
        <f>IF(COUNTA($A57:$K57)=0,"",IF(OR($A57="",$B57="",$C57="",$D57="",$E57="",$F57="",$G57="",$H57="",$I57="",$J57=""),"Missing required field",IF(COUNTIFS(Lists!$B$2:$B$21,$B57,Lists!$D$2:$D$21,$C57)=0,"Room/clinic mismatch",IF(COUNTIFS($A$7:$A$506,$A57,$B$7:$B$506,$B57,$C$7:$C$506,$C57,$D$7:$D$506,$D57)&gt;1,"Duplicate room session",IF($G57+$H57&gt;$F57,"Unavailable exceeds capacity",IF($I57&gt;$L57,"Occupied exceeds usable","Ready"))))))</f>
        <v/>
      </c>
      <c r="Q57" s="29">
        <f>IF($P57&lt;&gt;"Ready",0,IF(AND($A57&gt;=Dashboard!$B$4,$A57&lt;=Dashboard!$B$5,OR(Dashboard!$B$6="All",$B57=Dashboard!$B$6),OR(Dashboard!$B$7="All",$E57=Dashboard!$B$7)),1,0))</f>
        <v/>
      </c>
      <c r="R57" s="32">
        <f>IF(OR($A57="",$B57="",$C57="",$D57=""),"",$B57&amp;"|"&amp;$C57&amp;"|"&amp;YEAR($A57)&amp;"-"&amp;MONTH($A57)&amp;"-"&amp;DAY($A57)&amp;"|"&amp;$D57)</f>
        <v/>
      </c>
    </row>
    <row r="58">
      <c r="A58" s="44" t="n"/>
      <c r="B58" s="26" t="n"/>
      <c r="C58" s="26" t="n"/>
      <c r="D58" s="26" t="n"/>
      <c r="E58" s="26" t="n"/>
      <c r="F58" s="27" t="n"/>
      <c r="G58" s="27" t="n"/>
      <c r="H58" s="27" t="n"/>
      <c r="I58" s="27" t="n"/>
      <c r="J58" s="27" t="n"/>
      <c r="K58" s="28" t="n"/>
      <c r="L58" s="29">
        <f>IF(COUNTA($A58:$K58)=0,"",MAX($F58-$G58-$H58,0))</f>
        <v/>
      </c>
      <c r="M58" s="29">
        <f>IF(COUNTA($A58:$K58)=0,"",MAX($L58-$I58,0))</f>
        <v/>
      </c>
      <c r="N58" s="45">
        <f>IF(COUNTA($A58:$K58)=0,"",IF($L58=0,"",$I58/$L58))</f>
        <v/>
      </c>
      <c r="O58" s="29">
        <f>IF(COUNTA($A58:$K58)=0,"",$G58+$H58)</f>
        <v/>
      </c>
      <c r="P58" s="31">
        <f>IF(COUNTA($A58:$K58)=0,"",IF(OR($A58="",$B58="",$C58="",$D58="",$E58="",$F58="",$G58="",$H58="",$I58="",$J58=""),"Missing required field",IF(COUNTIFS(Lists!$B$2:$B$21,$B58,Lists!$D$2:$D$21,$C58)=0,"Room/clinic mismatch",IF(COUNTIFS($A$7:$A$506,$A58,$B$7:$B$506,$B58,$C$7:$C$506,$C58,$D$7:$D$506,$D58)&gt;1,"Duplicate room session",IF($G58+$H58&gt;$F58,"Unavailable exceeds capacity",IF($I58&gt;$L58,"Occupied exceeds usable","Ready"))))))</f>
        <v/>
      </c>
      <c r="Q58" s="29">
        <f>IF($P58&lt;&gt;"Ready",0,IF(AND($A58&gt;=Dashboard!$B$4,$A58&lt;=Dashboard!$B$5,OR(Dashboard!$B$6="All",$B58=Dashboard!$B$6),OR(Dashboard!$B$7="All",$E58=Dashboard!$B$7)),1,0))</f>
        <v/>
      </c>
      <c r="R58" s="32">
        <f>IF(OR($A58="",$B58="",$C58="",$D58=""),"",$B58&amp;"|"&amp;$C58&amp;"|"&amp;YEAR($A58)&amp;"-"&amp;MONTH($A58)&amp;"-"&amp;DAY($A58)&amp;"|"&amp;$D58)</f>
        <v/>
      </c>
    </row>
    <row r="59">
      <c r="A59" s="44" t="n"/>
      <c r="B59" s="26" t="n"/>
      <c r="C59" s="26" t="n"/>
      <c r="D59" s="26" t="n"/>
      <c r="E59" s="26" t="n"/>
      <c r="F59" s="27" t="n"/>
      <c r="G59" s="27" t="n"/>
      <c r="H59" s="27" t="n"/>
      <c r="I59" s="27" t="n"/>
      <c r="J59" s="27" t="n"/>
      <c r="K59" s="28" t="n"/>
      <c r="L59" s="29">
        <f>IF(COUNTA($A59:$K59)=0,"",MAX($F59-$G59-$H59,0))</f>
        <v/>
      </c>
      <c r="M59" s="29">
        <f>IF(COUNTA($A59:$K59)=0,"",MAX($L59-$I59,0))</f>
        <v/>
      </c>
      <c r="N59" s="45">
        <f>IF(COUNTA($A59:$K59)=0,"",IF($L59=0,"",$I59/$L59))</f>
        <v/>
      </c>
      <c r="O59" s="29">
        <f>IF(COUNTA($A59:$K59)=0,"",$G59+$H59)</f>
        <v/>
      </c>
      <c r="P59" s="31">
        <f>IF(COUNTA($A59:$K59)=0,"",IF(OR($A59="",$B59="",$C59="",$D59="",$E59="",$F59="",$G59="",$H59="",$I59="",$J59=""),"Missing required field",IF(COUNTIFS(Lists!$B$2:$B$21,$B59,Lists!$D$2:$D$21,$C59)=0,"Room/clinic mismatch",IF(COUNTIFS($A$7:$A$506,$A59,$B$7:$B$506,$B59,$C$7:$C$506,$C59,$D$7:$D$506,$D59)&gt;1,"Duplicate room session",IF($G59+$H59&gt;$F59,"Unavailable exceeds capacity",IF($I59&gt;$L59,"Occupied exceeds usable","Ready"))))))</f>
        <v/>
      </c>
      <c r="Q59" s="29">
        <f>IF($P59&lt;&gt;"Ready",0,IF(AND($A59&gt;=Dashboard!$B$4,$A59&lt;=Dashboard!$B$5,OR(Dashboard!$B$6="All",$B59=Dashboard!$B$6),OR(Dashboard!$B$7="All",$E59=Dashboard!$B$7)),1,0))</f>
        <v/>
      </c>
      <c r="R59" s="32">
        <f>IF(OR($A59="",$B59="",$C59="",$D59=""),"",$B59&amp;"|"&amp;$C59&amp;"|"&amp;YEAR($A59)&amp;"-"&amp;MONTH($A59)&amp;"-"&amp;DAY($A59)&amp;"|"&amp;$D59)</f>
        <v/>
      </c>
    </row>
    <row r="60">
      <c r="A60" s="44" t="n"/>
      <c r="B60" s="26" t="n"/>
      <c r="C60" s="26" t="n"/>
      <c r="D60" s="26" t="n"/>
      <c r="E60" s="26" t="n"/>
      <c r="F60" s="27" t="n"/>
      <c r="G60" s="27" t="n"/>
      <c r="H60" s="27" t="n"/>
      <c r="I60" s="27" t="n"/>
      <c r="J60" s="27" t="n"/>
      <c r="K60" s="28" t="n"/>
      <c r="L60" s="29">
        <f>IF(COUNTA($A60:$K60)=0,"",MAX($F60-$G60-$H60,0))</f>
        <v/>
      </c>
      <c r="M60" s="29">
        <f>IF(COUNTA($A60:$K60)=0,"",MAX($L60-$I60,0))</f>
        <v/>
      </c>
      <c r="N60" s="45">
        <f>IF(COUNTA($A60:$K60)=0,"",IF($L60=0,"",$I60/$L60))</f>
        <v/>
      </c>
      <c r="O60" s="29">
        <f>IF(COUNTA($A60:$K60)=0,"",$G60+$H60)</f>
        <v/>
      </c>
      <c r="P60" s="31">
        <f>IF(COUNTA($A60:$K60)=0,"",IF(OR($A60="",$B60="",$C60="",$D60="",$E60="",$F60="",$G60="",$H60="",$I60="",$J60=""),"Missing required field",IF(COUNTIFS(Lists!$B$2:$B$21,$B60,Lists!$D$2:$D$21,$C60)=0,"Room/clinic mismatch",IF(COUNTIFS($A$7:$A$506,$A60,$B$7:$B$506,$B60,$C$7:$C$506,$C60,$D$7:$D$506,$D60)&gt;1,"Duplicate room session",IF($G60+$H60&gt;$F60,"Unavailable exceeds capacity",IF($I60&gt;$L60,"Occupied exceeds usable","Ready"))))))</f>
        <v/>
      </c>
      <c r="Q60" s="29">
        <f>IF($P60&lt;&gt;"Ready",0,IF(AND($A60&gt;=Dashboard!$B$4,$A60&lt;=Dashboard!$B$5,OR(Dashboard!$B$6="All",$B60=Dashboard!$B$6),OR(Dashboard!$B$7="All",$E60=Dashboard!$B$7)),1,0))</f>
        <v/>
      </c>
      <c r="R60" s="32">
        <f>IF(OR($A60="",$B60="",$C60="",$D60=""),"",$B60&amp;"|"&amp;$C60&amp;"|"&amp;YEAR($A60)&amp;"-"&amp;MONTH($A60)&amp;"-"&amp;DAY($A60)&amp;"|"&amp;$D60)</f>
        <v/>
      </c>
    </row>
    <row r="61">
      <c r="A61" s="44" t="n"/>
      <c r="B61" s="26" t="n"/>
      <c r="C61" s="26" t="n"/>
      <c r="D61" s="26" t="n"/>
      <c r="E61" s="26" t="n"/>
      <c r="F61" s="27" t="n"/>
      <c r="G61" s="27" t="n"/>
      <c r="H61" s="27" t="n"/>
      <c r="I61" s="27" t="n"/>
      <c r="J61" s="27" t="n"/>
      <c r="K61" s="28" t="n"/>
      <c r="L61" s="29">
        <f>IF(COUNTA($A61:$K61)=0,"",MAX($F61-$G61-$H61,0))</f>
        <v/>
      </c>
      <c r="M61" s="29">
        <f>IF(COUNTA($A61:$K61)=0,"",MAX($L61-$I61,0))</f>
        <v/>
      </c>
      <c r="N61" s="45">
        <f>IF(COUNTA($A61:$K61)=0,"",IF($L61=0,"",$I61/$L61))</f>
        <v/>
      </c>
      <c r="O61" s="29">
        <f>IF(COUNTA($A61:$K61)=0,"",$G61+$H61)</f>
        <v/>
      </c>
      <c r="P61" s="31">
        <f>IF(COUNTA($A61:$K61)=0,"",IF(OR($A61="",$B61="",$C61="",$D61="",$E61="",$F61="",$G61="",$H61="",$I61="",$J61=""),"Missing required field",IF(COUNTIFS(Lists!$B$2:$B$21,$B61,Lists!$D$2:$D$21,$C61)=0,"Room/clinic mismatch",IF(COUNTIFS($A$7:$A$506,$A61,$B$7:$B$506,$B61,$C$7:$C$506,$C61,$D$7:$D$506,$D61)&gt;1,"Duplicate room session",IF($G61+$H61&gt;$F61,"Unavailable exceeds capacity",IF($I61&gt;$L61,"Occupied exceeds usable","Ready"))))))</f>
        <v/>
      </c>
      <c r="Q61" s="29">
        <f>IF($P61&lt;&gt;"Ready",0,IF(AND($A61&gt;=Dashboard!$B$4,$A61&lt;=Dashboard!$B$5,OR(Dashboard!$B$6="All",$B61=Dashboard!$B$6),OR(Dashboard!$B$7="All",$E61=Dashboard!$B$7)),1,0))</f>
        <v/>
      </c>
      <c r="R61" s="32">
        <f>IF(OR($A61="",$B61="",$C61="",$D61=""),"",$B61&amp;"|"&amp;$C61&amp;"|"&amp;YEAR($A61)&amp;"-"&amp;MONTH($A61)&amp;"-"&amp;DAY($A61)&amp;"|"&amp;$D61)</f>
        <v/>
      </c>
    </row>
    <row r="62">
      <c r="A62" s="44" t="n"/>
      <c r="B62" s="26" t="n"/>
      <c r="C62" s="26" t="n"/>
      <c r="D62" s="26" t="n"/>
      <c r="E62" s="26" t="n"/>
      <c r="F62" s="27" t="n"/>
      <c r="G62" s="27" t="n"/>
      <c r="H62" s="27" t="n"/>
      <c r="I62" s="27" t="n"/>
      <c r="J62" s="27" t="n"/>
      <c r="K62" s="28" t="n"/>
      <c r="L62" s="29">
        <f>IF(COUNTA($A62:$K62)=0,"",MAX($F62-$G62-$H62,0))</f>
        <v/>
      </c>
      <c r="M62" s="29">
        <f>IF(COUNTA($A62:$K62)=0,"",MAX($L62-$I62,0))</f>
        <v/>
      </c>
      <c r="N62" s="45">
        <f>IF(COUNTA($A62:$K62)=0,"",IF($L62=0,"",$I62/$L62))</f>
        <v/>
      </c>
      <c r="O62" s="29">
        <f>IF(COUNTA($A62:$K62)=0,"",$G62+$H62)</f>
        <v/>
      </c>
      <c r="P62" s="31">
        <f>IF(COUNTA($A62:$K62)=0,"",IF(OR($A62="",$B62="",$C62="",$D62="",$E62="",$F62="",$G62="",$H62="",$I62="",$J62=""),"Missing required field",IF(COUNTIFS(Lists!$B$2:$B$21,$B62,Lists!$D$2:$D$21,$C62)=0,"Room/clinic mismatch",IF(COUNTIFS($A$7:$A$506,$A62,$B$7:$B$506,$B62,$C$7:$C$506,$C62,$D$7:$D$506,$D62)&gt;1,"Duplicate room session",IF($G62+$H62&gt;$F62,"Unavailable exceeds capacity",IF($I62&gt;$L62,"Occupied exceeds usable","Ready"))))))</f>
        <v/>
      </c>
      <c r="Q62" s="29">
        <f>IF($P62&lt;&gt;"Ready",0,IF(AND($A62&gt;=Dashboard!$B$4,$A62&lt;=Dashboard!$B$5,OR(Dashboard!$B$6="All",$B62=Dashboard!$B$6),OR(Dashboard!$B$7="All",$E62=Dashboard!$B$7)),1,0))</f>
        <v/>
      </c>
      <c r="R62" s="32">
        <f>IF(OR($A62="",$B62="",$C62="",$D62=""),"",$B62&amp;"|"&amp;$C62&amp;"|"&amp;YEAR($A62)&amp;"-"&amp;MONTH($A62)&amp;"-"&amp;DAY($A62)&amp;"|"&amp;$D62)</f>
        <v/>
      </c>
    </row>
    <row r="63">
      <c r="A63" s="44" t="n"/>
      <c r="B63" s="26" t="n"/>
      <c r="C63" s="26" t="n"/>
      <c r="D63" s="26" t="n"/>
      <c r="E63" s="26" t="n"/>
      <c r="F63" s="27" t="n"/>
      <c r="G63" s="27" t="n"/>
      <c r="H63" s="27" t="n"/>
      <c r="I63" s="27" t="n"/>
      <c r="J63" s="27" t="n"/>
      <c r="K63" s="28" t="n"/>
      <c r="L63" s="29">
        <f>IF(COUNTA($A63:$K63)=0,"",MAX($F63-$G63-$H63,0))</f>
        <v/>
      </c>
      <c r="M63" s="29">
        <f>IF(COUNTA($A63:$K63)=0,"",MAX($L63-$I63,0))</f>
        <v/>
      </c>
      <c r="N63" s="45">
        <f>IF(COUNTA($A63:$K63)=0,"",IF($L63=0,"",$I63/$L63))</f>
        <v/>
      </c>
      <c r="O63" s="29">
        <f>IF(COUNTA($A63:$K63)=0,"",$G63+$H63)</f>
        <v/>
      </c>
      <c r="P63" s="31">
        <f>IF(COUNTA($A63:$K63)=0,"",IF(OR($A63="",$B63="",$C63="",$D63="",$E63="",$F63="",$G63="",$H63="",$I63="",$J63=""),"Missing required field",IF(COUNTIFS(Lists!$B$2:$B$21,$B63,Lists!$D$2:$D$21,$C63)=0,"Room/clinic mismatch",IF(COUNTIFS($A$7:$A$506,$A63,$B$7:$B$506,$B63,$C$7:$C$506,$C63,$D$7:$D$506,$D63)&gt;1,"Duplicate room session",IF($G63+$H63&gt;$F63,"Unavailable exceeds capacity",IF($I63&gt;$L63,"Occupied exceeds usable","Ready"))))))</f>
        <v/>
      </c>
      <c r="Q63" s="29">
        <f>IF($P63&lt;&gt;"Ready",0,IF(AND($A63&gt;=Dashboard!$B$4,$A63&lt;=Dashboard!$B$5,OR(Dashboard!$B$6="All",$B63=Dashboard!$B$6),OR(Dashboard!$B$7="All",$E63=Dashboard!$B$7)),1,0))</f>
        <v/>
      </c>
      <c r="R63" s="32">
        <f>IF(OR($A63="",$B63="",$C63="",$D63=""),"",$B63&amp;"|"&amp;$C63&amp;"|"&amp;YEAR($A63)&amp;"-"&amp;MONTH($A63)&amp;"-"&amp;DAY($A63)&amp;"|"&amp;$D63)</f>
        <v/>
      </c>
    </row>
    <row r="64">
      <c r="A64" s="44" t="n"/>
      <c r="B64" s="26" t="n"/>
      <c r="C64" s="26" t="n"/>
      <c r="D64" s="26" t="n"/>
      <c r="E64" s="26" t="n"/>
      <c r="F64" s="27" t="n"/>
      <c r="G64" s="27" t="n"/>
      <c r="H64" s="27" t="n"/>
      <c r="I64" s="27" t="n"/>
      <c r="J64" s="27" t="n"/>
      <c r="K64" s="28" t="n"/>
      <c r="L64" s="29">
        <f>IF(COUNTA($A64:$K64)=0,"",MAX($F64-$G64-$H64,0))</f>
        <v/>
      </c>
      <c r="M64" s="29">
        <f>IF(COUNTA($A64:$K64)=0,"",MAX($L64-$I64,0))</f>
        <v/>
      </c>
      <c r="N64" s="45">
        <f>IF(COUNTA($A64:$K64)=0,"",IF($L64=0,"",$I64/$L64))</f>
        <v/>
      </c>
      <c r="O64" s="29">
        <f>IF(COUNTA($A64:$K64)=0,"",$G64+$H64)</f>
        <v/>
      </c>
      <c r="P64" s="31">
        <f>IF(COUNTA($A64:$K64)=0,"",IF(OR($A64="",$B64="",$C64="",$D64="",$E64="",$F64="",$G64="",$H64="",$I64="",$J64=""),"Missing required field",IF(COUNTIFS(Lists!$B$2:$B$21,$B64,Lists!$D$2:$D$21,$C64)=0,"Room/clinic mismatch",IF(COUNTIFS($A$7:$A$506,$A64,$B$7:$B$506,$B64,$C$7:$C$506,$C64,$D$7:$D$506,$D64)&gt;1,"Duplicate room session",IF($G64+$H64&gt;$F64,"Unavailable exceeds capacity",IF($I64&gt;$L64,"Occupied exceeds usable","Ready"))))))</f>
        <v/>
      </c>
      <c r="Q64" s="29">
        <f>IF($P64&lt;&gt;"Ready",0,IF(AND($A64&gt;=Dashboard!$B$4,$A64&lt;=Dashboard!$B$5,OR(Dashboard!$B$6="All",$B64=Dashboard!$B$6),OR(Dashboard!$B$7="All",$E64=Dashboard!$B$7)),1,0))</f>
        <v/>
      </c>
      <c r="R64" s="32">
        <f>IF(OR($A64="",$B64="",$C64="",$D64=""),"",$B64&amp;"|"&amp;$C64&amp;"|"&amp;YEAR($A64)&amp;"-"&amp;MONTH($A64)&amp;"-"&amp;DAY($A64)&amp;"|"&amp;$D64)</f>
        <v/>
      </c>
    </row>
    <row r="65">
      <c r="A65" s="44" t="n"/>
      <c r="B65" s="26" t="n"/>
      <c r="C65" s="26" t="n"/>
      <c r="D65" s="26" t="n"/>
      <c r="E65" s="26" t="n"/>
      <c r="F65" s="27" t="n"/>
      <c r="G65" s="27" t="n"/>
      <c r="H65" s="27" t="n"/>
      <c r="I65" s="27" t="n"/>
      <c r="J65" s="27" t="n"/>
      <c r="K65" s="28" t="n"/>
      <c r="L65" s="29">
        <f>IF(COUNTA($A65:$K65)=0,"",MAX($F65-$G65-$H65,0))</f>
        <v/>
      </c>
      <c r="M65" s="29">
        <f>IF(COUNTA($A65:$K65)=0,"",MAX($L65-$I65,0))</f>
        <v/>
      </c>
      <c r="N65" s="45">
        <f>IF(COUNTA($A65:$K65)=0,"",IF($L65=0,"",$I65/$L65))</f>
        <v/>
      </c>
      <c r="O65" s="29">
        <f>IF(COUNTA($A65:$K65)=0,"",$G65+$H65)</f>
        <v/>
      </c>
      <c r="P65" s="31">
        <f>IF(COUNTA($A65:$K65)=0,"",IF(OR($A65="",$B65="",$C65="",$D65="",$E65="",$F65="",$G65="",$H65="",$I65="",$J65=""),"Missing required field",IF(COUNTIFS(Lists!$B$2:$B$21,$B65,Lists!$D$2:$D$21,$C65)=0,"Room/clinic mismatch",IF(COUNTIFS($A$7:$A$506,$A65,$B$7:$B$506,$B65,$C$7:$C$506,$C65,$D$7:$D$506,$D65)&gt;1,"Duplicate room session",IF($G65+$H65&gt;$F65,"Unavailable exceeds capacity",IF($I65&gt;$L65,"Occupied exceeds usable","Ready"))))))</f>
        <v/>
      </c>
      <c r="Q65" s="29">
        <f>IF($P65&lt;&gt;"Ready",0,IF(AND($A65&gt;=Dashboard!$B$4,$A65&lt;=Dashboard!$B$5,OR(Dashboard!$B$6="All",$B65=Dashboard!$B$6),OR(Dashboard!$B$7="All",$E65=Dashboard!$B$7)),1,0))</f>
        <v/>
      </c>
      <c r="R65" s="32">
        <f>IF(OR($A65="",$B65="",$C65="",$D65=""),"",$B65&amp;"|"&amp;$C65&amp;"|"&amp;YEAR($A65)&amp;"-"&amp;MONTH($A65)&amp;"-"&amp;DAY($A65)&amp;"|"&amp;$D65)</f>
        <v/>
      </c>
    </row>
    <row r="66">
      <c r="A66" s="44" t="n"/>
      <c r="B66" s="26" t="n"/>
      <c r="C66" s="26" t="n"/>
      <c r="D66" s="26" t="n"/>
      <c r="E66" s="26" t="n"/>
      <c r="F66" s="27" t="n"/>
      <c r="G66" s="27" t="n"/>
      <c r="H66" s="27" t="n"/>
      <c r="I66" s="27" t="n"/>
      <c r="J66" s="27" t="n"/>
      <c r="K66" s="28" t="n"/>
      <c r="L66" s="29">
        <f>IF(COUNTA($A66:$K66)=0,"",MAX($F66-$G66-$H66,0))</f>
        <v/>
      </c>
      <c r="M66" s="29">
        <f>IF(COUNTA($A66:$K66)=0,"",MAX($L66-$I66,0))</f>
        <v/>
      </c>
      <c r="N66" s="45">
        <f>IF(COUNTA($A66:$K66)=0,"",IF($L66=0,"",$I66/$L66))</f>
        <v/>
      </c>
      <c r="O66" s="29">
        <f>IF(COUNTA($A66:$K66)=0,"",$G66+$H66)</f>
        <v/>
      </c>
      <c r="P66" s="31">
        <f>IF(COUNTA($A66:$K66)=0,"",IF(OR($A66="",$B66="",$C66="",$D66="",$E66="",$F66="",$G66="",$H66="",$I66="",$J66=""),"Missing required field",IF(COUNTIFS(Lists!$B$2:$B$21,$B66,Lists!$D$2:$D$21,$C66)=0,"Room/clinic mismatch",IF(COUNTIFS($A$7:$A$506,$A66,$B$7:$B$506,$B66,$C$7:$C$506,$C66,$D$7:$D$506,$D66)&gt;1,"Duplicate room session",IF($G66+$H66&gt;$F66,"Unavailable exceeds capacity",IF($I66&gt;$L66,"Occupied exceeds usable","Ready"))))))</f>
        <v/>
      </c>
      <c r="Q66" s="29">
        <f>IF($P66&lt;&gt;"Ready",0,IF(AND($A66&gt;=Dashboard!$B$4,$A66&lt;=Dashboard!$B$5,OR(Dashboard!$B$6="All",$B66=Dashboard!$B$6),OR(Dashboard!$B$7="All",$E66=Dashboard!$B$7)),1,0))</f>
        <v/>
      </c>
      <c r="R66" s="32">
        <f>IF(OR($A66="",$B66="",$C66="",$D66=""),"",$B66&amp;"|"&amp;$C66&amp;"|"&amp;YEAR($A66)&amp;"-"&amp;MONTH($A66)&amp;"-"&amp;DAY($A66)&amp;"|"&amp;$D66)</f>
        <v/>
      </c>
    </row>
    <row r="67">
      <c r="A67" s="44" t="n"/>
      <c r="B67" s="26" t="n"/>
      <c r="C67" s="26" t="n"/>
      <c r="D67" s="26" t="n"/>
      <c r="E67" s="26" t="n"/>
      <c r="F67" s="27" t="n"/>
      <c r="G67" s="27" t="n"/>
      <c r="H67" s="27" t="n"/>
      <c r="I67" s="27" t="n"/>
      <c r="J67" s="27" t="n"/>
      <c r="K67" s="28" t="n"/>
      <c r="L67" s="29">
        <f>IF(COUNTA($A67:$K67)=0,"",MAX($F67-$G67-$H67,0))</f>
        <v/>
      </c>
      <c r="M67" s="29">
        <f>IF(COUNTA($A67:$K67)=0,"",MAX($L67-$I67,0))</f>
        <v/>
      </c>
      <c r="N67" s="45">
        <f>IF(COUNTA($A67:$K67)=0,"",IF($L67=0,"",$I67/$L67))</f>
        <v/>
      </c>
      <c r="O67" s="29">
        <f>IF(COUNTA($A67:$K67)=0,"",$G67+$H67)</f>
        <v/>
      </c>
      <c r="P67" s="31">
        <f>IF(COUNTA($A67:$K67)=0,"",IF(OR($A67="",$B67="",$C67="",$D67="",$E67="",$F67="",$G67="",$H67="",$I67="",$J67=""),"Missing required field",IF(COUNTIFS(Lists!$B$2:$B$21,$B67,Lists!$D$2:$D$21,$C67)=0,"Room/clinic mismatch",IF(COUNTIFS($A$7:$A$506,$A67,$B$7:$B$506,$B67,$C$7:$C$506,$C67,$D$7:$D$506,$D67)&gt;1,"Duplicate room session",IF($G67+$H67&gt;$F67,"Unavailable exceeds capacity",IF($I67&gt;$L67,"Occupied exceeds usable","Ready"))))))</f>
        <v/>
      </c>
      <c r="Q67" s="29">
        <f>IF($P67&lt;&gt;"Ready",0,IF(AND($A67&gt;=Dashboard!$B$4,$A67&lt;=Dashboard!$B$5,OR(Dashboard!$B$6="All",$B67=Dashboard!$B$6),OR(Dashboard!$B$7="All",$E67=Dashboard!$B$7)),1,0))</f>
        <v/>
      </c>
      <c r="R67" s="32">
        <f>IF(OR($A67="",$B67="",$C67="",$D67=""),"",$B67&amp;"|"&amp;$C67&amp;"|"&amp;YEAR($A67)&amp;"-"&amp;MONTH($A67)&amp;"-"&amp;DAY($A67)&amp;"|"&amp;$D67)</f>
        <v/>
      </c>
    </row>
    <row r="68">
      <c r="A68" s="44" t="n"/>
      <c r="B68" s="26" t="n"/>
      <c r="C68" s="26" t="n"/>
      <c r="D68" s="26" t="n"/>
      <c r="E68" s="26" t="n"/>
      <c r="F68" s="27" t="n"/>
      <c r="G68" s="27" t="n"/>
      <c r="H68" s="27" t="n"/>
      <c r="I68" s="27" t="n"/>
      <c r="J68" s="27" t="n"/>
      <c r="K68" s="28" t="n"/>
      <c r="L68" s="29">
        <f>IF(COUNTA($A68:$K68)=0,"",MAX($F68-$G68-$H68,0))</f>
        <v/>
      </c>
      <c r="M68" s="29">
        <f>IF(COUNTA($A68:$K68)=0,"",MAX($L68-$I68,0))</f>
        <v/>
      </c>
      <c r="N68" s="45">
        <f>IF(COUNTA($A68:$K68)=0,"",IF($L68=0,"",$I68/$L68))</f>
        <v/>
      </c>
      <c r="O68" s="29">
        <f>IF(COUNTA($A68:$K68)=0,"",$G68+$H68)</f>
        <v/>
      </c>
      <c r="P68" s="31">
        <f>IF(COUNTA($A68:$K68)=0,"",IF(OR($A68="",$B68="",$C68="",$D68="",$E68="",$F68="",$G68="",$H68="",$I68="",$J68=""),"Missing required field",IF(COUNTIFS(Lists!$B$2:$B$21,$B68,Lists!$D$2:$D$21,$C68)=0,"Room/clinic mismatch",IF(COUNTIFS($A$7:$A$506,$A68,$B$7:$B$506,$B68,$C$7:$C$506,$C68,$D$7:$D$506,$D68)&gt;1,"Duplicate room session",IF($G68+$H68&gt;$F68,"Unavailable exceeds capacity",IF($I68&gt;$L68,"Occupied exceeds usable","Ready"))))))</f>
        <v/>
      </c>
      <c r="Q68" s="29">
        <f>IF($P68&lt;&gt;"Ready",0,IF(AND($A68&gt;=Dashboard!$B$4,$A68&lt;=Dashboard!$B$5,OR(Dashboard!$B$6="All",$B68=Dashboard!$B$6),OR(Dashboard!$B$7="All",$E68=Dashboard!$B$7)),1,0))</f>
        <v/>
      </c>
      <c r="R68" s="32">
        <f>IF(OR($A68="",$B68="",$C68="",$D68=""),"",$B68&amp;"|"&amp;$C68&amp;"|"&amp;YEAR($A68)&amp;"-"&amp;MONTH($A68)&amp;"-"&amp;DAY($A68)&amp;"|"&amp;$D68)</f>
        <v/>
      </c>
    </row>
    <row r="69">
      <c r="A69" s="44" t="n"/>
      <c r="B69" s="26" t="n"/>
      <c r="C69" s="26" t="n"/>
      <c r="D69" s="26" t="n"/>
      <c r="E69" s="26" t="n"/>
      <c r="F69" s="27" t="n"/>
      <c r="G69" s="27" t="n"/>
      <c r="H69" s="27" t="n"/>
      <c r="I69" s="27" t="n"/>
      <c r="J69" s="27" t="n"/>
      <c r="K69" s="28" t="n"/>
      <c r="L69" s="29">
        <f>IF(COUNTA($A69:$K69)=0,"",MAX($F69-$G69-$H69,0))</f>
        <v/>
      </c>
      <c r="M69" s="29">
        <f>IF(COUNTA($A69:$K69)=0,"",MAX($L69-$I69,0))</f>
        <v/>
      </c>
      <c r="N69" s="45">
        <f>IF(COUNTA($A69:$K69)=0,"",IF($L69=0,"",$I69/$L69))</f>
        <v/>
      </c>
      <c r="O69" s="29">
        <f>IF(COUNTA($A69:$K69)=0,"",$G69+$H69)</f>
        <v/>
      </c>
      <c r="P69" s="31">
        <f>IF(COUNTA($A69:$K69)=0,"",IF(OR($A69="",$B69="",$C69="",$D69="",$E69="",$F69="",$G69="",$H69="",$I69="",$J69=""),"Missing required field",IF(COUNTIFS(Lists!$B$2:$B$21,$B69,Lists!$D$2:$D$21,$C69)=0,"Room/clinic mismatch",IF(COUNTIFS($A$7:$A$506,$A69,$B$7:$B$506,$B69,$C$7:$C$506,$C69,$D$7:$D$506,$D69)&gt;1,"Duplicate room session",IF($G69+$H69&gt;$F69,"Unavailable exceeds capacity",IF($I69&gt;$L69,"Occupied exceeds usable","Ready"))))))</f>
        <v/>
      </c>
      <c r="Q69" s="29">
        <f>IF($P69&lt;&gt;"Ready",0,IF(AND($A69&gt;=Dashboard!$B$4,$A69&lt;=Dashboard!$B$5,OR(Dashboard!$B$6="All",$B69=Dashboard!$B$6),OR(Dashboard!$B$7="All",$E69=Dashboard!$B$7)),1,0))</f>
        <v/>
      </c>
      <c r="R69" s="32">
        <f>IF(OR($A69="",$B69="",$C69="",$D69=""),"",$B69&amp;"|"&amp;$C69&amp;"|"&amp;YEAR($A69)&amp;"-"&amp;MONTH($A69)&amp;"-"&amp;DAY($A69)&amp;"|"&amp;$D69)</f>
        <v/>
      </c>
    </row>
    <row r="70">
      <c r="A70" s="44" t="n"/>
      <c r="B70" s="26" t="n"/>
      <c r="C70" s="26" t="n"/>
      <c r="D70" s="26" t="n"/>
      <c r="E70" s="26" t="n"/>
      <c r="F70" s="27" t="n"/>
      <c r="G70" s="27" t="n"/>
      <c r="H70" s="27" t="n"/>
      <c r="I70" s="27" t="n"/>
      <c r="J70" s="27" t="n"/>
      <c r="K70" s="28" t="n"/>
      <c r="L70" s="29">
        <f>IF(COUNTA($A70:$K70)=0,"",MAX($F70-$G70-$H70,0))</f>
        <v/>
      </c>
      <c r="M70" s="29">
        <f>IF(COUNTA($A70:$K70)=0,"",MAX($L70-$I70,0))</f>
        <v/>
      </c>
      <c r="N70" s="45">
        <f>IF(COUNTA($A70:$K70)=0,"",IF($L70=0,"",$I70/$L70))</f>
        <v/>
      </c>
      <c r="O70" s="29">
        <f>IF(COUNTA($A70:$K70)=0,"",$G70+$H70)</f>
        <v/>
      </c>
      <c r="P70" s="31">
        <f>IF(COUNTA($A70:$K70)=0,"",IF(OR($A70="",$B70="",$C70="",$D70="",$E70="",$F70="",$G70="",$H70="",$I70="",$J70=""),"Missing required field",IF(COUNTIFS(Lists!$B$2:$B$21,$B70,Lists!$D$2:$D$21,$C70)=0,"Room/clinic mismatch",IF(COUNTIFS($A$7:$A$506,$A70,$B$7:$B$506,$B70,$C$7:$C$506,$C70,$D$7:$D$506,$D70)&gt;1,"Duplicate room session",IF($G70+$H70&gt;$F70,"Unavailable exceeds capacity",IF($I70&gt;$L70,"Occupied exceeds usable","Ready"))))))</f>
        <v/>
      </c>
      <c r="Q70" s="29">
        <f>IF($P70&lt;&gt;"Ready",0,IF(AND($A70&gt;=Dashboard!$B$4,$A70&lt;=Dashboard!$B$5,OR(Dashboard!$B$6="All",$B70=Dashboard!$B$6),OR(Dashboard!$B$7="All",$E70=Dashboard!$B$7)),1,0))</f>
        <v/>
      </c>
      <c r="R70" s="32">
        <f>IF(OR($A70="",$B70="",$C70="",$D70=""),"",$B70&amp;"|"&amp;$C70&amp;"|"&amp;YEAR($A70)&amp;"-"&amp;MONTH($A70)&amp;"-"&amp;DAY($A70)&amp;"|"&amp;$D70)</f>
        <v/>
      </c>
    </row>
    <row r="71">
      <c r="A71" s="44" t="n"/>
      <c r="B71" s="26" t="n"/>
      <c r="C71" s="26" t="n"/>
      <c r="D71" s="26" t="n"/>
      <c r="E71" s="26" t="n"/>
      <c r="F71" s="27" t="n"/>
      <c r="G71" s="27" t="n"/>
      <c r="H71" s="27" t="n"/>
      <c r="I71" s="27" t="n"/>
      <c r="J71" s="27" t="n"/>
      <c r="K71" s="28" t="n"/>
      <c r="L71" s="29">
        <f>IF(COUNTA($A71:$K71)=0,"",MAX($F71-$G71-$H71,0))</f>
        <v/>
      </c>
      <c r="M71" s="29">
        <f>IF(COUNTA($A71:$K71)=0,"",MAX($L71-$I71,0))</f>
        <v/>
      </c>
      <c r="N71" s="45">
        <f>IF(COUNTA($A71:$K71)=0,"",IF($L71=0,"",$I71/$L71))</f>
        <v/>
      </c>
      <c r="O71" s="29">
        <f>IF(COUNTA($A71:$K71)=0,"",$G71+$H71)</f>
        <v/>
      </c>
      <c r="P71" s="31">
        <f>IF(COUNTA($A71:$K71)=0,"",IF(OR($A71="",$B71="",$C71="",$D71="",$E71="",$F71="",$G71="",$H71="",$I71="",$J71=""),"Missing required field",IF(COUNTIFS(Lists!$B$2:$B$21,$B71,Lists!$D$2:$D$21,$C71)=0,"Room/clinic mismatch",IF(COUNTIFS($A$7:$A$506,$A71,$B$7:$B$506,$B71,$C$7:$C$506,$C71,$D$7:$D$506,$D71)&gt;1,"Duplicate room session",IF($G71+$H71&gt;$F71,"Unavailable exceeds capacity",IF($I71&gt;$L71,"Occupied exceeds usable","Ready"))))))</f>
        <v/>
      </c>
      <c r="Q71" s="29">
        <f>IF($P71&lt;&gt;"Ready",0,IF(AND($A71&gt;=Dashboard!$B$4,$A71&lt;=Dashboard!$B$5,OR(Dashboard!$B$6="All",$B71=Dashboard!$B$6),OR(Dashboard!$B$7="All",$E71=Dashboard!$B$7)),1,0))</f>
        <v/>
      </c>
      <c r="R71" s="32">
        <f>IF(OR($A71="",$B71="",$C71="",$D71=""),"",$B71&amp;"|"&amp;$C71&amp;"|"&amp;YEAR($A71)&amp;"-"&amp;MONTH($A71)&amp;"-"&amp;DAY($A71)&amp;"|"&amp;$D71)</f>
        <v/>
      </c>
    </row>
    <row r="72">
      <c r="A72" s="44" t="n"/>
      <c r="B72" s="26" t="n"/>
      <c r="C72" s="26" t="n"/>
      <c r="D72" s="26" t="n"/>
      <c r="E72" s="26" t="n"/>
      <c r="F72" s="27" t="n"/>
      <c r="G72" s="27" t="n"/>
      <c r="H72" s="27" t="n"/>
      <c r="I72" s="27" t="n"/>
      <c r="J72" s="27" t="n"/>
      <c r="K72" s="28" t="n"/>
      <c r="L72" s="29">
        <f>IF(COUNTA($A72:$K72)=0,"",MAX($F72-$G72-$H72,0))</f>
        <v/>
      </c>
      <c r="M72" s="29">
        <f>IF(COUNTA($A72:$K72)=0,"",MAX($L72-$I72,0))</f>
        <v/>
      </c>
      <c r="N72" s="45">
        <f>IF(COUNTA($A72:$K72)=0,"",IF($L72=0,"",$I72/$L72))</f>
        <v/>
      </c>
      <c r="O72" s="29">
        <f>IF(COUNTA($A72:$K72)=0,"",$G72+$H72)</f>
        <v/>
      </c>
      <c r="P72" s="31">
        <f>IF(COUNTA($A72:$K72)=0,"",IF(OR($A72="",$B72="",$C72="",$D72="",$E72="",$F72="",$G72="",$H72="",$I72="",$J72=""),"Missing required field",IF(COUNTIFS(Lists!$B$2:$B$21,$B72,Lists!$D$2:$D$21,$C72)=0,"Room/clinic mismatch",IF(COUNTIFS($A$7:$A$506,$A72,$B$7:$B$506,$B72,$C$7:$C$506,$C72,$D$7:$D$506,$D72)&gt;1,"Duplicate room session",IF($G72+$H72&gt;$F72,"Unavailable exceeds capacity",IF($I72&gt;$L72,"Occupied exceeds usable","Ready"))))))</f>
        <v/>
      </c>
      <c r="Q72" s="29">
        <f>IF($P72&lt;&gt;"Ready",0,IF(AND($A72&gt;=Dashboard!$B$4,$A72&lt;=Dashboard!$B$5,OR(Dashboard!$B$6="All",$B72=Dashboard!$B$6),OR(Dashboard!$B$7="All",$E72=Dashboard!$B$7)),1,0))</f>
        <v/>
      </c>
      <c r="R72" s="32">
        <f>IF(OR($A72="",$B72="",$C72="",$D72=""),"",$B72&amp;"|"&amp;$C72&amp;"|"&amp;YEAR($A72)&amp;"-"&amp;MONTH($A72)&amp;"-"&amp;DAY($A72)&amp;"|"&amp;$D72)</f>
        <v/>
      </c>
    </row>
    <row r="73">
      <c r="A73" s="44" t="n"/>
      <c r="B73" s="26" t="n"/>
      <c r="C73" s="26" t="n"/>
      <c r="D73" s="26" t="n"/>
      <c r="E73" s="26" t="n"/>
      <c r="F73" s="27" t="n"/>
      <c r="G73" s="27" t="n"/>
      <c r="H73" s="27" t="n"/>
      <c r="I73" s="27" t="n"/>
      <c r="J73" s="27" t="n"/>
      <c r="K73" s="28" t="n"/>
      <c r="L73" s="29">
        <f>IF(COUNTA($A73:$K73)=0,"",MAX($F73-$G73-$H73,0))</f>
        <v/>
      </c>
      <c r="M73" s="29">
        <f>IF(COUNTA($A73:$K73)=0,"",MAX($L73-$I73,0))</f>
        <v/>
      </c>
      <c r="N73" s="45">
        <f>IF(COUNTA($A73:$K73)=0,"",IF($L73=0,"",$I73/$L73))</f>
        <v/>
      </c>
      <c r="O73" s="29">
        <f>IF(COUNTA($A73:$K73)=0,"",$G73+$H73)</f>
        <v/>
      </c>
      <c r="P73" s="31">
        <f>IF(COUNTA($A73:$K73)=0,"",IF(OR($A73="",$B73="",$C73="",$D73="",$E73="",$F73="",$G73="",$H73="",$I73="",$J73=""),"Missing required field",IF(COUNTIFS(Lists!$B$2:$B$21,$B73,Lists!$D$2:$D$21,$C73)=0,"Room/clinic mismatch",IF(COUNTIFS($A$7:$A$506,$A73,$B$7:$B$506,$B73,$C$7:$C$506,$C73,$D$7:$D$506,$D73)&gt;1,"Duplicate room session",IF($G73+$H73&gt;$F73,"Unavailable exceeds capacity",IF($I73&gt;$L73,"Occupied exceeds usable","Ready"))))))</f>
        <v/>
      </c>
      <c r="Q73" s="29">
        <f>IF($P73&lt;&gt;"Ready",0,IF(AND($A73&gt;=Dashboard!$B$4,$A73&lt;=Dashboard!$B$5,OR(Dashboard!$B$6="All",$B73=Dashboard!$B$6),OR(Dashboard!$B$7="All",$E73=Dashboard!$B$7)),1,0))</f>
        <v/>
      </c>
      <c r="R73" s="32">
        <f>IF(OR($A73="",$B73="",$C73="",$D73=""),"",$B73&amp;"|"&amp;$C73&amp;"|"&amp;YEAR($A73)&amp;"-"&amp;MONTH($A73)&amp;"-"&amp;DAY($A73)&amp;"|"&amp;$D73)</f>
        <v/>
      </c>
    </row>
    <row r="74">
      <c r="A74" s="44" t="n"/>
      <c r="B74" s="26" t="n"/>
      <c r="C74" s="26" t="n"/>
      <c r="D74" s="26" t="n"/>
      <c r="E74" s="26" t="n"/>
      <c r="F74" s="27" t="n"/>
      <c r="G74" s="27" t="n"/>
      <c r="H74" s="27" t="n"/>
      <c r="I74" s="27" t="n"/>
      <c r="J74" s="27" t="n"/>
      <c r="K74" s="28" t="n"/>
      <c r="L74" s="29">
        <f>IF(COUNTA($A74:$K74)=0,"",MAX($F74-$G74-$H74,0))</f>
        <v/>
      </c>
      <c r="M74" s="29">
        <f>IF(COUNTA($A74:$K74)=0,"",MAX($L74-$I74,0))</f>
        <v/>
      </c>
      <c r="N74" s="45">
        <f>IF(COUNTA($A74:$K74)=0,"",IF($L74=0,"",$I74/$L74))</f>
        <v/>
      </c>
      <c r="O74" s="29">
        <f>IF(COUNTA($A74:$K74)=0,"",$G74+$H74)</f>
        <v/>
      </c>
      <c r="P74" s="31">
        <f>IF(COUNTA($A74:$K74)=0,"",IF(OR($A74="",$B74="",$C74="",$D74="",$E74="",$F74="",$G74="",$H74="",$I74="",$J74=""),"Missing required field",IF(COUNTIFS(Lists!$B$2:$B$21,$B74,Lists!$D$2:$D$21,$C74)=0,"Room/clinic mismatch",IF(COUNTIFS($A$7:$A$506,$A74,$B$7:$B$506,$B74,$C$7:$C$506,$C74,$D$7:$D$506,$D74)&gt;1,"Duplicate room session",IF($G74+$H74&gt;$F74,"Unavailable exceeds capacity",IF($I74&gt;$L74,"Occupied exceeds usable","Ready"))))))</f>
        <v/>
      </c>
      <c r="Q74" s="29">
        <f>IF($P74&lt;&gt;"Ready",0,IF(AND($A74&gt;=Dashboard!$B$4,$A74&lt;=Dashboard!$B$5,OR(Dashboard!$B$6="All",$B74=Dashboard!$B$6),OR(Dashboard!$B$7="All",$E74=Dashboard!$B$7)),1,0))</f>
        <v/>
      </c>
      <c r="R74" s="32">
        <f>IF(OR($A74="",$B74="",$C74="",$D74=""),"",$B74&amp;"|"&amp;$C74&amp;"|"&amp;YEAR($A74)&amp;"-"&amp;MONTH($A74)&amp;"-"&amp;DAY($A74)&amp;"|"&amp;$D74)</f>
        <v/>
      </c>
    </row>
    <row r="75">
      <c r="A75" s="44" t="n"/>
      <c r="B75" s="26" t="n"/>
      <c r="C75" s="26" t="n"/>
      <c r="D75" s="26" t="n"/>
      <c r="E75" s="26" t="n"/>
      <c r="F75" s="27" t="n"/>
      <c r="G75" s="27" t="n"/>
      <c r="H75" s="27" t="n"/>
      <c r="I75" s="27" t="n"/>
      <c r="J75" s="27" t="n"/>
      <c r="K75" s="28" t="n"/>
      <c r="L75" s="29">
        <f>IF(COUNTA($A75:$K75)=0,"",MAX($F75-$G75-$H75,0))</f>
        <v/>
      </c>
      <c r="M75" s="29">
        <f>IF(COUNTA($A75:$K75)=0,"",MAX($L75-$I75,0))</f>
        <v/>
      </c>
      <c r="N75" s="45">
        <f>IF(COUNTA($A75:$K75)=0,"",IF($L75=0,"",$I75/$L75))</f>
        <v/>
      </c>
      <c r="O75" s="29">
        <f>IF(COUNTA($A75:$K75)=0,"",$G75+$H75)</f>
        <v/>
      </c>
      <c r="P75" s="31">
        <f>IF(COUNTA($A75:$K75)=0,"",IF(OR($A75="",$B75="",$C75="",$D75="",$E75="",$F75="",$G75="",$H75="",$I75="",$J75=""),"Missing required field",IF(COUNTIFS(Lists!$B$2:$B$21,$B75,Lists!$D$2:$D$21,$C75)=0,"Room/clinic mismatch",IF(COUNTIFS($A$7:$A$506,$A75,$B$7:$B$506,$B75,$C$7:$C$506,$C75,$D$7:$D$506,$D75)&gt;1,"Duplicate room session",IF($G75+$H75&gt;$F75,"Unavailable exceeds capacity",IF($I75&gt;$L75,"Occupied exceeds usable","Ready"))))))</f>
        <v/>
      </c>
      <c r="Q75" s="29">
        <f>IF($P75&lt;&gt;"Ready",0,IF(AND($A75&gt;=Dashboard!$B$4,$A75&lt;=Dashboard!$B$5,OR(Dashboard!$B$6="All",$B75=Dashboard!$B$6),OR(Dashboard!$B$7="All",$E75=Dashboard!$B$7)),1,0))</f>
        <v/>
      </c>
      <c r="R75" s="32">
        <f>IF(OR($A75="",$B75="",$C75="",$D75=""),"",$B75&amp;"|"&amp;$C75&amp;"|"&amp;YEAR($A75)&amp;"-"&amp;MONTH($A75)&amp;"-"&amp;DAY($A75)&amp;"|"&amp;$D75)</f>
        <v/>
      </c>
    </row>
    <row r="76">
      <c r="A76" s="44" t="n"/>
      <c r="B76" s="26" t="n"/>
      <c r="C76" s="26" t="n"/>
      <c r="D76" s="26" t="n"/>
      <c r="E76" s="26" t="n"/>
      <c r="F76" s="27" t="n"/>
      <c r="G76" s="27" t="n"/>
      <c r="H76" s="27" t="n"/>
      <c r="I76" s="27" t="n"/>
      <c r="J76" s="27" t="n"/>
      <c r="K76" s="28" t="n"/>
      <c r="L76" s="29">
        <f>IF(COUNTA($A76:$K76)=0,"",MAX($F76-$G76-$H76,0))</f>
        <v/>
      </c>
      <c r="M76" s="29">
        <f>IF(COUNTA($A76:$K76)=0,"",MAX($L76-$I76,0))</f>
        <v/>
      </c>
      <c r="N76" s="45">
        <f>IF(COUNTA($A76:$K76)=0,"",IF($L76=0,"",$I76/$L76))</f>
        <v/>
      </c>
      <c r="O76" s="29">
        <f>IF(COUNTA($A76:$K76)=0,"",$G76+$H76)</f>
        <v/>
      </c>
      <c r="P76" s="31">
        <f>IF(COUNTA($A76:$K76)=0,"",IF(OR($A76="",$B76="",$C76="",$D76="",$E76="",$F76="",$G76="",$H76="",$I76="",$J76=""),"Missing required field",IF(COUNTIFS(Lists!$B$2:$B$21,$B76,Lists!$D$2:$D$21,$C76)=0,"Room/clinic mismatch",IF(COUNTIFS($A$7:$A$506,$A76,$B$7:$B$506,$B76,$C$7:$C$506,$C76,$D$7:$D$506,$D76)&gt;1,"Duplicate room session",IF($G76+$H76&gt;$F76,"Unavailable exceeds capacity",IF($I76&gt;$L76,"Occupied exceeds usable","Ready"))))))</f>
        <v/>
      </c>
      <c r="Q76" s="29">
        <f>IF($P76&lt;&gt;"Ready",0,IF(AND($A76&gt;=Dashboard!$B$4,$A76&lt;=Dashboard!$B$5,OR(Dashboard!$B$6="All",$B76=Dashboard!$B$6),OR(Dashboard!$B$7="All",$E76=Dashboard!$B$7)),1,0))</f>
        <v/>
      </c>
      <c r="R76" s="32">
        <f>IF(OR($A76="",$B76="",$C76="",$D76=""),"",$B76&amp;"|"&amp;$C76&amp;"|"&amp;YEAR($A76)&amp;"-"&amp;MONTH($A76)&amp;"-"&amp;DAY($A76)&amp;"|"&amp;$D76)</f>
        <v/>
      </c>
    </row>
    <row r="77">
      <c r="A77" s="44" t="n"/>
      <c r="B77" s="26" t="n"/>
      <c r="C77" s="26" t="n"/>
      <c r="D77" s="26" t="n"/>
      <c r="E77" s="26" t="n"/>
      <c r="F77" s="27" t="n"/>
      <c r="G77" s="27" t="n"/>
      <c r="H77" s="27" t="n"/>
      <c r="I77" s="27" t="n"/>
      <c r="J77" s="27" t="n"/>
      <c r="K77" s="28" t="n"/>
      <c r="L77" s="29">
        <f>IF(COUNTA($A77:$K77)=0,"",MAX($F77-$G77-$H77,0))</f>
        <v/>
      </c>
      <c r="M77" s="29">
        <f>IF(COUNTA($A77:$K77)=0,"",MAX($L77-$I77,0))</f>
        <v/>
      </c>
      <c r="N77" s="45">
        <f>IF(COUNTA($A77:$K77)=0,"",IF($L77=0,"",$I77/$L77))</f>
        <v/>
      </c>
      <c r="O77" s="29">
        <f>IF(COUNTA($A77:$K77)=0,"",$G77+$H77)</f>
        <v/>
      </c>
      <c r="P77" s="31">
        <f>IF(COUNTA($A77:$K77)=0,"",IF(OR($A77="",$B77="",$C77="",$D77="",$E77="",$F77="",$G77="",$H77="",$I77="",$J77=""),"Missing required field",IF(COUNTIFS(Lists!$B$2:$B$21,$B77,Lists!$D$2:$D$21,$C77)=0,"Room/clinic mismatch",IF(COUNTIFS($A$7:$A$506,$A77,$B$7:$B$506,$B77,$C$7:$C$506,$C77,$D$7:$D$506,$D77)&gt;1,"Duplicate room session",IF($G77+$H77&gt;$F77,"Unavailable exceeds capacity",IF($I77&gt;$L77,"Occupied exceeds usable","Ready"))))))</f>
        <v/>
      </c>
      <c r="Q77" s="29">
        <f>IF($P77&lt;&gt;"Ready",0,IF(AND($A77&gt;=Dashboard!$B$4,$A77&lt;=Dashboard!$B$5,OR(Dashboard!$B$6="All",$B77=Dashboard!$B$6),OR(Dashboard!$B$7="All",$E77=Dashboard!$B$7)),1,0))</f>
        <v/>
      </c>
      <c r="R77" s="32">
        <f>IF(OR($A77="",$B77="",$C77="",$D77=""),"",$B77&amp;"|"&amp;$C77&amp;"|"&amp;YEAR($A77)&amp;"-"&amp;MONTH($A77)&amp;"-"&amp;DAY($A77)&amp;"|"&amp;$D77)</f>
        <v/>
      </c>
    </row>
    <row r="78">
      <c r="A78" s="44" t="n"/>
      <c r="B78" s="26" t="n"/>
      <c r="C78" s="26" t="n"/>
      <c r="D78" s="26" t="n"/>
      <c r="E78" s="26" t="n"/>
      <c r="F78" s="27" t="n"/>
      <c r="G78" s="27" t="n"/>
      <c r="H78" s="27" t="n"/>
      <c r="I78" s="27" t="n"/>
      <c r="J78" s="27" t="n"/>
      <c r="K78" s="28" t="n"/>
      <c r="L78" s="29">
        <f>IF(COUNTA($A78:$K78)=0,"",MAX($F78-$G78-$H78,0))</f>
        <v/>
      </c>
      <c r="M78" s="29">
        <f>IF(COUNTA($A78:$K78)=0,"",MAX($L78-$I78,0))</f>
        <v/>
      </c>
      <c r="N78" s="45">
        <f>IF(COUNTA($A78:$K78)=0,"",IF($L78=0,"",$I78/$L78))</f>
        <v/>
      </c>
      <c r="O78" s="29">
        <f>IF(COUNTA($A78:$K78)=0,"",$G78+$H78)</f>
        <v/>
      </c>
      <c r="P78" s="31">
        <f>IF(COUNTA($A78:$K78)=0,"",IF(OR($A78="",$B78="",$C78="",$D78="",$E78="",$F78="",$G78="",$H78="",$I78="",$J78=""),"Missing required field",IF(COUNTIFS(Lists!$B$2:$B$21,$B78,Lists!$D$2:$D$21,$C78)=0,"Room/clinic mismatch",IF(COUNTIFS($A$7:$A$506,$A78,$B$7:$B$506,$B78,$C$7:$C$506,$C78,$D$7:$D$506,$D78)&gt;1,"Duplicate room session",IF($G78+$H78&gt;$F78,"Unavailable exceeds capacity",IF($I78&gt;$L78,"Occupied exceeds usable","Ready"))))))</f>
        <v/>
      </c>
      <c r="Q78" s="29">
        <f>IF($P78&lt;&gt;"Ready",0,IF(AND($A78&gt;=Dashboard!$B$4,$A78&lt;=Dashboard!$B$5,OR(Dashboard!$B$6="All",$B78=Dashboard!$B$6),OR(Dashboard!$B$7="All",$E78=Dashboard!$B$7)),1,0))</f>
        <v/>
      </c>
      <c r="R78" s="32">
        <f>IF(OR($A78="",$B78="",$C78="",$D78=""),"",$B78&amp;"|"&amp;$C78&amp;"|"&amp;YEAR($A78)&amp;"-"&amp;MONTH($A78)&amp;"-"&amp;DAY($A78)&amp;"|"&amp;$D78)</f>
        <v/>
      </c>
    </row>
    <row r="79">
      <c r="A79" s="44" t="n"/>
      <c r="B79" s="26" t="n"/>
      <c r="C79" s="26" t="n"/>
      <c r="D79" s="26" t="n"/>
      <c r="E79" s="26" t="n"/>
      <c r="F79" s="27" t="n"/>
      <c r="G79" s="27" t="n"/>
      <c r="H79" s="27" t="n"/>
      <c r="I79" s="27" t="n"/>
      <c r="J79" s="27" t="n"/>
      <c r="K79" s="28" t="n"/>
      <c r="L79" s="29">
        <f>IF(COUNTA($A79:$K79)=0,"",MAX($F79-$G79-$H79,0))</f>
        <v/>
      </c>
      <c r="M79" s="29">
        <f>IF(COUNTA($A79:$K79)=0,"",MAX($L79-$I79,0))</f>
        <v/>
      </c>
      <c r="N79" s="45">
        <f>IF(COUNTA($A79:$K79)=0,"",IF($L79=0,"",$I79/$L79))</f>
        <v/>
      </c>
      <c r="O79" s="29">
        <f>IF(COUNTA($A79:$K79)=0,"",$G79+$H79)</f>
        <v/>
      </c>
      <c r="P79" s="31">
        <f>IF(COUNTA($A79:$K79)=0,"",IF(OR($A79="",$B79="",$C79="",$D79="",$E79="",$F79="",$G79="",$H79="",$I79="",$J79=""),"Missing required field",IF(COUNTIFS(Lists!$B$2:$B$21,$B79,Lists!$D$2:$D$21,$C79)=0,"Room/clinic mismatch",IF(COUNTIFS($A$7:$A$506,$A79,$B$7:$B$506,$B79,$C$7:$C$506,$C79,$D$7:$D$506,$D79)&gt;1,"Duplicate room session",IF($G79+$H79&gt;$F79,"Unavailable exceeds capacity",IF($I79&gt;$L79,"Occupied exceeds usable","Ready"))))))</f>
        <v/>
      </c>
      <c r="Q79" s="29">
        <f>IF($P79&lt;&gt;"Ready",0,IF(AND($A79&gt;=Dashboard!$B$4,$A79&lt;=Dashboard!$B$5,OR(Dashboard!$B$6="All",$B79=Dashboard!$B$6),OR(Dashboard!$B$7="All",$E79=Dashboard!$B$7)),1,0))</f>
        <v/>
      </c>
      <c r="R79" s="32">
        <f>IF(OR($A79="",$B79="",$C79="",$D79=""),"",$B79&amp;"|"&amp;$C79&amp;"|"&amp;YEAR($A79)&amp;"-"&amp;MONTH($A79)&amp;"-"&amp;DAY($A79)&amp;"|"&amp;$D79)</f>
        <v/>
      </c>
    </row>
    <row r="80">
      <c r="A80" s="44" t="n"/>
      <c r="B80" s="26" t="n"/>
      <c r="C80" s="26" t="n"/>
      <c r="D80" s="26" t="n"/>
      <c r="E80" s="26" t="n"/>
      <c r="F80" s="27" t="n"/>
      <c r="G80" s="27" t="n"/>
      <c r="H80" s="27" t="n"/>
      <c r="I80" s="27" t="n"/>
      <c r="J80" s="27" t="n"/>
      <c r="K80" s="28" t="n"/>
      <c r="L80" s="29">
        <f>IF(COUNTA($A80:$K80)=0,"",MAX($F80-$G80-$H80,0))</f>
        <v/>
      </c>
      <c r="M80" s="29">
        <f>IF(COUNTA($A80:$K80)=0,"",MAX($L80-$I80,0))</f>
        <v/>
      </c>
      <c r="N80" s="45">
        <f>IF(COUNTA($A80:$K80)=0,"",IF($L80=0,"",$I80/$L80))</f>
        <v/>
      </c>
      <c r="O80" s="29">
        <f>IF(COUNTA($A80:$K80)=0,"",$G80+$H80)</f>
        <v/>
      </c>
      <c r="P80" s="31">
        <f>IF(COUNTA($A80:$K80)=0,"",IF(OR($A80="",$B80="",$C80="",$D80="",$E80="",$F80="",$G80="",$H80="",$I80="",$J80=""),"Missing required field",IF(COUNTIFS(Lists!$B$2:$B$21,$B80,Lists!$D$2:$D$21,$C80)=0,"Room/clinic mismatch",IF(COUNTIFS($A$7:$A$506,$A80,$B$7:$B$506,$B80,$C$7:$C$506,$C80,$D$7:$D$506,$D80)&gt;1,"Duplicate room session",IF($G80+$H80&gt;$F80,"Unavailable exceeds capacity",IF($I80&gt;$L80,"Occupied exceeds usable","Ready"))))))</f>
        <v/>
      </c>
      <c r="Q80" s="29">
        <f>IF($P80&lt;&gt;"Ready",0,IF(AND($A80&gt;=Dashboard!$B$4,$A80&lt;=Dashboard!$B$5,OR(Dashboard!$B$6="All",$B80=Dashboard!$B$6),OR(Dashboard!$B$7="All",$E80=Dashboard!$B$7)),1,0))</f>
        <v/>
      </c>
      <c r="R80" s="32">
        <f>IF(OR($A80="",$B80="",$C80="",$D80=""),"",$B80&amp;"|"&amp;$C80&amp;"|"&amp;YEAR($A80)&amp;"-"&amp;MONTH($A80)&amp;"-"&amp;DAY($A80)&amp;"|"&amp;$D80)</f>
        <v/>
      </c>
    </row>
    <row r="81">
      <c r="A81" s="44" t="n"/>
      <c r="B81" s="26" t="n"/>
      <c r="C81" s="26" t="n"/>
      <c r="D81" s="26" t="n"/>
      <c r="E81" s="26" t="n"/>
      <c r="F81" s="27" t="n"/>
      <c r="G81" s="27" t="n"/>
      <c r="H81" s="27" t="n"/>
      <c r="I81" s="27" t="n"/>
      <c r="J81" s="27" t="n"/>
      <c r="K81" s="28" t="n"/>
      <c r="L81" s="29">
        <f>IF(COUNTA($A81:$K81)=0,"",MAX($F81-$G81-$H81,0))</f>
        <v/>
      </c>
      <c r="M81" s="29">
        <f>IF(COUNTA($A81:$K81)=0,"",MAX($L81-$I81,0))</f>
        <v/>
      </c>
      <c r="N81" s="45">
        <f>IF(COUNTA($A81:$K81)=0,"",IF($L81=0,"",$I81/$L81))</f>
        <v/>
      </c>
      <c r="O81" s="29">
        <f>IF(COUNTA($A81:$K81)=0,"",$G81+$H81)</f>
        <v/>
      </c>
      <c r="P81" s="31">
        <f>IF(COUNTA($A81:$K81)=0,"",IF(OR($A81="",$B81="",$C81="",$D81="",$E81="",$F81="",$G81="",$H81="",$I81="",$J81=""),"Missing required field",IF(COUNTIFS(Lists!$B$2:$B$21,$B81,Lists!$D$2:$D$21,$C81)=0,"Room/clinic mismatch",IF(COUNTIFS($A$7:$A$506,$A81,$B$7:$B$506,$B81,$C$7:$C$506,$C81,$D$7:$D$506,$D81)&gt;1,"Duplicate room session",IF($G81+$H81&gt;$F81,"Unavailable exceeds capacity",IF($I81&gt;$L81,"Occupied exceeds usable","Ready"))))))</f>
        <v/>
      </c>
      <c r="Q81" s="29">
        <f>IF($P81&lt;&gt;"Ready",0,IF(AND($A81&gt;=Dashboard!$B$4,$A81&lt;=Dashboard!$B$5,OR(Dashboard!$B$6="All",$B81=Dashboard!$B$6),OR(Dashboard!$B$7="All",$E81=Dashboard!$B$7)),1,0))</f>
        <v/>
      </c>
      <c r="R81" s="32">
        <f>IF(OR($A81="",$B81="",$C81="",$D81=""),"",$B81&amp;"|"&amp;$C81&amp;"|"&amp;YEAR($A81)&amp;"-"&amp;MONTH($A81)&amp;"-"&amp;DAY($A81)&amp;"|"&amp;$D81)</f>
        <v/>
      </c>
    </row>
    <row r="82">
      <c r="A82" s="44" t="n"/>
      <c r="B82" s="26" t="n"/>
      <c r="C82" s="26" t="n"/>
      <c r="D82" s="26" t="n"/>
      <c r="E82" s="26" t="n"/>
      <c r="F82" s="27" t="n"/>
      <c r="G82" s="27" t="n"/>
      <c r="H82" s="27" t="n"/>
      <c r="I82" s="27" t="n"/>
      <c r="J82" s="27" t="n"/>
      <c r="K82" s="28" t="n"/>
      <c r="L82" s="29">
        <f>IF(COUNTA($A82:$K82)=0,"",MAX($F82-$G82-$H82,0))</f>
        <v/>
      </c>
      <c r="M82" s="29">
        <f>IF(COUNTA($A82:$K82)=0,"",MAX($L82-$I82,0))</f>
        <v/>
      </c>
      <c r="N82" s="45">
        <f>IF(COUNTA($A82:$K82)=0,"",IF($L82=0,"",$I82/$L82))</f>
        <v/>
      </c>
      <c r="O82" s="29">
        <f>IF(COUNTA($A82:$K82)=0,"",$G82+$H82)</f>
        <v/>
      </c>
      <c r="P82" s="31">
        <f>IF(COUNTA($A82:$K82)=0,"",IF(OR($A82="",$B82="",$C82="",$D82="",$E82="",$F82="",$G82="",$H82="",$I82="",$J82=""),"Missing required field",IF(COUNTIFS(Lists!$B$2:$B$21,$B82,Lists!$D$2:$D$21,$C82)=0,"Room/clinic mismatch",IF(COUNTIFS($A$7:$A$506,$A82,$B$7:$B$506,$B82,$C$7:$C$506,$C82,$D$7:$D$506,$D82)&gt;1,"Duplicate room session",IF($G82+$H82&gt;$F82,"Unavailable exceeds capacity",IF($I82&gt;$L82,"Occupied exceeds usable","Ready"))))))</f>
        <v/>
      </c>
      <c r="Q82" s="29">
        <f>IF($P82&lt;&gt;"Ready",0,IF(AND($A82&gt;=Dashboard!$B$4,$A82&lt;=Dashboard!$B$5,OR(Dashboard!$B$6="All",$B82=Dashboard!$B$6),OR(Dashboard!$B$7="All",$E82=Dashboard!$B$7)),1,0))</f>
        <v/>
      </c>
      <c r="R82" s="32">
        <f>IF(OR($A82="",$B82="",$C82="",$D82=""),"",$B82&amp;"|"&amp;$C82&amp;"|"&amp;YEAR($A82)&amp;"-"&amp;MONTH($A82)&amp;"-"&amp;DAY($A82)&amp;"|"&amp;$D82)</f>
        <v/>
      </c>
    </row>
    <row r="83">
      <c r="A83" s="44" t="n"/>
      <c r="B83" s="26" t="n"/>
      <c r="C83" s="26" t="n"/>
      <c r="D83" s="26" t="n"/>
      <c r="E83" s="26" t="n"/>
      <c r="F83" s="27" t="n"/>
      <c r="G83" s="27" t="n"/>
      <c r="H83" s="27" t="n"/>
      <c r="I83" s="27" t="n"/>
      <c r="J83" s="27" t="n"/>
      <c r="K83" s="28" t="n"/>
      <c r="L83" s="29">
        <f>IF(COUNTA($A83:$K83)=0,"",MAX($F83-$G83-$H83,0))</f>
        <v/>
      </c>
      <c r="M83" s="29">
        <f>IF(COUNTA($A83:$K83)=0,"",MAX($L83-$I83,0))</f>
        <v/>
      </c>
      <c r="N83" s="45">
        <f>IF(COUNTA($A83:$K83)=0,"",IF($L83=0,"",$I83/$L83))</f>
        <v/>
      </c>
      <c r="O83" s="29">
        <f>IF(COUNTA($A83:$K83)=0,"",$G83+$H83)</f>
        <v/>
      </c>
      <c r="P83" s="31">
        <f>IF(COUNTA($A83:$K83)=0,"",IF(OR($A83="",$B83="",$C83="",$D83="",$E83="",$F83="",$G83="",$H83="",$I83="",$J83=""),"Missing required field",IF(COUNTIFS(Lists!$B$2:$B$21,$B83,Lists!$D$2:$D$21,$C83)=0,"Room/clinic mismatch",IF(COUNTIFS($A$7:$A$506,$A83,$B$7:$B$506,$B83,$C$7:$C$506,$C83,$D$7:$D$506,$D83)&gt;1,"Duplicate room session",IF($G83+$H83&gt;$F83,"Unavailable exceeds capacity",IF($I83&gt;$L83,"Occupied exceeds usable","Ready"))))))</f>
        <v/>
      </c>
      <c r="Q83" s="29">
        <f>IF($P83&lt;&gt;"Ready",0,IF(AND($A83&gt;=Dashboard!$B$4,$A83&lt;=Dashboard!$B$5,OR(Dashboard!$B$6="All",$B83=Dashboard!$B$6),OR(Dashboard!$B$7="All",$E83=Dashboard!$B$7)),1,0))</f>
        <v/>
      </c>
      <c r="R83" s="32">
        <f>IF(OR($A83="",$B83="",$C83="",$D83=""),"",$B83&amp;"|"&amp;$C83&amp;"|"&amp;YEAR($A83)&amp;"-"&amp;MONTH($A83)&amp;"-"&amp;DAY($A83)&amp;"|"&amp;$D83)</f>
        <v/>
      </c>
    </row>
    <row r="84">
      <c r="A84" s="44" t="n"/>
      <c r="B84" s="26" t="n"/>
      <c r="C84" s="26" t="n"/>
      <c r="D84" s="26" t="n"/>
      <c r="E84" s="26" t="n"/>
      <c r="F84" s="27" t="n"/>
      <c r="G84" s="27" t="n"/>
      <c r="H84" s="27" t="n"/>
      <c r="I84" s="27" t="n"/>
      <c r="J84" s="27" t="n"/>
      <c r="K84" s="28" t="n"/>
      <c r="L84" s="29">
        <f>IF(COUNTA($A84:$K84)=0,"",MAX($F84-$G84-$H84,0))</f>
        <v/>
      </c>
      <c r="M84" s="29">
        <f>IF(COUNTA($A84:$K84)=0,"",MAX($L84-$I84,0))</f>
        <v/>
      </c>
      <c r="N84" s="45">
        <f>IF(COUNTA($A84:$K84)=0,"",IF($L84=0,"",$I84/$L84))</f>
        <v/>
      </c>
      <c r="O84" s="29">
        <f>IF(COUNTA($A84:$K84)=0,"",$G84+$H84)</f>
        <v/>
      </c>
      <c r="P84" s="31">
        <f>IF(COUNTA($A84:$K84)=0,"",IF(OR($A84="",$B84="",$C84="",$D84="",$E84="",$F84="",$G84="",$H84="",$I84="",$J84=""),"Missing required field",IF(COUNTIFS(Lists!$B$2:$B$21,$B84,Lists!$D$2:$D$21,$C84)=0,"Room/clinic mismatch",IF(COUNTIFS($A$7:$A$506,$A84,$B$7:$B$506,$B84,$C$7:$C$506,$C84,$D$7:$D$506,$D84)&gt;1,"Duplicate room session",IF($G84+$H84&gt;$F84,"Unavailable exceeds capacity",IF($I84&gt;$L84,"Occupied exceeds usable","Ready"))))))</f>
        <v/>
      </c>
      <c r="Q84" s="29">
        <f>IF($P84&lt;&gt;"Ready",0,IF(AND($A84&gt;=Dashboard!$B$4,$A84&lt;=Dashboard!$B$5,OR(Dashboard!$B$6="All",$B84=Dashboard!$B$6),OR(Dashboard!$B$7="All",$E84=Dashboard!$B$7)),1,0))</f>
        <v/>
      </c>
      <c r="R84" s="32">
        <f>IF(OR($A84="",$B84="",$C84="",$D84=""),"",$B84&amp;"|"&amp;$C84&amp;"|"&amp;YEAR($A84)&amp;"-"&amp;MONTH($A84)&amp;"-"&amp;DAY($A84)&amp;"|"&amp;$D84)</f>
        <v/>
      </c>
    </row>
    <row r="85">
      <c r="A85" s="44" t="n"/>
      <c r="B85" s="26" t="n"/>
      <c r="C85" s="26" t="n"/>
      <c r="D85" s="26" t="n"/>
      <c r="E85" s="26" t="n"/>
      <c r="F85" s="27" t="n"/>
      <c r="G85" s="27" t="n"/>
      <c r="H85" s="27" t="n"/>
      <c r="I85" s="27" t="n"/>
      <c r="J85" s="27" t="n"/>
      <c r="K85" s="28" t="n"/>
      <c r="L85" s="29">
        <f>IF(COUNTA($A85:$K85)=0,"",MAX($F85-$G85-$H85,0))</f>
        <v/>
      </c>
      <c r="M85" s="29">
        <f>IF(COUNTA($A85:$K85)=0,"",MAX($L85-$I85,0))</f>
        <v/>
      </c>
      <c r="N85" s="45">
        <f>IF(COUNTA($A85:$K85)=0,"",IF($L85=0,"",$I85/$L85))</f>
        <v/>
      </c>
      <c r="O85" s="29">
        <f>IF(COUNTA($A85:$K85)=0,"",$G85+$H85)</f>
        <v/>
      </c>
      <c r="P85" s="31">
        <f>IF(COUNTA($A85:$K85)=0,"",IF(OR($A85="",$B85="",$C85="",$D85="",$E85="",$F85="",$G85="",$H85="",$I85="",$J85=""),"Missing required field",IF(COUNTIFS(Lists!$B$2:$B$21,$B85,Lists!$D$2:$D$21,$C85)=0,"Room/clinic mismatch",IF(COUNTIFS($A$7:$A$506,$A85,$B$7:$B$506,$B85,$C$7:$C$506,$C85,$D$7:$D$506,$D85)&gt;1,"Duplicate room session",IF($G85+$H85&gt;$F85,"Unavailable exceeds capacity",IF($I85&gt;$L85,"Occupied exceeds usable","Ready"))))))</f>
        <v/>
      </c>
      <c r="Q85" s="29">
        <f>IF($P85&lt;&gt;"Ready",0,IF(AND($A85&gt;=Dashboard!$B$4,$A85&lt;=Dashboard!$B$5,OR(Dashboard!$B$6="All",$B85=Dashboard!$B$6),OR(Dashboard!$B$7="All",$E85=Dashboard!$B$7)),1,0))</f>
        <v/>
      </c>
      <c r="R85" s="32">
        <f>IF(OR($A85="",$B85="",$C85="",$D85=""),"",$B85&amp;"|"&amp;$C85&amp;"|"&amp;YEAR($A85)&amp;"-"&amp;MONTH($A85)&amp;"-"&amp;DAY($A85)&amp;"|"&amp;$D85)</f>
        <v/>
      </c>
    </row>
    <row r="86">
      <c r="A86" s="44" t="n"/>
      <c r="B86" s="26" t="n"/>
      <c r="C86" s="26" t="n"/>
      <c r="D86" s="26" t="n"/>
      <c r="E86" s="26" t="n"/>
      <c r="F86" s="27" t="n"/>
      <c r="G86" s="27" t="n"/>
      <c r="H86" s="27" t="n"/>
      <c r="I86" s="27" t="n"/>
      <c r="J86" s="27" t="n"/>
      <c r="K86" s="28" t="n"/>
      <c r="L86" s="29">
        <f>IF(COUNTA($A86:$K86)=0,"",MAX($F86-$G86-$H86,0))</f>
        <v/>
      </c>
      <c r="M86" s="29">
        <f>IF(COUNTA($A86:$K86)=0,"",MAX($L86-$I86,0))</f>
        <v/>
      </c>
      <c r="N86" s="45">
        <f>IF(COUNTA($A86:$K86)=0,"",IF($L86=0,"",$I86/$L86))</f>
        <v/>
      </c>
      <c r="O86" s="29">
        <f>IF(COUNTA($A86:$K86)=0,"",$G86+$H86)</f>
        <v/>
      </c>
      <c r="P86" s="31">
        <f>IF(COUNTA($A86:$K86)=0,"",IF(OR($A86="",$B86="",$C86="",$D86="",$E86="",$F86="",$G86="",$H86="",$I86="",$J86=""),"Missing required field",IF(COUNTIFS(Lists!$B$2:$B$21,$B86,Lists!$D$2:$D$21,$C86)=0,"Room/clinic mismatch",IF(COUNTIFS($A$7:$A$506,$A86,$B$7:$B$506,$B86,$C$7:$C$506,$C86,$D$7:$D$506,$D86)&gt;1,"Duplicate room session",IF($G86+$H86&gt;$F86,"Unavailable exceeds capacity",IF($I86&gt;$L86,"Occupied exceeds usable","Ready"))))))</f>
        <v/>
      </c>
      <c r="Q86" s="29">
        <f>IF($P86&lt;&gt;"Ready",0,IF(AND($A86&gt;=Dashboard!$B$4,$A86&lt;=Dashboard!$B$5,OR(Dashboard!$B$6="All",$B86=Dashboard!$B$6),OR(Dashboard!$B$7="All",$E86=Dashboard!$B$7)),1,0))</f>
        <v/>
      </c>
      <c r="R86" s="32">
        <f>IF(OR($A86="",$B86="",$C86="",$D86=""),"",$B86&amp;"|"&amp;$C86&amp;"|"&amp;YEAR($A86)&amp;"-"&amp;MONTH($A86)&amp;"-"&amp;DAY($A86)&amp;"|"&amp;$D86)</f>
        <v/>
      </c>
    </row>
    <row r="87">
      <c r="A87" s="44" t="n"/>
      <c r="B87" s="26" t="n"/>
      <c r="C87" s="26" t="n"/>
      <c r="D87" s="26" t="n"/>
      <c r="E87" s="26" t="n"/>
      <c r="F87" s="27" t="n"/>
      <c r="G87" s="27" t="n"/>
      <c r="H87" s="27" t="n"/>
      <c r="I87" s="27" t="n"/>
      <c r="J87" s="27" t="n"/>
      <c r="K87" s="28" t="n"/>
      <c r="L87" s="29">
        <f>IF(COUNTA($A87:$K87)=0,"",MAX($F87-$G87-$H87,0))</f>
        <v/>
      </c>
      <c r="M87" s="29">
        <f>IF(COUNTA($A87:$K87)=0,"",MAX($L87-$I87,0))</f>
        <v/>
      </c>
      <c r="N87" s="45">
        <f>IF(COUNTA($A87:$K87)=0,"",IF($L87=0,"",$I87/$L87))</f>
        <v/>
      </c>
      <c r="O87" s="29">
        <f>IF(COUNTA($A87:$K87)=0,"",$G87+$H87)</f>
        <v/>
      </c>
      <c r="P87" s="31">
        <f>IF(COUNTA($A87:$K87)=0,"",IF(OR($A87="",$B87="",$C87="",$D87="",$E87="",$F87="",$G87="",$H87="",$I87="",$J87=""),"Missing required field",IF(COUNTIFS(Lists!$B$2:$B$21,$B87,Lists!$D$2:$D$21,$C87)=0,"Room/clinic mismatch",IF(COUNTIFS($A$7:$A$506,$A87,$B$7:$B$506,$B87,$C$7:$C$506,$C87,$D$7:$D$506,$D87)&gt;1,"Duplicate room session",IF($G87+$H87&gt;$F87,"Unavailable exceeds capacity",IF($I87&gt;$L87,"Occupied exceeds usable","Ready"))))))</f>
        <v/>
      </c>
      <c r="Q87" s="29">
        <f>IF($P87&lt;&gt;"Ready",0,IF(AND($A87&gt;=Dashboard!$B$4,$A87&lt;=Dashboard!$B$5,OR(Dashboard!$B$6="All",$B87=Dashboard!$B$6),OR(Dashboard!$B$7="All",$E87=Dashboard!$B$7)),1,0))</f>
        <v/>
      </c>
      <c r="R87" s="32">
        <f>IF(OR($A87="",$B87="",$C87="",$D87=""),"",$B87&amp;"|"&amp;$C87&amp;"|"&amp;YEAR($A87)&amp;"-"&amp;MONTH($A87)&amp;"-"&amp;DAY($A87)&amp;"|"&amp;$D87)</f>
        <v/>
      </c>
    </row>
    <row r="88">
      <c r="A88" s="44" t="n"/>
      <c r="B88" s="26" t="n"/>
      <c r="C88" s="26" t="n"/>
      <c r="D88" s="26" t="n"/>
      <c r="E88" s="26" t="n"/>
      <c r="F88" s="27" t="n"/>
      <c r="G88" s="27" t="n"/>
      <c r="H88" s="27" t="n"/>
      <c r="I88" s="27" t="n"/>
      <c r="J88" s="27" t="n"/>
      <c r="K88" s="28" t="n"/>
      <c r="L88" s="29">
        <f>IF(COUNTA($A88:$K88)=0,"",MAX($F88-$G88-$H88,0))</f>
        <v/>
      </c>
      <c r="M88" s="29">
        <f>IF(COUNTA($A88:$K88)=0,"",MAX($L88-$I88,0))</f>
        <v/>
      </c>
      <c r="N88" s="45">
        <f>IF(COUNTA($A88:$K88)=0,"",IF($L88=0,"",$I88/$L88))</f>
        <v/>
      </c>
      <c r="O88" s="29">
        <f>IF(COUNTA($A88:$K88)=0,"",$G88+$H88)</f>
        <v/>
      </c>
      <c r="P88" s="31">
        <f>IF(COUNTA($A88:$K88)=0,"",IF(OR($A88="",$B88="",$C88="",$D88="",$E88="",$F88="",$G88="",$H88="",$I88="",$J88=""),"Missing required field",IF(COUNTIFS(Lists!$B$2:$B$21,$B88,Lists!$D$2:$D$21,$C88)=0,"Room/clinic mismatch",IF(COUNTIFS($A$7:$A$506,$A88,$B$7:$B$506,$B88,$C$7:$C$506,$C88,$D$7:$D$506,$D88)&gt;1,"Duplicate room session",IF($G88+$H88&gt;$F88,"Unavailable exceeds capacity",IF($I88&gt;$L88,"Occupied exceeds usable","Ready"))))))</f>
        <v/>
      </c>
      <c r="Q88" s="29">
        <f>IF($P88&lt;&gt;"Ready",0,IF(AND($A88&gt;=Dashboard!$B$4,$A88&lt;=Dashboard!$B$5,OR(Dashboard!$B$6="All",$B88=Dashboard!$B$6),OR(Dashboard!$B$7="All",$E88=Dashboard!$B$7)),1,0))</f>
        <v/>
      </c>
      <c r="R88" s="32">
        <f>IF(OR($A88="",$B88="",$C88="",$D88=""),"",$B88&amp;"|"&amp;$C88&amp;"|"&amp;YEAR($A88)&amp;"-"&amp;MONTH($A88)&amp;"-"&amp;DAY($A88)&amp;"|"&amp;$D88)</f>
        <v/>
      </c>
    </row>
    <row r="89">
      <c r="A89" s="44" t="n"/>
      <c r="B89" s="26" t="n"/>
      <c r="C89" s="26" t="n"/>
      <c r="D89" s="26" t="n"/>
      <c r="E89" s="26" t="n"/>
      <c r="F89" s="27" t="n"/>
      <c r="G89" s="27" t="n"/>
      <c r="H89" s="27" t="n"/>
      <c r="I89" s="27" t="n"/>
      <c r="J89" s="27" t="n"/>
      <c r="K89" s="28" t="n"/>
      <c r="L89" s="29">
        <f>IF(COUNTA($A89:$K89)=0,"",MAX($F89-$G89-$H89,0))</f>
        <v/>
      </c>
      <c r="M89" s="29">
        <f>IF(COUNTA($A89:$K89)=0,"",MAX($L89-$I89,0))</f>
        <v/>
      </c>
      <c r="N89" s="45">
        <f>IF(COUNTA($A89:$K89)=0,"",IF($L89=0,"",$I89/$L89))</f>
        <v/>
      </c>
      <c r="O89" s="29">
        <f>IF(COUNTA($A89:$K89)=0,"",$G89+$H89)</f>
        <v/>
      </c>
      <c r="P89" s="31">
        <f>IF(COUNTA($A89:$K89)=0,"",IF(OR($A89="",$B89="",$C89="",$D89="",$E89="",$F89="",$G89="",$H89="",$I89="",$J89=""),"Missing required field",IF(COUNTIFS(Lists!$B$2:$B$21,$B89,Lists!$D$2:$D$21,$C89)=0,"Room/clinic mismatch",IF(COUNTIFS($A$7:$A$506,$A89,$B$7:$B$506,$B89,$C$7:$C$506,$C89,$D$7:$D$506,$D89)&gt;1,"Duplicate room session",IF($G89+$H89&gt;$F89,"Unavailable exceeds capacity",IF($I89&gt;$L89,"Occupied exceeds usable","Ready"))))))</f>
        <v/>
      </c>
      <c r="Q89" s="29">
        <f>IF($P89&lt;&gt;"Ready",0,IF(AND($A89&gt;=Dashboard!$B$4,$A89&lt;=Dashboard!$B$5,OR(Dashboard!$B$6="All",$B89=Dashboard!$B$6),OR(Dashboard!$B$7="All",$E89=Dashboard!$B$7)),1,0))</f>
        <v/>
      </c>
      <c r="R89" s="32">
        <f>IF(OR($A89="",$B89="",$C89="",$D89=""),"",$B89&amp;"|"&amp;$C89&amp;"|"&amp;YEAR($A89)&amp;"-"&amp;MONTH($A89)&amp;"-"&amp;DAY($A89)&amp;"|"&amp;$D89)</f>
        <v/>
      </c>
    </row>
    <row r="90">
      <c r="A90" s="44" t="n"/>
      <c r="B90" s="26" t="n"/>
      <c r="C90" s="26" t="n"/>
      <c r="D90" s="26" t="n"/>
      <c r="E90" s="26" t="n"/>
      <c r="F90" s="27" t="n"/>
      <c r="G90" s="27" t="n"/>
      <c r="H90" s="27" t="n"/>
      <c r="I90" s="27" t="n"/>
      <c r="J90" s="27" t="n"/>
      <c r="K90" s="28" t="n"/>
      <c r="L90" s="29">
        <f>IF(COUNTA($A90:$K90)=0,"",MAX($F90-$G90-$H90,0))</f>
        <v/>
      </c>
      <c r="M90" s="29">
        <f>IF(COUNTA($A90:$K90)=0,"",MAX($L90-$I90,0))</f>
        <v/>
      </c>
      <c r="N90" s="45">
        <f>IF(COUNTA($A90:$K90)=0,"",IF($L90=0,"",$I90/$L90))</f>
        <v/>
      </c>
      <c r="O90" s="29">
        <f>IF(COUNTA($A90:$K90)=0,"",$G90+$H90)</f>
        <v/>
      </c>
      <c r="P90" s="31">
        <f>IF(COUNTA($A90:$K90)=0,"",IF(OR($A90="",$B90="",$C90="",$D90="",$E90="",$F90="",$G90="",$H90="",$I90="",$J90=""),"Missing required field",IF(COUNTIFS(Lists!$B$2:$B$21,$B90,Lists!$D$2:$D$21,$C90)=0,"Room/clinic mismatch",IF(COUNTIFS($A$7:$A$506,$A90,$B$7:$B$506,$B90,$C$7:$C$506,$C90,$D$7:$D$506,$D90)&gt;1,"Duplicate room session",IF($G90+$H90&gt;$F90,"Unavailable exceeds capacity",IF($I90&gt;$L90,"Occupied exceeds usable","Ready"))))))</f>
        <v/>
      </c>
      <c r="Q90" s="29">
        <f>IF($P90&lt;&gt;"Ready",0,IF(AND($A90&gt;=Dashboard!$B$4,$A90&lt;=Dashboard!$B$5,OR(Dashboard!$B$6="All",$B90=Dashboard!$B$6),OR(Dashboard!$B$7="All",$E90=Dashboard!$B$7)),1,0))</f>
        <v/>
      </c>
      <c r="R90" s="32">
        <f>IF(OR($A90="",$B90="",$C90="",$D90=""),"",$B90&amp;"|"&amp;$C90&amp;"|"&amp;YEAR($A90)&amp;"-"&amp;MONTH($A90)&amp;"-"&amp;DAY($A90)&amp;"|"&amp;$D90)</f>
        <v/>
      </c>
    </row>
    <row r="91">
      <c r="A91" s="44" t="n"/>
      <c r="B91" s="26" t="n"/>
      <c r="C91" s="26" t="n"/>
      <c r="D91" s="26" t="n"/>
      <c r="E91" s="26" t="n"/>
      <c r="F91" s="27" t="n"/>
      <c r="G91" s="27" t="n"/>
      <c r="H91" s="27" t="n"/>
      <c r="I91" s="27" t="n"/>
      <c r="J91" s="27" t="n"/>
      <c r="K91" s="28" t="n"/>
      <c r="L91" s="29">
        <f>IF(COUNTA($A91:$K91)=0,"",MAX($F91-$G91-$H91,0))</f>
        <v/>
      </c>
      <c r="M91" s="29">
        <f>IF(COUNTA($A91:$K91)=0,"",MAX($L91-$I91,0))</f>
        <v/>
      </c>
      <c r="N91" s="45">
        <f>IF(COUNTA($A91:$K91)=0,"",IF($L91=0,"",$I91/$L91))</f>
        <v/>
      </c>
      <c r="O91" s="29">
        <f>IF(COUNTA($A91:$K91)=0,"",$G91+$H91)</f>
        <v/>
      </c>
      <c r="P91" s="31">
        <f>IF(COUNTA($A91:$K91)=0,"",IF(OR($A91="",$B91="",$C91="",$D91="",$E91="",$F91="",$G91="",$H91="",$I91="",$J91=""),"Missing required field",IF(COUNTIFS(Lists!$B$2:$B$21,$B91,Lists!$D$2:$D$21,$C91)=0,"Room/clinic mismatch",IF(COUNTIFS($A$7:$A$506,$A91,$B$7:$B$506,$B91,$C$7:$C$506,$C91,$D$7:$D$506,$D91)&gt;1,"Duplicate room session",IF($G91+$H91&gt;$F91,"Unavailable exceeds capacity",IF($I91&gt;$L91,"Occupied exceeds usable","Ready"))))))</f>
        <v/>
      </c>
      <c r="Q91" s="29">
        <f>IF($P91&lt;&gt;"Ready",0,IF(AND($A91&gt;=Dashboard!$B$4,$A91&lt;=Dashboard!$B$5,OR(Dashboard!$B$6="All",$B91=Dashboard!$B$6),OR(Dashboard!$B$7="All",$E91=Dashboard!$B$7)),1,0))</f>
        <v/>
      </c>
      <c r="R91" s="32">
        <f>IF(OR($A91="",$B91="",$C91="",$D91=""),"",$B91&amp;"|"&amp;$C91&amp;"|"&amp;YEAR($A91)&amp;"-"&amp;MONTH($A91)&amp;"-"&amp;DAY($A91)&amp;"|"&amp;$D91)</f>
        <v/>
      </c>
    </row>
    <row r="92">
      <c r="A92" s="44" t="n"/>
      <c r="B92" s="26" t="n"/>
      <c r="C92" s="26" t="n"/>
      <c r="D92" s="26" t="n"/>
      <c r="E92" s="26" t="n"/>
      <c r="F92" s="27" t="n"/>
      <c r="G92" s="27" t="n"/>
      <c r="H92" s="27" t="n"/>
      <c r="I92" s="27" t="n"/>
      <c r="J92" s="27" t="n"/>
      <c r="K92" s="28" t="n"/>
      <c r="L92" s="29">
        <f>IF(COUNTA($A92:$K92)=0,"",MAX($F92-$G92-$H92,0))</f>
        <v/>
      </c>
      <c r="M92" s="29">
        <f>IF(COUNTA($A92:$K92)=0,"",MAX($L92-$I92,0))</f>
        <v/>
      </c>
      <c r="N92" s="45">
        <f>IF(COUNTA($A92:$K92)=0,"",IF($L92=0,"",$I92/$L92))</f>
        <v/>
      </c>
      <c r="O92" s="29">
        <f>IF(COUNTA($A92:$K92)=0,"",$G92+$H92)</f>
        <v/>
      </c>
      <c r="P92" s="31">
        <f>IF(COUNTA($A92:$K92)=0,"",IF(OR($A92="",$B92="",$C92="",$D92="",$E92="",$F92="",$G92="",$H92="",$I92="",$J92=""),"Missing required field",IF(COUNTIFS(Lists!$B$2:$B$21,$B92,Lists!$D$2:$D$21,$C92)=0,"Room/clinic mismatch",IF(COUNTIFS($A$7:$A$506,$A92,$B$7:$B$506,$B92,$C$7:$C$506,$C92,$D$7:$D$506,$D92)&gt;1,"Duplicate room session",IF($G92+$H92&gt;$F92,"Unavailable exceeds capacity",IF($I92&gt;$L92,"Occupied exceeds usable","Ready"))))))</f>
        <v/>
      </c>
      <c r="Q92" s="29">
        <f>IF($P92&lt;&gt;"Ready",0,IF(AND($A92&gt;=Dashboard!$B$4,$A92&lt;=Dashboard!$B$5,OR(Dashboard!$B$6="All",$B92=Dashboard!$B$6),OR(Dashboard!$B$7="All",$E92=Dashboard!$B$7)),1,0))</f>
        <v/>
      </c>
      <c r="R92" s="32">
        <f>IF(OR($A92="",$B92="",$C92="",$D92=""),"",$B92&amp;"|"&amp;$C92&amp;"|"&amp;YEAR($A92)&amp;"-"&amp;MONTH($A92)&amp;"-"&amp;DAY($A92)&amp;"|"&amp;$D92)</f>
        <v/>
      </c>
    </row>
    <row r="93">
      <c r="A93" s="44" t="n"/>
      <c r="B93" s="26" t="n"/>
      <c r="C93" s="26" t="n"/>
      <c r="D93" s="26" t="n"/>
      <c r="E93" s="26" t="n"/>
      <c r="F93" s="27" t="n"/>
      <c r="G93" s="27" t="n"/>
      <c r="H93" s="27" t="n"/>
      <c r="I93" s="27" t="n"/>
      <c r="J93" s="27" t="n"/>
      <c r="K93" s="28" t="n"/>
      <c r="L93" s="29">
        <f>IF(COUNTA($A93:$K93)=0,"",MAX($F93-$G93-$H93,0))</f>
        <v/>
      </c>
      <c r="M93" s="29">
        <f>IF(COUNTA($A93:$K93)=0,"",MAX($L93-$I93,0))</f>
        <v/>
      </c>
      <c r="N93" s="45">
        <f>IF(COUNTA($A93:$K93)=0,"",IF($L93=0,"",$I93/$L93))</f>
        <v/>
      </c>
      <c r="O93" s="29">
        <f>IF(COUNTA($A93:$K93)=0,"",$G93+$H93)</f>
        <v/>
      </c>
      <c r="P93" s="31">
        <f>IF(COUNTA($A93:$K93)=0,"",IF(OR($A93="",$B93="",$C93="",$D93="",$E93="",$F93="",$G93="",$H93="",$I93="",$J93=""),"Missing required field",IF(COUNTIFS(Lists!$B$2:$B$21,$B93,Lists!$D$2:$D$21,$C93)=0,"Room/clinic mismatch",IF(COUNTIFS($A$7:$A$506,$A93,$B$7:$B$506,$B93,$C$7:$C$506,$C93,$D$7:$D$506,$D93)&gt;1,"Duplicate room session",IF($G93+$H93&gt;$F93,"Unavailable exceeds capacity",IF($I93&gt;$L93,"Occupied exceeds usable","Ready"))))))</f>
        <v/>
      </c>
      <c r="Q93" s="29">
        <f>IF($P93&lt;&gt;"Ready",0,IF(AND($A93&gt;=Dashboard!$B$4,$A93&lt;=Dashboard!$B$5,OR(Dashboard!$B$6="All",$B93=Dashboard!$B$6),OR(Dashboard!$B$7="All",$E93=Dashboard!$B$7)),1,0))</f>
        <v/>
      </c>
      <c r="R93" s="32">
        <f>IF(OR($A93="",$B93="",$C93="",$D93=""),"",$B93&amp;"|"&amp;$C93&amp;"|"&amp;YEAR($A93)&amp;"-"&amp;MONTH($A93)&amp;"-"&amp;DAY($A93)&amp;"|"&amp;$D93)</f>
        <v/>
      </c>
    </row>
    <row r="94">
      <c r="A94" s="44" t="n"/>
      <c r="B94" s="26" t="n"/>
      <c r="C94" s="26" t="n"/>
      <c r="D94" s="26" t="n"/>
      <c r="E94" s="26" t="n"/>
      <c r="F94" s="27" t="n"/>
      <c r="G94" s="27" t="n"/>
      <c r="H94" s="27" t="n"/>
      <c r="I94" s="27" t="n"/>
      <c r="J94" s="27" t="n"/>
      <c r="K94" s="28" t="n"/>
      <c r="L94" s="29">
        <f>IF(COUNTA($A94:$K94)=0,"",MAX($F94-$G94-$H94,0))</f>
        <v/>
      </c>
      <c r="M94" s="29">
        <f>IF(COUNTA($A94:$K94)=0,"",MAX($L94-$I94,0))</f>
        <v/>
      </c>
      <c r="N94" s="45">
        <f>IF(COUNTA($A94:$K94)=0,"",IF($L94=0,"",$I94/$L94))</f>
        <v/>
      </c>
      <c r="O94" s="29">
        <f>IF(COUNTA($A94:$K94)=0,"",$G94+$H94)</f>
        <v/>
      </c>
      <c r="P94" s="31">
        <f>IF(COUNTA($A94:$K94)=0,"",IF(OR($A94="",$B94="",$C94="",$D94="",$E94="",$F94="",$G94="",$H94="",$I94="",$J94=""),"Missing required field",IF(COUNTIFS(Lists!$B$2:$B$21,$B94,Lists!$D$2:$D$21,$C94)=0,"Room/clinic mismatch",IF(COUNTIFS($A$7:$A$506,$A94,$B$7:$B$506,$B94,$C$7:$C$506,$C94,$D$7:$D$506,$D94)&gt;1,"Duplicate room session",IF($G94+$H94&gt;$F94,"Unavailable exceeds capacity",IF($I94&gt;$L94,"Occupied exceeds usable","Ready"))))))</f>
        <v/>
      </c>
      <c r="Q94" s="29">
        <f>IF($P94&lt;&gt;"Ready",0,IF(AND($A94&gt;=Dashboard!$B$4,$A94&lt;=Dashboard!$B$5,OR(Dashboard!$B$6="All",$B94=Dashboard!$B$6),OR(Dashboard!$B$7="All",$E94=Dashboard!$B$7)),1,0))</f>
        <v/>
      </c>
      <c r="R94" s="32">
        <f>IF(OR($A94="",$B94="",$C94="",$D94=""),"",$B94&amp;"|"&amp;$C94&amp;"|"&amp;YEAR($A94)&amp;"-"&amp;MONTH($A94)&amp;"-"&amp;DAY($A94)&amp;"|"&amp;$D94)</f>
        <v/>
      </c>
    </row>
    <row r="95">
      <c r="A95" s="44" t="n"/>
      <c r="B95" s="26" t="n"/>
      <c r="C95" s="26" t="n"/>
      <c r="D95" s="26" t="n"/>
      <c r="E95" s="26" t="n"/>
      <c r="F95" s="27" t="n"/>
      <c r="G95" s="27" t="n"/>
      <c r="H95" s="27" t="n"/>
      <c r="I95" s="27" t="n"/>
      <c r="J95" s="27" t="n"/>
      <c r="K95" s="28" t="n"/>
      <c r="L95" s="29">
        <f>IF(COUNTA($A95:$K95)=0,"",MAX($F95-$G95-$H95,0))</f>
        <v/>
      </c>
      <c r="M95" s="29">
        <f>IF(COUNTA($A95:$K95)=0,"",MAX($L95-$I95,0))</f>
        <v/>
      </c>
      <c r="N95" s="45">
        <f>IF(COUNTA($A95:$K95)=0,"",IF($L95=0,"",$I95/$L95))</f>
        <v/>
      </c>
      <c r="O95" s="29">
        <f>IF(COUNTA($A95:$K95)=0,"",$G95+$H95)</f>
        <v/>
      </c>
      <c r="P95" s="31">
        <f>IF(COUNTA($A95:$K95)=0,"",IF(OR($A95="",$B95="",$C95="",$D95="",$E95="",$F95="",$G95="",$H95="",$I95="",$J95=""),"Missing required field",IF(COUNTIFS(Lists!$B$2:$B$21,$B95,Lists!$D$2:$D$21,$C95)=0,"Room/clinic mismatch",IF(COUNTIFS($A$7:$A$506,$A95,$B$7:$B$506,$B95,$C$7:$C$506,$C95,$D$7:$D$506,$D95)&gt;1,"Duplicate room session",IF($G95+$H95&gt;$F95,"Unavailable exceeds capacity",IF($I95&gt;$L95,"Occupied exceeds usable","Ready"))))))</f>
        <v/>
      </c>
      <c r="Q95" s="29">
        <f>IF($P95&lt;&gt;"Ready",0,IF(AND($A95&gt;=Dashboard!$B$4,$A95&lt;=Dashboard!$B$5,OR(Dashboard!$B$6="All",$B95=Dashboard!$B$6),OR(Dashboard!$B$7="All",$E95=Dashboard!$B$7)),1,0))</f>
        <v/>
      </c>
      <c r="R95" s="32">
        <f>IF(OR($A95="",$B95="",$C95="",$D95=""),"",$B95&amp;"|"&amp;$C95&amp;"|"&amp;YEAR($A95)&amp;"-"&amp;MONTH($A95)&amp;"-"&amp;DAY($A95)&amp;"|"&amp;$D95)</f>
        <v/>
      </c>
    </row>
    <row r="96">
      <c r="A96" s="44" t="n"/>
      <c r="B96" s="26" t="n"/>
      <c r="C96" s="26" t="n"/>
      <c r="D96" s="26" t="n"/>
      <c r="E96" s="26" t="n"/>
      <c r="F96" s="27" t="n"/>
      <c r="G96" s="27" t="n"/>
      <c r="H96" s="27" t="n"/>
      <c r="I96" s="27" t="n"/>
      <c r="J96" s="27" t="n"/>
      <c r="K96" s="28" t="n"/>
      <c r="L96" s="29">
        <f>IF(COUNTA($A96:$K96)=0,"",MAX($F96-$G96-$H96,0))</f>
        <v/>
      </c>
      <c r="M96" s="29">
        <f>IF(COUNTA($A96:$K96)=0,"",MAX($L96-$I96,0))</f>
        <v/>
      </c>
      <c r="N96" s="45">
        <f>IF(COUNTA($A96:$K96)=0,"",IF($L96=0,"",$I96/$L96))</f>
        <v/>
      </c>
      <c r="O96" s="29">
        <f>IF(COUNTA($A96:$K96)=0,"",$G96+$H96)</f>
        <v/>
      </c>
      <c r="P96" s="31">
        <f>IF(COUNTA($A96:$K96)=0,"",IF(OR($A96="",$B96="",$C96="",$D96="",$E96="",$F96="",$G96="",$H96="",$I96="",$J96=""),"Missing required field",IF(COUNTIFS(Lists!$B$2:$B$21,$B96,Lists!$D$2:$D$21,$C96)=0,"Room/clinic mismatch",IF(COUNTIFS($A$7:$A$506,$A96,$B$7:$B$506,$B96,$C$7:$C$506,$C96,$D$7:$D$506,$D96)&gt;1,"Duplicate room session",IF($G96+$H96&gt;$F96,"Unavailable exceeds capacity",IF($I96&gt;$L96,"Occupied exceeds usable","Ready"))))))</f>
        <v/>
      </c>
      <c r="Q96" s="29">
        <f>IF($P96&lt;&gt;"Ready",0,IF(AND($A96&gt;=Dashboard!$B$4,$A96&lt;=Dashboard!$B$5,OR(Dashboard!$B$6="All",$B96=Dashboard!$B$6),OR(Dashboard!$B$7="All",$E96=Dashboard!$B$7)),1,0))</f>
        <v/>
      </c>
      <c r="R96" s="32">
        <f>IF(OR($A96="",$B96="",$C96="",$D96=""),"",$B96&amp;"|"&amp;$C96&amp;"|"&amp;YEAR($A96)&amp;"-"&amp;MONTH($A96)&amp;"-"&amp;DAY($A96)&amp;"|"&amp;$D96)</f>
        <v/>
      </c>
    </row>
    <row r="97">
      <c r="A97" s="44" t="n"/>
      <c r="B97" s="26" t="n"/>
      <c r="C97" s="26" t="n"/>
      <c r="D97" s="26" t="n"/>
      <c r="E97" s="26" t="n"/>
      <c r="F97" s="27" t="n"/>
      <c r="G97" s="27" t="n"/>
      <c r="H97" s="27" t="n"/>
      <c r="I97" s="27" t="n"/>
      <c r="J97" s="27" t="n"/>
      <c r="K97" s="28" t="n"/>
      <c r="L97" s="29">
        <f>IF(COUNTA($A97:$K97)=0,"",MAX($F97-$G97-$H97,0))</f>
        <v/>
      </c>
      <c r="M97" s="29">
        <f>IF(COUNTA($A97:$K97)=0,"",MAX($L97-$I97,0))</f>
        <v/>
      </c>
      <c r="N97" s="45">
        <f>IF(COUNTA($A97:$K97)=0,"",IF($L97=0,"",$I97/$L97))</f>
        <v/>
      </c>
      <c r="O97" s="29">
        <f>IF(COUNTA($A97:$K97)=0,"",$G97+$H97)</f>
        <v/>
      </c>
      <c r="P97" s="31">
        <f>IF(COUNTA($A97:$K97)=0,"",IF(OR($A97="",$B97="",$C97="",$D97="",$E97="",$F97="",$G97="",$H97="",$I97="",$J97=""),"Missing required field",IF(COUNTIFS(Lists!$B$2:$B$21,$B97,Lists!$D$2:$D$21,$C97)=0,"Room/clinic mismatch",IF(COUNTIFS($A$7:$A$506,$A97,$B$7:$B$506,$B97,$C$7:$C$506,$C97,$D$7:$D$506,$D97)&gt;1,"Duplicate room session",IF($G97+$H97&gt;$F97,"Unavailable exceeds capacity",IF($I97&gt;$L97,"Occupied exceeds usable","Ready"))))))</f>
        <v/>
      </c>
      <c r="Q97" s="29">
        <f>IF($P97&lt;&gt;"Ready",0,IF(AND($A97&gt;=Dashboard!$B$4,$A97&lt;=Dashboard!$B$5,OR(Dashboard!$B$6="All",$B97=Dashboard!$B$6),OR(Dashboard!$B$7="All",$E97=Dashboard!$B$7)),1,0))</f>
        <v/>
      </c>
      <c r="R97" s="32">
        <f>IF(OR($A97="",$B97="",$C97="",$D97=""),"",$B97&amp;"|"&amp;$C97&amp;"|"&amp;YEAR($A97)&amp;"-"&amp;MONTH($A97)&amp;"-"&amp;DAY($A97)&amp;"|"&amp;$D97)</f>
        <v/>
      </c>
    </row>
    <row r="98">
      <c r="A98" s="44" t="n"/>
      <c r="B98" s="26" t="n"/>
      <c r="C98" s="26" t="n"/>
      <c r="D98" s="26" t="n"/>
      <c r="E98" s="26" t="n"/>
      <c r="F98" s="27" t="n"/>
      <c r="G98" s="27" t="n"/>
      <c r="H98" s="27" t="n"/>
      <c r="I98" s="27" t="n"/>
      <c r="J98" s="27" t="n"/>
      <c r="K98" s="28" t="n"/>
      <c r="L98" s="29">
        <f>IF(COUNTA($A98:$K98)=0,"",MAX($F98-$G98-$H98,0))</f>
        <v/>
      </c>
      <c r="M98" s="29">
        <f>IF(COUNTA($A98:$K98)=0,"",MAX($L98-$I98,0))</f>
        <v/>
      </c>
      <c r="N98" s="45">
        <f>IF(COUNTA($A98:$K98)=0,"",IF($L98=0,"",$I98/$L98))</f>
        <v/>
      </c>
      <c r="O98" s="29">
        <f>IF(COUNTA($A98:$K98)=0,"",$G98+$H98)</f>
        <v/>
      </c>
      <c r="P98" s="31">
        <f>IF(COUNTA($A98:$K98)=0,"",IF(OR($A98="",$B98="",$C98="",$D98="",$E98="",$F98="",$G98="",$H98="",$I98="",$J98=""),"Missing required field",IF(COUNTIFS(Lists!$B$2:$B$21,$B98,Lists!$D$2:$D$21,$C98)=0,"Room/clinic mismatch",IF(COUNTIFS($A$7:$A$506,$A98,$B$7:$B$506,$B98,$C$7:$C$506,$C98,$D$7:$D$506,$D98)&gt;1,"Duplicate room session",IF($G98+$H98&gt;$F98,"Unavailable exceeds capacity",IF($I98&gt;$L98,"Occupied exceeds usable","Ready"))))))</f>
        <v/>
      </c>
      <c r="Q98" s="29">
        <f>IF($P98&lt;&gt;"Ready",0,IF(AND($A98&gt;=Dashboard!$B$4,$A98&lt;=Dashboard!$B$5,OR(Dashboard!$B$6="All",$B98=Dashboard!$B$6),OR(Dashboard!$B$7="All",$E98=Dashboard!$B$7)),1,0))</f>
        <v/>
      </c>
      <c r="R98" s="32">
        <f>IF(OR($A98="",$B98="",$C98="",$D98=""),"",$B98&amp;"|"&amp;$C98&amp;"|"&amp;YEAR($A98)&amp;"-"&amp;MONTH($A98)&amp;"-"&amp;DAY($A98)&amp;"|"&amp;$D98)</f>
        <v/>
      </c>
    </row>
    <row r="99">
      <c r="A99" s="44" t="n"/>
      <c r="B99" s="26" t="n"/>
      <c r="C99" s="26" t="n"/>
      <c r="D99" s="26" t="n"/>
      <c r="E99" s="26" t="n"/>
      <c r="F99" s="27" t="n"/>
      <c r="G99" s="27" t="n"/>
      <c r="H99" s="27" t="n"/>
      <c r="I99" s="27" t="n"/>
      <c r="J99" s="27" t="n"/>
      <c r="K99" s="28" t="n"/>
      <c r="L99" s="29">
        <f>IF(COUNTA($A99:$K99)=0,"",MAX($F99-$G99-$H99,0))</f>
        <v/>
      </c>
      <c r="M99" s="29">
        <f>IF(COUNTA($A99:$K99)=0,"",MAX($L99-$I99,0))</f>
        <v/>
      </c>
      <c r="N99" s="45">
        <f>IF(COUNTA($A99:$K99)=0,"",IF($L99=0,"",$I99/$L99))</f>
        <v/>
      </c>
      <c r="O99" s="29">
        <f>IF(COUNTA($A99:$K99)=0,"",$G99+$H99)</f>
        <v/>
      </c>
      <c r="P99" s="31">
        <f>IF(COUNTA($A99:$K99)=0,"",IF(OR($A99="",$B99="",$C99="",$D99="",$E99="",$F99="",$G99="",$H99="",$I99="",$J99=""),"Missing required field",IF(COUNTIFS(Lists!$B$2:$B$21,$B99,Lists!$D$2:$D$21,$C99)=0,"Room/clinic mismatch",IF(COUNTIFS($A$7:$A$506,$A99,$B$7:$B$506,$B99,$C$7:$C$506,$C99,$D$7:$D$506,$D99)&gt;1,"Duplicate room session",IF($G99+$H99&gt;$F99,"Unavailable exceeds capacity",IF($I99&gt;$L99,"Occupied exceeds usable","Ready"))))))</f>
        <v/>
      </c>
      <c r="Q99" s="29">
        <f>IF($P99&lt;&gt;"Ready",0,IF(AND($A99&gt;=Dashboard!$B$4,$A99&lt;=Dashboard!$B$5,OR(Dashboard!$B$6="All",$B99=Dashboard!$B$6),OR(Dashboard!$B$7="All",$E99=Dashboard!$B$7)),1,0))</f>
        <v/>
      </c>
      <c r="R99" s="32">
        <f>IF(OR($A99="",$B99="",$C99="",$D99=""),"",$B99&amp;"|"&amp;$C99&amp;"|"&amp;YEAR($A99)&amp;"-"&amp;MONTH($A99)&amp;"-"&amp;DAY($A99)&amp;"|"&amp;$D99)</f>
        <v/>
      </c>
    </row>
    <row r="100">
      <c r="A100" s="44" t="n"/>
      <c r="B100" s="26" t="n"/>
      <c r="C100" s="26" t="n"/>
      <c r="D100" s="26" t="n"/>
      <c r="E100" s="26" t="n"/>
      <c r="F100" s="27" t="n"/>
      <c r="G100" s="27" t="n"/>
      <c r="H100" s="27" t="n"/>
      <c r="I100" s="27" t="n"/>
      <c r="J100" s="27" t="n"/>
      <c r="K100" s="28" t="n"/>
      <c r="L100" s="29">
        <f>IF(COUNTA($A100:$K100)=0,"",MAX($F100-$G100-$H100,0))</f>
        <v/>
      </c>
      <c r="M100" s="29">
        <f>IF(COUNTA($A100:$K100)=0,"",MAX($L100-$I100,0))</f>
        <v/>
      </c>
      <c r="N100" s="45">
        <f>IF(COUNTA($A100:$K100)=0,"",IF($L100=0,"",$I100/$L100))</f>
        <v/>
      </c>
      <c r="O100" s="29">
        <f>IF(COUNTA($A100:$K100)=0,"",$G100+$H100)</f>
        <v/>
      </c>
      <c r="P100" s="31">
        <f>IF(COUNTA($A100:$K100)=0,"",IF(OR($A100="",$B100="",$C100="",$D100="",$E100="",$F100="",$G100="",$H100="",$I100="",$J100=""),"Missing required field",IF(COUNTIFS(Lists!$B$2:$B$21,$B100,Lists!$D$2:$D$21,$C100)=0,"Room/clinic mismatch",IF(COUNTIFS($A$7:$A$506,$A100,$B$7:$B$506,$B100,$C$7:$C$506,$C100,$D$7:$D$506,$D100)&gt;1,"Duplicate room session",IF($G100+$H100&gt;$F100,"Unavailable exceeds capacity",IF($I100&gt;$L100,"Occupied exceeds usable","Ready"))))))</f>
        <v/>
      </c>
      <c r="Q100" s="29">
        <f>IF($P100&lt;&gt;"Ready",0,IF(AND($A100&gt;=Dashboard!$B$4,$A100&lt;=Dashboard!$B$5,OR(Dashboard!$B$6="All",$B100=Dashboard!$B$6),OR(Dashboard!$B$7="All",$E100=Dashboard!$B$7)),1,0))</f>
        <v/>
      </c>
      <c r="R100" s="32">
        <f>IF(OR($A100="",$B100="",$C100="",$D100=""),"",$B100&amp;"|"&amp;$C100&amp;"|"&amp;YEAR($A100)&amp;"-"&amp;MONTH($A100)&amp;"-"&amp;DAY($A100)&amp;"|"&amp;$D100)</f>
        <v/>
      </c>
    </row>
    <row r="101">
      <c r="A101" s="44" t="n"/>
      <c r="B101" s="26" t="n"/>
      <c r="C101" s="26" t="n"/>
      <c r="D101" s="26" t="n"/>
      <c r="E101" s="26" t="n"/>
      <c r="F101" s="27" t="n"/>
      <c r="G101" s="27" t="n"/>
      <c r="H101" s="27" t="n"/>
      <c r="I101" s="27" t="n"/>
      <c r="J101" s="27" t="n"/>
      <c r="K101" s="28" t="n"/>
      <c r="L101" s="29">
        <f>IF(COUNTA($A101:$K101)=0,"",MAX($F101-$G101-$H101,0))</f>
        <v/>
      </c>
      <c r="M101" s="29">
        <f>IF(COUNTA($A101:$K101)=0,"",MAX($L101-$I101,0))</f>
        <v/>
      </c>
      <c r="N101" s="45">
        <f>IF(COUNTA($A101:$K101)=0,"",IF($L101=0,"",$I101/$L101))</f>
        <v/>
      </c>
      <c r="O101" s="29">
        <f>IF(COUNTA($A101:$K101)=0,"",$G101+$H101)</f>
        <v/>
      </c>
      <c r="P101" s="31">
        <f>IF(COUNTA($A101:$K101)=0,"",IF(OR($A101="",$B101="",$C101="",$D101="",$E101="",$F101="",$G101="",$H101="",$I101="",$J101=""),"Missing required field",IF(COUNTIFS(Lists!$B$2:$B$21,$B101,Lists!$D$2:$D$21,$C101)=0,"Room/clinic mismatch",IF(COUNTIFS($A$7:$A$506,$A101,$B$7:$B$506,$B101,$C$7:$C$506,$C101,$D$7:$D$506,$D101)&gt;1,"Duplicate room session",IF($G101+$H101&gt;$F101,"Unavailable exceeds capacity",IF($I101&gt;$L101,"Occupied exceeds usable","Ready"))))))</f>
        <v/>
      </c>
      <c r="Q101" s="29">
        <f>IF($P101&lt;&gt;"Ready",0,IF(AND($A101&gt;=Dashboard!$B$4,$A101&lt;=Dashboard!$B$5,OR(Dashboard!$B$6="All",$B101=Dashboard!$B$6),OR(Dashboard!$B$7="All",$E101=Dashboard!$B$7)),1,0))</f>
        <v/>
      </c>
      <c r="R101" s="32">
        <f>IF(OR($A101="",$B101="",$C101="",$D101=""),"",$B101&amp;"|"&amp;$C101&amp;"|"&amp;YEAR($A101)&amp;"-"&amp;MONTH($A101)&amp;"-"&amp;DAY($A101)&amp;"|"&amp;$D101)</f>
        <v/>
      </c>
    </row>
    <row r="102">
      <c r="A102" s="44" t="n"/>
      <c r="B102" s="26" t="n"/>
      <c r="C102" s="26" t="n"/>
      <c r="D102" s="26" t="n"/>
      <c r="E102" s="26" t="n"/>
      <c r="F102" s="27" t="n"/>
      <c r="G102" s="27" t="n"/>
      <c r="H102" s="27" t="n"/>
      <c r="I102" s="27" t="n"/>
      <c r="J102" s="27" t="n"/>
      <c r="K102" s="28" t="n"/>
      <c r="L102" s="29">
        <f>IF(COUNTA($A102:$K102)=0,"",MAX($F102-$G102-$H102,0))</f>
        <v/>
      </c>
      <c r="M102" s="29">
        <f>IF(COUNTA($A102:$K102)=0,"",MAX($L102-$I102,0))</f>
        <v/>
      </c>
      <c r="N102" s="45">
        <f>IF(COUNTA($A102:$K102)=0,"",IF($L102=0,"",$I102/$L102))</f>
        <v/>
      </c>
      <c r="O102" s="29">
        <f>IF(COUNTA($A102:$K102)=0,"",$G102+$H102)</f>
        <v/>
      </c>
      <c r="P102" s="31">
        <f>IF(COUNTA($A102:$K102)=0,"",IF(OR($A102="",$B102="",$C102="",$D102="",$E102="",$F102="",$G102="",$H102="",$I102="",$J102=""),"Missing required field",IF(COUNTIFS(Lists!$B$2:$B$21,$B102,Lists!$D$2:$D$21,$C102)=0,"Room/clinic mismatch",IF(COUNTIFS($A$7:$A$506,$A102,$B$7:$B$506,$B102,$C$7:$C$506,$C102,$D$7:$D$506,$D102)&gt;1,"Duplicate room session",IF($G102+$H102&gt;$F102,"Unavailable exceeds capacity",IF($I102&gt;$L102,"Occupied exceeds usable","Ready"))))))</f>
        <v/>
      </c>
      <c r="Q102" s="29">
        <f>IF($P102&lt;&gt;"Ready",0,IF(AND($A102&gt;=Dashboard!$B$4,$A102&lt;=Dashboard!$B$5,OR(Dashboard!$B$6="All",$B102=Dashboard!$B$6),OR(Dashboard!$B$7="All",$E102=Dashboard!$B$7)),1,0))</f>
        <v/>
      </c>
      <c r="R102" s="32">
        <f>IF(OR($A102="",$B102="",$C102="",$D102=""),"",$B102&amp;"|"&amp;$C102&amp;"|"&amp;YEAR($A102)&amp;"-"&amp;MONTH($A102)&amp;"-"&amp;DAY($A102)&amp;"|"&amp;$D102)</f>
        <v/>
      </c>
    </row>
    <row r="103">
      <c r="A103" s="44" t="n"/>
      <c r="B103" s="26" t="n"/>
      <c r="C103" s="26" t="n"/>
      <c r="D103" s="26" t="n"/>
      <c r="E103" s="26" t="n"/>
      <c r="F103" s="27" t="n"/>
      <c r="G103" s="27" t="n"/>
      <c r="H103" s="27" t="n"/>
      <c r="I103" s="27" t="n"/>
      <c r="J103" s="27" t="n"/>
      <c r="K103" s="28" t="n"/>
      <c r="L103" s="29">
        <f>IF(COUNTA($A103:$K103)=0,"",MAX($F103-$G103-$H103,0))</f>
        <v/>
      </c>
      <c r="M103" s="29">
        <f>IF(COUNTA($A103:$K103)=0,"",MAX($L103-$I103,0))</f>
        <v/>
      </c>
      <c r="N103" s="45">
        <f>IF(COUNTA($A103:$K103)=0,"",IF($L103=0,"",$I103/$L103))</f>
        <v/>
      </c>
      <c r="O103" s="29">
        <f>IF(COUNTA($A103:$K103)=0,"",$G103+$H103)</f>
        <v/>
      </c>
      <c r="P103" s="31">
        <f>IF(COUNTA($A103:$K103)=0,"",IF(OR($A103="",$B103="",$C103="",$D103="",$E103="",$F103="",$G103="",$H103="",$I103="",$J103=""),"Missing required field",IF(COUNTIFS(Lists!$B$2:$B$21,$B103,Lists!$D$2:$D$21,$C103)=0,"Room/clinic mismatch",IF(COUNTIFS($A$7:$A$506,$A103,$B$7:$B$506,$B103,$C$7:$C$506,$C103,$D$7:$D$506,$D103)&gt;1,"Duplicate room session",IF($G103+$H103&gt;$F103,"Unavailable exceeds capacity",IF($I103&gt;$L103,"Occupied exceeds usable","Ready"))))))</f>
        <v/>
      </c>
      <c r="Q103" s="29">
        <f>IF($P103&lt;&gt;"Ready",0,IF(AND($A103&gt;=Dashboard!$B$4,$A103&lt;=Dashboard!$B$5,OR(Dashboard!$B$6="All",$B103=Dashboard!$B$6),OR(Dashboard!$B$7="All",$E103=Dashboard!$B$7)),1,0))</f>
        <v/>
      </c>
      <c r="R103" s="32">
        <f>IF(OR($A103="",$B103="",$C103="",$D103=""),"",$B103&amp;"|"&amp;$C103&amp;"|"&amp;YEAR($A103)&amp;"-"&amp;MONTH($A103)&amp;"-"&amp;DAY($A103)&amp;"|"&amp;$D103)</f>
        <v/>
      </c>
    </row>
    <row r="104">
      <c r="A104" s="44" t="n"/>
      <c r="B104" s="26" t="n"/>
      <c r="C104" s="26" t="n"/>
      <c r="D104" s="26" t="n"/>
      <c r="E104" s="26" t="n"/>
      <c r="F104" s="27" t="n"/>
      <c r="G104" s="27" t="n"/>
      <c r="H104" s="27" t="n"/>
      <c r="I104" s="27" t="n"/>
      <c r="J104" s="27" t="n"/>
      <c r="K104" s="28" t="n"/>
      <c r="L104" s="29">
        <f>IF(COUNTA($A104:$K104)=0,"",MAX($F104-$G104-$H104,0))</f>
        <v/>
      </c>
      <c r="M104" s="29">
        <f>IF(COUNTA($A104:$K104)=0,"",MAX($L104-$I104,0))</f>
        <v/>
      </c>
      <c r="N104" s="45">
        <f>IF(COUNTA($A104:$K104)=0,"",IF($L104=0,"",$I104/$L104))</f>
        <v/>
      </c>
      <c r="O104" s="29">
        <f>IF(COUNTA($A104:$K104)=0,"",$G104+$H104)</f>
        <v/>
      </c>
      <c r="P104" s="31">
        <f>IF(COUNTA($A104:$K104)=0,"",IF(OR($A104="",$B104="",$C104="",$D104="",$E104="",$F104="",$G104="",$H104="",$I104="",$J104=""),"Missing required field",IF(COUNTIFS(Lists!$B$2:$B$21,$B104,Lists!$D$2:$D$21,$C104)=0,"Room/clinic mismatch",IF(COUNTIFS($A$7:$A$506,$A104,$B$7:$B$506,$B104,$C$7:$C$506,$C104,$D$7:$D$506,$D104)&gt;1,"Duplicate room session",IF($G104+$H104&gt;$F104,"Unavailable exceeds capacity",IF($I104&gt;$L104,"Occupied exceeds usable","Ready"))))))</f>
        <v/>
      </c>
      <c r="Q104" s="29">
        <f>IF($P104&lt;&gt;"Ready",0,IF(AND($A104&gt;=Dashboard!$B$4,$A104&lt;=Dashboard!$B$5,OR(Dashboard!$B$6="All",$B104=Dashboard!$B$6),OR(Dashboard!$B$7="All",$E104=Dashboard!$B$7)),1,0))</f>
        <v/>
      </c>
      <c r="R104" s="32">
        <f>IF(OR($A104="",$B104="",$C104="",$D104=""),"",$B104&amp;"|"&amp;$C104&amp;"|"&amp;YEAR($A104)&amp;"-"&amp;MONTH($A104)&amp;"-"&amp;DAY($A104)&amp;"|"&amp;$D104)</f>
        <v/>
      </c>
    </row>
    <row r="105">
      <c r="A105" s="44" t="n"/>
      <c r="B105" s="26" t="n"/>
      <c r="C105" s="26" t="n"/>
      <c r="D105" s="26" t="n"/>
      <c r="E105" s="26" t="n"/>
      <c r="F105" s="27" t="n"/>
      <c r="G105" s="27" t="n"/>
      <c r="H105" s="27" t="n"/>
      <c r="I105" s="27" t="n"/>
      <c r="J105" s="27" t="n"/>
      <c r="K105" s="28" t="n"/>
      <c r="L105" s="29">
        <f>IF(COUNTA($A105:$K105)=0,"",MAX($F105-$G105-$H105,0))</f>
        <v/>
      </c>
      <c r="M105" s="29">
        <f>IF(COUNTA($A105:$K105)=0,"",MAX($L105-$I105,0))</f>
        <v/>
      </c>
      <c r="N105" s="45">
        <f>IF(COUNTA($A105:$K105)=0,"",IF($L105=0,"",$I105/$L105))</f>
        <v/>
      </c>
      <c r="O105" s="29">
        <f>IF(COUNTA($A105:$K105)=0,"",$G105+$H105)</f>
        <v/>
      </c>
      <c r="P105" s="31">
        <f>IF(COUNTA($A105:$K105)=0,"",IF(OR($A105="",$B105="",$C105="",$D105="",$E105="",$F105="",$G105="",$H105="",$I105="",$J105=""),"Missing required field",IF(COUNTIFS(Lists!$B$2:$B$21,$B105,Lists!$D$2:$D$21,$C105)=0,"Room/clinic mismatch",IF(COUNTIFS($A$7:$A$506,$A105,$B$7:$B$506,$B105,$C$7:$C$506,$C105,$D$7:$D$506,$D105)&gt;1,"Duplicate room session",IF($G105+$H105&gt;$F105,"Unavailable exceeds capacity",IF($I105&gt;$L105,"Occupied exceeds usable","Ready"))))))</f>
        <v/>
      </c>
      <c r="Q105" s="29">
        <f>IF($P105&lt;&gt;"Ready",0,IF(AND($A105&gt;=Dashboard!$B$4,$A105&lt;=Dashboard!$B$5,OR(Dashboard!$B$6="All",$B105=Dashboard!$B$6),OR(Dashboard!$B$7="All",$E105=Dashboard!$B$7)),1,0))</f>
        <v/>
      </c>
      <c r="R105" s="32">
        <f>IF(OR($A105="",$B105="",$C105="",$D105=""),"",$B105&amp;"|"&amp;$C105&amp;"|"&amp;YEAR($A105)&amp;"-"&amp;MONTH($A105)&amp;"-"&amp;DAY($A105)&amp;"|"&amp;$D105)</f>
        <v/>
      </c>
    </row>
    <row r="106">
      <c r="A106" s="44" t="n"/>
      <c r="B106" s="26" t="n"/>
      <c r="C106" s="26" t="n"/>
      <c r="D106" s="26" t="n"/>
      <c r="E106" s="26" t="n"/>
      <c r="F106" s="27" t="n"/>
      <c r="G106" s="27" t="n"/>
      <c r="H106" s="27" t="n"/>
      <c r="I106" s="27" t="n"/>
      <c r="J106" s="27" t="n"/>
      <c r="K106" s="28" t="n"/>
      <c r="L106" s="29">
        <f>IF(COUNTA($A106:$K106)=0,"",MAX($F106-$G106-$H106,0))</f>
        <v/>
      </c>
      <c r="M106" s="29">
        <f>IF(COUNTA($A106:$K106)=0,"",MAX($L106-$I106,0))</f>
        <v/>
      </c>
      <c r="N106" s="45">
        <f>IF(COUNTA($A106:$K106)=0,"",IF($L106=0,"",$I106/$L106))</f>
        <v/>
      </c>
      <c r="O106" s="29">
        <f>IF(COUNTA($A106:$K106)=0,"",$G106+$H106)</f>
        <v/>
      </c>
      <c r="P106" s="31">
        <f>IF(COUNTA($A106:$K106)=0,"",IF(OR($A106="",$B106="",$C106="",$D106="",$E106="",$F106="",$G106="",$H106="",$I106="",$J106=""),"Missing required field",IF(COUNTIFS(Lists!$B$2:$B$21,$B106,Lists!$D$2:$D$21,$C106)=0,"Room/clinic mismatch",IF(COUNTIFS($A$7:$A$506,$A106,$B$7:$B$506,$B106,$C$7:$C$506,$C106,$D$7:$D$506,$D106)&gt;1,"Duplicate room session",IF($G106+$H106&gt;$F106,"Unavailable exceeds capacity",IF($I106&gt;$L106,"Occupied exceeds usable","Ready"))))))</f>
        <v/>
      </c>
      <c r="Q106" s="29">
        <f>IF($P106&lt;&gt;"Ready",0,IF(AND($A106&gt;=Dashboard!$B$4,$A106&lt;=Dashboard!$B$5,OR(Dashboard!$B$6="All",$B106=Dashboard!$B$6),OR(Dashboard!$B$7="All",$E106=Dashboard!$B$7)),1,0))</f>
        <v/>
      </c>
      <c r="R106" s="32">
        <f>IF(OR($A106="",$B106="",$C106="",$D106=""),"",$B106&amp;"|"&amp;$C106&amp;"|"&amp;YEAR($A106)&amp;"-"&amp;MONTH($A106)&amp;"-"&amp;DAY($A106)&amp;"|"&amp;$D106)</f>
        <v/>
      </c>
    </row>
    <row r="107">
      <c r="A107" s="44" t="n"/>
      <c r="B107" s="26" t="n"/>
      <c r="C107" s="26" t="n"/>
      <c r="D107" s="26" t="n"/>
      <c r="E107" s="26" t="n"/>
      <c r="F107" s="27" t="n"/>
      <c r="G107" s="27" t="n"/>
      <c r="H107" s="27" t="n"/>
      <c r="I107" s="27" t="n"/>
      <c r="J107" s="27" t="n"/>
      <c r="K107" s="28" t="n"/>
      <c r="L107" s="29">
        <f>IF(COUNTA($A107:$K107)=0,"",MAX($F107-$G107-$H107,0))</f>
        <v/>
      </c>
      <c r="M107" s="29">
        <f>IF(COUNTA($A107:$K107)=0,"",MAX($L107-$I107,0))</f>
        <v/>
      </c>
      <c r="N107" s="45">
        <f>IF(COUNTA($A107:$K107)=0,"",IF($L107=0,"",$I107/$L107))</f>
        <v/>
      </c>
      <c r="O107" s="29">
        <f>IF(COUNTA($A107:$K107)=0,"",$G107+$H107)</f>
        <v/>
      </c>
      <c r="P107" s="31">
        <f>IF(COUNTA($A107:$K107)=0,"",IF(OR($A107="",$B107="",$C107="",$D107="",$E107="",$F107="",$G107="",$H107="",$I107="",$J107=""),"Missing required field",IF(COUNTIFS(Lists!$B$2:$B$21,$B107,Lists!$D$2:$D$21,$C107)=0,"Room/clinic mismatch",IF(COUNTIFS($A$7:$A$506,$A107,$B$7:$B$506,$B107,$C$7:$C$506,$C107,$D$7:$D$506,$D107)&gt;1,"Duplicate room session",IF($G107+$H107&gt;$F107,"Unavailable exceeds capacity",IF($I107&gt;$L107,"Occupied exceeds usable","Ready"))))))</f>
        <v/>
      </c>
      <c r="Q107" s="29">
        <f>IF($P107&lt;&gt;"Ready",0,IF(AND($A107&gt;=Dashboard!$B$4,$A107&lt;=Dashboard!$B$5,OR(Dashboard!$B$6="All",$B107=Dashboard!$B$6),OR(Dashboard!$B$7="All",$E107=Dashboard!$B$7)),1,0))</f>
        <v/>
      </c>
      <c r="R107" s="32">
        <f>IF(OR($A107="",$B107="",$C107="",$D107=""),"",$B107&amp;"|"&amp;$C107&amp;"|"&amp;YEAR($A107)&amp;"-"&amp;MONTH($A107)&amp;"-"&amp;DAY($A107)&amp;"|"&amp;$D107)</f>
        <v/>
      </c>
    </row>
    <row r="108">
      <c r="A108" s="44" t="n"/>
      <c r="B108" s="26" t="n"/>
      <c r="C108" s="26" t="n"/>
      <c r="D108" s="26" t="n"/>
      <c r="E108" s="26" t="n"/>
      <c r="F108" s="27" t="n"/>
      <c r="G108" s="27" t="n"/>
      <c r="H108" s="27" t="n"/>
      <c r="I108" s="27" t="n"/>
      <c r="J108" s="27" t="n"/>
      <c r="K108" s="28" t="n"/>
      <c r="L108" s="29">
        <f>IF(COUNTA($A108:$K108)=0,"",MAX($F108-$G108-$H108,0))</f>
        <v/>
      </c>
      <c r="M108" s="29">
        <f>IF(COUNTA($A108:$K108)=0,"",MAX($L108-$I108,0))</f>
        <v/>
      </c>
      <c r="N108" s="45">
        <f>IF(COUNTA($A108:$K108)=0,"",IF($L108=0,"",$I108/$L108))</f>
        <v/>
      </c>
      <c r="O108" s="29">
        <f>IF(COUNTA($A108:$K108)=0,"",$G108+$H108)</f>
        <v/>
      </c>
      <c r="P108" s="31">
        <f>IF(COUNTA($A108:$K108)=0,"",IF(OR($A108="",$B108="",$C108="",$D108="",$E108="",$F108="",$G108="",$H108="",$I108="",$J108=""),"Missing required field",IF(COUNTIFS(Lists!$B$2:$B$21,$B108,Lists!$D$2:$D$21,$C108)=0,"Room/clinic mismatch",IF(COUNTIFS($A$7:$A$506,$A108,$B$7:$B$506,$B108,$C$7:$C$506,$C108,$D$7:$D$506,$D108)&gt;1,"Duplicate room session",IF($G108+$H108&gt;$F108,"Unavailable exceeds capacity",IF($I108&gt;$L108,"Occupied exceeds usable","Ready"))))))</f>
        <v/>
      </c>
      <c r="Q108" s="29">
        <f>IF($P108&lt;&gt;"Ready",0,IF(AND($A108&gt;=Dashboard!$B$4,$A108&lt;=Dashboard!$B$5,OR(Dashboard!$B$6="All",$B108=Dashboard!$B$6),OR(Dashboard!$B$7="All",$E108=Dashboard!$B$7)),1,0))</f>
        <v/>
      </c>
      <c r="R108" s="32">
        <f>IF(OR($A108="",$B108="",$C108="",$D108=""),"",$B108&amp;"|"&amp;$C108&amp;"|"&amp;YEAR($A108)&amp;"-"&amp;MONTH($A108)&amp;"-"&amp;DAY($A108)&amp;"|"&amp;$D108)</f>
        <v/>
      </c>
    </row>
    <row r="109">
      <c r="A109" s="44" t="n"/>
      <c r="B109" s="26" t="n"/>
      <c r="C109" s="26" t="n"/>
      <c r="D109" s="26" t="n"/>
      <c r="E109" s="26" t="n"/>
      <c r="F109" s="27" t="n"/>
      <c r="G109" s="27" t="n"/>
      <c r="H109" s="27" t="n"/>
      <c r="I109" s="27" t="n"/>
      <c r="J109" s="27" t="n"/>
      <c r="K109" s="28" t="n"/>
      <c r="L109" s="29">
        <f>IF(COUNTA($A109:$K109)=0,"",MAX($F109-$G109-$H109,0))</f>
        <v/>
      </c>
      <c r="M109" s="29">
        <f>IF(COUNTA($A109:$K109)=0,"",MAX($L109-$I109,0))</f>
        <v/>
      </c>
      <c r="N109" s="45">
        <f>IF(COUNTA($A109:$K109)=0,"",IF($L109=0,"",$I109/$L109))</f>
        <v/>
      </c>
      <c r="O109" s="29">
        <f>IF(COUNTA($A109:$K109)=0,"",$G109+$H109)</f>
        <v/>
      </c>
      <c r="P109" s="31">
        <f>IF(COUNTA($A109:$K109)=0,"",IF(OR($A109="",$B109="",$C109="",$D109="",$E109="",$F109="",$G109="",$H109="",$I109="",$J109=""),"Missing required field",IF(COUNTIFS(Lists!$B$2:$B$21,$B109,Lists!$D$2:$D$21,$C109)=0,"Room/clinic mismatch",IF(COUNTIFS($A$7:$A$506,$A109,$B$7:$B$506,$B109,$C$7:$C$506,$C109,$D$7:$D$506,$D109)&gt;1,"Duplicate room session",IF($G109+$H109&gt;$F109,"Unavailable exceeds capacity",IF($I109&gt;$L109,"Occupied exceeds usable","Ready"))))))</f>
        <v/>
      </c>
      <c r="Q109" s="29">
        <f>IF($P109&lt;&gt;"Ready",0,IF(AND($A109&gt;=Dashboard!$B$4,$A109&lt;=Dashboard!$B$5,OR(Dashboard!$B$6="All",$B109=Dashboard!$B$6),OR(Dashboard!$B$7="All",$E109=Dashboard!$B$7)),1,0))</f>
        <v/>
      </c>
      <c r="R109" s="32">
        <f>IF(OR($A109="",$B109="",$C109="",$D109=""),"",$B109&amp;"|"&amp;$C109&amp;"|"&amp;YEAR($A109)&amp;"-"&amp;MONTH($A109)&amp;"-"&amp;DAY($A109)&amp;"|"&amp;$D109)</f>
        <v/>
      </c>
    </row>
    <row r="110">
      <c r="A110" s="44" t="n"/>
      <c r="B110" s="26" t="n"/>
      <c r="C110" s="26" t="n"/>
      <c r="D110" s="26" t="n"/>
      <c r="E110" s="26" t="n"/>
      <c r="F110" s="27" t="n"/>
      <c r="G110" s="27" t="n"/>
      <c r="H110" s="27" t="n"/>
      <c r="I110" s="27" t="n"/>
      <c r="J110" s="27" t="n"/>
      <c r="K110" s="28" t="n"/>
      <c r="L110" s="29">
        <f>IF(COUNTA($A110:$K110)=0,"",MAX($F110-$G110-$H110,0))</f>
        <v/>
      </c>
      <c r="M110" s="29">
        <f>IF(COUNTA($A110:$K110)=0,"",MAX($L110-$I110,0))</f>
        <v/>
      </c>
      <c r="N110" s="45">
        <f>IF(COUNTA($A110:$K110)=0,"",IF($L110=0,"",$I110/$L110))</f>
        <v/>
      </c>
      <c r="O110" s="29">
        <f>IF(COUNTA($A110:$K110)=0,"",$G110+$H110)</f>
        <v/>
      </c>
      <c r="P110" s="31">
        <f>IF(COUNTA($A110:$K110)=0,"",IF(OR($A110="",$B110="",$C110="",$D110="",$E110="",$F110="",$G110="",$H110="",$I110="",$J110=""),"Missing required field",IF(COUNTIFS(Lists!$B$2:$B$21,$B110,Lists!$D$2:$D$21,$C110)=0,"Room/clinic mismatch",IF(COUNTIFS($A$7:$A$506,$A110,$B$7:$B$506,$B110,$C$7:$C$506,$C110,$D$7:$D$506,$D110)&gt;1,"Duplicate room session",IF($G110+$H110&gt;$F110,"Unavailable exceeds capacity",IF($I110&gt;$L110,"Occupied exceeds usable","Ready"))))))</f>
        <v/>
      </c>
      <c r="Q110" s="29">
        <f>IF($P110&lt;&gt;"Ready",0,IF(AND($A110&gt;=Dashboard!$B$4,$A110&lt;=Dashboard!$B$5,OR(Dashboard!$B$6="All",$B110=Dashboard!$B$6),OR(Dashboard!$B$7="All",$E110=Dashboard!$B$7)),1,0))</f>
        <v/>
      </c>
      <c r="R110" s="32">
        <f>IF(OR($A110="",$B110="",$C110="",$D110=""),"",$B110&amp;"|"&amp;$C110&amp;"|"&amp;YEAR($A110)&amp;"-"&amp;MONTH($A110)&amp;"-"&amp;DAY($A110)&amp;"|"&amp;$D110)</f>
        <v/>
      </c>
    </row>
    <row r="111">
      <c r="A111" s="44" t="n"/>
      <c r="B111" s="26" t="n"/>
      <c r="C111" s="26" t="n"/>
      <c r="D111" s="26" t="n"/>
      <c r="E111" s="26" t="n"/>
      <c r="F111" s="27" t="n"/>
      <c r="G111" s="27" t="n"/>
      <c r="H111" s="27" t="n"/>
      <c r="I111" s="27" t="n"/>
      <c r="J111" s="27" t="n"/>
      <c r="K111" s="28" t="n"/>
      <c r="L111" s="29">
        <f>IF(COUNTA($A111:$K111)=0,"",MAX($F111-$G111-$H111,0))</f>
        <v/>
      </c>
      <c r="M111" s="29">
        <f>IF(COUNTA($A111:$K111)=0,"",MAX($L111-$I111,0))</f>
        <v/>
      </c>
      <c r="N111" s="45">
        <f>IF(COUNTA($A111:$K111)=0,"",IF($L111=0,"",$I111/$L111))</f>
        <v/>
      </c>
      <c r="O111" s="29">
        <f>IF(COUNTA($A111:$K111)=0,"",$G111+$H111)</f>
        <v/>
      </c>
      <c r="P111" s="31">
        <f>IF(COUNTA($A111:$K111)=0,"",IF(OR($A111="",$B111="",$C111="",$D111="",$E111="",$F111="",$G111="",$H111="",$I111="",$J111=""),"Missing required field",IF(COUNTIFS(Lists!$B$2:$B$21,$B111,Lists!$D$2:$D$21,$C111)=0,"Room/clinic mismatch",IF(COUNTIFS($A$7:$A$506,$A111,$B$7:$B$506,$B111,$C$7:$C$506,$C111,$D$7:$D$506,$D111)&gt;1,"Duplicate room session",IF($G111+$H111&gt;$F111,"Unavailable exceeds capacity",IF($I111&gt;$L111,"Occupied exceeds usable","Ready"))))))</f>
        <v/>
      </c>
      <c r="Q111" s="29">
        <f>IF($P111&lt;&gt;"Ready",0,IF(AND($A111&gt;=Dashboard!$B$4,$A111&lt;=Dashboard!$B$5,OR(Dashboard!$B$6="All",$B111=Dashboard!$B$6),OR(Dashboard!$B$7="All",$E111=Dashboard!$B$7)),1,0))</f>
        <v/>
      </c>
      <c r="R111" s="32">
        <f>IF(OR($A111="",$B111="",$C111="",$D111=""),"",$B111&amp;"|"&amp;$C111&amp;"|"&amp;YEAR($A111)&amp;"-"&amp;MONTH($A111)&amp;"-"&amp;DAY($A111)&amp;"|"&amp;$D111)</f>
        <v/>
      </c>
    </row>
    <row r="112">
      <c r="A112" s="44" t="n"/>
      <c r="B112" s="26" t="n"/>
      <c r="C112" s="26" t="n"/>
      <c r="D112" s="26" t="n"/>
      <c r="E112" s="26" t="n"/>
      <c r="F112" s="27" t="n"/>
      <c r="G112" s="27" t="n"/>
      <c r="H112" s="27" t="n"/>
      <c r="I112" s="27" t="n"/>
      <c r="J112" s="27" t="n"/>
      <c r="K112" s="28" t="n"/>
      <c r="L112" s="29">
        <f>IF(COUNTA($A112:$K112)=0,"",MAX($F112-$G112-$H112,0))</f>
        <v/>
      </c>
      <c r="M112" s="29">
        <f>IF(COUNTA($A112:$K112)=0,"",MAX($L112-$I112,0))</f>
        <v/>
      </c>
      <c r="N112" s="45">
        <f>IF(COUNTA($A112:$K112)=0,"",IF($L112=0,"",$I112/$L112))</f>
        <v/>
      </c>
      <c r="O112" s="29">
        <f>IF(COUNTA($A112:$K112)=0,"",$G112+$H112)</f>
        <v/>
      </c>
      <c r="P112" s="31">
        <f>IF(COUNTA($A112:$K112)=0,"",IF(OR($A112="",$B112="",$C112="",$D112="",$E112="",$F112="",$G112="",$H112="",$I112="",$J112=""),"Missing required field",IF(COUNTIFS(Lists!$B$2:$B$21,$B112,Lists!$D$2:$D$21,$C112)=0,"Room/clinic mismatch",IF(COUNTIFS($A$7:$A$506,$A112,$B$7:$B$506,$B112,$C$7:$C$506,$C112,$D$7:$D$506,$D112)&gt;1,"Duplicate room session",IF($G112+$H112&gt;$F112,"Unavailable exceeds capacity",IF($I112&gt;$L112,"Occupied exceeds usable","Ready"))))))</f>
        <v/>
      </c>
      <c r="Q112" s="29">
        <f>IF($P112&lt;&gt;"Ready",0,IF(AND($A112&gt;=Dashboard!$B$4,$A112&lt;=Dashboard!$B$5,OR(Dashboard!$B$6="All",$B112=Dashboard!$B$6),OR(Dashboard!$B$7="All",$E112=Dashboard!$B$7)),1,0))</f>
        <v/>
      </c>
      <c r="R112" s="32">
        <f>IF(OR($A112="",$B112="",$C112="",$D112=""),"",$B112&amp;"|"&amp;$C112&amp;"|"&amp;YEAR($A112)&amp;"-"&amp;MONTH($A112)&amp;"-"&amp;DAY($A112)&amp;"|"&amp;$D112)</f>
        <v/>
      </c>
    </row>
    <row r="113">
      <c r="A113" s="44" t="n"/>
      <c r="B113" s="26" t="n"/>
      <c r="C113" s="26" t="n"/>
      <c r="D113" s="26" t="n"/>
      <c r="E113" s="26" t="n"/>
      <c r="F113" s="27" t="n"/>
      <c r="G113" s="27" t="n"/>
      <c r="H113" s="27" t="n"/>
      <c r="I113" s="27" t="n"/>
      <c r="J113" s="27" t="n"/>
      <c r="K113" s="28" t="n"/>
      <c r="L113" s="29">
        <f>IF(COUNTA($A113:$K113)=0,"",MAX($F113-$G113-$H113,0))</f>
        <v/>
      </c>
      <c r="M113" s="29">
        <f>IF(COUNTA($A113:$K113)=0,"",MAX($L113-$I113,0))</f>
        <v/>
      </c>
      <c r="N113" s="45">
        <f>IF(COUNTA($A113:$K113)=0,"",IF($L113=0,"",$I113/$L113))</f>
        <v/>
      </c>
      <c r="O113" s="29">
        <f>IF(COUNTA($A113:$K113)=0,"",$G113+$H113)</f>
        <v/>
      </c>
      <c r="P113" s="31">
        <f>IF(COUNTA($A113:$K113)=0,"",IF(OR($A113="",$B113="",$C113="",$D113="",$E113="",$F113="",$G113="",$H113="",$I113="",$J113=""),"Missing required field",IF(COUNTIFS(Lists!$B$2:$B$21,$B113,Lists!$D$2:$D$21,$C113)=0,"Room/clinic mismatch",IF(COUNTIFS($A$7:$A$506,$A113,$B$7:$B$506,$B113,$C$7:$C$506,$C113,$D$7:$D$506,$D113)&gt;1,"Duplicate room session",IF($G113+$H113&gt;$F113,"Unavailable exceeds capacity",IF($I113&gt;$L113,"Occupied exceeds usable","Ready"))))))</f>
        <v/>
      </c>
      <c r="Q113" s="29">
        <f>IF($P113&lt;&gt;"Ready",0,IF(AND($A113&gt;=Dashboard!$B$4,$A113&lt;=Dashboard!$B$5,OR(Dashboard!$B$6="All",$B113=Dashboard!$B$6),OR(Dashboard!$B$7="All",$E113=Dashboard!$B$7)),1,0))</f>
        <v/>
      </c>
      <c r="R113" s="32">
        <f>IF(OR($A113="",$B113="",$C113="",$D113=""),"",$B113&amp;"|"&amp;$C113&amp;"|"&amp;YEAR($A113)&amp;"-"&amp;MONTH($A113)&amp;"-"&amp;DAY($A113)&amp;"|"&amp;$D113)</f>
        <v/>
      </c>
    </row>
    <row r="114">
      <c r="A114" s="44" t="n"/>
      <c r="B114" s="26" t="n"/>
      <c r="C114" s="26" t="n"/>
      <c r="D114" s="26" t="n"/>
      <c r="E114" s="26" t="n"/>
      <c r="F114" s="27" t="n"/>
      <c r="G114" s="27" t="n"/>
      <c r="H114" s="27" t="n"/>
      <c r="I114" s="27" t="n"/>
      <c r="J114" s="27" t="n"/>
      <c r="K114" s="28" t="n"/>
      <c r="L114" s="29">
        <f>IF(COUNTA($A114:$K114)=0,"",MAX($F114-$G114-$H114,0))</f>
        <v/>
      </c>
      <c r="M114" s="29">
        <f>IF(COUNTA($A114:$K114)=0,"",MAX($L114-$I114,0))</f>
        <v/>
      </c>
      <c r="N114" s="45">
        <f>IF(COUNTA($A114:$K114)=0,"",IF($L114=0,"",$I114/$L114))</f>
        <v/>
      </c>
      <c r="O114" s="29">
        <f>IF(COUNTA($A114:$K114)=0,"",$G114+$H114)</f>
        <v/>
      </c>
      <c r="P114" s="31">
        <f>IF(COUNTA($A114:$K114)=0,"",IF(OR($A114="",$B114="",$C114="",$D114="",$E114="",$F114="",$G114="",$H114="",$I114="",$J114=""),"Missing required field",IF(COUNTIFS(Lists!$B$2:$B$21,$B114,Lists!$D$2:$D$21,$C114)=0,"Room/clinic mismatch",IF(COUNTIFS($A$7:$A$506,$A114,$B$7:$B$506,$B114,$C$7:$C$506,$C114,$D$7:$D$506,$D114)&gt;1,"Duplicate room session",IF($G114+$H114&gt;$F114,"Unavailable exceeds capacity",IF($I114&gt;$L114,"Occupied exceeds usable","Ready"))))))</f>
        <v/>
      </c>
      <c r="Q114" s="29">
        <f>IF($P114&lt;&gt;"Ready",0,IF(AND($A114&gt;=Dashboard!$B$4,$A114&lt;=Dashboard!$B$5,OR(Dashboard!$B$6="All",$B114=Dashboard!$B$6),OR(Dashboard!$B$7="All",$E114=Dashboard!$B$7)),1,0))</f>
        <v/>
      </c>
      <c r="R114" s="32">
        <f>IF(OR($A114="",$B114="",$C114="",$D114=""),"",$B114&amp;"|"&amp;$C114&amp;"|"&amp;YEAR($A114)&amp;"-"&amp;MONTH($A114)&amp;"-"&amp;DAY($A114)&amp;"|"&amp;$D114)</f>
        <v/>
      </c>
    </row>
    <row r="115">
      <c r="A115" s="44" t="n"/>
      <c r="B115" s="26" t="n"/>
      <c r="C115" s="26" t="n"/>
      <c r="D115" s="26" t="n"/>
      <c r="E115" s="26" t="n"/>
      <c r="F115" s="27" t="n"/>
      <c r="G115" s="27" t="n"/>
      <c r="H115" s="27" t="n"/>
      <c r="I115" s="27" t="n"/>
      <c r="J115" s="27" t="n"/>
      <c r="K115" s="28" t="n"/>
      <c r="L115" s="29">
        <f>IF(COUNTA($A115:$K115)=0,"",MAX($F115-$G115-$H115,0))</f>
        <v/>
      </c>
      <c r="M115" s="29">
        <f>IF(COUNTA($A115:$K115)=0,"",MAX($L115-$I115,0))</f>
        <v/>
      </c>
      <c r="N115" s="45">
        <f>IF(COUNTA($A115:$K115)=0,"",IF($L115=0,"",$I115/$L115))</f>
        <v/>
      </c>
      <c r="O115" s="29">
        <f>IF(COUNTA($A115:$K115)=0,"",$G115+$H115)</f>
        <v/>
      </c>
      <c r="P115" s="31">
        <f>IF(COUNTA($A115:$K115)=0,"",IF(OR($A115="",$B115="",$C115="",$D115="",$E115="",$F115="",$G115="",$H115="",$I115="",$J115=""),"Missing required field",IF(COUNTIFS(Lists!$B$2:$B$21,$B115,Lists!$D$2:$D$21,$C115)=0,"Room/clinic mismatch",IF(COUNTIFS($A$7:$A$506,$A115,$B$7:$B$506,$B115,$C$7:$C$506,$C115,$D$7:$D$506,$D115)&gt;1,"Duplicate room session",IF($G115+$H115&gt;$F115,"Unavailable exceeds capacity",IF($I115&gt;$L115,"Occupied exceeds usable","Ready"))))))</f>
        <v/>
      </c>
      <c r="Q115" s="29">
        <f>IF($P115&lt;&gt;"Ready",0,IF(AND($A115&gt;=Dashboard!$B$4,$A115&lt;=Dashboard!$B$5,OR(Dashboard!$B$6="All",$B115=Dashboard!$B$6),OR(Dashboard!$B$7="All",$E115=Dashboard!$B$7)),1,0))</f>
        <v/>
      </c>
      <c r="R115" s="32">
        <f>IF(OR($A115="",$B115="",$C115="",$D115=""),"",$B115&amp;"|"&amp;$C115&amp;"|"&amp;YEAR($A115)&amp;"-"&amp;MONTH($A115)&amp;"-"&amp;DAY($A115)&amp;"|"&amp;$D115)</f>
        <v/>
      </c>
    </row>
    <row r="116">
      <c r="A116" s="44" t="n"/>
      <c r="B116" s="26" t="n"/>
      <c r="C116" s="26" t="n"/>
      <c r="D116" s="26" t="n"/>
      <c r="E116" s="26" t="n"/>
      <c r="F116" s="27" t="n"/>
      <c r="G116" s="27" t="n"/>
      <c r="H116" s="27" t="n"/>
      <c r="I116" s="27" t="n"/>
      <c r="J116" s="27" t="n"/>
      <c r="K116" s="28" t="n"/>
      <c r="L116" s="29">
        <f>IF(COUNTA($A116:$K116)=0,"",MAX($F116-$G116-$H116,0))</f>
        <v/>
      </c>
      <c r="M116" s="29">
        <f>IF(COUNTA($A116:$K116)=0,"",MAX($L116-$I116,0))</f>
        <v/>
      </c>
      <c r="N116" s="45">
        <f>IF(COUNTA($A116:$K116)=0,"",IF($L116=0,"",$I116/$L116))</f>
        <v/>
      </c>
      <c r="O116" s="29">
        <f>IF(COUNTA($A116:$K116)=0,"",$G116+$H116)</f>
        <v/>
      </c>
      <c r="P116" s="31">
        <f>IF(COUNTA($A116:$K116)=0,"",IF(OR($A116="",$B116="",$C116="",$D116="",$E116="",$F116="",$G116="",$H116="",$I116="",$J116=""),"Missing required field",IF(COUNTIFS(Lists!$B$2:$B$21,$B116,Lists!$D$2:$D$21,$C116)=0,"Room/clinic mismatch",IF(COUNTIFS($A$7:$A$506,$A116,$B$7:$B$506,$B116,$C$7:$C$506,$C116,$D$7:$D$506,$D116)&gt;1,"Duplicate room session",IF($G116+$H116&gt;$F116,"Unavailable exceeds capacity",IF($I116&gt;$L116,"Occupied exceeds usable","Ready"))))))</f>
        <v/>
      </c>
      <c r="Q116" s="29">
        <f>IF($P116&lt;&gt;"Ready",0,IF(AND($A116&gt;=Dashboard!$B$4,$A116&lt;=Dashboard!$B$5,OR(Dashboard!$B$6="All",$B116=Dashboard!$B$6),OR(Dashboard!$B$7="All",$E116=Dashboard!$B$7)),1,0))</f>
        <v/>
      </c>
      <c r="R116" s="32">
        <f>IF(OR($A116="",$B116="",$C116="",$D116=""),"",$B116&amp;"|"&amp;$C116&amp;"|"&amp;YEAR($A116)&amp;"-"&amp;MONTH($A116)&amp;"-"&amp;DAY($A116)&amp;"|"&amp;$D116)</f>
        <v/>
      </c>
    </row>
    <row r="117">
      <c r="A117" s="44" t="n"/>
      <c r="B117" s="26" t="n"/>
      <c r="C117" s="26" t="n"/>
      <c r="D117" s="26" t="n"/>
      <c r="E117" s="26" t="n"/>
      <c r="F117" s="27" t="n"/>
      <c r="G117" s="27" t="n"/>
      <c r="H117" s="27" t="n"/>
      <c r="I117" s="27" t="n"/>
      <c r="J117" s="27" t="n"/>
      <c r="K117" s="28" t="n"/>
      <c r="L117" s="29">
        <f>IF(COUNTA($A117:$K117)=0,"",MAX($F117-$G117-$H117,0))</f>
        <v/>
      </c>
      <c r="M117" s="29">
        <f>IF(COUNTA($A117:$K117)=0,"",MAX($L117-$I117,0))</f>
        <v/>
      </c>
      <c r="N117" s="45">
        <f>IF(COUNTA($A117:$K117)=0,"",IF($L117=0,"",$I117/$L117))</f>
        <v/>
      </c>
      <c r="O117" s="29">
        <f>IF(COUNTA($A117:$K117)=0,"",$G117+$H117)</f>
        <v/>
      </c>
      <c r="P117" s="31">
        <f>IF(COUNTA($A117:$K117)=0,"",IF(OR($A117="",$B117="",$C117="",$D117="",$E117="",$F117="",$G117="",$H117="",$I117="",$J117=""),"Missing required field",IF(COUNTIFS(Lists!$B$2:$B$21,$B117,Lists!$D$2:$D$21,$C117)=0,"Room/clinic mismatch",IF(COUNTIFS($A$7:$A$506,$A117,$B$7:$B$506,$B117,$C$7:$C$506,$C117,$D$7:$D$506,$D117)&gt;1,"Duplicate room session",IF($G117+$H117&gt;$F117,"Unavailable exceeds capacity",IF($I117&gt;$L117,"Occupied exceeds usable","Ready"))))))</f>
        <v/>
      </c>
      <c r="Q117" s="29">
        <f>IF($P117&lt;&gt;"Ready",0,IF(AND($A117&gt;=Dashboard!$B$4,$A117&lt;=Dashboard!$B$5,OR(Dashboard!$B$6="All",$B117=Dashboard!$B$6),OR(Dashboard!$B$7="All",$E117=Dashboard!$B$7)),1,0))</f>
        <v/>
      </c>
      <c r="R117" s="32">
        <f>IF(OR($A117="",$B117="",$C117="",$D117=""),"",$B117&amp;"|"&amp;$C117&amp;"|"&amp;YEAR($A117)&amp;"-"&amp;MONTH($A117)&amp;"-"&amp;DAY($A117)&amp;"|"&amp;$D117)</f>
        <v/>
      </c>
    </row>
    <row r="118">
      <c r="A118" s="44" t="n"/>
      <c r="B118" s="26" t="n"/>
      <c r="C118" s="26" t="n"/>
      <c r="D118" s="26" t="n"/>
      <c r="E118" s="26" t="n"/>
      <c r="F118" s="27" t="n"/>
      <c r="G118" s="27" t="n"/>
      <c r="H118" s="27" t="n"/>
      <c r="I118" s="27" t="n"/>
      <c r="J118" s="27" t="n"/>
      <c r="K118" s="28" t="n"/>
      <c r="L118" s="29">
        <f>IF(COUNTA($A118:$K118)=0,"",MAX($F118-$G118-$H118,0))</f>
        <v/>
      </c>
      <c r="M118" s="29">
        <f>IF(COUNTA($A118:$K118)=0,"",MAX($L118-$I118,0))</f>
        <v/>
      </c>
      <c r="N118" s="45">
        <f>IF(COUNTA($A118:$K118)=0,"",IF($L118=0,"",$I118/$L118))</f>
        <v/>
      </c>
      <c r="O118" s="29">
        <f>IF(COUNTA($A118:$K118)=0,"",$G118+$H118)</f>
        <v/>
      </c>
      <c r="P118" s="31">
        <f>IF(COUNTA($A118:$K118)=0,"",IF(OR($A118="",$B118="",$C118="",$D118="",$E118="",$F118="",$G118="",$H118="",$I118="",$J118=""),"Missing required field",IF(COUNTIFS(Lists!$B$2:$B$21,$B118,Lists!$D$2:$D$21,$C118)=0,"Room/clinic mismatch",IF(COUNTIFS($A$7:$A$506,$A118,$B$7:$B$506,$B118,$C$7:$C$506,$C118,$D$7:$D$506,$D118)&gt;1,"Duplicate room session",IF($G118+$H118&gt;$F118,"Unavailable exceeds capacity",IF($I118&gt;$L118,"Occupied exceeds usable","Ready"))))))</f>
        <v/>
      </c>
      <c r="Q118" s="29">
        <f>IF($P118&lt;&gt;"Ready",0,IF(AND($A118&gt;=Dashboard!$B$4,$A118&lt;=Dashboard!$B$5,OR(Dashboard!$B$6="All",$B118=Dashboard!$B$6),OR(Dashboard!$B$7="All",$E118=Dashboard!$B$7)),1,0))</f>
        <v/>
      </c>
      <c r="R118" s="32">
        <f>IF(OR($A118="",$B118="",$C118="",$D118=""),"",$B118&amp;"|"&amp;$C118&amp;"|"&amp;YEAR($A118)&amp;"-"&amp;MONTH($A118)&amp;"-"&amp;DAY($A118)&amp;"|"&amp;$D118)</f>
        <v/>
      </c>
    </row>
    <row r="119">
      <c r="A119" s="44" t="n"/>
      <c r="B119" s="26" t="n"/>
      <c r="C119" s="26" t="n"/>
      <c r="D119" s="26" t="n"/>
      <c r="E119" s="26" t="n"/>
      <c r="F119" s="27" t="n"/>
      <c r="G119" s="27" t="n"/>
      <c r="H119" s="27" t="n"/>
      <c r="I119" s="27" t="n"/>
      <c r="J119" s="27" t="n"/>
      <c r="K119" s="28" t="n"/>
      <c r="L119" s="29">
        <f>IF(COUNTA($A119:$K119)=0,"",MAX($F119-$G119-$H119,0))</f>
        <v/>
      </c>
      <c r="M119" s="29">
        <f>IF(COUNTA($A119:$K119)=0,"",MAX($L119-$I119,0))</f>
        <v/>
      </c>
      <c r="N119" s="45">
        <f>IF(COUNTA($A119:$K119)=0,"",IF($L119=0,"",$I119/$L119))</f>
        <v/>
      </c>
      <c r="O119" s="29">
        <f>IF(COUNTA($A119:$K119)=0,"",$G119+$H119)</f>
        <v/>
      </c>
      <c r="P119" s="31">
        <f>IF(COUNTA($A119:$K119)=0,"",IF(OR($A119="",$B119="",$C119="",$D119="",$E119="",$F119="",$G119="",$H119="",$I119="",$J119=""),"Missing required field",IF(COUNTIFS(Lists!$B$2:$B$21,$B119,Lists!$D$2:$D$21,$C119)=0,"Room/clinic mismatch",IF(COUNTIFS($A$7:$A$506,$A119,$B$7:$B$506,$B119,$C$7:$C$506,$C119,$D$7:$D$506,$D119)&gt;1,"Duplicate room session",IF($G119+$H119&gt;$F119,"Unavailable exceeds capacity",IF($I119&gt;$L119,"Occupied exceeds usable","Ready"))))))</f>
        <v/>
      </c>
      <c r="Q119" s="29">
        <f>IF($P119&lt;&gt;"Ready",0,IF(AND($A119&gt;=Dashboard!$B$4,$A119&lt;=Dashboard!$B$5,OR(Dashboard!$B$6="All",$B119=Dashboard!$B$6),OR(Dashboard!$B$7="All",$E119=Dashboard!$B$7)),1,0))</f>
        <v/>
      </c>
      <c r="R119" s="32">
        <f>IF(OR($A119="",$B119="",$C119="",$D119=""),"",$B119&amp;"|"&amp;$C119&amp;"|"&amp;YEAR($A119)&amp;"-"&amp;MONTH($A119)&amp;"-"&amp;DAY($A119)&amp;"|"&amp;$D119)</f>
        <v/>
      </c>
    </row>
    <row r="120">
      <c r="A120" s="44" t="n"/>
      <c r="B120" s="26" t="n"/>
      <c r="C120" s="26" t="n"/>
      <c r="D120" s="26" t="n"/>
      <c r="E120" s="26" t="n"/>
      <c r="F120" s="27" t="n"/>
      <c r="G120" s="27" t="n"/>
      <c r="H120" s="27" t="n"/>
      <c r="I120" s="27" t="n"/>
      <c r="J120" s="27" t="n"/>
      <c r="K120" s="28" t="n"/>
      <c r="L120" s="29">
        <f>IF(COUNTA($A120:$K120)=0,"",MAX($F120-$G120-$H120,0))</f>
        <v/>
      </c>
      <c r="M120" s="29">
        <f>IF(COUNTA($A120:$K120)=0,"",MAX($L120-$I120,0))</f>
        <v/>
      </c>
      <c r="N120" s="45">
        <f>IF(COUNTA($A120:$K120)=0,"",IF($L120=0,"",$I120/$L120))</f>
        <v/>
      </c>
      <c r="O120" s="29">
        <f>IF(COUNTA($A120:$K120)=0,"",$G120+$H120)</f>
        <v/>
      </c>
      <c r="P120" s="31">
        <f>IF(COUNTA($A120:$K120)=0,"",IF(OR($A120="",$B120="",$C120="",$D120="",$E120="",$F120="",$G120="",$H120="",$I120="",$J120=""),"Missing required field",IF(COUNTIFS(Lists!$B$2:$B$21,$B120,Lists!$D$2:$D$21,$C120)=0,"Room/clinic mismatch",IF(COUNTIFS($A$7:$A$506,$A120,$B$7:$B$506,$B120,$C$7:$C$506,$C120,$D$7:$D$506,$D120)&gt;1,"Duplicate room session",IF($G120+$H120&gt;$F120,"Unavailable exceeds capacity",IF($I120&gt;$L120,"Occupied exceeds usable","Ready"))))))</f>
        <v/>
      </c>
      <c r="Q120" s="29">
        <f>IF($P120&lt;&gt;"Ready",0,IF(AND($A120&gt;=Dashboard!$B$4,$A120&lt;=Dashboard!$B$5,OR(Dashboard!$B$6="All",$B120=Dashboard!$B$6),OR(Dashboard!$B$7="All",$E120=Dashboard!$B$7)),1,0))</f>
        <v/>
      </c>
      <c r="R120" s="32">
        <f>IF(OR($A120="",$B120="",$C120="",$D120=""),"",$B120&amp;"|"&amp;$C120&amp;"|"&amp;YEAR($A120)&amp;"-"&amp;MONTH($A120)&amp;"-"&amp;DAY($A120)&amp;"|"&amp;$D120)</f>
        <v/>
      </c>
    </row>
    <row r="121">
      <c r="A121" s="44" t="n"/>
      <c r="B121" s="26" t="n"/>
      <c r="C121" s="26" t="n"/>
      <c r="D121" s="26" t="n"/>
      <c r="E121" s="26" t="n"/>
      <c r="F121" s="27" t="n"/>
      <c r="G121" s="27" t="n"/>
      <c r="H121" s="27" t="n"/>
      <c r="I121" s="27" t="n"/>
      <c r="J121" s="27" t="n"/>
      <c r="K121" s="28" t="n"/>
      <c r="L121" s="29">
        <f>IF(COUNTA($A121:$K121)=0,"",MAX($F121-$G121-$H121,0))</f>
        <v/>
      </c>
      <c r="M121" s="29">
        <f>IF(COUNTA($A121:$K121)=0,"",MAX($L121-$I121,0))</f>
        <v/>
      </c>
      <c r="N121" s="45">
        <f>IF(COUNTA($A121:$K121)=0,"",IF($L121=0,"",$I121/$L121))</f>
        <v/>
      </c>
      <c r="O121" s="29">
        <f>IF(COUNTA($A121:$K121)=0,"",$G121+$H121)</f>
        <v/>
      </c>
      <c r="P121" s="31">
        <f>IF(COUNTA($A121:$K121)=0,"",IF(OR($A121="",$B121="",$C121="",$D121="",$E121="",$F121="",$G121="",$H121="",$I121="",$J121=""),"Missing required field",IF(COUNTIFS(Lists!$B$2:$B$21,$B121,Lists!$D$2:$D$21,$C121)=0,"Room/clinic mismatch",IF(COUNTIFS($A$7:$A$506,$A121,$B$7:$B$506,$B121,$C$7:$C$506,$C121,$D$7:$D$506,$D121)&gt;1,"Duplicate room session",IF($G121+$H121&gt;$F121,"Unavailable exceeds capacity",IF($I121&gt;$L121,"Occupied exceeds usable","Ready"))))))</f>
        <v/>
      </c>
      <c r="Q121" s="29">
        <f>IF($P121&lt;&gt;"Ready",0,IF(AND($A121&gt;=Dashboard!$B$4,$A121&lt;=Dashboard!$B$5,OR(Dashboard!$B$6="All",$B121=Dashboard!$B$6),OR(Dashboard!$B$7="All",$E121=Dashboard!$B$7)),1,0))</f>
        <v/>
      </c>
      <c r="R121" s="32">
        <f>IF(OR($A121="",$B121="",$C121="",$D121=""),"",$B121&amp;"|"&amp;$C121&amp;"|"&amp;YEAR($A121)&amp;"-"&amp;MONTH($A121)&amp;"-"&amp;DAY($A121)&amp;"|"&amp;$D121)</f>
        <v/>
      </c>
    </row>
    <row r="122">
      <c r="A122" s="44" t="n"/>
      <c r="B122" s="26" t="n"/>
      <c r="C122" s="26" t="n"/>
      <c r="D122" s="26" t="n"/>
      <c r="E122" s="26" t="n"/>
      <c r="F122" s="27" t="n"/>
      <c r="G122" s="27" t="n"/>
      <c r="H122" s="27" t="n"/>
      <c r="I122" s="27" t="n"/>
      <c r="J122" s="27" t="n"/>
      <c r="K122" s="28" t="n"/>
      <c r="L122" s="29">
        <f>IF(COUNTA($A122:$K122)=0,"",MAX($F122-$G122-$H122,0))</f>
        <v/>
      </c>
      <c r="M122" s="29">
        <f>IF(COUNTA($A122:$K122)=0,"",MAX($L122-$I122,0))</f>
        <v/>
      </c>
      <c r="N122" s="45">
        <f>IF(COUNTA($A122:$K122)=0,"",IF($L122=0,"",$I122/$L122))</f>
        <v/>
      </c>
      <c r="O122" s="29">
        <f>IF(COUNTA($A122:$K122)=0,"",$G122+$H122)</f>
        <v/>
      </c>
      <c r="P122" s="31">
        <f>IF(COUNTA($A122:$K122)=0,"",IF(OR($A122="",$B122="",$C122="",$D122="",$E122="",$F122="",$G122="",$H122="",$I122="",$J122=""),"Missing required field",IF(COUNTIFS(Lists!$B$2:$B$21,$B122,Lists!$D$2:$D$21,$C122)=0,"Room/clinic mismatch",IF(COUNTIFS($A$7:$A$506,$A122,$B$7:$B$506,$B122,$C$7:$C$506,$C122,$D$7:$D$506,$D122)&gt;1,"Duplicate room session",IF($G122+$H122&gt;$F122,"Unavailable exceeds capacity",IF($I122&gt;$L122,"Occupied exceeds usable","Ready"))))))</f>
        <v/>
      </c>
      <c r="Q122" s="29">
        <f>IF($P122&lt;&gt;"Ready",0,IF(AND($A122&gt;=Dashboard!$B$4,$A122&lt;=Dashboard!$B$5,OR(Dashboard!$B$6="All",$B122=Dashboard!$B$6),OR(Dashboard!$B$7="All",$E122=Dashboard!$B$7)),1,0))</f>
        <v/>
      </c>
      <c r="R122" s="32">
        <f>IF(OR($A122="",$B122="",$C122="",$D122=""),"",$B122&amp;"|"&amp;$C122&amp;"|"&amp;YEAR($A122)&amp;"-"&amp;MONTH($A122)&amp;"-"&amp;DAY($A122)&amp;"|"&amp;$D122)</f>
        <v/>
      </c>
    </row>
    <row r="123">
      <c r="A123" s="44" t="n"/>
      <c r="B123" s="26" t="n"/>
      <c r="C123" s="26" t="n"/>
      <c r="D123" s="26" t="n"/>
      <c r="E123" s="26" t="n"/>
      <c r="F123" s="27" t="n"/>
      <c r="G123" s="27" t="n"/>
      <c r="H123" s="27" t="n"/>
      <c r="I123" s="27" t="n"/>
      <c r="J123" s="27" t="n"/>
      <c r="K123" s="28" t="n"/>
      <c r="L123" s="29">
        <f>IF(COUNTA($A123:$K123)=0,"",MAX($F123-$G123-$H123,0))</f>
        <v/>
      </c>
      <c r="M123" s="29">
        <f>IF(COUNTA($A123:$K123)=0,"",MAX($L123-$I123,0))</f>
        <v/>
      </c>
      <c r="N123" s="45">
        <f>IF(COUNTA($A123:$K123)=0,"",IF($L123=0,"",$I123/$L123))</f>
        <v/>
      </c>
      <c r="O123" s="29">
        <f>IF(COUNTA($A123:$K123)=0,"",$G123+$H123)</f>
        <v/>
      </c>
      <c r="P123" s="31">
        <f>IF(COUNTA($A123:$K123)=0,"",IF(OR($A123="",$B123="",$C123="",$D123="",$E123="",$F123="",$G123="",$H123="",$I123="",$J123=""),"Missing required field",IF(COUNTIFS(Lists!$B$2:$B$21,$B123,Lists!$D$2:$D$21,$C123)=0,"Room/clinic mismatch",IF(COUNTIFS($A$7:$A$506,$A123,$B$7:$B$506,$B123,$C$7:$C$506,$C123,$D$7:$D$506,$D123)&gt;1,"Duplicate room session",IF($G123+$H123&gt;$F123,"Unavailable exceeds capacity",IF($I123&gt;$L123,"Occupied exceeds usable","Ready"))))))</f>
        <v/>
      </c>
      <c r="Q123" s="29">
        <f>IF($P123&lt;&gt;"Ready",0,IF(AND($A123&gt;=Dashboard!$B$4,$A123&lt;=Dashboard!$B$5,OR(Dashboard!$B$6="All",$B123=Dashboard!$B$6),OR(Dashboard!$B$7="All",$E123=Dashboard!$B$7)),1,0))</f>
        <v/>
      </c>
      <c r="R123" s="32">
        <f>IF(OR($A123="",$B123="",$C123="",$D123=""),"",$B123&amp;"|"&amp;$C123&amp;"|"&amp;YEAR($A123)&amp;"-"&amp;MONTH($A123)&amp;"-"&amp;DAY($A123)&amp;"|"&amp;$D123)</f>
        <v/>
      </c>
    </row>
    <row r="124">
      <c r="A124" s="44" t="n"/>
      <c r="B124" s="26" t="n"/>
      <c r="C124" s="26" t="n"/>
      <c r="D124" s="26" t="n"/>
      <c r="E124" s="26" t="n"/>
      <c r="F124" s="27" t="n"/>
      <c r="G124" s="27" t="n"/>
      <c r="H124" s="27" t="n"/>
      <c r="I124" s="27" t="n"/>
      <c r="J124" s="27" t="n"/>
      <c r="K124" s="28" t="n"/>
      <c r="L124" s="29">
        <f>IF(COUNTA($A124:$K124)=0,"",MAX($F124-$G124-$H124,0))</f>
        <v/>
      </c>
      <c r="M124" s="29">
        <f>IF(COUNTA($A124:$K124)=0,"",MAX($L124-$I124,0))</f>
        <v/>
      </c>
      <c r="N124" s="45">
        <f>IF(COUNTA($A124:$K124)=0,"",IF($L124=0,"",$I124/$L124))</f>
        <v/>
      </c>
      <c r="O124" s="29">
        <f>IF(COUNTA($A124:$K124)=0,"",$G124+$H124)</f>
        <v/>
      </c>
      <c r="P124" s="31">
        <f>IF(COUNTA($A124:$K124)=0,"",IF(OR($A124="",$B124="",$C124="",$D124="",$E124="",$F124="",$G124="",$H124="",$I124="",$J124=""),"Missing required field",IF(COUNTIFS(Lists!$B$2:$B$21,$B124,Lists!$D$2:$D$21,$C124)=0,"Room/clinic mismatch",IF(COUNTIFS($A$7:$A$506,$A124,$B$7:$B$506,$B124,$C$7:$C$506,$C124,$D$7:$D$506,$D124)&gt;1,"Duplicate room session",IF($G124+$H124&gt;$F124,"Unavailable exceeds capacity",IF($I124&gt;$L124,"Occupied exceeds usable","Ready"))))))</f>
        <v/>
      </c>
      <c r="Q124" s="29">
        <f>IF($P124&lt;&gt;"Ready",0,IF(AND($A124&gt;=Dashboard!$B$4,$A124&lt;=Dashboard!$B$5,OR(Dashboard!$B$6="All",$B124=Dashboard!$B$6),OR(Dashboard!$B$7="All",$E124=Dashboard!$B$7)),1,0))</f>
        <v/>
      </c>
      <c r="R124" s="32">
        <f>IF(OR($A124="",$B124="",$C124="",$D124=""),"",$B124&amp;"|"&amp;$C124&amp;"|"&amp;YEAR($A124)&amp;"-"&amp;MONTH($A124)&amp;"-"&amp;DAY($A124)&amp;"|"&amp;$D124)</f>
        <v/>
      </c>
    </row>
    <row r="125">
      <c r="A125" s="44" t="n"/>
      <c r="B125" s="26" t="n"/>
      <c r="C125" s="26" t="n"/>
      <c r="D125" s="26" t="n"/>
      <c r="E125" s="26" t="n"/>
      <c r="F125" s="27" t="n"/>
      <c r="G125" s="27" t="n"/>
      <c r="H125" s="27" t="n"/>
      <c r="I125" s="27" t="n"/>
      <c r="J125" s="27" t="n"/>
      <c r="K125" s="28" t="n"/>
      <c r="L125" s="29">
        <f>IF(COUNTA($A125:$K125)=0,"",MAX($F125-$G125-$H125,0))</f>
        <v/>
      </c>
      <c r="M125" s="29">
        <f>IF(COUNTA($A125:$K125)=0,"",MAX($L125-$I125,0))</f>
        <v/>
      </c>
      <c r="N125" s="45">
        <f>IF(COUNTA($A125:$K125)=0,"",IF($L125=0,"",$I125/$L125))</f>
        <v/>
      </c>
      <c r="O125" s="29">
        <f>IF(COUNTA($A125:$K125)=0,"",$G125+$H125)</f>
        <v/>
      </c>
      <c r="P125" s="31">
        <f>IF(COUNTA($A125:$K125)=0,"",IF(OR($A125="",$B125="",$C125="",$D125="",$E125="",$F125="",$G125="",$H125="",$I125="",$J125=""),"Missing required field",IF(COUNTIFS(Lists!$B$2:$B$21,$B125,Lists!$D$2:$D$21,$C125)=0,"Room/clinic mismatch",IF(COUNTIFS($A$7:$A$506,$A125,$B$7:$B$506,$B125,$C$7:$C$506,$C125,$D$7:$D$506,$D125)&gt;1,"Duplicate room session",IF($G125+$H125&gt;$F125,"Unavailable exceeds capacity",IF($I125&gt;$L125,"Occupied exceeds usable","Ready"))))))</f>
        <v/>
      </c>
      <c r="Q125" s="29">
        <f>IF($P125&lt;&gt;"Ready",0,IF(AND($A125&gt;=Dashboard!$B$4,$A125&lt;=Dashboard!$B$5,OR(Dashboard!$B$6="All",$B125=Dashboard!$B$6),OR(Dashboard!$B$7="All",$E125=Dashboard!$B$7)),1,0))</f>
        <v/>
      </c>
      <c r="R125" s="32">
        <f>IF(OR($A125="",$B125="",$C125="",$D125=""),"",$B125&amp;"|"&amp;$C125&amp;"|"&amp;YEAR($A125)&amp;"-"&amp;MONTH($A125)&amp;"-"&amp;DAY($A125)&amp;"|"&amp;$D125)</f>
        <v/>
      </c>
    </row>
    <row r="126">
      <c r="A126" s="44" t="n"/>
      <c r="B126" s="26" t="n"/>
      <c r="C126" s="26" t="n"/>
      <c r="D126" s="26" t="n"/>
      <c r="E126" s="26" t="n"/>
      <c r="F126" s="27" t="n"/>
      <c r="G126" s="27" t="n"/>
      <c r="H126" s="27" t="n"/>
      <c r="I126" s="27" t="n"/>
      <c r="J126" s="27" t="n"/>
      <c r="K126" s="28" t="n"/>
      <c r="L126" s="29">
        <f>IF(COUNTA($A126:$K126)=0,"",MAX($F126-$G126-$H126,0))</f>
        <v/>
      </c>
      <c r="M126" s="29">
        <f>IF(COUNTA($A126:$K126)=0,"",MAX($L126-$I126,0))</f>
        <v/>
      </c>
      <c r="N126" s="45">
        <f>IF(COUNTA($A126:$K126)=0,"",IF($L126=0,"",$I126/$L126))</f>
        <v/>
      </c>
      <c r="O126" s="29">
        <f>IF(COUNTA($A126:$K126)=0,"",$G126+$H126)</f>
        <v/>
      </c>
      <c r="P126" s="31">
        <f>IF(COUNTA($A126:$K126)=0,"",IF(OR($A126="",$B126="",$C126="",$D126="",$E126="",$F126="",$G126="",$H126="",$I126="",$J126=""),"Missing required field",IF(COUNTIFS(Lists!$B$2:$B$21,$B126,Lists!$D$2:$D$21,$C126)=0,"Room/clinic mismatch",IF(COUNTIFS($A$7:$A$506,$A126,$B$7:$B$506,$B126,$C$7:$C$506,$C126,$D$7:$D$506,$D126)&gt;1,"Duplicate room session",IF($G126+$H126&gt;$F126,"Unavailable exceeds capacity",IF($I126&gt;$L126,"Occupied exceeds usable","Ready"))))))</f>
        <v/>
      </c>
      <c r="Q126" s="29">
        <f>IF($P126&lt;&gt;"Ready",0,IF(AND($A126&gt;=Dashboard!$B$4,$A126&lt;=Dashboard!$B$5,OR(Dashboard!$B$6="All",$B126=Dashboard!$B$6),OR(Dashboard!$B$7="All",$E126=Dashboard!$B$7)),1,0))</f>
        <v/>
      </c>
      <c r="R126" s="32">
        <f>IF(OR($A126="",$B126="",$C126="",$D126=""),"",$B126&amp;"|"&amp;$C126&amp;"|"&amp;YEAR($A126)&amp;"-"&amp;MONTH($A126)&amp;"-"&amp;DAY($A126)&amp;"|"&amp;$D126)</f>
        <v/>
      </c>
    </row>
    <row r="127">
      <c r="A127" s="44" t="n"/>
      <c r="B127" s="26" t="n"/>
      <c r="C127" s="26" t="n"/>
      <c r="D127" s="26" t="n"/>
      <c r="E127" s="26" t="n"/>
      <c r="F127" s="27" t="n"/>
      <c r="G127" s="27" t="n"/>
      <c r="H127" s="27" t="n"/>
      <c r="I127" s="27" t="n"/>
      <c r="J127" s="27" t="n"/>
      <c r="K127" s="28" t="n"/>
      <c r="L127" s="29">
        <f>IF(COUNTA($A127:$K127)=0,"",MAX($F127-$G127-$H127,0))</f>
        <v/>
      </c>
      <c r="M127" s="29">
        <f>IF(COUNTA($A127:$K127)=0,"",MAX($L127-$I127,0))</f>
        <v/>
      </c>
      <c r="N127" s="45">
        <f>IF(COUNTA($A127:$K127)=0,"",IF($L127=0,"",$I127/$L127))</f>
        <v/>
      </c>
      <c r="O127" s="29">
        <f>IF(COUNTA($A127:$K127)=0,"",$G127+$H127)</f>
        <v/>
      </c>
      <c r="P127" s="31">
        <f>IF(COUNTA($A127:$K127)=0,"",IF(OR($A127="",$B127="",$C127="",$D127="",$E127="",$F127="",$G127="",$H127="",$I127="",$J127=""),"Missing required field",IF(COUNTIFS(Lists!$B$2:$B$21,$B127,Lists!$D$2:$D$21,$C127)=0,"Room/clinic mismatch",IF(COUNTIFS($A$7:$A$506,$A127,$B$7:$B$506,$B127,$C$7:$C$506,$C127,$D$7:$D$506,$D127)&gt;1,"Duplicate room session",IF($G127+$H127&gt;$F127,"Unavailable exceeds capacity",IF($I127&gt;$L127,"Occupied exceeds usable","Ready"))))))</f>
        <v/>
      </c>
      <c r="Q127" s="29">
        <f>IF($P127&lt;&gt;"Ready",0,IF(AND($A127&gt;=Dashboard!$B$4,$A127&lt;=Dashboard!$B$5,OR(Dashboard!$B$6="All",$B127=Dashboard!$B$6),OR(Dashboard!$B$7="All",$E127=Dashboard!$B$7)),1,0))</f>
        <v/>
      </c>
      <c r="R127" s="32">
        <f>IF(OR($A127="",$B127="",$C127="",$D127=""),"",$B127&amp;"|"&amp;$C127&amp;"|"&amp;YEAR($A127)&amp;"-"&amp;MONTH($A127)&amp;"-"&amp;DAY($A127)&amp;"|"&amp;$D127)</f>
        <v/>
      </c>
    </row>
    <row r="128">
      <c r="A128" s="44" t="n"/>
      <c r="B128" s="26" t="n"/>
      <c r="C128" s="26" t="n"/>
      <c r="D128" s="26" t="n"/>
      <c r="E128" s="26" t="n"/>
      <c r="F128" s="27" t="n"/>
      <c r="G128" s="27" t="n"/>
      <c r="H128" s="27" t="n"/>
      <c r="I128" s="27" t="n"/>
      <c r="J128" s="27" t="n"/>
      <c r="K128" s="28" t="n"/>
      <c r="L128" s="29">
        <f>IF(COUNTA($A128:$K128)=0,"",MAX($F128-$G128-$H128,0))</f>
        <v/>
      </c>
      <c r="M128" s="29">
        <f>IF(COUNTA($A128:$K128)=0,"",MAX($L128-$I128,0))</f>
        <v/>
      </c>
      <c r="N128" s="45">
        <f>IF(COUNTA($A128:$K128)=0,"",IF($L128=0,"",$I128/$L128))</f>
        <v/>
      </c>
      <c r="O128" s="29">
        <f>IF(COUNTA($A128:$K128)=0,"",$G128+$H128)</f>
        <v/>
      </c>
      <c r="P128" s="31">
        <f>IF(COUNTA($A128:$K128)=0,"",IF(OR($A128="",$B128="",$C128="",$D128="",$E128="",$F128="",$G128="",$H128="",$I128="",$J128=""),"Missing required field",IF(COUNTIFS(Lists!$B$2:$B$21,$B128,Lists!$D$2:$D$21,$C128)=0,"Room/clinic mismatch",IF(COUNTIFS($A$7:$A$506,$A128,$B$7:$B$506,$B128,$C$7:$C$506,$C128,$D$7:$D$506,$D128)&gt;1,"Duplicate room session",IF($G128+$H128&gt;$F128,"Unavailable exceeds capacity",IF($I128&gt;$L128,"Occupied exceeds usable","Ready"))))))</f>
        <v/>
      </c>
      <c r="Q128" s="29">
        <f>IF($P128&lt;&gt;"Ready",0,IF(AND($A128&gt;=Dashboard!$B$4,$A128&lt;=Dashboard!$B$5,OR(Dashboard!$B$6="All",$B128=Dashboard!$B$6),OR(Dashboard!$B$7="All",$E128=Dashboard!$B$7)),1,0))</f>
        <v/>
      </c>
      <c r="R128" s="32">
        <f>IF(OR($A128="",$B128="",$C128="",$D128=""),"",$B128&amp;"|"&amp;$C128&amp;"|"&amp;YEAR($A128)&amp;"-"&amp;MONTH($A128)&amp;"-"&amp;DAY($A128)&amp;"|"&amp;$D128)</f>
        <v/>
      </c>
    </row>
    <row r="129">
      <c r="A129" s="44" t="n"/>
      <c r="B129" s="26" t="n"/>
      <c r="C129" s="26" t="n"/>
      <c r="D129" s="26" t="n"/>
      <c r="E129" s="26" t="n"/>
      <c r="F129" s="27" t="n"/>
      <c r="G129" s="27" t="n"/>
      <c r="H129" s="27" t="n"/>
      <c r="I129" s="27" t="n"/>
      <c r="J129" s="27" t="n"/>
      <c r="K129" s="28" t="n"/>
      <c r="L129" s="29">
        <f>IF(COUNTA($A129:$K129)=0,"",MAX($F129-$G129-$H129,0))</f>
        <v/>
      </c>
      <c r="M129" s="29">
        <f>IF(COUNTA($A129:$K129)=0,"",MAX($L129-$I129,0))</f>
        <v/>
      </c>
      <c r="N129" s="45">
        <f>IF(COUNTA($A129:$K129)=0,"",IF($L129=0,"",$I129/$L129))</f>
        <v/>
      </c>
      <c r="O129" s="29">
        <f>IF(COUNTA($A129:$K129)=0,"",$G129+$H129)</f>
        <v/>
      </c>
      <c r="P129" s="31">
        <f>IF(COUNTA($A129:$K129)=0,"",IF(OR($A129="",$B129="",$C129="",$D129="",$E129="",$F129="",$G129="",$H129="",$I129="",$J129=""),"Missing required field",IF(COUNTIFS(Lists!$B$2:$B$21,$B129,Lists!$D$2:$D$21,$C129)=0,"Room/clinic mismatch",IF(COUNTIFS($A$7:$A$506,$A129,$B$7:$B$506,$B129,$C$7:$C$506,$C129,$D$7:$D$506,$D129)&gt;1,"Duplicate room session",IF($G129+$H129&gt;$F129,"Unavailable exceeds capacity",IF($I129&gt;$L129,"Occupied exceeds usable","Ready"))))))</f>
        <v/>
      </c>
      <c r="Q129" s="29">
        <f>IF($P129&lt;&gt;"Ready",0,IF(AND($A129&gt;=Dashboard!$B$4,$A129&lt;=Dashboard!$B$5,OR(Dashboard!$B$6="All",$B129=Dashboard!$B$6),OR(Dashboard!$B$7="All",$E129=Dashboard!$B$7)),1,0))</f>
        <v/>
      </c>
      <c r="R129" s="32">
        <f>IF(OR($A129="",$B129="",$C129="",$D129=""),"",$B129&amp;"|"&amp;$C129&amp;"|"&amp;YEAR($A129)&amp;"-"&amp;MONTH($A129)&amp;"-"&amp;DAY($A129)&amp;"|"&amp;$D129)</f>
        <v/>
      </c>
    </row>
    <row r="130">
      <c r="A130" s="44" t="n"/>
      <c r="B130" s="26" t="n"/>
      <c r="C130" s="26" t="n"/>
      <c r="D130" s="26" t="n"/>
      <c r="E130" s="26" t="n"/>
      <c r="F130" s="27" t="n"/>
      <c r="G130" s="27" t="n"/>
      <c r="H130" s="27" t="n"/>
      <c r="I130" s="27" t="n"/>
      <c r="J130" s="27" t="n"/>
      <c r="K130" s="28" t="n"/>
      <c r="L130" s="29">
        <f>IF(COUNTA($A130:$K130)=0,"",MAX($F130-$G130-$H130,0))</f>
        <v/>
      </c>
      <c r="M130" s="29">
        <f>IF(COUNTA($A130:$K130)=0,"",MAX($L130-$I130,0))</f>
        <v/>
      </c>
      <c r="N130" s="45">
        <f>IF(COUNTA($A130:$K130)=0,"",IF($L130=0,"",$I130/$L130))</f>
        <v/>
      </c>
      <c r="O130" s="29">
        <f>IF(COUNTA($A130:$K130)=0,"",$G130+$H130)</f>
        <v/>
      </c>
      <c r="P130" s="31">
        <f>IF(COUNTA($A130:$K130)=0,"",IF(OR($A130="",$B130="",$C130="",$D130="",$E130="",$F130="",$G130="",$H130="",$I130="",$J130=""),"Missing required field",IF(COUNTIFS(Lists!$B$2:$B$21,$B130,Lists!$D$2:$D$21,$C130)=0,"Room/clinic mismatch",IF(COUNTIFS($A$7:$A$506,$A130,$B$7:$B$506,$B130,$C$7:$C$506,$C130,$D$7:$D$506,$D130)&gt;1,"Duplicate room session",IF($G130+$H130&gt;$F130,"Unavailable exceeds capacity",IF($I130&gt;$L130,"Occupied exceeds usable","Ready"))))))</f>
        <v/>
      </c>
      <c r="Q130" s="29">
        <f>IF($P130&lt;&gt;"Ready",0,IF(AND($A130&gt;=Dashboard!$B$4,$A130&lt;=Dashboard!$B$5,OR(Dashboard!$B$6="All",$B130=Dashboard!$B$6),OR(Dashboard!$B$7="All",$E130=Dashboard!$B$7)),1,0))</f>
        <v/>
      </c>
      <c r="R130" s="32">
        <f>IF(OR($A130="",$B130="",$C130="",$D130=""),"",$B130&amp;"|"&amp;$C130&amp;"|"&amp;YEAR($A130)&amp;"-"&amp;MONTH($A130)&amp;"-"&amp;DAY($A130)&amp;"|"&amp;$D130)</f>
        <v/>
      </c>
    </row>
    <row r="131">
      <c r="A131" s="44" t="n"/>
      <c r="B131" s="26" t="n"/>
      <c r="C131" s="26" t="n"/>
      <c r="D131" s="26" t="n"/>
      <c r="E131" s="26" t="n"/>
      <c r="F131" s="27" t="n"/>
      <c r="G131" s="27" t="n"/>
      <c r="H131" s="27" t="n"/>
      <c r="I131" s="27" t="n"/>
      <c r="J131" s="27" t="n"/>
      <c r="K131" s="28" t="n"/>
      <c r="L131" s="29">
        <f>IF(COUNTA($A131:$K131)=0,"",MAX($F131-$G131-$H131,0))</f>
        <v/>
      </c>
      <c r="M131" s="29">
        <f>IF(COUNTA($A131:$K131)=0,"",MAX($L131-$I131,0))</f>
        <v/>
      </c>
      <c r="N131" s="45">
        <f>IF(COUNTA($A131:$K131)=0,"",IF($L131=0,"",$I131/$L131))</f>
        <v/>
      </c>
      <c r="O131" s="29">
        <f>IF(COUNTA($A131:$K131)=0,"",$G131+$H131)</f>
        <v/>
      </c>
      <c r="P131" s="31">
        <f>IF(COUNTA($A131:$K131)=0,"",IF(OR($A131="",$B131="",$C131="",$D131="",$E131="",$F131="",$G131="",$H131="",$I131="",$J131=""),"Missing required field",IF(COUNTIFS(Lists!$B$2:$B$21,$B131,Lists!$D$2:$D$21,$C131)=0,"Room/clinic mismatch",IF(COUNTIFS($A$7:$A$506,$A131,$B$7:$B$506,$B131,$C$7:$C$506,$C131,$D$7:$D$506,$D131)&gt;1,"Duplicate room session",IF($G131+$H131&gt;$F131,"Unavailable exceeds capacity",IF($I131&gt;$L131,"Occupied exceeds usable","Ready"))))))</f>
        <v/>
      </c>
      <c r="Q131" s="29">
        <f>IF($P131&lt;&gt;"Ready",0,IF(AND($A131&gt;=Dashboard!$B$4,$A131&lt;=Dashboard!$B$5,OR(Dashboard!$B$6="All",$B131=Dashboard!$B$6),OR(Dashboard!$B$7="All",$E131=Dashboard!$B$7)),1,0))</f>
        <v/>
      </c>
      <c r="R131" s="32">
        <f>IF(OR($A131="",$B131="",$C131="",$D131=""),"",$B131&amp;"|"&amp;$C131&amp;"|"&amp;YEAR($A131)&amp;"-"&amp;MONTH($A131)&amp;"-"&amp;DAY($A131)&amp;"|"&amp;$D131)</f>
        <v/>
      </c>
    </row>
    <row r="132">
      <c r="A132" s="44" t="n"/>
      <c r="B132" s="26" t="n"/>
      <c r="C132" s="26" t="n"/>
      <c r="D132" s="26" t="n"/>
      <c r="E132" s="26" t="n"/>
      <c r="F132" s="27" t="n"/>
      <c r="G132" s="27" t="n"/>
      <c r="H132" s="27" t="n"/>
      <c r="I132" s="27" t="n"/>
      <c r="J132" s="27" t="n"/>
      <c r="K132" s="28" t="n"/>
      <c r="L132" s="29">
        <f>IF(COUNTA($A132:$K132)=0,"",MAX($F132-$G132-$H132,0))</f>
        <v/>
      </c>
      <c r="M132" s="29">
        <f>IF(COUNTA($A132:$K132)=0,"",MAX($L132-$I132,0))</f>
        <v/>
      </c>
      <c r="N132" s="45">
        <f>IF(COUNTA($A132:$K132)=0,"",IF($L132=0,"",$I132/$L132))</f>
        <v/>
      </c>
      <c r="O132" s="29">
        <f>IF(COUNTA($A132:$K132)=0,"",$G132+$H132)</f>
        <v/>
      </c>
      <c r="P132" s="31">
        <f>IF(COUNTA($A132:$K132)=0,"",IF(OR($A132="",$B132="",$C132="",$D132="",$E132="",$F132="",$G132="",$H132="",$I132="",$J132=""),"Missing required field",IF(COUNTIFS(Lists!$B$2:$B$21,$B132,Lists!$D$2:$D$21,$C132)=0,"Room/clinic mismatch",IF(COUNTIFS($A$7:$A$506,$A132,$B$7:$B$506,$B132,$C$7:$C$506,$C132,$D$7:$D$506,$D132)&gt;1,"Duplicate room session",IF($G132+$H132&gt;$F132,"Unavailable exceeds capacity",IF($I132&gt;$L132,"Occupied exceeds usable","Ready"))))))</f>
        <v/>
      </c>
      <c r="Q132" s="29">
        <f>IF($P132&lt;&gt;"Ready",0,IF(AND($A132&gt;=Dashboard!$B$4,$A132&lt;=Dashboard!$B$5,OR(Dashboard!$B$6="All",$B132=Dashboard!$B$6),OR(Dashboard!$B$7="All",$E132=Dashboard!$B$7)),1,0))</f>
        <v/>
      </c>
      <c r="R132" s="32">
        <f>IF(OR($A132="",$B132="",$C132="",$D132=""),"",$B132&amp;"|"&amp;$C132&amp;"|"&amp;YEAR($A132)&amp;"-"&amp;MONTH($A132)&amp;"-"&amp;DAY($A132)&amp;"|"&amp;$D132)</f>
        <v/>
      </c>
    </row>
    <row r="133">
      <c r="A133" s="44" t="n"/>
      <c r="B133" s="26" t="n"/>
      <c r="C133" s="26" t="n"/>
      <c r="D133" s="26" t="n"/>
      <c r="E133" s="26" t="n"/>
      <c r="F133" s="27" t="n"/>
      <c r="G133" s="27" t="n"/>
      <c r="H133" s="27" t="n"/>
      <c r="I133" s="27" t="n"/>
      <c r="J133" s="27" t="n"/>
      <c r="K133" s="28" t="n"/>
      <c r="L133" s="29">
        <f>IF(COUNTA($A133:$K133)=0,"",MAX($F133-$G133-$H133,0))</f>
        <v/>
      </c>
      <c r="M133" s="29">
        <f>IF(COUNTA($A133:$K133)=0,"",MAX($L133-$I133,0))</f>
        <v/>
      </c>
      <c r="N133" s="45">
        <f>IF(COUNTA($A133:$K133)=0,"",IF($L133=0,"",$I133/$L133))</f>
        <v/>
      </c>
      <c r="O133" s="29">
        <f>IF(COUNTA($A133:$K133)=0,"",$G133+$H133)</f>
        <v/>
      </c>
      <c r="P133" s="31">
        <f>IF(COUNTA($A133:$K133)=0,"",IF(OR($A133="",$B133="",$C133="",$D133="",$E133="",$F133="",$G133="",$H133="",$I133="",$J133=""),"Missing required field",IF(COUNTIFS(Lists!$B$2:$B$21,$B133,Lists!$D$2:$D$21,$C133)=0,"Room/clinic mismatch",IF(COUNTIFS($A$7:$A$506,$A133,$B$7:$B$506,$B133,$C$7:$C$506,$C133,$D$7:$D$506,$D133)&gt;1,"Duplicate room session",IF($G133+$H133&gt;$F133,"Unavailable exceeds capacity",IF($I133&gt;$L133,"Occupied exceeds usable","Ready"))))))</f>
        <v/>
      </c>
      <c r="Q133" s="29">
        <f>IF($P133&lt;&gt;"Ready",0,IF(AND($A133&gt;=Dashboard!$B$4,$A133&lt;=Dashboard!$B$5,OR(Dashboard!$B$6="All",$B133=Dashboard!$B$6),OR(Dashboard!$B$7="All",$E133=Dashboard!$B$7)),1,0))</f>
        <v/>
      </c>
      <c r="R133" s="32">
        <f>IF(OR($A133="",$B133="",$C133="",$D133=""),"",$B133&amp;"|"&amp;$C133&amp;"|"&amp;YEAR($A133)&amp;"-"&amp;MONTH($A133)&amp;"-"&amp;DAY($A133)&amp;"|"&amp;$D133)</f>
        <v/>
      </c>
    </row>
    <row r="134">
      <c r="A134" s="44" t="n"/>
      <c r="B134" s="26" t="n"/>
      <c r="C134" s="26" t="n"/>
      <c r="D134" s="26" t="n"/>
      <c r="E134" s="26" t="n"/>
      <c r="F134" s="27" t="n"/>
      <c r="G134" s="27" t="n"/>
      <c r="H134" s="27" t="n"/>
      <c r="I134" s="27" t="n"/>
      <c r="J134" s="27" t="n"/>
      <c r="K134" s="28" t="n"/>
      <c r="L134" s="29">
        <f>IF(COUNTA($A134:$K134)=0,"",MAX($F134-$G134-$H134,0))</f>
        <v/>
      </c>
      <c r="M134" s="29">
        <f>IF(COUNTA($A134:$K134)=0,"",MAX($L134-$I134,0))</f>
        <v/>
      </c>
      <c r="N134" s="45">
        <f>IF(COUNTA($A134:$K134)=0,"",IF($L134=0,"",$I134/$L134))</f>
        <v/>
      </c>
      <c r="O134" s="29">
        <f>IF(COUNTA($A134:$K134)=0,"",$G134+$H134)</f>
        <v/>
      </c>
      <c r="P134" s="31">
        <f>IF(COUNTA($A134:$K134)=0,"",IF(OR($A134="",$B134="",$C134="",$D134="",$E134="",$F134="",$G134="",$H134="",$I134="",$J134=""),"Missing required field",IF(COUNTIFS(Lists!$B$2:$B$21,$B134,Lists!$D$2:$D$21,$C134)=0,"Room/clinic mismatch",IF(COUNTIFS($A$7:$A$506,$A134,$B$7:$B$506,$B134,$C$7:$C$506,$C134,$D$7:$D$506,$D134)&gt;1,"Duplicate room session",IF($G134+$H134&gt;$F134,"Unavailable exceeds capacity",IF($I134&gt;$L134,"Occupied exceeds usable","Ready"))))))</f>
        <v/>
      </c>
      <c r="Q134" s="29">
        <f>IF($P134&lt;&gt;"Ready",0,IF(AND($A134&gt;=Dashboard!$B$4,$A134&lt;=Dashboard!$B$5,OR(Dashboard!$B$6="All",$B134=Dashboard!$B$6),OR(Dashboard!$B$7="All",$E134=Dashboard!$B$7)),1,0))</f>
        <v/>
      </c>
      <c r="R134" s="32">
        <f>IF(OR($A134="",$B134="",$C134="",$D134=""),"",$B134&amp;"|"&amp;$C134&amp;"|"&amp;YEAR($A134)&amp;"-"&amp;MONTH($A134)&amp;"-"&amp;DAY($A134)&amp;"|"&amp;$D134)</f>
        <v/>
      </c>
    </row>
    <row r="135">
      <c r="A135" s="44" t="n"/>
      <c r="B135" s="26" t="n"/>
      <c r="C135" s="26" t="n"/>
      <c r="D135" s="26" t="n"/>
      <c r="E135" s="26" t="n"/>
      <c r="F135" s="27" t="n"/>
      <c r="G135" s="27" t="n"/>
      <c r="H135" s="27" t="n"/>
      <c r="I135" s="27" t="n"/>
      <c r="J135" s="27" t="n"/>
      <c r="K135" s="28" t="n"/>
      <c r="L135" s="29">
        <f>IF(COUNTA($A135:$K135)=0,"",MAX($F135-$G135-$H135,0))</f>
        <v/>
      </c>
      <c r="M135" s="29">
        <f>IF(COUNTA($A135:$K135)=0,"",MAX($L135-$I135,0))</f>
        <v/>
      </c>
      <c r="N135" s="45">
        <f>IF(COUNTA($A135:$K135)=0,"",IF($L135=0,"",$I135/$L135))</f>
        <v/>
      </c>
      <c r="O135" s="29">
        <f>IF(COUNTA($A135:$K135)=0,"",$G135+$H135)</f>
        <v/>
      </c>
      <c r="P135" s="31">
        <f>IF(COUNTA($A135:$K135)=0,"",IF(OR($A135="",$B135="",$C135="",$D135="",$E135="",$F135="",$G135="",$H135="",$I135="",$J135=""),"Missing required field",IF(COUNTIFS(Lists!$B$2:$B$21,$B135,Lists!$D$2:$D$21,$C135)=0,"Room/clinic mismatch",IF(COUNTIFS($A$7:$A$506,$A135,$B$7:$B$506,$B135,$C$7:$C$506,$C135,$D$7:$D$506,$D135)&gt;1,"Duplicate room session",IF($G135+$H135&gt;$F135,"Unavailable exceeds capacity",IF($I135&gt;$L135,"Occupied exceeds usable","Ready"))))))</f>
        <v/>
      </c>
      <c r="Q135" s="29">
        <f>IF($P135&lt;&gt;"Ready",0,IF(AND($A135&gt;=Dashboard!$B$4,$A135&lt;=Dashboard!$B$5,OR(Dashboard!$B$6="All",$B135=Dashboard!$B$6),OR(Dashboard!$B$7="All",$E135=Dashboard!$B$7)),1,0))</f>
        <v/>
      </c>
      <c r="R135" s="32">
        <f>IF(OR($A135="",$B135="",$C135="",$D135=""),"",$B135&amp;"|"&amp;$C135&amp;"|"&amp;YEAR($A135)&amp;"-"&amp;MONTH($A135)&amp;"-"&amp;DAY($A135)&amp;"|"&amp;$D135)</f>
        <v/>
      </c>
    </row>
    <row r="136">
      <c r="A136" s="44" t="n"/>
      <c r="B136" s="26" t="n"/>
      <c r="C136" s="26" t="n"/>
      <c r="D136" s="26" t="n"/>
      <c r="E136" s="26" t="n"/>
      <c r="F136" s="27" t="n"/>
      <c r="G136" s="27" t="n"/>
      <c r="H136" s="27" t="n"/>
      <c r="I136" s="27" t="n"/>
      <c r="J136" s="27" t="n"/>
      <c r="K136" s="28" t="n"/>
      <c r="L136" s="29">
        <f>IF(COUNTA($A136:$K136)=0,"",MAX($F136-$G136-$H136,0))</f>
        <v/>
      </c>
      <c r="M136" s="29">
        <f>IF(COUNTA($A136:$K136)=0,"",MAX($L136-$I136,0))</f>
        <v/>
      </c>
      <c r="N136" s="45">
        <f>IF(COUNTA($A136:$K136)=0,"",IF($L136=0,"",$I136/$L136))</f>
        <v/>
      </c>
      <c r="O136" s="29">
        <f>IF(COUNTA($A136:$K136)=0,"",$G136+$H136)</f>
        <v/>
      </c>
      <c r="P136" s="31">
        <f>IF(COUNTA($A136:$K136)=0,"",IF(OR($A136="",$B136="",$C136="",$D136="",$E136="",$F136="",$G136="",$H136="",$I136="",$J136=""),"Missing required field",IF(COUNTIFS(Lists!$B$2:$B$21,$B136,Lists!$D$2:$D$21,$C136)=0,"Room/clinic mismatch",IF(COUNTIFS($A$7:$A$506,$A136,$B$7:$B$506,$B136,$C$7:$C$506,$C136,$D$7:$D$506,$D136)&gt;1,"Duplicate room session",IF($G136+$H136&gt;$F136,"Unavailable exceeds capacity",IF($I136&gt;$L136,"Occupied exceeds usable","Ready"))))))</f>
        <v/>
      </c>
      <c r="Q136" s="29">
        <f>IF($P136&lt;&gt;"Ready",0,IF(AND($A136&gt;=Dashboard!$B$4,$A136&lt;=Dashboard!$B$5,OR(Dashboard!$B$6="All",$B136=Dashboard!$B$6),OR(Dashboard!$B$7="All",$E136=Dashboard!$B$7)),1,0))</f>
        <v/>
      </c>
      <c r="R136" s="32">
        <f>IF(OR($A136="",$B136="",$C136="",$D136=""),"",$B136&amp;"|"&amp;$C136&amp;"|"&amp;YEAR($A136)&amp;"-"&amp;MONTH($A136)&amp;"-"&amp;DAY($A136)&amp;"|"&amp;$D136)</f>
        <v/>
      </c>
    </row>
    <row r="137">
      <c r="A137" s="44" t="n"/>
      <c r="B137" s="26" t="n"/>
      <c r="C137" s="26" t="n"/>
      <c r="D137" s="26" t="n"/>
      <c r="E137" s="26" t="n"/>
      <c r="F137" s="27" t="n"/>
      <c r="G137" s="27" t="n"/>
      <c r="H137" s="27" t="n"/>
      <c r="I137" s="27" t="n"/>
      <c r="J137" s="27" t="n"/>
      <c r="K137" s="28" t="n"/>
      <c r="L137" s="29">
        <f>IF(COUNTA($A137:$K137)=0,"",MAX($F137-$G137-$H137,0))</f>
        <v/>
      </c>
      <c r="M137" s="29">
        <f>IF(COUNTA($A137:$K137)=0,"",MAX($L137-$I137,0))</f>
        <v/>
      </c>
      <c r="N137" s="45">
        <f>IF(COUNTA($A137:$K137)=0,"",IF($L137=0,"",$I137/$L137))</f>
        <v/>
      </c>
      <c r="O137" s="29">
        <f>IF(COUNTA($A137:$K137)=0,"",$G137+$H137)</f>
        <v/>
      </c>
      <c r="P137" s="31">
        <f>IF(COUNTA($A137:$K137)=0,"",IF(OR($A137="",$B137="",$C137="",$D137="",$E137="",$F137="",$G137="",$H137="",$I137="",$J137=""),"Missing required field",IF(COUNTIFS(Lists!$B$2:$B$21,$B137,Lists!$D$2:$D$21,$C137)=0,"Room/clinic mismatch",IF(COUNTIFS($A$7:$A$506,$A137,$B$7:$B$506,$B137,$C$7:$C$506,$C137,$D$7:$D$506,$D137)&gt;1,"Duplicate room session",IF($G137+$H137&gt;$F137,"Unavailable exceeds capacity",IF($I137&gt;$L137,"Occupied exceeds usable","Ready"))))))</f>
        <v/>
      </c>
      <c r="Q137" s="29">
        <f>IF($P137&lt;&gt;"Ready",0,IF(AND($A137&gt;=Dashboard!$B$4,$A137&lt;=Dashboard!$B$5,OR(Dashboard!$B$6="All",$B137=Dashboard!$B$6),OR(Dashboard!$B$7="All",$E137=Dashboard!$B$7)),1,0))</f>
        <v/>
      </c>
      <c r="R137" s="32">
        <f>IF(OR($A137="",$B137="",$C137="",$D137=""),"",$B137&amp;"|"&amp;$C137&amp;"|"&amp;YEAR($A137)&amp;"-"&amp;MONTH($A137)&amp;"-"&amp;DAY($A137)&amp;"|"&amp;$D137)</f>
        <v/>
      </c>
    </row>
    <row r="138">
      <c r="A138" s="44" t="n"/>
      <c r="B138" s="26" t="n"/>
      <c r="C138" s="26" t="n"/>
      <c r="D138" s="26" t="n"/>
      <c r="E138" s="26" t="n"/>
      <c r="F138" s="27" t="n"/>
      <c r="G138" s="27" t="n"/>
      <c r="H138" s="27" t="n"/>
      <c r="I138" s="27" t="n"/>
      <c r="J138" s="27" t="n"/>
      <c r="K138" s="28" t="n"/>
      <c r="L138" s="29">
        <f>IF(COUNTA($A138:$K138)=0,"",MAX($F138-$G138-$H138,0))</f>
        <v/>
      </c>
      <c r="M138" s="29">
        <f>IF(COUNTA($A138:$K138)=0,"",MAX($L138-$I138,0))</f>
        <v/>
      </c>
      <c r="N138" s="45">
        <f>IF(COUNTA($A138:$K138)=0,"",IF($L138=0,"",$I138/$L138))</f>
        <v/>
      </c>
      <c r="O138" s="29">
        <f>IF(COUNTA($A138:$K138)=0,"",$G138+$H138)</f>
        <v/>
      </c>
      <c r="P138" s="31">
        <f>IF(COUNTA($A138:$K138)=0,"",IF(OR($A138="",$B138="",$C138="",$D138="",$E138="",$F138="",$G138="",$H138="",$I138="",$J138=""),"Missing required field",IF(COUNTIFS(Lists!$B$2:$B$21,$B138,Lists!$D$2:$D$21,$C138)=0,"Room/clinic mismatch",IF(COUNTIFS($A$7:$A$506,$A138,$B$7:$B$506,$B138,$C$7:$C$506,$C138,$D$7:$D$506,$D138)&gt;1,"Duplicate room session",IF($G138+$H138&gt;$F138,"Unavailable exceeds capacity",IF($I138&gt;$L138,"Occupied exceeds usable","Ready"))))))</f>
        <v/>
      </c>
      <c r="Q138" s="29">
        <f>IF($P138&lt;&gt;"Ready",0,IF(AND($A138&gt;=Dashboard!$B$4,$A138&lt;=Dashboard!$B$5,OR(Dashboard!$B$6="All",$B138=Dashboard!$B$6),OR(Dashboard!$B$7="All",$E138=Dashboard!$B$7)),1,0))</f>
        <v/>
      </c>
      <c r="R138" s="32">
        <f>IF(OR($A138="",$B138="",$C138="",$D138=""),"",$B138&amp;"|"&amp;$C138&amp;"|"&amp;YEAR($A138)&amp;"-"&amp;MONTH($A138)&amp;"-"&amp;DAY($A138)&amp;"|"&amp;$D138)</f>
        <v/>
      </c>
    </row>
    <row r="139">
      <c r="A139" s="44" t="n"/>
      <c r="B139" s="26" t="n"/>
      <c r="C139" s="26" t="n"/>
      <c r="D139" s="26" t="n"/>
      <c r="E139" s="26" t="n"/>
      <c r="F139" s="27" t="n"/>
      <c r="G139" s="27" t="n"/>
      <c r="H139" s="27" t="n"/>
      <c r="I139" s="27" t="n"/>
      <c r="J139" s="27" t="n"/>
      <c r="K139" s="28" t="n"/>
      <c r="L139" s="29">
        <f>IF(COUNTA($A139:$K139)=0,"",MAX($F139-$G139-$H139,0))</f>
        <v/>
      </c>
      <c r="M139" s="29">
        <f>IF(COUNTA($A139:$K139)=0,"",MAX($L139-$I139,0))</f>
        <v/>
      </c>
      <c r="N139" s="45">
        <f>IF(COUNTA($A139:$K139)=0,"",IF($L139=0,"",$I139/$L139))</f>
        <v/>
      </c>
      <c r="O139" s="29">
        <f>IF(COUNTA($A139:$K139)=0,"",$G139+$H139)</f>
        <v/>
      </c>
      <c r="P139" s="31">
        <f>IF(COUNTA($A139:$K139)=0,"",IF(OR($A139="",$B139="",$C139="",$D139="",$E139="",$F139="",$G139="",$H139="",$I139="",$J139=""),"Missing required field",IF(COUNTIFS(Lists!$B$2:$B$21,$B139,Lists!$D$2:$D$21,$C139)=0,"Room/clinic mismatch",IF(COUNTIFS($A$7:$A$506,$A139,$B$7:$B$506,$B139,$C$7:$C$506,$C139,$D$7:$D$506,$D139)&gt;1,"Duplicate room session",IF($G139+$H139&gt;$F139,"Unavailable exceeds capacity",IF($I139&gt;$L139,"Occupied exceeds usable","Ready"))))))</f>
        <v/>
      </c>
      <c r="Q139" s="29">
        <f>IF($P139&lt;&gt;"Ready",0,IF(AND($A139&gt;=Dashboard!$B$4,$A139&lt;=Dashboard!$B$5,OR(Dashboard!$B$6="All",$B139=Dashboard!$B$6),OR(Dashboard!$B$7="All",$E139=Dashboard!$B$7)),1,0))</f>
        <v/>
      </c>
      <c r="R139" s="32">
        <f>IF(OR($A139="",$B139="",$C139="",$D139=""),"",$B139&amp;"|"&amp;$C139&amp;"|"&amp;YEAR($A139)&amp;"-"&amp;MONTH($A139)&amp;"-"&amp;DAY($A139)&amp;"|"&amp;$D139)</f>
        <v/>
      </c>
    </row>
    <row r="140">
      <c r="A140" s="44" t="n"/>
      <c r="B140" s="26" t="n"/>
      <c r="C140" s="26" t="n"/>
      <c r="D140" s="26" t="n"/>
      <c r="E140" s="26" t="n"/>
      <c r="F140" s="27" t="n"/>
      <c r="G140" s="27" t="n"/>
      <c r="H140" s="27" t="n"/>
      <c r="I140" s="27" t="n"/>
      <c r="J140" s="27" t="n"/>
      <c r="K140" s="28" t="n"/>
      <c r="L140" s="29">
        <f>IF(COUNTA($A140:$K140)=0,"",MAX($F140-$G140-$H140,0))</f>
        <v/>
      </c>
      <c r="M140" s="29">
        <f>IF(COUNTA($A140:$K140)=0,"",MAX($L140-$I140,0))</f>
        <v/>
      </c>
      <c r="N140" s="45">
        <f>IF(COUNTA($A140:$K140)=0,"",IF($L140=0,"",$I140/$L140))</f>
        <v/>
      </c>
      <c r="O140" s="29">
        <f>IF(COUNTA($A140:$K140)=0,"",$G140+$H140)</f>
        <v/>
      </c>
      <c r="P140" s="31">
        <f>IF(COUNTA($A140:$K140)=0,"",IF(OR($A140="",$B140="",$C140="",$D140="",$E140="",$F140="",$G140="",$H140="",$I140="",$J140=""),"Missing required field",IF(COUNTIFS(Lists!$B$2:$B$21,$B140,Lists!$D$2:$D$21,$C140)=0,"Room/clinic mismatch",IF(COUNTIFS($A$7:$A$506,$A140,$B$7:$B$506,$B140,$C$7:$C$506,$C140,$D$7:$D$506,$D140)&gt;1,"Duplicate room session",IF($G140+$H140&gt;$F140,"Unavailable exceeds capacity",IF($I140&gt;$L140,"Occupied exceeds usable","Ready"))))))</f>
        <v/>
      </c>
      <c r="Q140" s="29">
        <f>IF($P140&lt;&gt;"Ready",0,IF(AND($A140&gt;=Dashboard!$B$4,$A140&lt;=Dashboard!$B$5,OR(Dashboard!$B$6="All",$B140=Dashboard!$B$6),OR(Dashboard!$B$7="All",$E140=Dashboard!$B$7)),1,0))</f>
        <v/>
      </c>
      <c r="R140" s="32">
        <f>IF(OR($A140="",$B140="",$C140="",$D140=""),"",$B140&amp;"|"&amp;$C140&amp;"|"&amp;YEAR($A140)&amp;"-"&amp;MONTH($A140)&amp;"-"&amp;DAY($A140)&amp;"|"&amp;$D140)</f>
        <v/>
      </c>
    </row>
    <row r="141">
      <c r="A141" s="44" t="n"/>
      <c r="B141" s="26" t="n"/>
      <c r="C141" s="26" t="n"/>
      <c r="D141" s="26" t="n"/>
      <c r="E141" s="26" t="n"/>
      <c r="F141" s="27" t="n"/>
      <c r="G141" s="27" t="n"/>
      <c r="H141" s="27" t="n"/>
      <c r="I141" s="27" t="n"/>
      <c r="J141" s="27" t="n"/>
      <c r="K141" s="28" t="n"/>
      <c r="L141" s="29">
        <f>IF(COUNTA($A141:$K141)=0,"",MAX($F141-$G141-$H141,0))</f>
        <v/>
      </c>
      <c r="M141" s="29">
        <f>IF(COUNTA($A141:$K141)=0,"",MAX($L141-$I141,0))</f>
        <v/>
      </c>
      <c r="N141" s="45">
        <f>IF(COUNTA($A141:$K141)=0,"",IF($L141=0,"",$I141/$L141))</f>
        <v/>
      </c>
      <c r="O141" s="29">
        <f>IF(COUNTA($A141:$K141)=0,"",$G141+$H141)</f>
        <v/>
      </c>
      <c r="P141" s="31">
        <f>IF(COUNTA($A141:$K141)=0,"",IF(OR($A141="",$B141="",$C141="",$D141="",$E141="",$F141="",$G141="",$H141="",$I141="",$J141=""),"Missing required field",IF(COUNTIFS(Lists!$B$2:$B$21,$B141,Lists!$D$2:$D$21,$C141)=0,"Room/clinic mismatch",IF(COUNTIFS($A$7:$A$506,$A141,$B$7:$B$506,$B141,$C$7:$C$506,$C141,$D$7:$D$506,$D141)&gt;1,"Duplicate room session",IF($G141+$H141&gt;$F141,"Unavailable exceeds capacity",IF($I141&gt;$L141,"Occupied exceeds usable","Ready"))))))</f>
        <v/>
      </c>
      <c r="Q141" s="29">
        <f>IF($P141&lt;&gt;"Ready",0,IF(AND($A141&gt;=Dashboard!$B$4,$A141&lt;=Dashboard!$B$5,OR(Dashboard!$B$6="All",$B141=Dashboard!$B$6),OR(Dashboard!$B$7="All",$E141=Dashboard!$B$7)),1,0))</f>
        <v/>
      </c>
      <c r="R141" s="32">
        <f>IF(OR($A141="",$B141="",$C141="",$D141=""),"",$B141&amp;"|"&amp;$C141&amp;"|"&amp;YEAR($A141)&amp;"-"&amp;MONTH($A141)&amp;"-"&amp;DAY($A141)&amp;"|"&amp;$D141)</f>
        <v/>
      </c>
    </row>
    <row r="142">
      <c r="A142" s="44" t="n"/>
      <c r="B142" s="26" t="n"/>
      <c r="C142" s="26" t="n"/>
      <c r="D142" s="26" t="n"/>
      <c r="E142" s="26" t="n"/>
      <c r="F142" s="27" t="n"/>
      <c r="G142" s="27" t="n"/>
      <c r="H142" s="27" t="n"/>
      <c r="I142" s="27" t="n"/>
      <c r="J142" s="27" t="n"/>
      <c r="K142" s="28" t="n"/>
      <c r="L142" s="29">
        <f>IF(COUNTA($A142:$K142)=0,"",MAX($F142-$G142-$H142,0))</f>
        <v/>
      </c>
      <c r="M142" s="29">
        <f>IF(COUNTA($A142:$K142)=0,"",MAX($L142-$I142,0))</f>
        <v/>
      </c>
      <c r="N142" s="45">
        <f>IF(COUNTA($A142:$K142)=0,"",IF($L142=0,"",$I142/$L142))</f>
        <v/>
      </c>
      <c r="O142" s="29">
        <f>IF(COUNTA($A142:$K142)=0,"",$G142+$H142)</f>
        <v/>
      </c>
      <c r="P142" s="31">
        <f>IF(COUNTA($A142:$K142)=0,"",IF(OR($A142="",$B142="",$C142="",$D142="",$E142="",$F142="",$G142="",$H142="",$I142="",$J142=""),"Missing required field",IF(COUNTIFS(Lists!$B$2:$B$21,$B142,Lists!$D$2:$D$21,$C142)=0,"Room/clinic mismatch",IF(COUNTIFS($A$7:$A$506,$A142,$B$7:$B$506,$B142,$C$7:$C$506,$C142,$D$7:$D$506,$D142)&gt;1,"Duplicate room session",IF($G142+$H142&gt;$F142,"Unavailable exceeds capacity",IF($I142&gt;$L142,"Occupied exceeds usable","Ready"))))))</f>
        <v/>
      </c>
      <c r="Q142" s="29">
        <f>IF($P142&lt;&gt;"Ready",0,IF(AND($A142&gt;=Dashboard!$B$4,$A142&lt;=Dashboard!$B$5,OR(Dashboard!$B$6="All",$B142=Dashboard!$B$6),OR(Dashboard!$B$7="All",$E142=Dashboard!$B$7)),1,0))</f>
        <v/>
      </c>
      <c r="R142" s="32">
        <f>IF(OR($A142="",$B142="",$C142="",$D142=""),"",$B142&amp;"|"&amp;$C142&amp;"|"&amp;YEAR($A142)&amp;"-"&amp;MONTH($A142)&amp;"-"&amp;DAY($A142)&amp;"|"&amp;$D142)</f>
        <v/>
      </c>
    </row>
    <row r="143">
      <c r="A143" s="44" t="n"/>
      <c r="B143" s="26" t="n"/>
      <c r="C143" s="26" t="n"/>
      <c r="D143" s="26" t="n"/>
      <c r="E143" s="26" t="n"/>
      <c r="F143" s="27" t="n"/>
      <c r="G143" s="27" t="n"/>
      <c r="H143" s="27" t="n"/>
      <c r="I143" s="27" t="n"/>
      <c r="J143" s="27" t="n"/>
      <c r="K143" s="28" t="n"/>
      <c r="L143" s="29">
        <f>IF(COUNTA($A143:$K143)=0,"",MAX($F143-$G143-$H143,0))</f>
        <v/>
      </c>
      <c r="M143" s="29">
        <f>IF(COUNTA($A143:$K143)=0,"",MAX($L143-$I143,0))</f>
        <v/>
      </c>
      <c r="N143" s="45">
        <f>IF(COUNTA($A143:$K143)=0,"",IF($L143=0,"",$I143/$L143))</f>
        <v/>
      </c>
      <c r="O143" s="29">
        <f>IF(COUNTA($A143:$K143)=0,"",$G143+$H143)</f>
        <v/>
      </c>
      <c r="P143" s="31">
        <f>IF(COUNTA($A143:$K143)=0,"",IF(OR($A143="",$B143="",$C143="",$D143="",$E143="",$F143="",$G143="",$H143="",$I143="",$J143=""),"Missing required field",IF(COUNTIFS(Lists!$B$2:$B$21,$B143,Lists!$D$2:$D$21,$C143)=0,"Room/clinic mismatch",IF(COUNTIFS($A$7:$A$506,$A143,$B$7:$B$506,$B143,$C$7:$C$506,$C143,$D$7:$D$506,$D143)&gt;1,"Duplicate room session",IF($G143+$H143&gt;$F143,"Unavailable exceeds capacity",IF($I143&gt;$L143,"Occupied exceeds usable","Ready"))))))</f>
        <v/>
      </c>
      <c r="Q143" s="29">
        <f>IF($P143&lt;&gt;"Ready",0,IF(AND($A143&gt;=Dashboard!$B$4,$A143&lt;=Dashboard!$B$5,OR(Dashboard!$B$6="All",$B143=Dashboard!$B$6),OR(Dashboard!$B$7="All",$E143=Dashboard!$B$7)),1,0))</f>
        <v/>
      </c>
      <c r="R143" s="32">
        <f>IF(OR($A143="",$B143="",$C143="",$D143=""),"",$B143&amp;"|"&amp;$C143&amp;"|"&amp;YEAR($A143)&amp;"-"&amp;MONTH($A143)&amp;"-"&amp;DAY($A143)&amp;"|"&amp;$D143)</f>
        <v/>
      </c>
    </row>
    <row r="144">
      <c r="A144" s="44" t="n"/>
      <c r="B144" s="26" t="n"/>
      <c r="C144" s="26" t="n"/>
      <c r="D144" s="26" t="n"/>
      <c r="E144" s="26" t="n"/>
      <c r="F144" s="27" t="n"/>
      <c r="G144" s="27" t="n"/>
      <c r="H144" s="27" t="n"/>
      <c r="I144" s="27" t="n"/>
      <c r="J144" s="27" t="n"/>
      <c r="K144" s="28" t="n"/>
      <c r="L144" s="29">
        <f>IF(COUNTA($A144:$K144)=0,"",MAX($F144-$G144-$H144,0))</f>
        <v/>
      </c>
      <c r="M144" s="29">
        <f>IF(COUNTA($A144:$K144)=0,"",MAX($L144-$I144,0))</f>
        <v/>
      </c>
      <c r="N144" s="45">
        <f>IF(COUNTA($A144:$K144)=0,"",IF($L144=0,"",$I144/$L144))</f>
        <v/>
      </c>
      <c r="O144" s="29">
        <f>IF(COUNTA($A144:$K144)=0,"",$G144+$H144)</f>
        <v/>
      </c>
      <c r="P144" s="31">
        <f>IF(COUNTA($A144:$K144)=0,"",IF(OR($A144="",$B144="",$C144="",$D144="",$E144="",$F144="",$G144="",$H144="",$I144="",$J144=""),"Missing required field",IF(COUNTIFS(Lists!$B$2:$B$21,$B144,Lists!$D$2:$D$21,$C144)=0,"Room/clinic mismatch",IF(COUNTIFS($A$7:$A$506,$A144,$B$7:$B$506,$B144,$C$7:$C$506,$C144,$D$7:$D$506,$D144)&gt;1,"Duplicate room session",IF($G144+$H144&gt;$F144,"Unavailable exceeds capacity",IF($I144&gt;$L144,"Occupied exceeds usable","Ready"))))))</f>
        <v/>
      </c>
      <c r="Q144" s="29">
        <f>IF($P144&lt;&gt;"Ready",0,IF(AND($A144&gt;=Dashboard!$B$4,$A144&lt;=Dashboard!$B$5,OR(Dashboard!$B$6="All",$B144=Dashboard!$B$6),OR(Dashboard!$B$7="All",$E144=Dashboard!$B$7)),1,0))</f>
        <v/>
      </c>
      <c r="R144" s="32">
        <f>IF(OR($A144="",$B144="",$C144="",$D144=""),"",$B144&amp;"|"&amp;$C144&amp;"|"&amp;YEAR($A144)&amp;"-"&amp;MONTH($A144)&amp;"-"&amp;DAY($A144)&amp;"|"&amp;$D144)</f>
        <v/>
      </c>
    </row>
    <row r="145">
      <c r="A145" s="44" t="n"/>
      <c r="B145" s="26" t="n"/>
      <c r="C145" s="26" t="n"/>
      <c r="D145" s="26" t="n"/>
      <c r="E145" s="26" t="n"/>
      <c r="F145" s="27" t="n"/>
      <c r="G145" s="27" t="n"/>
      <c r="H145" s="27" t="n"/>
      <c r="I145" s="27" t="n"/>
      <c r="J145" s="27" t="n"/>
      <c r="K145" s="28" t="n"/>
      <c r="L145" s="29">
        <f>IF(COUNTA($A145:$K145)=0,"",MAX($F145-$G145-$H145,0))</f>
        <v/>
      </c>
      <c r="M145" s="29">
        <f>IF(COUNTA($A145:$K145)=0,"",MAX($L145-$I145,0))</f>
        <v/>
      </c>
      <c r="N145" s="45">
        <f>IF(COUNTA($A145:$K145)=0,"",IF($L145=0,"",$I145/$L145))</f>
        <v/>
      </c>
      <c r="O145" s="29">
        <f>IF(COUNTA($A145:$K145)=0,"",$G145+$H145)</f>
        <v/>
      </c>
      <c r="P145" s="31">
        <f>IF(COUNTA($A145:$K145)=0,"",IF(OR($A145="",$B145="",$C145="",$D145="",$E145="",$F145="",$G145="",$H145="",$I145="",$J145=""),"Missing required field",IF(COUNTIFS(Lists!$B$2:$B$21,$B145,Lists!$D$2:$D$21,$C145)=0,"Room/clinic mismatch",IF(COUNTIFS($A$7:$A$506,$A145,$B$7:$B$506,$B145,$C$7:$C$506,$C145,$D$7:$D$506,$D145)&gt;1,"Duplicate room session",IF($G145+$H145&gt;$F145,"Unavailable exceeds capacity",IF($I145&gt;$L145,"Occupied exceeds usable","Ready"))))))</f>
        <v/>
      </c>
      <c r="Q145" s="29">
        <f>IF($P145&lt;&gt;"Ready",0,IF(AND($A145&gt;=Dashboard!$B$4,$A145&lt;=Dashboard!$B$5,OR(Dashboard!$B$6="All",$B145=Dashboard!$B$6),OR(Dashboard!$B$7="All",$E145=Dashboard!$B$7)),1,0))</f>
        <v/>
      </c>
      <c r="R145" s="32">
        <f>IF(OR($A145="",$B145="",$C145="",$D145=""),"",$B145&amp;"|"&amp;$C145&amp;"|"&amp;YEAR($A145)&amp;"-"&amp;MONTH($A145)&amp;"-"&amp;DAY($A145)&amp;"|"&amp;$D145)</f>
        <v/>
      </c>
    </row>
    <row r="146">
      <c r="A146" s="44" t="n"/>
      <c r="B146" s="26" t="n"/>
      <c r="C146" s="26" t="n"/>
      <c r="D146" s="26" t="n"/>
      <c r="E146" s="26" t="n"/>
      <c r="F146" s="27" t="n"/>
      <c r="G146" s="27" t="n"/>
      <c r="H146" s="27" t="n"/>
      <c r="I146" s="27" t="n"/>
      <c r="J146" s="27" t="n"/>
      <c r="K146" s="28" t="n"/>
      <c r="L146" s="29">
        <f>IF(COUNTA($A146:$K146)=0,"",MAX($F146-$G146-$H146,0))</f>
        <v/>
      </c>
      <c r="M146" s="29">
        <f>IF(COUNTA($A146:$K146)=0,"",MAX($L146-$I146,0))</f>
        <v/>
      </c>
      <c r="N146" s="45">
        <f>IF(COUNTA($A146:$K146)=0,"",IF($L146=0,"",$I146/$L146))</f>
        <v/>
      </c>
      <c r="O146" s="29">
        <f>IF(COUNTA($A146:$K146)=0,"",$G146+$H146)</f>
        <v/>
      </c>
      <c r="P146" s="31">
        <f>IF(COUNTA($A146:$K146)=0,"",IF(OR($A146="",$B146="",$C146="",$D146="",$E146="",$F146="",$G146="",$H146="",$I146="",$J146=""),"Missing required field",IF(COUNTIFS(Lists!$B$2:$B$21,$B146,Lists!$D$2:$D$21,$C146)=0,"Room/clinic mismatch",IF(COUNTIFS($A$7:$A$506,$A146,$B$7:$B$506,$B146,$C$7:$C$506,$C146,$D$7:$D$506,$D146)&gt;1,"Duplicate room session",IF($G146+$H146&gt;$F146,"Unavailable exceeds capacity",IF($I146&gt;$L146,"Occupied exceeds usable","Ready"))))))</f>
        <v/>
      </c>
      <c r="Q146" s="29">
        <f>IF($P146&lt;&gt;"Ready",0,IF(AND($A146&gt;=Dashboard!$B$4,$A146&lt;=Dashboard!$B$5,OR(Dashboard!$B$6="All",$B146=Dashboard!$B$6),OR(Dashboard!$B$7="All",$E146=Dashboard!$B$7)),1,0))</f>
        <v/>
      </c>
      <c r="R146" s="32">
        <f>IF(OR($A146="",$B146="",$C146="",$D146=""),"",$B146&amp;"|"&amp;$C146&amp;"|"&amp;YEAR($A146)&amp;"-"&amp;MONTH($A146)&amp;"-"&amp;DAY($A146)&amp;"|"&amp;$D146)</f>
        <v/>
      </c>
    </row>
    <row r="147">
      <c r="A147" s="44" t="n"/>
      <c r="B147" s="26" t="n"/>
      <c r="C147" s="26" t="n"/>
      <c r="D147" s="26" t="n"/>
      <c r="E147" s="26" t="n"/>
      <c r="F147" s="27" t="n"/>
      <c r="G147" s="27" t="n"/>
      <c r="H147" s="27" t="n"/>
      <c r="I147" s="27" t="n"/>
      <c r="J147" s="27" t="n"/>
      <c r="K147" s="28" t="n"/>
      <c r="L147" s="29">
        <f>IF(COUNTA($A147:$K147)=0,"",MAX($F147-$G147-$H147,0))</f>
        <v/>
      </c>
      <c r="M147" s="29">
        <f>IF(COUNTA($A147:$K147)=0,"",MAX($L147-$I147,0))</f>
        <v/>
      </c>
      <c r="N147" s="45">
        <f>IF(COUNTA($A147:$K147)=0,"",IF($L147=0,"",$I147/$L147))</f>
        <v/>
      </c>
      <c r="O147" s="29">
        <f>IF(COUNTA($A147:$K147)=0,"",$G147+$H147)</f>
        <v/>
      </c>
      <c r="P147" s="31">
        <f>IF(COUNTA($A147:$K147)=0,"",IF(OR($A147="",$B147="",$C147="",$D147="",$E147="",$F147="",$G147="",$H147="",$I147="",$J147=""),"Missing required field",IF(COUNTIFS(Lists!$B$2:$B$21,$B147,Lists!$D$2:$D$21,$C147)=0,"Room/clinic mismatch",IF(COUNTIFS($A$7:$A$506,$A147,$B$7:$B$506,$B147,$C$7:$C$506,$C147,$D$7:$D$506,$D147)&gt;1,"Duplicate room session",IF($G147+$H147&gt;$F147,"Unavailable exceeds capacity",IF($I147&gt;$L147,"Occupied exceeds usable","Ready"))))))</f>
        <v/>
      </c>
      <c r="Q147" s="29">
        <f>IF($P147&lt;&gt;"Ready",0,IF(AND($A147&gt;=Dashboard!$B$4,$A147&lt;=Dashboard!$B$5,OR(Dashboard!$B$6="All",$B147=Dashboard!$B$6),OR(Dashboard!$B$7="All",$E147=Dashboard!$B$7)),1,0))</f>
        <v/>
      </c>
      <c r="R147" s="32">
        <f>IF(OR($A147="",$B147="",$C147="",$D147=""),"",$B147&amp;"|"&amp;$C147&amp;"|"&amp;YEAR($A147)&amp;"-"&amp;MONTH($A147)&amp;"-"&amp;DAY($A147)&amp;"|"&amp;$D147)</f>
        <v/>
      </c>
    </row>
    <row r="148">
      <c r="A148" s="44" t="n"/>
      <c r="B148" s="26" t="n"/>
      <c r="C148" s="26" t="n"/>
      <c r="D148" s="26" t="n"/>
      <c r="E148" s="26" t="n"/>
      <c r="F148" s="27" t="n"/>
      <c r="G148" s="27" t="n"/>
      <c r="H148" s="27" t="n"/>
      <c r="I148" s="27" t="n"/>
      <c r="J148" s="27" t="n"/>
      <c r="K148" s="28" t="n"/>
      <c r="L148" s="29">
        <f>IF(COUNTA($A148:$K148)=0,"",MAX($F148-$G148-$H148,0))</f>
        <v/>
      </c>
      <c r="M148" s="29">
        <f>IF(COUNTA($A148:$K148)=0,"",MAX($L148-$I148,0))</f>
        <v/>
      </c>
      <c r="N148" s="45">
        <f>IF(COUNTA($A148:$K148)=0,"",IF($L148=0,"",$I148/$L148))</f>
        <v/>
      </c>
      <c r="O148" s="29">
        <f>IF(COUNTA($A148:$K148)=0,"",$G148+$H148)</f>
        <v/>
      </c>
      <c r="P148" s="31">
        <f>IF(COUNTA($A148:$K148)=0,"",IF(OR($A148="",$B148="",$C148="",$D148="",$E148="",$F148="",$G148="",$H148="",$I148="",$J148=""),"Missing required field",IF(COUNTIFS(Lists!$B$2:$B$21,$B148,Lists!$D$2:$D$21,$C148)=0,"Room/clinic mismatch",IF(COUNTIFS($A$7:$A$506,$A148,$B$7:$B$506,$B148,$C$7:$C$506,$C148,$D$7:$D$506,$D148)&gt;1,"Duplicate room session",IF($G148+$H148&gt;$F148,"Unavailable exceeds capacity",IF($I148&gt;$L148,"Occupied exceeds usable","Ready"))))))</f>
        <v/>
      </c>
      <c r="Q148" s="29">
        <f>IF($P148&lt;&gt;"Ready",0,IF(AND($A148&gt;=Dashboard!$B$4,$A148&lt;=Dashboard!$B$5,OR(Dashboard!$B$6="All",$B148=Dashboard!$B$6),OR(Dashboard!$B$7="All",$E148=Dashboard!$B$7)),1,0))</f>
        <v/>
      </c>
      <c r="R148" s="32">
        <f>IF(OR($A148="",$B148="",$C148="",$D148=""),"",$B148&amp;"|"&amp;$C148&amp;"|"&amp;YEAR($A148)&amp;"-"&amp;MONTH($A148)&amp;"-"&amp;DAY($A148)&amp;"|"&amp;$D148)</f>
        <v/>
      </c>
    </row>
    <row r="149">
      <c r="A149" s="44" t="n"/>
      <c r="B149" s="26" t="n"/>
      <c r="C149" s="26" t="n"/>
      <c r="D149" s="26" t="n"/>
      <c r="E149" s="26" t="n"/>
      <c r="F149" s="27" t="n"/>
      <c r="G149" s="27" t="n"/>
      <c r="H149" s="27" t="n"/>
      <c r="I149" s="27" t="n"/>
      <c r="J149" s="27" t="n"/>
      <c r="K149" s="28" t="n"/>
      <c r="L149" s="29">
        <f>IF(COUNTA($A149:$K149)=0,"",MAX($F149-$G149-$H149,0))</f>
        <v/>
      </c>
      <c r="M149" s="29">
        <f>IF(COUNTA($A149:$K149)=0,"",MAX($L149-$I149,0))</f>
        <v/>
      </c>
      <c r="N149" s="45">
        <f>IF(COUNTA($A149:$K149)=0,"",IF($L149=0,"",$I149/$L149))</f>
        <v/>
      </c>
      <c r="O149" s="29">
        <f>IF(COUNTA($A149:$K149)=0,"",$G149+$H149)</f>
        <v/>
      </c>
      <c r="P149" s="31">
        <f>IF(COUNTA($A149:$K149)=0,"",IF(OR($A149="",$B149="",$C149="",$D149="",$E149="",$F149="",$G149="",$H149="",$I149="",$J149=""),"Missing required field",IF(COUNTIFS(Lists!$B$2:$B$21,$B149,Lists!$D$2:$D$21,$C149)=0,"Room/clinic mismatch",IF(COUNTIFS($A$7:$A$506,$A149,$B$7:$B$506,$B149,$C$7:$C$506,$C149,$D$7:$D$506,$D149)&gt;1,"Duplicate room session",IF($G149+$H149&gt;$F149,"Unavailable exceeds capacity",IF($I149&gt;$L149,"Occupied exceeds usable","Ready"))))))</f>
        <v/>
      </c>
      <c r="Q149" s="29">
        <f>IF($P149&lt;&gt;"Ready",0,IF(AND($A149&gt;=Dashboard!$B$4,$A149&lt;=Dashboard!$B$5,OR(Dashboard!$B$6="All",$B149=Dashboard!$B$6),OR(Dashboard!$B$7="All",$E149=Dashboard!$B$7)),1,0))</f>
        <v/>
      </c>
      <c r="R149" s="32">
        <f>IF(OR($A149="",$B149="",$C149="",$D149=""),"",$B149&amp;"|"&amp;$C149&amp;"|"&amp;YEAR($A149)&amp;"-"&amp;MONTH($A149)&amp;"-"&amp;DAY($A149)&amp;"|"&amp;$D149)</f>
        <v/>
      </c>
    </row>
    <row r="150">
      <c r="A150" s="44" t="n"/>
      <c r="B150" s="26" t="n"/>
      <c r="C150" s="26" t="n"/>
      <c r="D150" s="26" t="n"/>
      <c r="E150" s="26" t="n"/>
      <c r="F150" s="27" t="n"/>
      <c r="G150" s="27" t="n"/>
      <c r="H150" s="27" t="n"/>
      <c r="I150" s="27" t="n"/>
      <c r="J150" s="27" t="n"/>
      <c r="K150" s="28" t="n"/>
      <c r="L150" s="29">
        <f>IF(COUNTA($A150:$K150)=0,"",MAX($F150-$G150-$H150,0))</f>
        <v/>
      </c>
      <c r="M150" s="29">
        <f>IF(COUNTA($A150:$K150)=0,"",MAX($L150-$I150,0))</f>
        <v/>
      </c>
      <c r="N150" s="45">
        <f>IF(COUNTA($A150:$K150)=0,"",IF($L150=0,"",$I150/$L150))</f>
        <v/>
      </c>
      <c r="O150" s="29">
        <f>IF(COUNTA($A150:$K150)=0,"",$G150+$H150)</f>
        <v/>
      </c>
      <c r="P150" s="31">
        <f>IF(COUNTA($A150:$K150)=0,"",IF(OR($A150="",$B150="",$C150="",$D150="",$E150="",$F150="",$G150="",$H150="",$I150="",$J150=""),"Missing required field",IF(COUNTIFS(Lists!$B$2:$B$21,$B150,Lists!$D$2:$D$21,$C150)=0,"Room/clinic mismatch",IF(COUNTIFS($A$7:$A$506,$A150,$B$7:$B$506,$B150,$C$7:$C$506,$C150,$D$7:$D$506,$D150)&gt;1,"Duplicate room session",IF($G150+$H150&gt;$F150,"Unavailable exceeds capacity",IF($I150&gt;$L150,"Occupied exceeds usable","Ready"))))))</f>
        <v/>
      </c>
      <c r="Q150" s="29">
        <f>IF($P150&lt;&gt;"Ready",0,IF(AND($A150&gt;=Dashboard!$B$4,$A150&lt;=Dashboard!$B$5,OR(Dashboard!$B$6="All",$B150=Dashboard!$B$6),OR(Dashboard!$B$7="All",$E150=Dashboard!$B$7)),1,0))</f>
        <v/>
      </c>
      <c r="R150" s="32">
        <f>IF(OR($A150="",$B150="",$C150="",$D150=""),"",$B150&amp;"|"&amp;$C150&amp;"|"&amp;YEAR($A150)&amp;"-"&amp;MONTH($A150)&amp;"-"&amp;DAY($A150)&amp;"|"&amp;$D150)</f>
        <v/>
      </c>
    </row>
    <row r="151">
      <c r="A151" s="44" t="n"/>
      <c r="B151" s="26" t="n"/>
      <c r="C151" s="26" t="n"/>
      <c r="D151" s="26" t="n"/>
      <c r="E151" s="26" t="n"/>
      <c r="F151" s="27" t="n"/>
      <c r="G151" s="27" t="n"/>
      <c r="H151" s="27" t="n"/>
      <c r="I151" s="27" t="n"/>
      <c r="J151" s="27" t="n"/>
      <c r="K151" s="28" t="n"/>
      <c r="L151" s="29">
        <f>IF(COUNTA($A151:$K151)=0,"",MAX($F151-$G151-$H151,0))</f>
        <v/>
      </c>
      <c r="M151" s="29">
        <f>IF(COUNTA($A151:$K151)=0,"",MAX($L151-$I151,0))</f>
        <v/>
      </c>
      <c r="N151" s="45">
        <f>IF(COUNTA($A151:$K151)=0,"",IF($L151=0,"",$I151/$L151))</f>
        <v/>
      </c>
      <c r="O151" s="29">
        <f>IF(COUNTA($A151:$K151)=0,"",$G151+$H151)</f>
        <v/>
      </c>
      <c r="P151" s="31">
        <f>IF(COUNTA($A151:$K151)=0,"",IF(OR($A151="",$B151="",$C151="",$D151="",$E151="",$F151="",$G151="",$H151="",$I151="",$J151=""),"Missing required field",IF(COUNTIFS(Lists!$B$2:$B$21,$B151,Lists!$D$2:$D$21,$C151)=0,"Room/clinic mismatch",IF(COUNTIFS($A$7:$A$506,$A151,$B$7:$B$506,$B151,$C$7:$C$506,$C151,$D$7:$D$506,$D151)&gt;1,"Duplicate room session",IF($G151+$H151&gt;$F151,"Unavailable exceeds capacity",IF($I151&gt;$L151,"Occupied exceeds usable","Ready"))))))</f>
        <v/>
      </c>
      <c r="Q151" s="29">
        <f>IF($P151&lt;&gt;"Ready",0,IF(AND($A151&gt;=Dashboard!$B$4,$A151&lt;=Dashboard!$B$5,OR(Dashboard!$B$6="All",$B151=Dashboard!$B$6),OR(Dashboard!$B$7="All",$E151=Dashboard!$B$7)),1,0))</f>
        <v/>
      </c>
      <c r="R151" s="32">
        <f>IF(OR($A151="",$B151="",$C151="",$D151=""),"",$B151&amp;"|"&amp;$C151&amp;"|"&amp;YEAR($A151)&amp;"-"&amp;MONTH($A151)&amp;"-"&amp;DAY($A151)&amp;"|"&amp;$D151)</f>
        <v/>
      </c>
    </row>
    <row r="152">
      <c r="A152" s="44" t="n"/>
      <c r="B152" s="26" t="n"/>
      <c r="C152" s="26" t="n"/>
      <c r="D152" s="26" t="n"/>
      <c r="E152" s="26" t="n"/>
      <c r="F152" s="27" t="n"/>
      <c r="G152" s="27" t="n"/>
      <c r="H152" s="27" t="n"/>
      <c r="I152" s="27" t="n"/>
      <c r="J152" s="27" t="n"/>
      <c r="K152" s="28" t="n"/>
      <c r="L152" s="29">
        <f>IF(COUNTA($A152:$K152)=0,"",MAX($F152-$G152-$H152,0))</f>
        <v/>
      </c>
      <c r="M152" s="29">
        <f>IF(COUNTA($A152:$K152)=0,"",MAX($L152-$I152,0))</f>
        <v/>
      </c>
      <c r="N152" s="45">
        <f>IF(COUNTA($A152:$K152)=0,"",IF($L152=0,"",$I152/$L152))</f>
        <v/>
      </c>
      <c r="O152" s="29">
        <f>IF(COUNTA($A152:$K152)=0,"",$G152+$H152)</f>
        <v/>
      </c>
      <c r="P152" s="31">
        <f>IF(COUNTA($A152:$K152)=0,"",IF(OR($A152="",$B152="",$C152="",$D152="",$E152="",$F152="",$G152="",$H152="",$I152="",$J152=""),"Missing required field",IF(COUNTIFS(Lists!$B$2:$B$21,$B152,Lists!$D$2:$D$21,$C152)=0,"Room/clinic mismatch",IF(COUNTIFS($A$7:$A$506,$A152,$B$7:$B$506,$B152,$C$7:$C$506,$C152,$D$7:$D$506,$D152)&gt;1,"Duplicate room session",IF($G152+$H152&gt;$F152,"Unavailable exceeds capacity",IF($I152&gt;$L152,"Occupied exceeds usable","Ready"))))))</f>
        <v/>
      </c>
      <c r="Q152" s="29">
        <f>IF($P152&lt;&gt;"Ready",0,IF(AND($A152&gt;=Dashboard!$B$4,$A152&lt;=Dashboard!$B$5,OR(Dashboard!$B$6="All",$B152=Dashboard!$B$6),OR(Dashboard!$B$7="All",$E152=Dashboard!$B$7)),1,0))</f>
        <v/>
      </c>
      <c r="R152" s="32">
        <f>IF(OR($A152="",$B152="",$C152="",$D152=""),"",$B152&amp;"|"&amp;$C152&amp;"|"&amp;YEAR($A152)&amp;"-"&amp;MONTH($A152)&amp;"-"&amp;DAY($A152)&amp;"|"&amp;$D152)</f>
        <v/>
      </c>
    </row>
    <row r="153">
      <c r="A153" s="44" t="n"/>
      <c r="B153" s="26" t="n"/>
      <c r="C153" s="26" t="n"/>
      <c r="D153" s="26" t="n"/>
      <c r="E153" s="26" t="n"/>
      <c r="F153" s="27" t="n"/>
      <c r="G153" s="27" t="n"/>
      <c r="H153" s="27" t="n"/>
      <c r="I153" s="27" t="n"/>
      <c r="J153" s="27" t="n"/>
      <c r="K153" s="28" t="n"/>
      <c r="L153" s="29">
        <f>IF(COUNTA($A153:$K153)=0,"",MAX($F153-$G153-$H153,0))</f>
        <v/>
      </c>
      <c r="M153" s="29">
        <f>IF(COUNTA($A153:$K153)=0,"",MAX($L153-$I153,0))</f>
        <v/>
      </c>
      <c r="N153" s="45">
        <f>IF(COUNTA($A153:$K153)=0,"",IF($L153=0,"",$I153/$L153))</f>
        <v/>
      </c>
      <c r="O153" s="29">
        <f>IF(COUNTA($A153:$K153)=0,"",$G153+$H153)</f>
        <v/>
      </c>
      <c r="P153" s="31">
        <f>IF(COUNTA($A153:$K153)=0,"",IF(OR($A153="",$B153="",$C153="",$D153="",$E153="",$F153="",$G153="",$H153="",$I153="",$J153=""),"Missing required field",IF(COUNTIFS(Lists!$B$2:$B$21,$B153,Lists!$D$2:$D$21,$C153)=0,"Room/clinic mismatch",IF(COUNTIFS($A$7:$A$506,$A153,$B$7:$B$506,$B153,$C$7:$C$506,$C153,$D$7:$D$506,$D153)&gt;1,"Duplicate room session",IF($G153+$H153&gt;$F153,"Unavailable exceeds capacity",IF($I153&gt;$L153,"Occupied exceeds usable","Ready"))))))</f>
        <v/>
      </c>
      <c r="Q153" s="29">
        <f>IF($P153&lt;&gt;"Ready",0,IF(AND($A153&gt;=Dashboard!$B$4,$A153&lt;=Dashboard!$B$5,OR(Dashboard!$B$6="All",$B153=Dashboard!$B$6),OR(Dashboard!$B$7="All",$E153=Dashboard!$B$7)),1,0))</f>
        <v/>
      </c>
      <c r="R153" s="32">
        <f>IF(OR($A153="",$B153="",$C153="",$D153=""),"",$B153&amp;"|"&amp;$C153&amp;"|"&amp;YEAR($A153)&amp;"-"&amp;MONTH($A153)&amp;"-"&amp;DAY($A153)&amp;"|"&amp;$D153)</f>
        <v/>
      </c>
    </row>
    <row r="154">
      <c r="A154" s="44" t="n"/>
      <c r="B154" s="26" t="n"/>
      <c r="C154" s="26" t="n"/>
      <c r="D154" s="26" t="n"/>
      <c r="E154" s="26" t="n"/>
      <c r="F154" s="27" t="n"/>
      <c r="G154" s="27" t="n"/>
      <c r="H154" s="27" t="n"/>
      <c r="I154" s="27" t="n"/>
      <c r="J154" s="27" t="n"/>
      <c r="K154" s="28" t="n"/>
      <c r="L154" s="29">
        <f>IF(COUNTA($A154:$K154)=0,"",MAX($F154-$G154-$H154,0))</f>
        <v/>
      </c>
      <c r="M154" s="29">
        <f>IF(COUNTA($A154:$K154)=0,"",MAX($L154-$I154,0))</f>
        <v/>
      </c>
      <c r="N154" s="45">
        <f>IF(COUNTA($A154:$K154)=0,"",IF($L154=0,"",$I154/$L154))</f>
        <v/>
      </c>
      <c r="O154" s="29">
        <f>IF(COUNTA($A154:$K154)=0,"",$G154+$H154)</f>
        <v/>
      </c>
      <c r="P154" s="31">
        <f>IF(COUNTA($A154:$K154)=0,"",IF(OR($A154="",$B154="",$C154="",$D154="",$E154="",$F154="",$G154="",$H154="",$I154="",$J154=""),"Missing required field",IF(COUNTIFS(Lists!$B$2:$B$21,$B154,Lists!$D$2:$D$21,$C154)=0,"Room/clinic mismatch",IF(COUNTIFS($A$7:$A$506,$A154,$B$7:$B$506,$B154,$C$7:$C$506,$C154,$D$7:$D$506,$D154)&gt;1,"Duplicate room session",IF($G154+$H154&gt;$F154,"Unavailable exceeds capacity",IF($I154&gt;$L154,"Occupied exceeds usable","Ready"))))))</f>
        <v/>
      </c>
      <c r="Q154" s="29">
        <f>IF($P154&lt;&gt;"Ready",0,IF(AND($A154&gt;=Dashboard!$B$4,$A154&lt;=Dashboard!$B$5,OR(Dashboard!$B$6="All",$B154=Dashboard!$B$6),OR(Dashboard!$B$7="All",$E154=Dashboard!$B$7)),1,0))</f>
        <v/>
      </c>
      <c r="R154" s="32">
        <f>IF(OR($A154="",$B154="",$C154="",$D154=""),"",$B154&amp;"|"&amp;$C154&amp;"|"&amp;YEAR($A154)&amp;"-"&amp;MONTH($A154)&amp;"-"&amp;DAY($A154)&amp;"|"&amp;$D154)</f>
        <v/>
      </c>
    </row>
    <row r="155">
      <c r="A155" s="44" t="n"/>
      <c r="B155" s="26" t="n"/>
      <c r="C155" s="26" t="n"/>
      <c r="D155" s="26" t="n"/>
      <c r="E155" s="26" t="n"/>
      <c r="F155" s="27" t="n"/>
      <c r="G155" s="27" t="n"/>
      <c r="H155" s="27" t="n"/>
      <c r="I155" s="27" t="n"/>
      <c r="J155" s="27" t="n"/>
      <c r="K155" s="28" t="n"/>
      <c r="L155" s="29">
        <f>IF(COUNTA($A155:$K155)=0,"",MAX($F155-$G155-$H155,0))</f>
        <v/>
      </c>
      <c r="M155" s="29">
        <f>IF(COUNTA($A155:$K155)=0,"",MAX($L155-$I155,0))</f>
        <v/>
      </c>
      <c r="N155" s="45">
        <f>IF(COUNTA($A155:$K155)=0,"",IF($L155=0,"",$I155/$L155))</f>
        <v/>
      </c>
      <c r="O155" s="29">
        <f>IF(COUNTA($A155:$K155)=0,"",$G155+$H155)</f>
        <v/>
      </c>
      <c r="P155" s="31">
        <f>IF(COUNTA($A155:$K155)=0,"",IF(OR($A155="",$B155="",$C155="",$D155="",$E155="",$F155="",$G155="",$H155="",$I155="",$J155=""),"Missing required field",IF(COUNTIFS(Lists!$B$2:$B$21,$B155,Lists!$D$2:$D$21,$C155)=0,"Room/clinic mismatch",IF(COUNTIFS($A$7:$A$506,$A155,$B$7:$B$506,$B155,$C$7:$C$506,$C155,$D$7:$D$506,$D155)&gt;1,"Duplicate room session",IF($G155+$H155&gt;$F155,"Unavailable exceeds capacity",IF($I155&gt;$L155,"Occupied exceeds usable","Ready"))))))</f>
        <v/>
      </c>
      <c r="Q155" s="29">
        <f>IF($P155&lt;&gt;"Ready",0,IF(AND($A155&gt;=Dashboard!$B$4,$A155&lt;=Dashboard!$B$5,OR(Dashboard!$B$6="All",$B155=Dashboard!$B$6),OR(Dashboard!$B$7="All",$E155=Dashboard!$B$7)),1,0))</f>
        <v/>
      </c>
      <c r="R155" s="32">
        <f>IF(OR($A155="",$B155="",$C155="",$D155=""),"",$B155&amp;"|"&amp;$C155&amp;"|"&amp;YEAR($A155)&amp;"-"&amp;MONTH($A155)&amp;"-"&amp;DAY($A155)&amp;"|"&amp;$D155)</f>
        <v/>
      </c>
    </row>
    <row r="156">
      <c r="A156" s="44" t="n"/>
      <c r="B156" s="26" t="n"/>
      <c r="C156" s="26" t="n"/>
      <c r="D156" s="26" t="n"/>
      <c r="E156" s="26" t="n"/>
      <c r="F156" s="27" t="n"/>
      <c r="G156" s="27" t="n"/>
      <c r="H156" s="27" t="n"/>
      <c r="I156" s="27" t="n"/>
      <c r="J156" s="27" t="n"/>
      <c r="K156" s="28" t="n"/>
      <c r="L156" s="29">
        <f>IF(COUNTA($A156:$K156)=0,"",MAX($F156-$G156-$H156,0))</f>
        <v/>
      </c>
      <c r="M156" s="29">
        <f>IF(COUNTA($A156:$K156)=0,"",MAX($L156-$I156,0))</f>
        <v/>
      </c>
      <c r="N156" s="45">
        <f>IF(COUNTA($A156:$K156)=0,"",IF($L156=0,"",$I156/$L156))</f>
        <v/>
      </c>
      <c r="O156" s="29">
        <f>IF(COUNTA($A156:$K156)=0,"",$G156+$H156)</f>
        <v/>
      </c>
      <c r="P156" s="31">
        <f>IF(COUNTA($A156:$K156)=0,"",IF(OR($A156="",$B156="",$C156="",$D156="",$E156="",$F156="",$G156="",$H156="",$I156="",$J156=""),"Missing required field",IF(COUNTIFS(Lists!$B$2:$B$21,$B156,Lists!$D$2:$D$21,$C156)=0,"Room/clinic mismatch",IF(COUNTIFS($A$7:$A$506,$A156,$B$7:$B$506,$B156,$C$7:$C$506,$C156,$D$7:$D$506,$D156)&gt;1,"Duplicate room session",IF($G156+$H156&gt;$F156,"Unavailable exceeds capacity",IF($I156&gt;$L156,"Occupied exceeds usable","Ready"))))))</f>
        <v/>
      </c>
      <c r="Q156" s="29">
        <f>IF($P156&lt;&gt;"Ready",0,IF(AND($A156&gt;=Dashboard!$B$4,$A156&lt;=Dashboard!$B$5,OR(Dashboard!$B$6="All",$B156=Dashboard!$B$6),OR(Dashboard!$B$7="All",$E156=Dashboard!$B$7)),1,0))</f>
        <v/>
      </c>
      <c r="R156" s="32">
        <f>IF(OR($A156="",$B156="",$C156="",$D156=""),"",$B156&amp;"|"&amp;$C156&amp;"|"&amp;YEAR($A156)&amp;"-"&amp;MONTH($A156)&amp;"-"&amp;DAY($A156)&amp;"|"&amp;$D156)</f>
        <v/>
      </c>
    </row>
    <row r="157">
      <c r="A157" s="44" t="n"/>
      <c r="B157" s="26" t="n"/>
      <c r="C157" s="26" t="n"/>
      <c r="D157" s="26" t="n"/>
      <c r="E157" s="26" t="n"/>
      <c r="F157" s="27" t="n"/>
      <c r="G157" s="27" t="n"/>
      <c r="H157" s="27" t="n"/>
      <c r="I157" s="27" t="n"/>
      <c r="J157" s="27" t="n"/>
      <c r="K157" s="28" t="n"/>
      <c r="L157" s="29">
        <f>IF(COUNTA($A157:$K157)=0,"",MAX($F157-$G157-$H157,0))</f>
        <v/>
      </c>
      <c r="M157" s="29">
        <f>IF(COUNTA($A157:$K157)=0,"",MAX($L157-$I157,0))</f>
        <v/>
      </c>
      <c r="N157" s="45">
        <f>IF(COUNTA($A157:$K157)=0,"",IF($L157=0,"",$I157/$L157))</f>
        <v/>
      </c>
      <c r="O157" s="29">
        <f>IF(COUNTA($A157:$K157)=0,"",$G157+$H157)</f>
        <v/>
      </c>
      <c r="P157" s="31">
        <f>IF(COUNTA($A157:$K157)=0,"",IF(OR($A157="",$B157="",$C157="",$D157="",$E157="",$F157="",$G157="",$H157="",$I157="",$J157=""),"Missing required field",IF(COUNTIFS(Lists!$B$2:$B$21,$B157,Lists!$D$2:$D$21,$C157)=0,"Room/clinic mismatch",IF(COUNTIFS($A$7:$A$506,$A157,$B$7:$B$506,$B157,$C$7:$C$506,$C157,$D$7:$D$506,$D157)&gt;1,"Duplicate room session",IF($G157+$H157&gt;$F157,"Unavailable exceeds capacity",IF($I157&gt;$L157,"Occupied exceeds usable","Ready"))))))</f>
        <v/>
      </c>
      <c r="Q157" s="29">
        <f>IF($P157&lt;&gt;"Ready",0,IF(AND($A157&gt;=Dashboard!$B$4,$A157&lt;=Dashboard!$B$5,OR(Dashboard!$B$6="All",$B157=Dashboard!$B$6),OR(Dashboard!$B$7="All",$E157=Dashboard!$B$7)),1,0))</f>
        <v/>
      </c>
      <c r="R157" s="32">
        <f>IF(OR($A157="",$B157="",$C157="",$D157=""),"",$B157&amp;"|"&amp;$C157&amp;"|"&amp;YEAR($A157)&amp;"-"&amp;MONTH($A157)&amp;"-"&amp;DAY($A157)&amp;"|"&amp;$D157)</f>
        <v/>
      </c>
    </row>
    <row r="158">
      <c r="A158" s="44" t="n"/>
      <c r="B158" s="26" t="n"/>
      <c r="C158" s="26" t="n"/>
      <c r="D158" s="26" t="n"/>
      <c r="E158" s="26" t="n"/>
      <c r="F158" s="27" t="n"/>
      <c r="G158" s="27" t="n"/>
      <c r="H158" s="27" t="n"/>
      <c r="I158" s="27" t="n"/>
      <c r="J158" s="27" t="n"/>
      <c r="K158" s="28" t="n"/>
      <c r="L158" s="29">
        <f>IF(COUNTA($A158:$K158)=0,"",MAX($F158-$G158-$H158,0))</f>
        <v/>
      </c>
      <c r="M158" s="29">
        <f>IF(COUNTA($A158:$K158)=0,"",MAX($L158-$I158,0))</f>
        <v/>
      </c>
      <c r="N158" s="45">
        <f>IF(COUNTA($A158:$K158)=0,"",IF($L158=0,"",$I158/$L158))</f>
        <v/>
      </c>
      <c r="O158" s="29">
        <f>IF(COUNTA($A158:$K158)=0,"",$G158+$H158)</f>
        <v/>
      </c>
      <c r="P158" s="31">
        <f>IF(COUNTA($A158:$K158)=0,"",IF(OR($A158="",$B158="",$C158="",$D158="",$E158="",$F158="",$G158="",$H158="",$I158="",$J158=""),"Missing required field",IF(COUNTIFS(Lists!$B$2:$B$21,$B158,Lists!$D$2:$D$21,$C158)=0,"Room/clinic mismatch",IF(COUNTIFS($A$7:$A$506,$A158,$B$7:$B$506,$B158,$C$7:$C$506,$C158,$D$7:$D$506,$D158)&gt;1,"Duplicate room session",IF($G158+$H158&gt;$F158,"Unavailable exceeds capacity",IF($I158&gt;$L158,"Occupied exceeds usable","Ready"))))))</f>
        <v/>
      </c>
      <c r="Q158" s="29">
        <f>IF($P158&lt;&gt;"Ready",0,IF(AND($A158&gt;=Dashboard!$B$4,$A158&lt;=Dashboard!$B$5,OR(Dashboard!$B$6="All",$B158=Dashboard!$B$6),OR(Dashboard!$B$7="All",$E158=Dashboard!$B$7)),1,0))</f>
        <v/>
      </c>
      <c r="R158" s="32">
        <f>IF(OR($A158="",$B158="",$C158="",$D158=""),"",$B158&amp;"|"&amp;$C158&amp;"|"&amp;YEAR($A158)&amp;"-"&amp;MONTH($A158)&amp;"-"&amp;DAY($A158)&amp;"|"&amp;$D158)</f>
        <v/>
      </c>
    </row>
    <row r="159">
      <c r="A159" s="44" t="n"/>
      <c r="B159" s="26" t="n"/>
      <c r="C159" s="26" t="n"/>
      <c r="D159" s="26" t="n"/>
      <c r="E159" s="26" t="n"/>
      <c r="F159" s="27" t="n"/>
      <c r="G159" s="27" t="n"/>
      <c r="H159" s="27" t="n"/>
      <c r="I159" s="27" t="n"/>
      <c r="J159" s="27" t="n"/>
      <c r="K159" s="28" t="n"/>
      <c r="L159" s="29">
        <f>IF(COUNTA($A159:$K159)=0,"",MAX($F159-$G159-$H159,0))</f>
        <v/>
      </c>
      <c r="M159" s="29">
        <f>IF(COUNTA($A159:$K159)=0,"",MAX($L159-$I159,0))</f>
        <v/>
      </c>
      <c r="N159" s="45">
        <f>IF(COUNTA($A159:$K159)=0,"",IF($L159=0,"",$I159/$L159))</f>
        <v/>
      </c>
      <c r="O159" s="29">
        <f>IF(COUNTA($A159:$K159)=0,"",$G159+$H159)</f>
        <v/>
      </c>
      <c r="P159" s="31">
        <f>IF(COUNTA($A159:$K159)=0,"",IF(OR($A159="",$B159="",$C159="",$D159="",$E159="",$F159="",$G159="",$H159="",$I159="",$J159=""),"Missing required field",IF(COUNTIFS(Lists!$B$2:$B$21,$B159,Lists!$D$2:$D$21,$C159)=0,"Room/clinic mismatch",IF(COUNTIFS($A$7:$A$506,$A159,$B$7:$B$506,$B159,$C$7:$C$506,$C159,$D$7:$D$506,$D159)&gt;1,"Duplicate room session",IF($G159+$H159&gt;$F159,"Unavailable exceeds capacity",IF($I159&gt;$L159,"Occupied exceeds usable","Ready"))))))</f>
        <v/>
      </c>
      <c r="Q159" s="29">
        <f>IF($P159&lt;&gt;"Ready",0,IF(AND($A159&gt;=Dashboard!$B$4,$A159&lt;=Dashboard!$B$5,OR(Dashboard!$B$6="All",$B159=Dashboard!$B$6),OR(Dashboard!$B$7="All",$E159=Dashboard!$B$7)),1,0))</f>
        <v/>
      </c>
      <c r="R159" s="32">
        <f>IF(OR($A159="",$B159="",$C159="",$D159=""),"",$B159&amp;"|"&amp;$C159&amp;"|"&amp;YEAR($A159)&amp;"-"&amp;MONTH($A159)&amp;"-"&amp;DAY($A159)&amp;"|"&amp;$D159)</f>
        <v/>
      </c>
    </row>
    <row r="160">
      <c r="A160" s="44" t="n"/>
      <c r="B160" s="26" t="n"/>
      <c r="C160" s="26" t="n"/>
      <c r="D160" s="26" t="n"/>
      <c r="E160" s="26" t="n"/>
      <c r="F160" s="27" t="n"/>
      <c r="G160" s="27" t="n"/>
      <c r="H160" s="27" t="n"/>
      <c r="I160" s="27" t="n"/>
      <c r="J160" s="27" t="n"/>
      <c r="K160" s="28" t="n"/>
      <c r="L160" s="29">
        <f>IF(COUNTA($A160:$K160)=0,"",MAX($F160-$G160-$H160,0))</f>
        <v/>
      </c>
      <c r="M160" s="29">
        <f>IF(COUNTA($A160:$K160)=0,"",MAX($L160-$I160,0))</f>
        <v/>
      </c>
      <c r="N160" s="45">
        <f>IF(COUNTA($A160:$K160)=0,"",IF($L160=0,"",$I160/$L160))</f>
        <v/>
      </c>
      <c r="O160" s="29">
        <f>IF(COUNTA($A160:$K160)=0,"",$G160+$H160)</f>
        <v/>
      </c>
      <c r="P160" s="31">
        <f>IF(COUNTA($A160:$K160)=0,"",IF(OR($A160="",$B160="",$C160="",$D160="",$E160="",$F160="",$G160="",$H160="",$I160="",$J160=""),"Missing required field",IF(COUNTIFS(Lists!$B$2:$B$21,$B160,Lists!$D$2:$D$21,$C160)=0,"Room/clinic mismatch",IF(COUNTIFS($A$7:$A$506,$A160,$B$7:$B$506,$B160,$C$7:$C$506,$C160,$D$7:$D$506,$D160)&gt;1,"Duplicate room session",IF($G160+$H160&gt;$F160,"Unavailable exceeds capacity",IF($I160&gt;$L160,"Occupied exceeds usable","Ready"))))))</f>
        <v/>
      </c>
      <c r="Q160" s="29">
        <f>IF($P160&lt;&gt;"Ready",0,IF(AND($A160&gt;=Dashboard!$B$4,$A160&lt;=Dashboard!$B$5,OR(Dashboard!$B$6="All",$B160=Dashboard!$B$6),OR(Dashboard!$B$7="All",$E160=Dashboard!$B$7)),1,0))</f>
        <v/>
      </c>
      <c r="R160" s="32">
        <f>IF(OR($A160="",$B160="",$C160="",$D160=""),"",$B160&amp;"|"&amp;$C160&amp;"|"&amp;YEAR($A160)&amp;"-"&amp;MONTH($A160)&amp;"-"&amp;DAY($A160)&amp;"|"&amp;$D160)</f>
        <v/>
      </c>
    </row>
    <row r="161">
      <c r="A161" s="44" t="n"/>
      <c r="B161" s="26" t="n"/>
      <c r="C161" s="26" t="n"/>
      <c r="D161" s="26" t="n"/>
      <c r="E161" s="26" t="n"/>
      <c r="F161" s="27" t="n"/>
      <c r="G161" s="27" t="n"/>
      <c r="H161" s="27" t="n"/>
      <c r="I161" s="27" t="n"/>
      <c r="J161" s="27" t="n"/>
      <c r="K161" s="28" t="n"/>
      <c r="L161" s="29">
        <f>IF(COUNTA($A161:$K161)=0,"",MAX($F161-$G161-$H161,0))</f>
        <v/>
      </c>
      <c r="M161" s="29">
        <f>IF(COUNTA($A161:$K161)=0,"",MAX($L161-$I161,0))</f>
        <v/>
      </c>
      <c r="N161" s="45">
        <f>IF(COUNTA($A161:$K161)=0,"",IF($L161=0,"",$I161/$L161))</f>
        <v/>
      </c>
      <c r="O161" s="29">
        <f>IF(COUNTA($A161:$K161)=0,"",$G161+$H161)</f>
        <v/>
      </c>
      <c r="P161" s="31">
        <f>IF(COUNTA($A161:$K161)=0,"",IF(OR($A161="",$B161="",$C161="",$D161="",$E161="",$F161="",$G161="",$H161="",$I161="",$J161=""),"Missing required field",IF(COUNTIFS(Lists!$B$2:$B$21,$B161,Lists!$D$2:$D$21,$C161)=0,"Room/clinic mismatch",IF(COUNTIFS($A$7:$A$506,$A161,$B$7:$B$506,$B161,$C$7:$C$506,$C161,$D$7:$D$506,$D161)&gt;1,"Duplicate room session",IF($G161+$H161&gt;$F161,"Unavailable exceeds capacity",IF($I161&gt;$L161,"Occupied exceeds usable","Ready"))))))</f>
        <v/>
      </c>
      <c r="Q161" s="29">
        <f>IF($P161&lt;&gt;"Ready",0,IF(AND($A161&gt;=Dashboard!$B$4,$A161&lt;=Dashboard!$B$5,OR(Dashboard!$B$6="All",$B161=Dashboard!$B$6),OR(Dashboard!$B$7="All",$E161=Dashboard!$B$7)),1,0))</f>
        <v/>
      </c>
      <c r="R161" s="32">
        <f>IF(OR($A161="",$B161="",$C161="",$D161=""),"",$B161&amp;"|"&amp;$C161&amp;"|"&amp;YEAR($A161)&amp;"-"&amp;MONTH($A161)&amp;"-"&amp;DAY($A161)&amp;"|"&amp;$D161)</f>
        <v/>
      </c>
    </row>
    <row r="162">
      <c r="A162" s="44" t="n"/>
      <c r="B162" s="26" t="n"/>
      <c r="C162" s="26" t="n"/>
      <c r="D162" s="26" t="n"/>
      <c r="E162" s="26" t="n"/>
      <c r="F162" s="27" t="n"/>
      <c r="G162" s="27" t="n"/>
      <c r="H162" s="27" t="n"/>
      <c r="I162" s="27" t="n"/>
      <c r="J162" s="27" t="n"/>
      <c r="K162" s="28" t="n"/>
      <c r="L162" s="29">
        <f>IF(COUNTA($A162:$K162)=0,"",MAX($F162-$G162-$H162,0))</f>
        <v/>
      </c>
      <c r="M162" s="29">
        <f>IF(COUNTA($A162:$K162)=0,"",MAX($L162-$I162,0))</f>
        <v/>
      </c>
      <c r="N162" s="45">
        <f>IF(COUNTA($A162:$K162)=0,"",IF($L162=0,"",$I162/$L162))</f>
        <v/>
      </c>
      <c r="O162" s="29">
        <f>IF(COUNTA($A162:$K162)=0,"",$G162+$H162)</f>
        <v/>
      </c>
      <c r="P162" s="31">
        <f>IF(COUNTA($A162:$K162)=0,"",IF(OR($A162="",$B162="",$C162="",$D162="",$E162="",$F162="",$G162="",$H162="",$I162="",$J162=""),"Missing required field",IF(COUNTIFS(Lists!$B$2:$B$21,$B162,Lists!$D$2:$D$21,$C162)=0,"Room/clinic mismatch",IF(COUNTIFS($A$7:$A$506,$A162,$B$7:$B$506,$B162,$C$7:$C$506,$C162,$D$7:$D$506,$D162)&gt;1,"Duplicate room session",IF($G162+$H162&gt;$F162,"Unavailable exceeds capacity",IF($I162&gt;$L162,"Occupied exceeds usable","Ready"))))))</f>
        <v/>
      </c>
      <c r="Q162" s="29">
        <f>IF($P162&lt;&gt;"Ready",0,IF(AND($A162&gt;=Dashboard!$B$4,$A162&lt;=Dashboard!$B$5,OR(Dashboard!$B$6="All",$B162=Dashboard!$B$6),OR(Dashboard!$B$7="All",$E162=Dashboard!$B$7)),1,0))</f>
        <v/>
      </c>
      <c r="R162" s="32">
        <f>IF(OR($A162="",$B162="",$C162="",$D162=""),"",$B162&amp;"|"&amp;$C162&amp;"|"&amp;YEAR($A162)&amp;"-"&amp;MONTH($A162)&amp;"-"&amp;DAY($A162)&amp;"|"&amp;$D162)</f>
        <v/>
      </c>
    </row>
    <row r="163">
      <c r="A163" s="44" t="n"/>
      <c r="B163" s="26" t="n"/>
      <c r="C163" s="26" t="n"/>
      <c r="D163" s="26" t="n"/>
      <c r="E163" s="26" t="n"/>
      <c r="F163" s="27" t="n"/>
      <c r="G163" s="27" t="n"/>
      <c r="H163" s="27" t="n"/>
      <c r="I163" s="27" t="n"/>
      <c r="J163" s="27" t="n"/>
      <c r="K163" s="28" t="n"/>
      <c r="L163" s="29">
        <f>IF(COUNTA($A163:$K163)=0,"",MAX($F163-$G163-$H163,0))</f>
        <v/>
      </c>
      <c r="M163" s="29">
        <f>IF(COUNTA($A163:$K163)=0,"",MAX($L163-$I163,0))</f>
        <v/>
      </c>
      <c r="N163" s="45">
        <f>IF(COUNTA($A163:$K163)=0,"",IF($L163=0,"",$I163/$L163))</f>
        <v/>
      </c>
      <c r="O163" s="29">
        <f>IF(COUNTA($A163:$K163)=0,"",$G163+$H163)</f>
        <v/>
      </c>
      <c r="P163" s="31">
        <f>IF(COUNTA($A163:$K163)=0,"",IF(OR($A163="",$B163="",$C163="",$D163="",$E163="",$F163="",$G163="",$H163="",$I163="",$J163=""),"Missing required field",IF(COUNTIFS(Lists!$B$2:$B$21,$B163,Lists!$D$2:$D$21,$C163)=0,"Room/clinic mismatch",IF(COUNTIFS($A$7:$A$506,$A163,$B$7:$B$506,$B163,$C$7:$C$506,$C163,$D$7:$D$506,$D163)&gt;1,"Duplicate room session",IF($G163+$H163&gt;$F163,"Unavailable exceeds capacity",IF($I163&gt;$L163,"Occupied exceeds usable","Ready"))))))</f>
        <v/>
      </c>
      <c r="Q163" s="29">
        <f>IF($P163&lt;&gt;"Ready",0,IF(AND($A163&gt;=Dashboard!$B$4,$A163&lt;=Dashboard!$B$5,OR(Dashboard!$B$6="All",$B163=Dashboard!$B$6),OR(Dashboard!$B$7="All",$E163=Dashboard!$B$7)),1,0))</f>
        <v/>
      </c>
      <c r="R163" s="32">
        <f>IF(OR($A163="",$B163="",$C163="",$D163=""),"",$B163&amp;"|"&amp;$C163&amp;"|"&amp;YEAR($A163)&amp;"-"&amp;MONTH($A163)&amp;"-"&amp;DAY($A163)&amp;"|"&amp;$D163)</f>
        <v/>
      </c>
    </row>
    <row r="164">
      <c r="A164" s="44" t="n"/>
      <c r="B164" s="26" t="n"/>
      <c r="C164" s="26" t="n"/>
      <c r="D164" s="26" t="n"/>
      <c r="E164" s="26" t="n"/>
      <c r="F164" s="27" t="n"/>
      <c r="G164" s="27" t="n"/>
      <c r="H164" s="27" t="n"/>
      <c r="I164" s="27" t="n"/>
      <c r="J164" s="27" t="n"/>
      <c r="K164" s="28" t="n"/>
      <c r="L164" s="29">
        <f>IF(COUNTA($A164:$K164)=0,"",MAX($F164-$G164-$H164,0))</f>
        <v/>
      </c>
      <c r="M164" s="29">
        <f>IF(COUNTA($A164:$K164)=0,"",MAX($L164-$I164,0))</f>
        <v/>
      </c>
      <c r="N164" s="45">
        <f>IF(COUNTA($A164:$K164)=0,"",IF($L164=0,"",$I164/$L164))</f>
        <v/>
      </c>
      <c r="O164" s="29">
        <f>IF(COUNTA($A164:$K164)=0,"",$G164+$H164)</f>
        <v/>
      </c>
      <c r="P164" s="31">
        <f>IF(COUNTA($A164:$K164)=0,"",IF(OR($A164="",$B164="",$C164="",$D164="",$E164="",$F164="",$G164="",$H164="",$I164="",$J164=""),"Missing required field",IF(COUNTIFS(Lists!$B$2:$B$21,$B164,Lists!$D$2:$D$21,$C164)=0,"Room/clinic mismatch",IF(COUNTIFS($A$7:$A$506,$A164,$B$7:$B$506,$B164,$C$7:$C$506,$C164,$D$7:$D$506,$D164)&gt;1,"Duplicate room session",IF($G164+$H164&gt;$F164,"Unavailable exceeds capacity",IF($I164&gt;$L164,"Occupied exceeds usable","Ready"))))))</f>
        <v/>
      </c>
      <c r="Q164" s="29">
        <f>IF($P164&lt;&gt;"Ready",0,IF(AND($A164&gt;=Dashboard!$B$4,$A164&lt;=Dashboard!$B$5,OR(Dashboard!$B$6="All",$B164=Dashboard!$B$6),OR(Dashboard!$B$7="All",$E164=Dashboard!$B$7)),1,0))</f>
        <v/>
      </c>
      <c r="R164" s="32">
        <f>IF(OR($A164="",$B164="",$C164="",$D164=""),"",$B164&amp;"|"&amp;$C164&amp;"|"&amp;YEAR($A164)&amp;"-"&amp;MONTH($A164)&amp;"-"&amp;DAY($A164)&amp;"|"&amp;$D164)</f>
        <v/>
      </c>
    </row>
    <row r="165">
      <c r="A165" s="44" t="n"/>
      <c r="B165" s="26" t="n"/>
      <c r="C165" s="26" t="n"/>
      <c r="D165" s="26" t="n"/>
      <c r="E165" s="26" t="n"/>
      <c r="F165" s="27" t="n"/>
      <c r="G165" s="27" t="n"/>
      <c r="H165" s="27" t="n"/>
      <c r="I165" s="27" t="n"/>
      <c r="J165" s="27" t="n"/>
      <c r="K165" s="28" t="n"/>
      <c r="L165" s="29">
        <f>IF(COUNTA($A165:$K165)=0,"",MAX($F165-$G165-$H165,0))</f>
        <v/>
      </c>
      <c r="M165" s="29">
        <f>IF(COUNTA($A165:$K165)=0,"",MAX($L165-$I165,0))</f>
        <v/>
      </c>
      <c r="N165" s="45">
        <f>IF(COUNTA($A165:$K165)=0,"",IF($L165=0,"",$I165/$L165))</f>
        <v/>
      </c>
      <c r="O165" s="29">
        <f>IF(COUNTA($A165:$K165)=0,"",$G165+$H165)</f>
        <v/>
      </c>
      <c r="P165" s="31">
        <f>IF(COUNTA($A165:$K165)=0,"",IF(OR($A165="",$B165="",$C165="",$D165="",$E165="",$F165="",$G165="",$H165="",$I165="",$J165=""),"Missing required field",IF(COUNTIFS(Lists!$B$2:$B$21,$B165,Lists!$D$2:$D$21,$C165)=0,"Room/clinic mismatch",IF(COUNTIFS($A$7:$A$506,$A165,$B$7:$B$506,$B165,$C$7:$C$506,$C165,$D$7:$D$506,$D165)&gt;1,"Duplicate room session",IF($G165+$H165&gt;$F165,"Unavailable exceeds capacity",IF($I165&gt;$L165,"Occupied exceeds usable","Ready"))))))</f>
        <v/>
      </c>
      <c r="Q165" s="29">
        <f>IF($P165&lt;&gt;"Ready",0,IF(AND($A165&gt;=Dashboard!$B$4,$A165&lt;=Dashboard!$B$5,OR(Dashboard!$B$6="All",$B165=Dashboard!$B$6),OR(Dashboard!$B$7="All",$E165=Dashboard!$B$7)),1,0))</f>
        <v/>
      </c>
      <c r="R165" s="32">
        <f>IF(OR($A165="",$B165="",$C165="",$D165=""),"",$B165&amp;"|"&amp;$C165&amp;"|"&amp;YEAR($A165)&amp;"-"&amp;MONTH($A165)&amp;"-"&amp;DAY($A165)&amp;"|"&amp;$D165)</f>
        <v/>
      </c>
    </row>
    <row r="166">
      <c r="A166" s="44" t="n"/>
      <c r="B166" s="26" t="n"/>
      <c r="C166" s="26" t="n"/>
      <c r="D166" s="26" t="n"/>
      <c r="E166" s="26" t="n"/>
      <c r="F166" s="27" t="n"/>
      <c r="G166" s="27" t="n"/>
      <c r="H166" s="27" t="n"/>
      <c r="I166" s="27" t="n"/>
      <c r="J166" s="27" t="n"/>
      <c r="K166" s="28" t="n"/>
      <c r="L166" s="29">
        <f>IF(COUNTA($A166:$K166)=0,"",MAX($F166-$G166-$H166,0))</f>
        <v/>
      </c>
      <c r="M166" s="29">
        <f>IF(COUNTA($A166:$K166)=0,"",MAX($L166-$I166,0))</f>
        <v/>
      </c>
      <c r="N166" s="45">
        <f>IF(COUNTA($A166:$K166)=0,"",IF($L166=0,"",$I166/$L166))</f>
        <v/>
      </c>
      <c r="O166" s="29">
        <f>IF(COUNTA($A166:$K166)=0,"",$G166+$H166)</f>
        <v/>
      </c>
      <c r="P166" s="31">
        <f>IF(COUNTA($A166:$K166)=0,"",IF(OR($A166="",$B166="",$C166="",$D166="",$E166="",$F166="",$G166="",$H166="",$I166="",$J166=""),"Missing required field",IF(COUNTIFS(Lists!$B$2:$B$21,$B166,Lists!$D$2:$D$21,$C166)=0,"Room/clinic mismatch",IF(COUNTIFS($A$7:$A$506,$A166,$B$7:$B$506,$B166,$C$7:$C$506,$C166,$D$7:$D$506,$D166)&gt;1,"Duplicate room session",IF($G166+$H166&gt;$F166,"Unavailable exceeds capacity",IF($I166&gt;$L166,"Occupied exceeds usable","Ready"))))))</f>
        <v/>
      </c>
      <c r="Q166" s="29">
        <f>IF($P166&lt;&gt;"Ready",0,IF(AND($A166&gt;=Dashboard!$B$4,$A166&lt;=Dashboard!$B$5,OR(Dashboard!$B$6="All",$B166=Dashboard!$B$6),OR(Dashboard!$B$7="All",$E166=Dashboard!$B$7)),1,0))</f>
        <v/>
      </c>
      <c r="R166" s="32">
        <f>IF(OR($A166="",$B166="",$C166="",$D166=""),"",$B166&amp;"|"&amp;$C166&amp;"|"&amp;YEAR($A166)&amp;"-"&amp;MONTH($A166)&amp;"-"&amp;DAY($A166)&amp;"|"&amp;$D166)</f>
        <v/>
      </c>
    </row>
    <row r="167">
      <c r="A167" s="44" t="n"/>
      <c r="B167" s="26" t="n"/>
      <c r="C167" s="26" t="n"/>
      <c r="D167" s="26" t="n"/>
      <c r="E167" s="26" t="n"/>
      <c r="F167" s="27" t="n"/>
      <c r="G167" s="27" t="n"/>
      <c r="H167" s="27" t="n"/>
      <c r="I167" s="27" t="n"/>
      <c r="J167" s="27" t="n"/>
      <c r="K167" s="28" t="n"/>
      <c r="L167" s="29">
        <f>IF(COUNTA($A167:$K167)=0,"",MAX($F167-$G167-$H167,0))</f>
        <v/>
      </c>
      <c r="M167" s="29">
        <f>IF(COUNTA($A167:$K167)=0,"",MAX($L167-$I167,0))</f>
        <v/>
      </c>
      <c r="N167" s="45">
        <f>IF(COUNTA($A167:$K167)=0,"",IF($L167=0,"",$I167/$L167))</f>
        <v/>
      </c>
      <c r="O167" s="29">
        <f>IF(COUNTA($A167:$K167)=0,"",$G167+$H167)</f>
        <v/>
      </c>
      <c r="P167" s="31">
        <f>IF(COUNTA($A167:$K167)=0,"",IF(OR($A167="",$B167="",$C167="",$D167="",$E167="",$F167="",$G167="",$H167="",$I167="",$J167=""),"Missing required field",IF(COUNTIFS(Lists!$B$2:$B$21,$B167,Lists!$D$2:$D$21,$C167)=0,"Room/clinic mismatch",IF(COUNTIFS($A$7:$A$506,$A167,$B$7:$B$506,$B167,$C$7:$C$506,$C167,$D$7:$D$506,$D167)&gt;1,"Duplicate room session",IF($G167+$H167&gt;$F167,"Unavailable exceeds capacity",IF($I167&gt;$L167,"Occupied exceeds usable","Ready"))))))</f>
        <v/>
      </c>
      <c r="Q167" s="29">
        <f>IF($P167&lt;&gt;"Ready",0,IF(AND($A167&gt;=Dashboard!$B$4,$A167&lt;=Dashboard!$B$5,OR(Dashboard!$B$6="All",$B167=Dashboard!$B$6),OR(Dashboard!$B$7="All",$E167=Dashboard!$B$7)),1,0))</f>
        <v/>
      </c>
      <c r="R167" s="32">
        <f>IF(OR($A167="",$B167="",$C167="",$D167=""),"",$B167&amp;"|"&amp;$C167&amp;"|"&amp;YEAR($A167)&amp;"-"&amp;MONTH($A167)&amp;"-"&amp;DAY($A167)&amp;"|"&amp;$D167)</f>
        <v/>
      </c>
    </row>
    <row r="168">
      <c r="A168" s="44" t="n"/>
      <c r="B168" s="26" t="n"/>
      <c r="C168" s="26" t="n"/>
      <c r="D168" s="26" t="n"/>
      <c r="E168" s="26" t="n"/>
      <c r="F168" s="27" t="n"/>
      <c r="G168" s="27" t="n"/>
      <c r="H168" s="27" t="n"/>
      <c r="I168" s="27" t="n"/>
      <c r="J168" s="27" t="n"/>
      <c r="K168" s="28" t="n"/>
      <c r="L168" s="29">
        <f>IF(COUNTA($A168:$K168)=0,"",MAX($F168-$G168-$H168,0))</f>
        <v/>
      </c>
      <c r="M168" s="29">
        <f>IF(COUNTA($A168:$K168)=0,"",MAX($L168-$I168,0))</f>
        <v/>
      </c>
      <c r="N168" s="45">
        <f>IF(COUNTA($A168:$K168)=0,"",IF($L168=0,"",$I168/$L168))</f>
        <v/>
      </c>
      <c r="O168" s="29">
        <f>IF(COUNTA($A168:$K168)=0,"",$G168+$H168)</f>
        <v/>
      </c>
      <c r="P168" s="31">
        <f>IF(COUNTA($A168:$K168)=0,"",IF(OR($A168="",$B168="",$C168="",$D168="",$E168="",$F168="",$G168="",$H168="",$I168="",$J168=""),"Missing required field",IF(COUNTIFS(Lists!$B$2:$B$21,$B168,Lists!$D$2:$D$21,$C168)=0,"Room/clinic mismatch",IF(COUNTIFS($A$7:$A$506,$A168,$B$7:$B$506,$B168,$C$7:$C$506,$C168,$D$7:$D$506,$D168)&gt;1,"Duplicate room session",IF($G168+$H168&gt;$F168,"Unavailable exceeds capacity",IF($I168&gt;$L168,"Occupied exceeds usable","Ready"))))))</f>
        <v/>
      </c>
      <c r="Q168" s="29">
        <f>IF($P168&lt;&gt;"Ready",0,IF(AND($A168&gt;=Dashboard!$B$4,$A168&lt;=Dashboard!$B$5,OR(Dashboard!$B$6="All",$B168=Dashboard!$B$6),OR(Dashboard!$B$7="All",$E168=Dashboard!$B$7)),1,0))</f>
        <v/>
      </c>
      <c r="R168" s="32">
        <f>IF(OR($A168="",$B168="",$C168="",$D168=""),"",$B168&amp;"|"&amp;$C168&amp;"|"&amp;YEAR($A168)&amp;"-"&amp;MONTH($A168)&amp;"-"&amp;DAY($A168)&amp;"|"&amp;$D168)</f>
        <v/>
      </c>
    </row>
    <row r="169">
      <c r="A169" s="44" t="n"/>
      <c r="B169" s="26" t="n"/>
      <c r="C169" s="26" t="n"/>
      <c r="D169" s="26" t="n"/>
      <c r="E169" s="26" t="n"/>
      <c r="F169" s="27" t="n"/>
      <c r="G169" s="27" t="n"/>
      <c r="H169" s="27" t="n"/>
      <c r="I169" s="27" t="n"/>
      <c r="J169" s="27" t="n"/>
      <c r="K169" s="28" t="n"/>
      <c r="L169" s="29">
        <f>IF(COUNTA($A169:$K169)=0,"",MAX($F169-$G169-$H169,0))</f>
        <v/>
      </c>
      <c r="M169" s="29">
        <f>IF(COUNTA($A169:$K169)=0,"",MAX($L169-$I169,0))</f>
        <v/>
      </c>
      <c r="N169" s="45">
        <f>IF(COUNTA($A169:$K169)=0,"",IF($L169=0,"",$I169/$L169))</f>
        <v/>
      </c>
      <c r="O169" s="29">
        <f>IF(COUNTA($A169:$K169)=0,"",$G169+$H169)</f>
        <v/>
      </c>
      <c r="P169" s="31">
        <f>IF(COUNTA($A169:$K169)=0,"",IF(OR($A169="",$B169="",$C169="",$D169="",$E169="",$F169="",$G169="",$H169="",$I169="",$J169=""),"Missing required field",IF(COUNTIFS(Lists!$B$2:$B$21,$B169,Lists!$D$2:$D$21,$C169)=0,"Room/clinic mismatch",IF(COUNTIFS($A$7:$A$506,$A169,$B$7:$B$506,$B169,$C$7:$C$506,$C169,$D$7:$D$506,$D169)&gt;1,"Duplicate room session",IF($G169+$H169&gt;$F169,"Unavailable exceeds capacity",IF($I169&gt;$L169,"Occupied exceeds usable","Ready"))))))</f>
        <v/>
      </c>
      <c r="Q169" s="29">
        <f>IF($P169&lt;&gt;"Ready",0,IF(AND($A169&gt;=Dashboard!$B$4,$A169&lt;=Dashboard!$B$5,OR(Dashboard!$B$6="All",$B169=Dashboard!$B$6),OR(Dashboard!$B$7="All",$E169=Dashboard!$B$7)),1,0))</f>
        <v/>
      </c>
      <c r="R169" s="32">
        <f>IF(OR($A169="",$B169="",$C169="",$D169=""),"",$B169&amp;"|"&amp;$C169&amp;"|"&amp;YEAR($A169)&amp;"-"&amp;MONTH($A169)&amp;"-"&amp;DAY($A169)&amp;"|"&amp;$D169)</f>
        <v/>
      </c>
    </row>
    <row r="170">
      <c r="A170" s="44" t="n"/>
      <c r="B170" s="26" t="n"/>
      <c r="C170" s="26" t="n"/>
      <c r="D170" s="26" t="n"/>
      <c r="E170" s="26" t="n"/>
      <c r="F170" s="27" t="n"/>
      <c r="G170" s="27" t="n"/>
      <c r="H170" s="27" t="n"/>
      <c r="I170" s="27" t="n"/>
      <c r="J170" s="27" t="n"/>
      <c r="K170" s="28" t="n"/>
      <c r="L170" s="29">
        <f>IF(COUNTA($A170:$K170)=0,"",MAX($F170-$G170-$H170,0))</f>
        <v/>
      </c>
      <c r="M170" s="29">
        <f>IF(COUNTA($A170:$K170)=0,"",MAX($L170-$I170,0))</f>
        <v/>
      </c>
      <c r="N170" s="45">
        <f>IF(COUNTA($A170:$K170)=0,"",IF($L170=0,"",$I170/$L170))</f>
        <v/>
      </c>
      <c r="O170" s="29">
        <f>IF(COUNTA($A170:$K170)=0,"",$G170+$H170)</f>
        <v/>
      </c>
      <c r="P170" s="31">
        <f>IF(COUNTA($A170:$K170)=0,"",IF(OR($A170="",$B170="",$C170="",$D170="",$E170="",$F170="",$G170="",$H170="",$I170="",$J170=""),"Missing required field",IF(COUNTIFS(Lists!$B$2:$B$21,$B170,Lists!$D$2:$D$21,$C170)=0,"Room/clinic mismatch",IF(COUNTIFS($A$7:$A$506,$A170,$B$7:$B$506,$B170,$C$7:$C$506,$C170,$D$7:$D$506,$D170)&gt;1,"Duplicate room session",IF($G170+$H170&gt;$F170,"Unavailable exceeds capacity",IF($I170&gt;$L170,"Occupied exceeds usable","Ready"))))))</f>
        <v/>
      </c>
      <c r="Q170" s="29">
        <f>IF($P170&lt;&gt;"Ready",0,IF(AND($A170&gt;=Dashboard!$B$4,$A170&lt;=Dashboard!$B$5,OR(Dashboard!$B$6="All",$B170=Dashboard!$B$6),OR(Dashboard!$B$7="All",$E170=Dashboard!$B$7)),1,0))</f>
        <v/>
      </c>
      <c r="R170" s="32">
        <f>IF(OR($A170="",$B170="",$C170="",$D170=""),"",$B170&amp;"|"&amp;$C170&amp;"|"&amp;YEAR($A170)&amp;"-"&amp;MONTH($A170)&amp;"-"&amp;DAY($A170)&amp;"|"&amp;$D170)</f>
        <v/>
      </c>
    </row>
    <row r="171">
      <c r="A171" s="44" t="n"/>
      <c r="B171" s="26" t="n"/>
      <c r="C171" s="26" t="n"/>
      <c r="D171" s="26" t="n"/>
      <c r="E171" s="26" t="n"/>
      <c r="F171" s="27" t="n"/>
      <c r="G171" s="27" t="n"/>
      <c r="H171" s="27" t="n"/>
      <c r="I171" s="27" t="n"/>
      <c r="J171" s="27" t="n"/>
      <c r="K171" s="28" t="n"/>
      <c r="L171" s="29">
        <f>IF(COUNTA($A171:$K171)=0,"",MAX($F171-$G171-$H171,0))</f>
        <v/>
      </c>
      <c r="M171" s="29">
        <f>IF(COUNTA($A171:$K171)=0,"",MAX($L171-$I171,0))</f>
        <v/>
      </c>
      <c r="N171" s="45">
        <f>IF(COUNTA($A171:$K171)=0,"",IF($L171=0,"",$I171/$L171))</f>
        <v/>
      </c>
      <c r="O171" s="29">
        <f>IF(COUNTA($A171:$K171)=0,"",$G171+$H171)</f>
        <v/>
      </c>
      <c r="P171" s="31">
        <f>IF(COUNTA($A171:$K171)=0,"",IF(OR($A171="",$B171="",$C171="",$D171="",$E171="",$F171="",$G171="",$H171="",$I171="",$J171=""),"Missing required field",IF(COUNTIFS(Lists!$B$2:$B$21,$B171,Lists!$D$2:$D$21,$C171)=0,"Room/clinic mismatch",IF(COUNTIFS($A$7:$A$506,$A171,$B$7:$B$506,$B171,$C$7:$C$506,$C171,$D$7:$D$506,$D171)&gt;1,"Duplicate room session",IF($G171+$H171&gt;$F171,"Unavailable exceeds capacity",IF($I171&gt;$L171,"Occupied exceeds usable","Ready"))))))</f>
        <v/>
      </c>
      <c r="Q171" s="29">
        <f>IF($P171&lt;&gt;"Ready",0,IF(AND($A171&gt;=Dashboard!$B$4,$A171&lt;=Dashboard!$B$5,OR(Dashboard!$B$6="All",$B171=Dashboard!$B$6),OR(Dashboard!$B$7="All",$E171=Dashboard!$B$7)),1,0))</f>
        <v/>
      </c>
      <c r="R171" s="32">
        <f>IF(OR($A171="",$B171="",$C171="",$D171=""),"",$B171&amp;"|"&amp;$C171&amp;"|"&amp;YEAR($A171)&amp;"-"&amp;MONTH($A171)&amp;"-"&amp;DAY($A171)&amp;"|"&amp;$D171)</f>
        <v/>
      </c>
    </row>
    <row r="172">
      <c r="A172" s="44" t="n"/>
      <c r="B172" s="26" t="n"/>
      <c r="C172" s="26" t="n"/>
      <c r="D172" s="26" t="n"/>
      <c r="E172" s="26" t="n"/>
      <c r="F172" s="27" t="n"/>
      <c r="G172" s="27" t="n"/>
      <c r="H172" s="27" t="n"/>
      <c r="I172" s="27" t="n"/>
      <c r="J172" s="27" t="n"/>
      <c r="K172" s="28" t="n"/>
      <c r="L172" s="29">
        <f>IF(COUNTA($A172:$K172)=0,"",MAX($F172-$G172-$H172,0))</f>
        <v/>
      </c>
      <c r="M172" s="29">
        <f>IF(COUNTA($A172:$K172)=0,"",MAX($L172-$I172,0))</f>
        <v/>
      </c>
      <c r="N172" s="45">
        <f>IF(COUNTA($A172:$K172)=0,"",IF($L172=0,"",$I172/$L172))</f>
        <v/>
      </c>
      <c r="O172" s="29">
        <f>IF(COUNTA($A172:$K172)=0,"",$G172+$H172)</f>
        <v/>
      </c>
      <c r="P172" s="31">
        <f>IF(COUNTA($A172:$K172)=0,"",IF(OR($A172="",$B172="",$C172="",$D172="",$E172="",$F172="",$G172="",$H172="",$I172="",$J172=""),"Missing required field",IF(COUNTIFS(Lists!$B$2:$B$21,$B172,Lists!$D$2:$D$21,$C172)=0,"Room/clinic mismatch",IF(COUNTIFS($A$7:$A$506,$A172,$B$7:$B$506,$B172,$C$7:$C$506,$C172,$D$7:$D$506,$D172)&gt;1,"Duplicate room session",IF($G172+$H172&gt;$F172,"Unavailable exceeds capacity",IF($I172&gt;$L172,"Occupied exceeds usable","Ready"))))))</f>
        <v/>
      </c>
      <c r="Q172" s="29">
        <f>IF($P172&lt;&gt;"Ready",0,IF(AND($A172&gt;=Dashboard!$B$4,$A172&lt;=Dashboard!$B$5,OR(Dashboard!$B$6="All",$B172=Dashboard!$B$6),OR(Dashboard!$B$7="All",$E172=Dashboard!$B$7)),1,0))</f>
        <v/>
      </c>
      <c r="R172" s="32">
        <f>IF(OR($A172="",$B172="",$C172="",$D172=""),"",$B172&amp;"|"&amp;$C172&amp;"|"&amp;YEAR($A172)&amp;"-"&amp;MONTH($A172)&amp;"-"&amp;DAY($A172)&amp;"|"&amp;$D172)</f>
        <v/>
      </c>
    </row>
    <row r="173">
      <c r="A173" s="44" t="n"/>
      <c r="B173" s="26" t="n"/>
      <c r="C173" s="26" t="n"/>
      <c r="D173" s="26" t="n"/>
      <c r="E173" s="26" t="n"/>
      <c r="F173" s="27" t="n"/>
      <c r="G173" s="27" t="n"/>
      <c r="H173" s="27" t="n"/>
      <c r="I173" s="27" t="n"/>
      <c r="J173" s="27" t="n"/>
      <c r="K173" s="28" t="n"/>
      <c r="L173" s="29">
        <f>IF(COUNTA($A173:$K173)=0,"",MAX($F173-$G173-$H173,0))</f>
        <v/>
      </c>
      <c r="M173" s="29">
        <f>IF(COUNTA($A173:$K173)=0,"",MAX($L173-$I173,0))</f>
        <v/>
      </c>
      <c r="N173" s="45">
        <f>IF(COUNTA($A173:$K173)=0,"",IF($L173=0,"",$I173/$L173))</f>
        <v/>
      </c>
      <c r="O173" s="29">
        <f>IF(COUNTA($A173:$K173)=0,"",$G173+$H173)</f>
        <v/>
      </c>
      <c r="P173" s="31">
        <f>IF(COUNTA($A173:$K173)=0,"",IF(OR($A173="",$B173="",$C173="",$D173="",$E173="",$F173="",$G173="",$H173="",$I173="",$J173=""),"Missing required field",IF(COUNTIFS(Lists!$B$2:$B$21,$B173,Lists!$D$2:$D$21,$C173)=0,"Room/clinic mismatch",IF(COUNTIFS($A$7:$A$506,$A173,$B$7:$B$506,$B173,$C$7:$C$506,$C173,$D$7:$D$506,$D173)&gt;1,"Duplicate room session",IF($G173+$H173&gt;$F173,"Unavailable exceeds capacity",IF($I173&gt;$L173,"Occupied exceeds usable","Ready"))))))</f>
        <v/>
      </c>
      <c r="Q173" s="29">
        <f>IF($P173&lt;&gt;"Ready",0,IF(AND($A173&gt;=Dashboard!$B$4,$A173&lt;=Dashboard!$B$5,OR(Dashboard!$B$6="All",$B173=Dashboard!$B$6),OR(Dashboard!$B$7="All",$E173=Dashboard!$B$7)),1,0))</f>
        <v/>
      </c>
      <c r="R173" s="32">
        <f>IF(OR($A173="",$B173="",$C173="",$D173=""),"",$B173&amp;"|"&amp;$C173&amp;"|"&amp;YEAR($A173)&amp;"-"&amp;MONTH($A173)&amp;"-"&amp;DAY($A173)&amp;"|"&amp;$D173)</f>
        <v/>
      </c>
    </row>
    <row r="174">
      <c r="A174" s="44" t="n"/>
      <c r="B174" s="26" t="n"/>
      <c r="C174" s="26" t="n"/>
      <c r="D174" s="26" t="n"/>
      <c r="E174" s="26" t="n"/>
      <c r="F174" s="27" t="n"/>
      <c r="G174" s="27" t="n"/>
      <c r="H174" s="27" t="n"/>
      <c r="I174" s="27" t="n"/>
      <c r="J174" s="27" t="n"/>
      <c r="K174" s="28" t="n"/>
      <c r="L174" s="29">
        <f>IF(COUNTA($A174:$K174)=0,"",MAX($F174-$G174-$H174,0))</f>
        <v/>
      </c>
      <c r="M174" s="29">
        <f>IF(COUNTA($A174:$K174)=0,"",MAX($L174-$I174,0))</f>
        <v/>
      </c>
      <c r="N174" s="45">
        <f>IF(COUNTA($A174:$K174)=0,"",IF($L174=0,"",$I174/$L174))</f>
        <v/>
      </c>
      <c r="O174" s="29">
        <f>IF(COUNTA($A174:$K174)=0,"",$G174+$H174)</f>
        <v/>
      </c>
      <c r="P174" s="31">
        <f>IF(COUNTA($A174:$K174)=0,"",IF(OR($A174="",$B174="",$C174="",$D174="",$E174="",$F174="",$G174="",$H174="",$I174="",$J174=""),"Missing required field",IF(COUNTIFS(Lists!$B$2:$B$21,$B174,Lists!$D$2:$D$21,$C174)=0,"Room/clinic mismatch",IF(COUNTIFS($A$7:$A$506,$A174,$B$7:$B$506,$B174,$C$7:$C$506,$C174,$D$7:$D$506,$D174)&gt;1,"Duplicate room session",IF($G174+$H174&gt;$F174,"Unavailable exceeds capacity",IF($I174&gt;$L174,"Occupied exceeds usable","Ready"))))))</f>
        <v/>
      </c>
      <c r="Q174" s="29">
        <f>IF($P174&lt;&gt;"Ready",0,IF(AND($A174&gt;=Dashboard!$B$4,$A174&lt;=Dashboard!$B$5,OR(Dashboard!$B$6="All",$B174=Dashboard!$B$6),OR(Dashboard!$B$7="All",$E174=Dashboard!$B$7)),1,0))</f>
        <v/>
      </c>
      <c r="R174" s="32">
        <f>IF(OR($A174="",$B174="",$C174="",$D174=""),"",$B174&amp;"|"&amp;$C174&amp;"|"&amp;YEAR($A174)&amp;"-"&amp;MONTH($A174)&amp;"-"&amp;DAY($A174)&amp;"|"&amp;$D174)</f>
        <v/>
      </c>
    </row>
    <row r="175">
      <c r="A175" s="44" t="n"/>
      <c r="B175" s="26" t="n"/>
      <c r="C175" s="26" t="n"/>
      <c r="D175" s="26" t="n"/>
      <c r="E175" s="26" t="n"/>
      <c r="F175" s="27" t="n"/>
      <c r="G175" s="27" t="n"/>
      <c r="H175" s="27" t="n"/>
      <c r="I175" s="27" t="n"/>
      <c r="J175" s="27" t="n"/>
      <c r="K175" s="28" t="n"/>
      <c r="L175" s="29">
        <f>IF(COUNTA($A175:$K175)=0,"",MAX($F175-$G175-$H175,0))</f>
        <v/>
      </c>
      <c r="M175" s="29">
        <f>IF(COUNTA($A175:$K175)=0,"",MAX($L175-$I175,0))</f>
        <v/>
      </c>
      <c r="N175" s="45">
        <f>IF(COUNTA($A175:$K175)=0,"",IF($L175=0,"",$I175/$L175))</f>
        <v/>
      </c>
      <c r="O175" s="29">
        <f>IF(COUNTA($A175:$K175)=0,"",$G175+$H175)</f>
        <v/>
      </c>
      <c r="P175" s="31">
        <f>IF(COUNTA($A175:$K175)=0,"",IF(OR($A175="",$B175="",$C175="",$D175="",$E175="",$F175="",$G175="",$H175="",$I175="",$J175=""),"Missing required field",IF(COUNTIFS(Lists!$B$2:$B$21,$B175,Lists!$D$2:$D$21,$C175)=0,"Room/clinic mismatch",IF(COUNTIFS($A$7:$A$506,$A175,$B$7:$B$506,$B175,$C$7:$C$506,$C175,$D$7:$D$506,$D175)&gt;1,"Duplicate room session",IF($G175+$H175&gt;$F175,"Unavailable exceeds capacity",IF($I175&gt;$L175,"Occupied exceeds usable","Ready"))))))</f>
        <v/>
      </c>
      <c r="Q175" s="29">
        <f>IF($P175&lt;&gt;"Ready",0,IF(AND($A175&gt;=Dashboard!$B$4,$A175&lt;=Dashboard!$B$5,OR(Dashboard!$B$6="All",$B175=Dashboard!$B$6),OR(Dashboard!$B$7="All",$E175=Dashboard!$B$7)),1,0))</f>
        <v/>
      </c>
      <c r="R175" s="32">
        <f>IF(OR($A175="",$B175="",$C175="",$D175=""),"",$B175&amp;"|"&amp;$C175&amp;"|"&amp;YEAR($A175)&amp;"-"&amp;MONTH($A175)&amp;"-"&amp;DAY($A175)&amp;"|"&amp;$D175)</f>
        <v/>
      </c>
    </row>
    <row r="176">
      <c r="A176" s="44" t="n"/>
      <c r="B176" s="26" t="n"/>
      <c r="C176" s="26" t="n"/>
      <c r="D176" s="26" t="n"/>
      <c r="E176" s="26" t="n"/>
      <c r="F176" s="27" t="n"/>
      <c r="G176" s="27" t="n"/>
      <c r="H176" s="27" t="n"/>
      <c r="I176" s="27" t="n"/>
      <c r="J176" s="27" t="n"/>
      <c r="K176" s="28" t="n"/>
      <c r="L176" s="29">
        <f>IF(COUNTA($A176:$K176)=0,"",MAX($F176-$G176-$H176,0))</f>
        <v/>
      </c>
      <c r="M176" s="29">
        <f>IF(COUNTA($A176:$K176)=0,"",MAX($L176-$I176,0))</f>
        <v/>
      </c>
      <c r="N176" s="45">
        <f>IF(COUNTA($A176:$K176)=0,"",IF($L176=0,"",$I176/$L176))</f>
        <v/>
      </c>
      <c r="O176" s="29">
        <f>IF(COUNTA($A176:$K176)=0,"",$G176+$H176)</f>
        <v/>
      </c>
      <c r="P176" s="31">
        <f>IF(COUNTA($A176:$K176)=0,"",IF(OR($A176="",$B176="",$C176="",$D176="",$E176="",$F176="",$G176="",$H176="",$I176="",$J176=""),"Missing required field",IF(COUNTIFS(Lists!$B$2:$B$21,$B176,Lists!$D$2:$D$21,$C176)=0,"Room/clinic mismatch",IF(COUNTIFS($A$7:$A$506,$A176,$B$7:$B$506,$B176,$C$7:$C$506,$C176,$D$7:$D$506,$D176)&gt;1,"Duplicate room session",IF($G176+$H176&gt;$F176,"Unavailable exceeds capacity",IF($I176&gt;$L176,"Occupied exceeds usable","Ready"))))))</f>
        <v/>
      </c>
      <c r="Q176" s="29">
        <f>IF($P176&lt;&gt;"Ready",0,IF(AND($A176&gt;=Dashboard!$B$4,$A176&lt;=Dashboard!$B$5,OR(Dashboard!$B$6="All",$B176=Dashboard!$B$6),OR(Dashboard!$B$7="All",$E176=Dashboard!$B$7)),1,0))</f>
        <v/>
      </c>
      <c r="R176" s="32">
        <f>IF(OR($A176="",$B176="",$C176="",$D176=""),"",$B176&amp;"|"&amp;$C176&amp;"|"&amp;YEAR($A176)&amp;"-"&amp;MONTH($A176)&amp;"-"&amp;DAY($A176)&amp;"|"&amp;$D176)</f>
        <v/>
      </c>
    </row>
    <row r="177">
      <c r="A177" s="44" t="n"/>
      <c r="B177" s="26" t="n"/>
      <c r="C177" s="26" t="n"/>
      <c r="D177" s="26" t="n"/>
      <c r="E177" s="26" t="n"/>
      <c r="F177" s="27" t="n"/>
      <c r="G177" s="27" t="n"/>
      <c r="H177" s="27" t="n"/>
      <c r="I177" s="27" t="n"/>
      <c r="J177" s="27" t="n"/>
      <c r="K177" s="28" t="n"/>
      <c r="L177" s="29">
        <f>IF(COUNTA($A177:$K177)=0,"",MAX($F177-$G177-$H177,0))</f>
        <v/>
      </c>
      <c r="M177" s="29">
        <f>IF(COUNTA($A177:$K177)=0,"",MAX($L177-$I177,0))</f>
        <v/>
      </c>
      <c r="N177" s="45">
        <f>IF(COUNTA($A177:$K177)=0,"",IF($L177=0,"",$I177/$L177))</f>
        <v/>
      </c>
      <c r="O177" s="29">
        <f>IF(COUNTA($A177:$K177)=0,"",$G177+$H177)</f>
        <v/>
      </c>
      <c r="P177" s="31">
        <f>IF(COUNTA($A177:$K177)=0,"",IF(OR($A177="",$B177="",$C177="",$D177="",$E177="",$F177="",$G177="",$H177="",$I177="",$J177=""),"Missing required field",IF(COUNTIFS(Lists!$B$2:$B$21,$B177,Lists!$D$2:$D$21,$C177)=0,"Room/clinic mismatch",IF(COUNTIFS($A$7:$A$506,$A177,$B$7:$B$506,$B177,$C$7:$C$506,$C177,$D$7:$D$506,$D177)&gt;1,"Duplicate room session",IF($G177+$H177&gt;$F177,"Unavailable exceeds capacity",IF($I177&gt;$L177,"Occupied exceeds usable","Ready"))))))</f>
        <v/>
      </c>
      <c r="Q177" s="29">
        <f>IF($P177&lt;&gt;"Ready",0,IF(AND($A177&gt;=Dashboard!$B$4,$A177&lt;=Dashboard!$B$5,OR(Dashboard!$B$6="All",$B177=Dashboard!$B$6),OR(Dashboard!$B$7="All",$E177=Dashboard!$B$7)),1,0))</f>
        <v/>
      </c>
      <c r="R177" s="32">
        <f>IF(OR($A177="",$B177="",$C177="",$D177=""),"",$B177&amp;"|"&amp;$C177&amp;"|"&amp;YEAR($A177)&amp;"-"&amp;MONTH($A177)&amp;"-"&amp;DAY($A177)&amp;"|"&amp;$D177)</f>
        <v/>
      </c>
    </row>
    <row r="178">
      <c r="A178" s="44" t="n"/>
      <c r="B178" s="26" t="n"/>
      <c r="C178" s="26" t="n"/>
      <c r="D178" s="26" t="n"/>
      <c r="E178" s="26" t="n"/>
      <c r="F178" s="27" t="n"/>
      <c r="G178" s="27" t="n"/>
      <c r="H178" s="27" t="n"/>
      <c r="I178" s="27" t="n"/>
      <c r="J178" s="27" t="n"/>
      <c r="K178" s="28" t="n"/>
      <c r="L178" s="29">
        <f>IF(COUNTA($A178:$K178)=0,"",MAX($F178-$G178-$H178,0))</f>
        <v/>
      </c>
      <c r="M178" s="29">
        <f>IF(COUNTA($A178:$K178)=0,"",MAX($L178-$I178,0))</f>
        <v/>
      </c>
      <c r="N178" s="45">
        <f>IF(COUNTA($A178:$K178)=0,"",IF($L178=0,"",$I178/$L178))</f>
        <v/>
      </c>
      <c r="O178" s="29">
        <f>IF(COUNTA($A178:$K178)=0,"",$G178+$H178)</f>
        <v/>
      </c>
      <c r="P178" s="31">
        <f>IF(COUNTA($A178:$K178)=0,"",IF(OR($A178="",$B178="",$C178="",$D178="",$E178="",$F178="",$G178="",$H178="",$I178="",$J178=""),"Missing required field",IF(COUNTIFS(Lists!$B$2:$B$21,$B178,Lists!$D$2:$D$21,$C178)=0,"Room/clinic mismatch",IF(COUNTIFS($A$7:$A$506,$A178,$B$7:$B$506,$B178,$C$7:$C$506,$C178,$D$7:$D$506,$D178)&gt;1,"Duplicate room session",IF($G178+$H178&gt;$F178,"Unavailable exceeds capacity",IF($I178&gt;$L178,"Occupied exceeds usable","Ready"))))))</f>
        <v/>
      </c>
      <c r="Q178" s="29">
        <f>IF($P178&lt;&gt;"Ready",0,IF(AND($A178&gt;=Dashboard!$B$4,$A178&lt;=Dashboard!$B$5,OR(Dashboard!$B$6="All",$B178=Dashboard!$B$6),OR(Dashboard!$B$7="All",$E178=Dashboard!$B$7)),1,0))</f>
        <v/>
      </c>
      <c r="R178" s="32">
        <f>IF(OR($A178="",$B178="",$C178="",$D178=""),"",$B178&amp;"|"&amp;$C178&amp;"|"&amp;YEAR($A178)&amp;"-"&amp;MONTH($A178)&amp;"-"&amp;DAY($A178)&amp;"|"&amp;$D178)</f>
        <v/>
      </c>
    </row>
    <row r="179">
      <c r="A179" s="44" t="n"/>
      <c r="B179" s="26" t="n"/>
      <c r="C179" s="26" t="n"/>
      <c r="D179" s="26" t="n"/>
      <c r="E179" s="26" t="n"/>
      <c r="F179" s="27" t="n"/>
      <c r="G179" s="27" t="n"/>
      <c r="H179" s="27" t="n"/>
      <c r="I179" s="27" t="n"/>
      <c r="J179" s="27" t="n"/>
      <c r="K179" s="28" t="n"/>
      <c r="L179" s="29">
        <f>IF(COUNTA($A179:$K179)=0,"",MAX($F179-$G179-$H179,0))</f>
        <v/>
      </c>
      <c r="M179" s="29">
        <f>IF(COUNTA($A179:$K179)=0,"",MAX($L179-$I179,0))</f>
        <v/>
      </c>
      <c r="N179" s="45">
        <f>IF(COUNTA($A179:$K179)=0,"",IF($L179=0,"",$I179/$L179))</f>
        <v/>
      </c>
      <c r="O179" s="29">
        <f>IF(COUNTA($A179:$K179)=0,"",$G179+$H179)</f>
        <v/>
      </c>
      <c r="P179" s="31">
        <f>IF(COUNTA($A179:$K179)=0,"",IF(OR($A179="",$B179="",$C179="",$D179="",$E179="",$F179="",$G179="",$H179="",$I179="",$J179=""),"Missing required field",IF(COUNTIFS(Lists!$B$2:$B$21,$B179,Lists!$D$2:$D$21,$C179)=0,"Room/clinic mismatch",IF(COUNTIFS($A$7:$A$506,$A179,$B$7:$B$506,$B179,$C$7:$C$506,$C179,$D$7:$D$506,$D179)&gt;1,"Duplicate room session",IF($G179+$H179&gt;$F179,"Unavailable exceeds capacity",IF($I179&gt;$L179,"Occupied exceeds usable","Ready"))))))</f>
        <v/>
      </c>
      <c r="Q179" s="29">
        <f>IF($P179&lt;&gt;"Ready",0,IF(AND($A179&gt;=Dashboard!$B$4,$A179&lt;=Dashboard!$B$5,OR(Dashboard!$B$6="All",$B179=Dashboard!$B$6),OR(Dashboard!$B$7="All",$E179=Dashboard!$B$7)),1,0))</f>
        <v/>
      </c>
      <c r="R179" s="32">
        <f>IF(OR($A179="",$B179="",$C179="",$D179=""),"",$B179&amp;"|"&amp;$C179&amp;"|"&amp;YEAR($A179)&amp;"-"&amp;MONTH($A179)&amp;"-"&amp;DAY($A179)&amp;"|"&amp;$D179)</f>
        <v/>
      </c>
    </row>
    <row r="180">
      <c r="A180" s="44" t="n"/>
      <c r="B180" s="26" t="n"/>
      <c r="C180" s="26" t="n"/>
      <c r="D180" s="26" t="n"/>
      <c r="E180" s="26" t="n"/>
      <c r="F180" s="27" t="n"/>
      <c r="G180" s="27" t="n"/>
      <c r="H180" s="27" t="n"/>
      <c r="I180" s="27" t="n"/>
      <c r="J180" s="27" t="n"/>
      <c r="K180" s="28" t="n"/>
      <c r="L180" s="29">
        <f>IF(COUNTA($A180:$K180)=0,"",MAX($F180-$G180-$H180,0))</f>
        <v/>
      </c>
      <c r="M180" s="29">
        <f>IF(COUNTA($A180:$K180)=0,"",MAX($L180-$I180,0))</f>
        <v/>
      </c>
      <c r="N180" s="45">
        <f>IF(COUNTA($A180:$K180)=0,"",IF($L180=0,"",$I180/$L180))</f>
        <v/>
      </c>
      <c r="O180" s="29">
        <f>IF(COUNTA($A180:$K180)=0,"",$G180+$H180)</f>
        <v/>
      </c>
      <c r="P180" s="31">
        <f>IF(COUNTA($A180:$K180)=0,"",IF(OR($A180="",$B180="",$C180="",$D180="",$E180="",$F180="",$G180="",$H180="",$I180="",$J180=""),"Missing required field",IF(COUNTIFS(Lists!$B$2:$B$21,$B180,Lists!$D$2:$D$21,$C180)=0,"Room/clinic mismatch",IF(COUNTIFS($A$7:$A$506,$A180,$B$7:$B$506,$B180,$C$7:$C$506,$C180,$D$7:$D$506,$D180)&gt;1,"Duplicate room session",IF($G180+$H180&gt;$F180,"Unavailable exceeds capacity",IF($I180&gt;$L180,"Occupied exceeds usable","Ready"))))))</f>
        <v/>
      </c>
      <c r="Q180" s="29">
        <f>IF($P180&lt;&gt;"Ready",0,IF(AND($A180&gt;=Dashboard!$B$4,$A180&lt;=Dashboard!$B$5,OR(Dashboard!$B$6="All",$B180=Dashboard!$B$6),OR(Dashboard!$B$7="All",$E180=Dashboard!$B$7)),1,0))</f>
        <v/>
      </c>
      <c r="R180" s="32">
        <f>IF(OR($A180="",$B180="",$C180="",$D180=""),"",$B180&amp;"|"&amp;$C180&amp;"|"&amp;YEAR($A180)&amp;"-"&amp;MONTH($A180)&amp;"-"&amp;DAY($A180)&amp;"|"&amp;$D180)</f>
        <v/>
      </c>
    </row>
    <row r="181">
      <c r="A181" s="44" t="n"/>
      <c r="B181" s="26" t="n"/>
      <c r="C181" s="26" t="n"/>
      <c r="D181" s="26" t="n"/>
      <c r="E181" s="26" t="n"/>
      <c r="F181" s="27" t="n"/>
      <c r="G181" s="27" t="n"/>
      <c r="H181" s="27" t="n"/>
      <c r="I181" s="27" t="n"/>
      <c r="J181" s="27" t="n"/>
      <c r="K181" s="28" t="n"/>
      <c r="L181" s="29">
        <f>IF(COUNTA($A181:$K181)=0,"",MAX($F181-$G181-$H181,0))</f>
        <v/>
      </c>
      <c r="M181" s="29">
        <f>IF(COUNTA($A181:$K181)=0,"",MAX($L181-$I181,0))</f>
        <v/>
      </c>
      <c r="N181" s="45">
        <f>IF(COUNTA($A181:$K181)=0,"",IF($L181=0,"",$I181/$L181))</f>
        <v/>
      </c>
      <c r="O181" s="29">
        <f>IF(COUNTA($A181:$K181)=0,"",$G181+$H181)</f>
        <v/>
      </c>
      <c r="P181" s="31">
        <f>IF(COUNTA($A181:$K181)=0,"",IF(OR($A181="",$B181="",$C181="",$D181="",$E181="",$F181="",$G181="",$H181="",$I181="",$J181=""),"Missing required field",IF(COUNTIFS(Lists!$B$2:$B$21,$B181,Lists!$D$2:$D$21,$C181)=0,"Room/clinic mismatch",IF(COUNTIFS($A$7:$A$506,$A181,$B$7:$B$506,$B181,$C$7:$C$506,$C181,$D$7:$D$506,$D181)&gt;1,"Duplicate room session",IF($G181+$H181&gt;$F181,"Unavailable exceeds capacity",IF($I181&gt;$L181,"Occupied exceeds usable","Ready"))))))</f>
        <v/>
      </c>
      <c r="Q181" s="29">
        <f>IF($P181&lt;&gt;"Ready",0,IF(AND($A181&gt;=Dashboard!$B$4,$A181&lt;=Dashboard!$B$5,OR(Dashboard!$B$6="All",$B181=Dashboard!$B$6),OR(Dashboard!$B$7="All",$E181=Dashboard!$B$7)),1,0))</f>
        <v/>
      </c>
      <c r="R181" s="32">
        <f>IF(OR($A181="",$B181="",$C181="",$D181=""),"",$B181&amp;"|"&amp;$C181&amp;"|"&amp;YEAR($A181)&amp;"-"&amp;MONTH($A181)&amp;"-"&amp;DAY($A181)&amp;"|"&amp;$D181)</f>
        <v/>
      </c>
    </row>
    <row r="182">
      <c r="A182" s="44" t="n"/>
      <c r="B182" s="26" t="n"/>
      <c r="C182" s="26" t="n"/>
      <c r="D182" s="26" t="n"/>
      <c r="E182" s="26" t="n"/>
      <c r="F182" s="27" t="n"/>
      <c r="G182" s="27" t="n"/>
      <c r="H182" s="27" t="n"/>
      <c r="I182" s="27" t="n"/>
      <c r="J182" s="27" t="n"/>
      <c r="K182" s="28" t="n"/>
      <c r="L182" s="29">
        <f>IF(COUNTA($A182:$K182)=0,"",MAX($F182-$G182-$H182,0))</f>
        <v/>
      </c>
      <c r="M182" s="29">
        <f>IF(COUNTA($A182:$K182)=0,"",MAX($L182-$I182,0))</f>
        <v/>
      </c>
      <c r="N182" s="45">
        <f>IF(COUNTA($A182:$K182)=0,"",IF($L182=0,"",$I182/$L182))</f>
        <v/>
      </c>
      <c r="O182" s="29">
        <f>IF(COUNTA($A182:$K182)=0,"",$G182+$H182)</f>
        <v/>
      </c>
      <c r="P182" s="31">
        <f>IF(COUNTA($A182:$K182)=0,"",IF(OR($A182="",$B182="",$C182="",$D182="",$E182="",$F182="",$G182="",$H182="",$I182="",$J182=""),"Missing required field",IF(COUNTIFS(Lists!$B$2:$B$21,$B182,Lists!$D$2:$D$21,$C182)=0,"Room/clinic mismatch",IF(COUNTIFS($A$7:$A$506,$A182,$B$7:$B$506,$B182,$C$7:$C$506,$C182,$D$7:$D$506,$D182)&gt;1,"Duplicate room session",IF($G182+$H182&gt;$F182,"Unavailable exceeds capacity",IF($I182&gt;$L182,"Occupied exceeds usable","Ready"))))))</f>
        <v/>
      </c>
      <c r="Q182" s="29">
        <f>IF($P182&lt;&gt;"Ready",0,IF(AND($A182&gt;=Dashboard!$B$4,$A182&lt;=Dashboard!$B$5,OR(Dashboard!$B$6="All",$B182=Dashboard!$B$6),OR(Dashboard!$B$7="All",$E182=Dashboard!$B$7)),1,0))</f>
        <v/>
      </c>
      <c r="R182" s="32">
        <f>IF(OR($A182="",$B182="",$C182="",$D182=""),"",$B182&amp;"|"&amp;$C182&amp;"|"&amp;YEAR($A182)&amp;"-"&amp;MONTH($A182)&amp;"-"&amp;DAY($A182)&amp;"|"&amp;$D182)</f>
        <v/>
      </c>
    </row>
    <row r="183">
      <c r="A183" s="44" t="n"/>
      <c r="B183" s="26" t="n"/>
      <c r="C183" s="26" t="n"/>
      <c r="D183" s="26" t="n"/>
      <c r="E183" s="26" t="n"/>
      <c r="F183" s="27" t="n"/>
      <c r="G183" s="27" t="n"/>
      <c r="H183" s="27" t="n"/>
      <c r="I183" s="27" t="n"/>
      <c r="J183" s="27" t="n"/>
      <c r="K183" s="28" t="n"/>
      <c r="L183" s="29">
        <f>IF(COUNTA($A183:$K183)=0,"",MAX($F183-$G183-$H183,0))</f>
        <v/>
      </c>
      <c r="M183" s="29">
        <f>IF(COUNTA($A183:$K183)=0,"",MAX($L183-$I183,0))</f>
        <v/>
      </c>
      <c r="N183" s="45">
        <f>IF(COUNTA($A183:$K183)=0,"",IF($L183=0,"",$I183/$L183))</f>
        <v/>
      </c>
      <c r="O183" s="29">
        <f>IF(COUNTA($A183:$K183)=0,"",$G183+$H183)</f>
        <v/>
      </c>
      <c r="P183" s="31">
        <f>IF(COUNTA($A183:$K183)=0,"",IF(OR($A183="",$B183="",$C183="",$D183="",$E183="",$F183="",$G183="",$H183="",$I183="",$J183=""),"Missing required field",IF(COUNTIFS(Lists!$B$2:$B$21,$B183,Lists!$D$2:$D$21,$C183)=0,"Room/clinic mismatch",IF(COUNTIFS($A$7:$A$506,$A183,$B$7:$B$506,$B183,$C$7:$C$506,$C183,$D$7:$D$506,$D183)&gt;1,"Duplicate room session",IF($G183+$H183&gt;$F183,"Unavailable exceeds capacity",IF($I183&gt;$L183,"Occupied exceeds usable","Ready"))))))</f>
        <v/>
      </c>
      <c r="Q183" s="29">
        <f>IF($P183&lt;&gt;"Ready",0,IF(AND($A183&gt;=Dashboard!$B$4,$A183&lt;=Dashboard!$B$5,OR(Dashboard!$B$6="All",$B183=Dashboard!$B$6),OR(Dashboard!$B$7="All",$E183=Dashboard!$B$7)),1,0))</f>
        <v/>
      </c>
      <c r="R183" s="32">
        <f>IF(OR($A183="",$B183="",$C183="",$D183=""),"",$B183&amp;"|"&amp;$C183&amp;"|"&amp;YEAR($A183)&amp;"-"&amp;MONTH($A183)&amp;"-"&amp;DAY($A183)&amp;"|"&amp;$D183)</f>
        <v/>
      </c>
    </row>
    <row r="184">
      <c r="A184" s="44" t="n"/>
      <c r="B184" s="26" t="n"/>
      <c r="C184" s="26" t="n"/>
      <c r="D184" s="26" t="n"/>
      <c r="E184" s="26" t="n"/>
      <c r="F184" s="27" t="n"/>
      <c r="G184" s="27" t="n"/>
      <c r="H184" s="27" t="n"/>
      <c r="I184" s="27" t="n"/>
      <c r="J184" s="27" t="n"/>
      <c r="K184" s="28" t="n"/>
      <c r="L184" s="29">
        <f>IF(COUNTA($A184:$K184)=0,"",MAX($F184-$G184-$H184,0))</f>
        <v/>
      </c>
      <c r="M184" s="29">
        <f>IF(COUNTA($A184:$K184)=0,"",MAX($L184-$I184,0))</f>
        <v/>
      </c>
      <c r="N184" s="45">
        <f>IF(COUNTA($A184:$K184)=0,"",IF($L184=0,"",$I184/$L184))</f>
        <v/>
      </c>
      <c r="O184" s="29">
        <f>IF(COUNTA($A184:$K184)=0,"",$G184+$H184)</f>
        <v/>
      </c>
      <c r="P184" s="31">
        <f>IF(COUNTA($A184:$K184)=0,"",IF(OR($A184="",$B184="",$C184="",$D184="",$E184="",$F184="",$G184="",$H184="",$I184="",$J184=""),"Missing required field",IF(COUNTIFS(Lists!$B$2:$B$21,$B184,Lists!$D$2:$D$21,$C184)=0,"Room/clinic mismatch",IF(COUNTIFS($A$7:$A$506,$A184,$B$7:$B$506,$B184,$C$7:$C$506,$C184,$D$7:$D$506,$D184)&gt;1,"Duplicate room session",IF($G184+$H184&gt;$F184,"Unavailable exceeds capacity",IF($I184&gt;$L184,"Occupied exceeds usable","Ready"))))))</f>
        <v/>
      </c>
      <c r="Q184" s="29">
        <f>IF($P184&lt;&gt;"Ready",0,IF(AND($A184&gt;=Dashboard!$B$4,$A184&lt;=Dashboard!$B$5,OR(Dashboard!$B$6="All",$B184=Dashboard!$B$6),OR(Dashboard!$B$7="All",$E184=Dashboard!$B$7)),1,0))</f>
        <v/>
      </c>
      <c r="R184" s="32">
        <f>IF(OR($A184="",$B184="",$C184="",$D184=""),"",$B184&amp;"|"&amp;$C184&amp;"|"&amp;YEAR($A184)&amp;"-"&amp;MONTH($A184)&amp;"-"&amp;DAY($A184)&amp;"|"&amp;$D184)</f>
        <v/>
      </c>
    </row>
    <row r="185">
      <c r="A185" s="44" t="n"/>
      <c r="B185" s="26" t="n"/>
      <c r="C185" s="26" t="n"/>
      <c r="D185" s="26" t="n"/>
      <c r="E185" s="26" t="n"/>
      <c r="F185" s="27" t="n"/>
      <c r="G185" s="27" t="n"/>
      <c r="H185" s="27" t="n"/>
      <c r="I185" s="27" t="n"/>
      <c r="J185" s="27" t="n"/>
      <c r="K185" s="28" t="n"/>
      <c r="L185" s="29">
        <f>IF(COUNTA($A185:$K185)=0,"",MAX($F185-$G185-$H185,0))</f>
        <v/>
      </c>
      <c r="M185" s="29">
        <f>IF(COUNTA($A185:$K185)=0,"",MAX($L185-$I185,0))</f>
        <v/>
      </c>
      <c r="N185" s="45">
        <f>IF(COUNTA($A185:$K185)=0,"",IF($L185=0,"",$I185/$L185))</f>
        <v/>
      </c>
      <c r="O185" s="29">
        <f>IF(COUNTA($A185:$K185)=0,"",$G185+$H185)</f>
        <v/>
      </c>
      <c r="P185" s="31">
        <f>IF(COUNTA($A185:$K185)=0,"",IF(OR($A185="",$B185="",$C185="",$D185="",$E185="",$F185="",$G185="",$H185="",$I185="",$J185=""),"Missing required field",IF(COUNTIFS(Lists!$B$2:$B$21,$B185,Lists!$D$2:$D$21,$C185)=0,"Room/clinic mismatch",IF(COUNTIFS($A$7:$A$506,$A185,$B$7:$B$506,$B185,$C$7:$C$506,$C185,$D$7:$D$506,$D185)&gt;1,"Duplicate room session",IF($G185+$H185&gt;$F185,"Unavailable exceeds capacity",IF($I185&gt;$L185,"Occupied exceeds usable","Ready"))))))</f>
        <v/>
      </c>
      <c r="Q185" s="29">
        <f>IF($P185&lt;&gt;"Ready",0,IF(AND($A185&gt;=Dashboard!$B$4,$A185&lt;=Dashboard!$B$5,OR(Dashboard!$B$6="All",$B185=Dashboard!$B$6),OR(Dashboard!$B$7="All",$E185=Dashboard!$B$7)),1,0))</f>
        <v/>
      </c>
      <c r="R185" s="32">
        <f>IF(OR($A185="",$B185="",$C185="",$D185=""),"",$B185&amp;"|"&amp;$C185&amp;"|"&amp;YEAR($A185)&amp;"-"&amp;MONTH($A185)&amp;"-"&amp;DAY($A185)&amp;"|"&amp;$D185)</f>
        <v/>
      </c>
    </row>
    <row r="186">
      <c r="A186" s="44" t="n"/>
      <c r="B186" s="26" t="n"/>
      <c r="C186" s="26" t="n"/>
      <c r="D186" s="26" t="n"/>
      <c r="E186" s="26" t="n"/>
      <c r="F186" s="27" t="n"/>
      <c r="G186" s="27" t="n"/>
      <c r="H186" s="27" t="n"/>
      <c r="I186" s="27" t="n"/>
      <c r="J186" s="27" t="n"/>
      <c r="K186" s="28" t="n"/>
      <c r="L186" s="29">
        <f>IF(COUNTA($A186:$K186)=0,"",MAX($F186-$G186-$H186,0))</f>
        <v/>
      </c>
      <c r="M186" s="29">
        <f>IF(COUNTA($A186:$K186)=0,"",MAX($L186-$I186,0))</f>
        <v/>
      </c>
      <c r="N186" s="45">
        <f>IF(COUNTA($A186:$K186)=0,"",IF($L186=0,"",$I186/$L186))</f>
        <v/>
      </c>
      <c r="O186" s="29">
        <f>IF(COUNTA($A186:$K186)=0,"",$G186+$H186)</f>
        <v/>
      </c>
      <c r="P186" s="31">
        <f>IF(COUNTA($A186:$K186)=0,"",IF(OR($A186="",$B186="",$C186="",$D186="",$E186="",$F186="",$G186="",$H186="",$I186="",$J186=""),"Missing required field",IF(COUNTIFS(Lists!$B$2:$B$21,$B186,Lists!$D$2:$D$21,$C186)=0,"Room/clinic mismatch",IF(COUNTIFS($A$7:$A$506,$A186,$B$7:$B$506,$B186,$C$7:$C$506,$C186,$D$7:$D$506,$D186)&gt;1,"Duplicate room session",IF($G186+$H186&gt;$F186,"Unavailable exceeds capacity",IF($I186&gt;$L186,"Occupied exceeds usable","Ready"))))))</f>
        <v/>
      </c>
      <c r="Q186" s="29">
        <f>IF($P186&lt;&gt;"Ready",0,IF(AND($A186&gt;=Dashboard!$B$4,$A186&lt;=Dashboard!$B$5,OR(Dashboard!$B$6="All",$B186=Dashboard!$B$6),OR(Dashboard!$B$7="All",$E186=Dashboard!$B$7)),1,0))</f>
        <v/>
      </c>
      <c r="R186" s="32">
        <f>IF(OR($A186="",$B186="",$C186="",$D186=""),"",$B186&amp;"|"&amp;$C186&amp;"|"&amp;YEAR($A186)&amp;"-"&amp;MONTH($A186)&amp;"-"&amp;DAY($A186)&amp;"|"&amp;$D186)</f>
        <v/>
      </c>
    </row>
    <row r="187">
      <c r="A187" s="44" t="n"/>
      <c r="B187" s="26" t="n"/>
      <c r="C187" s="26" t="n"/>
      <c r="D187" s="26" t="n"/>
      <c r="E187" s="26" t="n"/>
      <c r="F187" s="27" t="n"/>
      <c r="G187" s="27" t="n"/>
      <c r="H187" s="27" t="n"/>
      <c r="I187" s="27" t="n"/>
      <c r="J187" s="27" t="n"/>
      <c r="K187" s="28" t="n"/>
      <c r="L187" s="29">
        <f>IF(COUNTA($A187:$K187)=0,"",MAX($F187-$G187-$H187,0))</f>
        <v/>
      </c>
      <c r="M187" s="29">
        <f>IF(COUNTA($A187:$K187)=0,"",MAX($L187-$I187,0))</f>
        <v/>
      </c>
      <c r="N187" s="45">
        <f>IF(COUNTA($A187:$K187)=0,"",IF($L187=0,"",$I187/$L187))</f>
        <v/>
      </c>
      <c r="O187" s="29">
        <f>IF(COUNTA($A187:$K187)=0,"",$G187+$H187)</f>
        <v/>
      </c>
      <c r="P187" s="31">
        <f>IF(COUNTA($A187:$K187)=0,"",IF(OR($A187="",$B187="",$C187="",$D187="",$E187="",$F187="",$G187="",$H187="",$I187="",$J187=""),"Missing required field",IF(COUNTIFS(Lists!$B$2:$B$21,$B187,Lists!$D$2:$D$21,$C187)=0,"Room/clinic mismatch",IF(COUNTIFS($A$7:$A$506,$A187,$B$7:$B$506,$B187,$C$7:$C$506,$C187,$D$7:$D$506,$D187)&gt;1,"Duplicate room session",IF($G187+$H187&gt;$F187,"Unavailable exceeds capacity",IF($I187&gt;$L187,"Occupied exceeds usable","Ready"))))))</f>
        <v/>
      </c>
      <c r="Q187" s="29">
        <f>IF($P187&lt;&gt;"Ready",0,IF(AND($A187&gt;=Dashboard!$B$4,$A187&lt;=Dashboard!$B$5,OR(Dashboard!$B$6="All",$B187=Dashboard!$B$6),OR(Dashboard!$B$7="All",$E187=Dashboard!$B$7)),1,0))</f>
        <v/>
      </c>
      <c r="R187" s="32">
        <f>IF(OR($A187="",$B187="",$C187="",$D187=""),"",$B187&amp;"|"&amp;$C187&amp;"|"&amp;YEAR($A187)&amp;"-"&amp;MONTH($A187)&amp;"-"&amp;DAY($A187)&amp;"|"&amp;$D187)</f>
        <v/>
      </c>
    </row>
    <row r="188">
      <c r="A188" s="44" t="n"/>
      <c r="B188" s="26" t="n"/>
      <c r="C188" s="26" t="n"/>
      <c r="D188" s="26" t="n"/>
      <c r="E188" s="26" t="n"/>
      <c r="F188" s="27" t="n"/>
      <c r="G188" s="27" t="n"/>
      <c r="H188" s="27" t="n"/>
      <c r="I188" s="27" t="n"/>
      <c r="J188" s="27" t="n"/>
      <c r="K188" s="28" t="n"/>
      <c r="L188" s="29">
        <f>IF(COUNTA($A188:$K188)=0,"",MAX($F188-$G188-$H188,0))</f>
        <v/>
      </c>
      <c r="M188" s="29">
        <f>IF(COUNTA($A188:$K188)=0,"",MAX($L188-$I188,0))</f>
        <v/>
      </c>
      <c r="N188" s="45">
        <f>IF(COUNTA($A188:$K188)=0,"",IF($L188=0,"",$I188/$L188))</f>
        <v/>
      </c>
      <c r="O188" s="29">
        <f>IF(COUNTA($A188:$K188)=0,"",$G188+$H188)</f>
        <v/>
      </c>
      <c r="P188" s="31">
        <f>IF(COUNTA($A188:$K188)=0,"",IF(OR($A188="",$B188="",$C188="",$D188="",$E188="",$F188="",$G188="",$H188="",$I188="",$J188=""),"Missing required field",IF(COUNTIFS(Lists!$B$2:$B$21,$B188,Lists!$D$2:$D$21,$C188)=0,"Room/clinic mismatch",IF(COUNTIFS($A$7:$A$506,$A188,$B$7:$B$506,$B188,$C$7:$C$506,$C188,$D$7:$D$506,$D188)&gt;1,"Duplicate room session",IF($G188+$H188&gt;$F188,"Unavailable exceeds capacity",IF($I188&gt;$L188,"Occupied exceeds usable","Ready"))))))</f>
        <v/>
      </c>
      <c r="Q188" s="29">
        <f>IF($P188&lt;&gt;"Ready",0,IF(AND($A188&gt;=Dashboard!$B$4,$A188&lt;=Dashboard!$B$5,OR(Dashboard!$B$6="All",$B188=Dashboard!$B$6),OR(Dashboard!$B$7="All",$E188=Dashboard!$B$7)),1,0))</f>
        <v/>
      </c>
      <c r="R188" s="32">
        <f>IF(OR($A188="",$B188="",$C188="",$D188=""),"",$B188&amp;"|"&amp;$C188&amp;"|"&amp;YEAR($A188)&amp;"-"&amp;MONTH($A188)&amp;"-"&amp;DAY($A188)&amp;"|"&amp;$D188)</f>
        <v/>
      </c>
    </row>
    <row r="189">
      <c r="A189" s="44" t="n"/>
      <c r="B189" s="26" t="n"/>
      <c r="C189" s="26" t="n"/>
      <c r="D189" s="26" t="n"/>
      <c r="E189" s="26" t="n"/>
      <c r="F189" s="27" t="n"/>
      <c r="G189" s="27" t="n"/>
      <c r="H189" s="27" t="n"/>
      <c r="I189" s="27" t="n"/>
      <c r="J189" s="27" t="n"/>
      <c r="K189" s="28" t="n"/>
      <c r="L189" s="29">
        <f>IF(COUNTA($A189:$K189)=0,"",MAX($F189-$G189-$H189,0))</f>
        <v/>
      </c>
      <c r="M189" s="29">
        <f>IF(COUNTA($A189:$K189)=0,"",MAX($L189-$I189,0))</f>
        <v/>
      </c>
      <c r="N189" s="45">
        <f>IF(COUNTA($A189:$K189)=0,"",IF($L189=0,"",$I189/$L189))</f>
        <v/>
      </c>
      <c r="O189" s="29">
        <f>IF(COUNTA($A189:$K189)=0,"",$G189+$H189)</f>
        <v/>
      </c>
      <c r="P189" s="31">
        <f>IF(COUNTA($A189:$K189)=0,"",IF(OR($A189="",$B189="",$C189="",$D189="",$E189="",$F189="",$G189="",$H189="",$I189="",$J189=""),"Missing required field",IF(COUNTIFS(Lists!$B$2:$B$21,$B189,Lists!$D$2:$D$21,$C189)=0,"Room/clinic mismatch",IF(COUNTIFS($A$7:$A$506,$A189,$B$7:$B$506,$B189,$C$7:$C$506,$C189,$D$7:$D$506,$D189)&gt;1,"Duplicate room session",IF($G189+$H189&gt;$F189,"Unavailable exceeds capacity",IF($I189&gt;$L189,"Occupied exceeds usable","Ready"))))))</f>
        <v/>
      </c>
      <c r="Q189" s="29">
        <f>IF($P189&lt;&gt;"Ready",0,IF(AND($A189&gt;=Dashboard!$B$4,$A189&lt;=Dashboard!$B$5,OR(Dashboard!$B$6="All",$B189=Dashboard!$B$6),OR(Dashboard!$B$7="All",$E189=Dashboard!$B$7)),1,0))</f>
        <v/>
      </c>
      <c r="R189" s="32">
        <f>IF(OR($A189="",$B189="",$C189="",$D189=""),"",$B189&amp;"|"&amp;$C189&amp;"|"&amp;YEAR($A189)&amp;"-"&amp;MONTH($A189)&amp;"-"&amp;DAY($A189)&amp;"|"&amp;$D189)</f>
        <v/>
      </c>
    </row>
    <row r="190">
      <c r="A190" s="44" t="n"/>
      <c r="B190" s="26" t="n"/>
      <c r="C190" s="26" t="n"/>
      <c r="D190" s="26" t="n"/>
      <c r="E190" s="26" t="n"/>
      <c r="F190" s="27" t="n"/>
      <c r="G190" s="27" t="n"/>
      <c r="H190" s="27" t="n"/>
      <c r="I190" s="27" t="n"/>
      <c r="J190" s="27" t="n"/>
      <c r="K190" s="28" t="n"/>
      <c r="L190" s="29">
        <f>IF(COUNTA($A190:$K190)=0,"",MAX($F190-$G190-$H190,0))</f>
        <v/>
      </c>
      <c r="M190" s="29">
        <f>IF(COUNTA($A190:$K190)=0,"",MAX($L190-$I190,0))</f>
        <v/>
      </c>
      <c r="N190" s="45">
        <f>IF(COUNTA($A190:$K190)=0,"",IF($L190=0,"",$I190/$L190))</f>
        <v/>
      </c>
      <c r="O190" s="29">
        <f>IF(COUNTA($A190:$K190)=0,"",$G190+$H190)</f>
        <v/>
      </c>
      <c r="P190" s="31">
        <f>IF(COUNTA($A190:$K190)=0,"",IF(OR($A190="",$B190="",$C190="",$D190="",$E190="",$F190="",$G190="",$H190="",$I190="",$J190=""),"Missing required field",IF(COUNTIFS(Lists!$B$2:$B$21,$B190,Lists!$D$2:$D$21,$C190)=0,"Room/clinic mismatch",IF(COUNTIFS($A$7:$A$506,$A190,$B$7:$B$506,$B190,$C$7:$C$506,$C190,$D$7:$D$506,$D190)&gt;1,"Duplicate room session",IF($G190+$H190&gt;$F190,"Unavailable exceeds capacity",IF($I190&gt;$L190,"Occupied exceeds usable","Ready"))))))</f>
        <v/>
      </c>
      <c r="Q190" s="29">
        <f>IF($P190&lt;&gt;"Ready",0,IF(AND($A190&gt;=Dashboard!$B$4,$A190&lt;=Dashboard!$B$5,OR(Dashboard!$B$6="All",$B190=Dashboard!$B$6),OR(Dashboard!$B$7="All",$E190=Dashboard!$B$7)),1,0))</f>
        <v/>
      </c>
      <c r="R190" s="32">
        <f>IF(OR($A190="",$B190="",$C190="",$D190=""),"",$B190&amp;"|"&amp;$C190&amp;"|"&amp;YEAR($A190)&amp;"-"&amp;MONTH($A190)&amp;"-"&amp;DAY($A190)&amp;"|"&amp;$D190)</f>
        <v/>
      </c>
    </row>
    <row r="191">
      <c r="A191" s="44" t="n"/>
      <c r="B191" s="26" t="n"/>
      <c r="C191" s="26" t="n"/>
      <c r="D191" s="26" t="n"/>
      <c r="E191" s="26" t="n"/>
      <c r="F191" s="27" t="n"/>
      <c r="G191" s="27" t="n"/>
      <c r="H191" s="27" t="n"/>
      <c r="I191" s="27" t="n"/>
      <c r="J191" s="27" t="n"/>
      <c r="K191" s="28" t="n"/>
      <c r="L191" s="29">
        <f>IF(COUNTA($A191:$K191)=0,"",MAX($F191-$G191-$H191,0))</f>
        <v/>
      </c>
      <c r="M191" s="29">
        <f>IF(COUNTA($A191:$K191)=0,"",MAX($L191-$I191,0))</f>
        <v/>
      </c>
      <c r="N191" s="45">
        <f>IF(COUNTA($A191:$K191)=0,"",IF($L191=0,"",$I191/$L191))</f>
        <v/>
      </c>
      <c r="O191" s="29">
        <f>IF(COUNTA($A191:$K191)=0,"",$G191+$H191)</f>
        <v/>
      </c>
      <c r="P191" s="31">
        <f>IF(COUNTA($A191:$K191)=0,"",IF(OR($A191="",$B191="",$C191="",$D191="",$E191="",$F191="",$G191="",$H191="",$I191="",$J191=""),"Missing required field",IF(COUNTIFS(Lists!$B$2:$B$21,$B191,Lists!$D$2:$D$21,$C191)=0,"Room/clinic mismatch",IF(COUNTIFS($A$7:$A$506,$A191,$B$7:$B$506,$B191,$C$7:$C$506,$C191,$D$7:$D$506,$D191)&gt;1,"Duplicate room session",IF($G191+$H191&gt;$F191,"Unavailable exceeds capacity",IF($I191&gt;$L191,"Occupied exceeds usable","Ready"))))))</f>
        <v/>
      </c>
      <c r="Q191" s="29">
        <f>IF($P191&lt;&gt;"Ready",0,IF(AND($A191&gt;=Dashboard!$B$4,$A191&lt;=Dashboard!$B$5,OR(Dashboard!$B$6="All",$B191=Dashboard!$B$6),OR(Dashboard!$B$7="All",$E191=Dashboard!$B$7)),1,0))</f>
        <v/>
      </c>
      <c r="R191" s="32">
        <f>IF(OR($A191="",$B191="",$C191="",$D191=""),"",$B191&amp;"|"&amp;$C191&amp;"|"&amp;YEAR($A191)&amp;"-"&amp;MONTH($A191)&amp;"-"&amp;DAY($A191)&amp;"|"&amp;$D191)</f>
        <v/>
      </c>
    </row>
    <row r="192">
      <c r="A192" s="44" t="n"/>
      <c r="B192" s="26" t="n"/>
      <c r="C192" s="26" t="n"/>
      <c r="D192" s="26" t="n"/>
      <c r="E192" s="26" t="n"/>
      <c r="F192" s="27" t="n"/>
      <c r="G192" s="27" t="n"/>
      <c r="H192" s="27" t="n"/>
      <c r="I192" s="27" t="n"/>
      <c r="J192" s="27" t="n"/>
      <c r="K192" s="28" t="n"/>
      <c r="L192" s="29">
        <f>IF(COUNTA($A192:$K192)=0,"",MAX($F192-$G192-$H192,0))</f>
        <v/>
      </c>
      <c r="M192" s="29">
        <f>IF(COUNTA($A192:$K192)=0,"",MAX($L192-$I192,0))</f>
        <v/>
      </c>
      <c r="N192" s="45">
        <f>IF(COUNTA($A192:$K192)=0,"",IF($L192=0,"",$I192/$L192))</f>
        <v/>
      </c>
      <c r="O192" s="29">
        <f>IF(COUNTA($A192:$K192)=0,"",$G192+$H192)</f>
        <v/>
      </c>
      <c r="P192" s="31">
        <f>IF(COUNTA($A192:$K192)=0,"",IF(OR($A192="",$B192="",$C192="",$D192="",$E192="",$F192="",$G192="",$H192="",$I192="",$J192=""),"Missing required field",IF(COUNTIFS(Lists!$B$2:$B$21,$B192,Lists!$D$2:$D$21,$C192)=0,"Room/clinic mismatch",IF(COUNTIFS($A$7:$A$506,$A192,$B$7:$B$506,$B192,$C$7:$C$506,$C192,$D$7:$D$506,$D192)&gt;1,"Duplicate room session",IF($G192+$H192&gt;$F192,"Unavailable exceeds capacity",IF($I192&gt;$L192,"Occupied exceeds usable","Ready"))))))</f>
        <v/>
      </c>
      <c r="Q192" s="29">
        <f>IF($P192&lt;&gt;"Ready",0,IF(AND($A192&gt;=Dashboard!$B$4,$A192&lt;=Dashboard!$B$5,OR(Dashboard!$B$6="All",$B192=Dashboard!$B$6),OR(Dashboard!$B$7="All",$E192=Dashboard!$B$7)),1,0))</f>
        <v/>
      </c>
      <c r="R192" s="32">
        <f>IF(OR($A192="",$B192="",$C192="",$D192=""),"",$B192&amp;"|"&amp;$C192&amp;"|"&amp;YEAR($A192)&amp;"-"&amp;MONTH($A192)&amp;"-"&amp;DAY($A192)&amp;"|"&amp;$D192)</f>
        <v/>
      </c>
    </row>
    <row r="193">
      <c r="A193" s="44" t="n"/>
      <c r="B193" s="26" t="n"/>
      <c r="C193" s="26" t="n"/>
      <c r="D193" s="26" t="n"/>
      <c r="E193" s="26" t="n"/>
      <c r="F193" s="27" t="n"/>
      <c r="G193" s="27" t="n"/>
      <c r="H193" s="27" t="n"/>
      <c r="I193" s="27" t="n"/>
      <c r="J193" s="27" t="n"/>
      <c r="K193" s="28" t="n"/>
      <c r="L193" s="29">
        <f>IF(COUNTA($A193:$K193)=0,"",MAX($F193-$G193-$H193,0))</f>
        <v/>
      </c>
      <c r="M193" s="29">
        <f>IF(COUNTA($A193:$K193)=0,"",MAX($L193-$I193,0))</f>
        <v/>
      </c>
      <c r="N193" s="45">
        <f>IF(COUNTA($A193:$K193)=0,"",IF($L193=0,"",$I193/$L193))</f>
        <v/>
      </c>
      <c r="O193" s="29">
        <f>IF(COUNTA($A193:$K193)=0,"",$G193+$H193)</f>
        <v/>
      </c>
      <c r="P193" s="31">
        <f>IF(COUNTA($A193:$K193)=0,"",IF(OR($A193="",$B193="",$C193="",$D193="",$E193="",$F193="",$G193="",$H193="",$I193="",$J193=""),"Missing required field",IF(COUNTIFS(Lists!$B$2:$B$21,$B193,Lists!$D$2:$D$21,$C193)=0,"Room/clinic mismatch",IF(COUNTIFS($A$7:$A$506,$A193,$B$7:$B$506,$B193,$C$7:$C$506,$C193,$D$7:$D$506,$D193)&gt;1,"Duplicate room session",IF($G193+$H193&gt;$F193,"Unavailable exceeds capacity",IF($I193&gt;$L193,"Occupied exceeds usable","Ready"))))))</f>
        <v/>
      </c>
      <c r="Q193" s="29">
        <f>IF($P193&lt;&gt;"Ready",0,IF(AND($A193&gt;=Dashboard!$B$4,$A193&lt;=Dashboard!$B$5,OR(Dashboard!$B$6="All",$B193=Dashboard!$B$6),OR(Dashboard!$B$7="All",$E193=Dashboard!$B$7)),1,0))</f>
        <v/>
      </c>
      <c r="R193" s="32">
        <f>IF(OR($A193="",$B193="",$C193="",$D193=""),"",$B193&amp;"|"&amp;$C193&amp;"|"&amp;YEAR($A193)&amp;"-"&amp;MONTH($A193)&amp;"-"&amp;DAY($A193)&amp;"|"&amp;$D193)</f>
        <v/>
      </c>
    </row>
    <row r="194">
      <c r="A194" s="44" t="n"/>
      <c r="B194" s="26" t="n"/>
      <c r="C194" s="26" t="n"/>
      <c r="D194" s="26" t="n"/>
      <c r="E194" s="26" t="n"/>
      <c r="F194" s="27" t="n"/>
      <c r="G194" s="27" t="n"/>
      <c r="H194" s="27" t="n"/>
      <c r="I194" s="27" t="n"/>
      <c r="J194" s="27" t="n"/>
      <c r="K194" s="28" t="n"/>
      <c r="L194" s="29">
        <f>IF(COUNTA($A194:$K194)=0,"",MAX($F194-$G194-$H194,0))</f>
        <v/>
      </c>
      <c r="M194" s="29">
        <f>IF(COUNTA($A194:$K194)=0,"",MAX($L194-$I194,0))</f>
        <v/>
      </c>
      <c r="N194" s="45">
        <f>IF(COUNTA($A194:$K194)=0,"",IF($L194=0,"",$I194/$L194))</f>
        <v/>
      </c>
      <c r="O194" s="29">
        <f>IF(COUNTA($A194:$K194)=0,"",$G194+$H194)</f>
        <v/>
      </c>
      <c r="P194" s="31">
        <f>IF(COUNTA($A194:$K194)=0,"",IF(OR($A194="",$B194="",$C194="",$D194="",$E194="",$F194="",$G194="",$H194="",$I194="",$J194=""),"Missing required field",IF(COUNTIFS(Lists!$B$2:$B$21,$B194,Lists!$D$2:$D$21,$C194)=0,"Room/clinic mismatch",IF(COUNTIFS($A$7:$A$506,$A194,$B$7:$B$506,$B194,$C$7:$C$506,$C194,$D$7:$D$506,$D194)&gt;1,"Duplicate room session",IF($G194+$H194&gt;$F194,"Unavailable exceeds capacity",IF($I194&gt;$L194,"Occupied exceeds usable","Ready"))))))</f>
        <v/>
      </c>
      <c r="Q194" s="29">
        <f>IF($P194&lt;&gt;"Ready",0,IF(AND($A194&gt;=Dashboard!$B$4,$A194&lt;=Dashboard!$B$5,OR(Dashboard!$B$6="All",$B194=Dashboard!$B$6),OR(Dashboard!$B$7="All",$E194=Dashboard!$B$7)),1,0))</f>
        <v/>
      </c>
      <c r="R194" s="32">
        <f>IF(OR($A194="",$B194="",$C194="",$D194=""),"",$B194&amp;"|"&amp;$C194&amp;"|"&amp;YEAR($A194)&amp;"-"&amp;MONTH($A194)&amp;"-"&amp;DAY($A194)&amp;"|"&amp;$D194)</f>
        <v/>
      </c>
    </row>
    <row r="195">
      <c r="A195" s="44" t="n"/>
      <c r="B195" s="26" t="n"/>
      <c r="C195" s="26" t="n"/>
      <c r="D195" s="26" t="n"/>
      <c r="E195" s="26" t="n"/>
      <c r="F195" s="27" t="n"/>
      <c r="G195" s="27" t="n"/>
      <c r="H195" s="27" t="n"/>
      <c r="I195" s="27" t="n"/>
      <c r="J195" s="27" t="n"/>
      <c r="K195" s="28" t="n"/>
      <c r="L195" s="29">
        <f>IF(COUNTA($A195:$K195)=0,"",MAX($F195-$G195-$H195,0))</f>
        <v/>
      </c>
      <c r="M195" s="29">
        <f>IF(COUNTA($A195:$K195)=0,"",MAX($L195-$I195,0))</f>
        <v/>
      </c>
      <c r="N195" s="45">
        <f>IF(COUNTA($A195:$K195)=0,"",IF($L195=0,"",$I195/$L195))</f>
        <v/>
      </c>
      <c r="O195" s="29">
        <f>IF(COUNTA($A195:$K195)=0,"",$G195+$H195)</f>
        <v/>
      </c>
      <c r="P195" s="31">
        <f>IF(COUNTA($A195:$K195)=0,"",IF(OR($A195="",$B195="",$C195="",$D195="",$E195="",$F195="",$G195="",$H195="",$I195="",$J195=""),"Missing required field",IF(COUNTIFS(Lists!$B$2:$B$21,$B195,Lists!$D$2:$D$21,$C195)=0,"Room/clinic mismatch",IF(COUNTIFS($A$7:$A$506,$A195,$B$7:$B$506,$B195,$C$7:$C$506,$C195,$D$7:$D$506,$D195)&gt;1,"Duplicate room session",IF($G195+$H195&gt;$F195,"Unavailable exceeds capacity",IF($I195&gt;$L195,"Occupied exceeds usable","Ready"))))))</f>
        <v/>
      </c>
      <c r="Q195" s="29">
        <f>IF($P195&lt;&gt;"Ready",0,IF(AND($A195&gt;=Dashboard!$B$4,$A195&lt;=Dashboard!$B$5,OR(Dashboard!$B$6="All",$B195=Dashboard!$B$6),OR(Dashboard!$B$7="All",$E195=Dashboard!$B$7)),1,0))</f>
        <v/>
      </c>
      <c r="R195" s="32">
        <f>IF(OR($A195="",$B195="",$C195="",$D195=""),"",$B195&amp;"|"&amp;$C195&amp;"|"&amp;YEAR($A195)&amp;"-"&amp;MONTH($A195)&amp;"-"&amp;DAY($A195)&amp;"|"&amp;$D195)</f>
        <v/>
      </c>
    </row>
    <row r="196">
      <c r="A196" s="44" t="n"/>
      <c r="B196" s="26" t="n"/>
      <c r="C196" s="26" t="n"/>
      <c r="D196" s="26" t="n"/>
      <c r="E196" s="26" t="n"/>
      <c r="F196" s="27" t="n"/>
      <c r="G196" s="27" t="n"/>
      <c r="H196" s="27" t="n"/>
      <c r="I196" s="27" t="n"/>
      <c r="J196" s="27" t="n"/>
      <c r="K196" s="28" t="n"/>
      <c r="L196" s="29">
        <f>IF(COUNTA($A196:$K196)=0,"",MAX($F196-$G196-$H196,0))</f>
        <v/>
      </c>
      <c r="M196" s="29">
        <f>IF(COUNTA($A196:$K196)=0,"",MAX($L196-$I196,0))</f>
        <v/>
      </c>
      <c r="N196" s="45">
        <f>IF(COUNTA($A196:$K196)=0,"",IF($L196=0,"",$I196/$L196))</f>
        <v/>
      </c>
      <c r="O196" s="29">
        <f>IF(COUNTA($A196:$K196)=0,"",$G196+$H196)</f>
        <v/>
      </c>
      <c r="P196" s="31">
        <f>IF(COUNTA($A196:$K196)=0,"",IF(OR($A196="",$B196="",$C196="",$D196="",$E196="",$F196="",$G196="",$H196="",$I196="",$J196=""),"Missing required field",IF(COUNTIFS(Lists!$B$2:$B$21,$B196,Lists!$D$2:$D$21,$C196)=0,"Room/clinic mismatch",IF(COUNTIFS($A$7:$A$506,$A196,$B$7:$B$506,$B196,$C$7:$C$506,$C196,$D$7:$D$506,$D196)&gt;1,"Duplicate room session",IF($G196+$H196&gt;$F196,"Unavailable exceeds capacity",IF($I196&gt;$L196,"Occupied exceeds usable","Ready"))))))</f>
        <v/>
      </c>
      <c r="Q196" s="29">
        <f>IF($P196&lt;&gt;"Ready",0,IF(AND($A196&gt;=Dashboard!$B$4,$A196&lt;=Dashboard!$B$5,OR(Dashboard!$B$6="All",$B196=Dashboard!$B$6),OR(Dashboard!$B$7="All",$E196=Dashboard!$B$7)),1,0))</f>
        <v/>
      </c>
      <c r="R196" s="32">
        <f>IF(OR($A196="",$B196="",$C196="",$D196=""),"",$B196&amp;"|"&amp;$C196&amp;"|"&amp;YEAR($A196)&amp;"-"&amp;MONTH($A196)&amp;"-"&amp;DAY($A196)&amp;"|"&amp;$D196)</f>
        <v/>
      </c>
    </row>
    <row r="197">
      <c r="A197" s="44" t="n"/>
      <c r="B197" s="26" t="n"/>
      <c r="C197" s="26" t="n"/>
      <c r="D197" s="26" t="n"/>
      <c r="E197" s="26" t="n"/>
      <c r="F197" s="27" t="n"/>
      <c r="G197" s="27" t="n"/>
      <c r="H197" s="27" t="n"/>
      <c r="I197" s="27" t="n"/>
      <c r="J197" s="27" t="n"/>
      <c r="K197" s="28" t="n"/>
      <c r="L197" s="29">
        <f>IF(COUNTA($A197:$K197)=0,"",MAX($F197-$G197-$H197,0))</f>
        <v/>
      </c>
      <c r="M197" s="29">
        <f>IF(COUNTA($A197:$K197)=0,"",MAX($L197-$I197,0))</f>
        <v/>
      </c>
      <c r="N197" s="45">
        <f>IF(COUNTA($A197:$K197)=0,"",IF($L197=0,"",$I197/$L197))</f>
        <v/>
      </c>
      <c r="O197" s="29">
        <f>IF(COUNTA($A197:$K197)=0,"",$G197+$H197)</f>
        <v/>
      </c>
      <c r="P197" s="31">
        <f>IF(COUNTA($A197:$K197)=0,"",IF(OR($A197="",$B197="",$C197="",$D197="",$E197="",$F197="",$G197="",$H197="",$I197="",$J197=""),"Missing required field",IF(COUNTIFS(Lists!$B$2:$B$21,$B197,Lists!$D$2:$D$21,$C197)=0,"Room/clinic mismatch",IF(COUNTIFS($A$7:$A$506,$A197,$B$7:$B$506,$B197,$C$7:$C$506,$C197,$D$7:$D$506,$D197)&gt;1,"Duplicate room session",IF($G197+$H197&gt;$F197,"Unavailable exceeds capacity",IF($I197&gt;$L197,"Occupied exceeds usable","Ready"))))))</f>
        <v/>
      </c>
      <c r="Q197" s="29">
        <f>IF($P197&lt;&gt;"Ready",0,IF(AND($A197&gt;=Dashboard!$B$4,$A197&lt;=Dashboard!$B$5,OR(Dashboard!$B$6="All",$B197=Dashboard!$B$6),OR(Dashboard!$B$7="All",$E197=Dashboard!$B$7)),1,0))</f>
        <v/>
      </c>
      <c r="R197" s="32">
        <f>IF(OR($A197="",$B197="",$C197="",$D197=""),"",$B197&amp;"|"&amp;$C197&amp;"|"&amp;YEAR($A197)&amp;"-"&amp;MONTH($A197)&amp;"-"&amp;DAY($A197)&amp;"|"&amp;$D197)</f>
        <v/>
      </c>
    </row>
    <row r="198">
      <c r="A198" s="44" t="n"/>
      <c r="B198" s="26" t="n"/>
      <c r="C198" s="26" t="n"/>
      <c r="D198" s="26" t="n"/>
      <c r="E198" s="26" t="n"/>
      <c r="F198" s="27" t="n"/>
      <c r="G198" s="27" t="n"/>
      <c r="H198" s="27" t="n"/>
      <c r="I198" s="27" t="n"/>
      <c r="J198" s="27" t="n"/>
      <c r="K198" s="28" t="n"/>
      <c r="L198" s="29">
        <f>IF(COUNTA($A198:$K198)=0,"",MAX($F198-$G198-$H198,0))</f>
        <v/>
      </c>
      <c r="M198" s="29">
        <f>IF(COUNTA($A198:$K198)=0,"",MAX($L198-$I198,0))</f>
        <v/>
      </c>
      <c r="N198" s="45">
        <f>IF(COUNTA($A198:$K198)=0,"",IF($L198=0,"",$I198/$L198))</f>
        <v/>
      </c>
      <c r="O198" s="29">
        <f>IF(COUNTA($A198:$K198)=0,"",$G198+$H198)</f>
        <v/>
      </c>
      <c r="P198" s="31">
        <f>IF(COUNTA($A198:$K198)=0,"",IF(OR($A198="",$B198="",$C198="",$D198="",$E198="",$F198="",$G198="",$H198="",$I198="",$J198=""),"Missing required field",IF(COUNTIFS(Lists!$B$2:$B$21,$B198,Lists!$D$2:$D$21,$C198)=0,"Room/clinic mismatch",IF(COUNTIFS($A$7:$A$506,$A198,$B$7:$B$506,$B198,$C$7:$C$506,$C198,$D$7:$D$506,$D198)&gt;1,"Duplicate room session",IF($G198+$H198&gt;$F198,"Unavailable exceeds capacity",IF($I198&gt;$L198,"Occupied exceeds usable","Ready"))))))</f>
        <v/>
      </c>
      <c r="Q198" s="29">
        <f>IF($P198&lt;&gt;"Ready",0,IF(AND($A198&gt;=Dashboard!$B$4,$A198&lt;=Dashboard!$B$5,OR(Dashboard!$B$6="All",$B198=Dashboard!$B$6),OR(Dashboard!$B$7="All",$E198=Dashboard!$B$7)),1,0))</f>
        <v/>
      </c>
      <c r="R198" s="32">
        <f>IF(OR($A198="",$B198="",$C198="",$D198=""),"",$B198&amp;"|"&amp;$C198&amp;"|"&amp;YEAR($A198)&amp;"-"&amp;MONTH($A198)&amp;"-"&amp;DAY($A198)&amp;"|"&amp;$D198)</f>
        <v/>
      </c>
    </row>
    <row r="199">
      <c r="A199" s="44" t="n"/>
      <c r="B199" s="26" t="n"/>
      <c r="C199" s="26" t="n"/>
      <c r="D199" s="26" t="n"/>
      <c r="E199" s="26" t="n"/>
      <c r="F199" s="27" t="n"/>
      <c r="G199" s="27" t="n"/>
      <c r="H199" s="27" t="n"/>
      <c r="I199" s="27" t="n"/>
      <c r="J199" s="27" t="n"/>
      <c r="K199" s="28" t="n"/>
      <c r="L199" s="29">
        <f>IF(COUNTA($A199:$K199)=0,"",MAX($F199-$G199-$H199,0))</f>
        <v/>
      </c>
      <c r="M199" s="29">
        <f>IF(COUNTA($A199:$K199)=0,"",MAX($L199-$I199,0))</f>
        <v/>
      </c>
      <c r="N199" s="45">
        <f>IF(COUNTA($A199:$K199)=0,"",IF($L199=0,"",$I199/$L199))</f>
        <v/>
      </c>
      <c r="O199" s="29">
        <f>IF(COUNTA($A199:$K199)=0,"",$G199+$H199)</f>
        <v/>
      </c>
      <c r="P199" s="31">
        <f>IF(COUNTA($A199:$K199)=0,"",IF(OR($A199="",$B199="",$C199="",$D199="",$E199="",$F199="",$G199="",$H199="",$I199="",$J199=""),"Missing required field",IF(COUNTIFS(Lists!$B$2:$B$21,$B199,Lists!$D$2:$D$21,$C199)=0,"Room/clinic mismatch",IF(COUNTIFS($A$7:$A$506,$A199,$B$7:$B$506,$B199,$C$7:$C$506,$C199,$D$7:$D$506,$D199)&gt;1,"Duplicate room session",IF($G199+$H199&gt;$F199,"Unavailable exceeds capacity",IF($I199&gt;$L199,"Occupied exceeds usable","Ready"))))))</f>
        <v/>
      </c>
      <c r="Q199" s="29">
        <f>IF($P199&lt;&gt;"Ready",0,IF(AND($A199&gt;=Dashboard!$B$4,$A199&lt;=Dashboard!$B$5,OR(Dashboard!$B$6="All",$B199=Dashboard!$B$6),OR(Dashboard!$B$7="All",$E199=Dashboard!$B$7)),1,0))</f>
        <v/>
      </c>
      <c r="R199" s="32">
        <f>IF(OR($A199="",$B199="",$C199="",$D199=""),"",$B199&amp;"|"&amp;$C199&amp;"|"&amp;YEAR($A199)&amp;"-"&amp;MONTH($A199)&amp;"-"&amp;DAY($A199)&amp;"|"&amp;$D199)</f>
        <v/>
      </c>
    </row>
    <row r="200">
      <c r="A200" s="44" t="n"/>
      <c r="B200" s="26" t="n"/>
      <c r="C200" s="26" t="n"/>
      <c r="D200" s="26" t="n"/>
      <c r="E200" s="26" t="n"/>
      <c r="F200" s="27" t="n"/>
      <c r="G200" s="27" t="n"/>
      <c r="H200" s="27" t="n"/>
      <c r="I200" s="27" t="n"/>
      <c r="J200" s="27" t="n"/>
      <c r="K200" s="28" t="n"/>
      <c r="L200" s="29">
        <f>IF(COUNTA($A200:$K200)=0,"",MAX($F200-$G200-$H200,0))</f>
        <v/>
      </c>
      <c r="M200" s="29">
        <f>IF(COUNTA($A200:$K200)=0,"",MAX($L200-$I200,0))</f>
        <v/>
      </c>
      <c r="N200" s="45">
        <f>IF(COUNTA($A200:$K200)=0,"",IF($L200=0,"",$I200/$L200))</f>
        <v/>
      </c>
      <c r="O200" s="29">
        <f>IF(COUNTA($A200:$K200)=0,"",$G200+$H200)</f>
        <v/>
      </c>
      <c r="P200" s="31">
        <f>IF(COUNTA($A200:$K200)=0,"",IF(OR($A200="",$B200="",$C200="",$D200="",$E200="",$F200="",$G200="",$H200="",$I200="",$J200=""),"Missing required field",IF(COUNTIFS(Lists!$B$2:$B$21,$B200,Lists!$D$2:$D$21,$C200)=0,"Room/clinic mismatch",IF(COUNTIFS($A$7:$A$506,$A200,$B$7:$B$506,$B200,$C$7:$C$506,$C200,$D$7:$D$506,$D200)&gt;1,"Duplicate room session",IF($G200+$H200&gt;$F200,"Unavailable exceeds capacity",IF($I200&gt;$L200,"Occupied exceeds usable","Ready"))))))</f>
        <v/>
      </c>
      <c r="Q200" s="29">
        <f>IF($P200&lt;&gt;"Ready",0,IF(AND($A200&gt;=Dashboard!$B$4,$A200&lt;=Dashboard!$B$5,OR(Dashboard!$B$6="All",$B200=Dashboard!$B$6),OR(Dashboard!$B$7="All",$E200=Dashboard!$B$7)),1,0))</f>
        <v/>
      </c>
      <c r="R200" s="32">
        <f>IF(OR($A200="",$B200="",$C200="",$D200=""),"",$B200&amp;"|"&amp;$C200&amp;"|"&amp;YEAR($A200)&amp;"-"&amp;MONTH($A200)&amp;"-"&amp;DAY($A200)&amp;"|"&amp;$D200)</f>
        <v/>
      </c>
    </row>
    <row r="201">
      <c r="A201" s="44" t="n"/>
      <c r="B201" s="26" t="n"/>
      <c r="C201" s="26" t="n"/>
      <c r="D201" s="26" t="n"/>
      <c r="E201" s="26" t="n"/>
      <c r="F201" s="27" t="n"/>
      <c r="G201" s="27" t="n"/>
      <c r="H201" s="27" t="n"/>
      <c r="I201" s="27" t="n"/>
      <c r="J201" s="27" t="n"/>
      <c r="K201" s="28" t="n"/>
      <c r="L201" s="29">
        <f>IF(COUNTA($A201:$K201)=0,"",MAX($F201-$G201-$H201,0))</f>
        <v/>
      </c>
      <c r="M201" s="29">
        <f>IF(COUNTA($A201:$K201)=0,"",MAX($L201-$I201,0))</f>
        <v/>
      </c>
      <c r="N201" s="45">
        <f>IF(COUNTA($A201:$K201)=0,"",IF($L201=0,"",$I201/$L201))</f>
        <v/>
      </c>
      <c r="O201" s="29">
        <f>IF(COUNTA($A201:$K201)=0,"",$G201+$H201)</f>
        <v/>
      </c>
      <c r="P201" s="31">
        <f>IF(COUNTA($A201:$K201)=0,"",IF(OR($A201="",$B201="",$C201="",$D201="",$E201="",$F201="",$G201="",$H201="",$I201="",$J201=""),"Missing required field",IF(COUNTIFS(Lists!$B$2:$B$21,$B201,Lists!$D$2:$D$21,$C201)=0,"Room/clinic mismatch",IF(COUNTIFS($A$7:$A$506,$A201,$B$7:$B$506,$B201,$C$7:$C$506,$C201,$D$7:$D$506,$D201)&gt;1,"Duplicate room session",IF($G201+$H201&gt;$F201,"Unavailable exceeds capacity",IF($I201&gt;$L201,"Occupied exceeds usable","Ready"))))))</f>
        <v/>
      </c>
      <c r="Q201" s="29">
        <f>IF($P201&lt;&gt;"Ready",0,IF(AND($A201&gt;=Dashboard!$B$4,$A201&lt;=Dashboard!$B$5,OR(Dashboard!$B$6="All",$B201=Dashboard!$B$6),OR(Dashboard!$B$7="All",$E201=Dashboard!$B$7)),1,0))</f>
        <v/>
      </c>
      <c r="R201" s="32">
        <f>IF(OR($A201="",$B201="",$C201="",$D201=""),"",$B201&amp;"|"&amp;$C201&amp;"|"&amp;YEAR($A201)&amp;"-"&amp;MONTH($A201)&amp;"-"&amp;DAY($A201)&amp;"|"&amp;$D201)</f>
        <v/>
      </c>
    </row>
    <row r="202">
      <c r="A202" s="44" t="n"/>
      <c r="B202" s="26" t="n"/>
      <c r="C202" s="26" t="n"/>
      <c r="D202" s="26" t="n"/>
      <c r="E202" s="26" t="n"/>
      <c r="F202" s="27" t="n"/>
      <c r="G202" s="27" t="n"/>
      <c r="H202" s="27" t="n"/>
      <c r="I202" s="27" t="n"/>
      <c r="J202" s="27" t="n"/>
      <c r="K202" s="28" t="n"/>
      <c r="L202" s="29">
        <f>IF(COUNTA($A202:$K202)=0,"",MAX($F202-$G202-$H202,0))</f>
        <v/>
      </c>
      <c r="M202" s="29">
        <f>IF(COUNTA($A202:$K202)=0,"",MAX($L202-$I202,0))</f>
        <v/>
      </c>
      <c r="N202" s="45">
        <f>IF(COUNTA($A202:$K202)=0,"",IF($L202=0,"",$I202/$L202))</f>
        <v/>
      </c>
      <c r="O202" s="29">
        <f>IF(COUNTA($A202:$K202)=0,"",$G202+$H202)</f>
        <v/>
      </c>
      <c r="P202" s="31">
        <f>IF(COUNTA($A202:$K202)=0,"",IF(OR($A202="",$B202="",$C202="",$D202="",$E202="",$F202="",$G202="",$H202="",$I202="",$J202=""),"Missing required field",IF(COUNTIFS(Lists!$B$2:$B$21,$B202,Lists!$D$2:$D$21,$C202)=0,"Room/clinic mismatch",IF(COUNTIFS($A$7:$A$506,$A202,$B$7:$B$506,$B202,$C$7:$C$506,$C202,$D$7:$D$506,$D202)&gt;1,"Duplicate room session",IF($G202+$H202&gt;$F202,"Unavailable exceeds capacity",IF($I202&gt;$L202,"Occupied exceeds usable","Ready"))))))</f>
        <v/>
      </c>
      <c r="Q202" s="29">
        <f>IF($P202&lt;&gt;"Ready",0,IF(AND($A202&gt;=Dashboard!$B$4,$A202&lt;=Dashboard!$B$5,OR(Dashboard!$B$6="All",$B202=Dashboard!$B$6),OR(Dashboard!$B$7="All",$E202=Dashboard!$B$7)),1,0))</f>
        <v/>
      </c>
      <c r="R202" s="32">
        <f>IF(OR($A202="",$B202="",$C202="",$D202=""),"",$B202&amp;"|"&amp;$C202&amp;"|"&amp;YEAR($A202)&amp;"-"&amp;MONTH($A202)&amp;"-"&amp;DAY($A202)&amp;"|"&amp;$D202)</f>
        <v/>
      </c>
    </row>
    <row r="203">
      <c r="A203" s="44" t="n"/>
      <c r="B203" s="26" t="n"/>
      <c r="C203" s="26" t="n"/>
      <c r="D203" s="26" t="n"/>
      <c r="E203" s="26" t="n"/>
      <c r="F203" s="27" t="n"/>
      <c r="G203" s="27" t="n"/>
      <c r="H203" s="27" t="n"/>
      <c r="I203" s="27" t="n"/>
      <c r="J203" s="27" t="n"/>
      <c r="K203" s="28" t="n"/>
      <c r="L203" s="29">
        <f>IF(COUNTA($A203:$K203)=0,"",MAX($F203-$G203-$H203,0))</f>
        <v/>
      </c>
      <c r="M203" s="29">
        <f>IF(COUNTA($A203:$K203)=0,"",MAX($L203-$I203,0))</f>
        <v/>
      </c>
      <c r="N203" s="45">
        <f>IF(COUNTA($A203:$K203)=0,"",IF($L203=0,"",$I203/$L203))</f>
        <v/>
      </c>
      <c r="O203" s="29">
        <f>IF(COUNTA($A203:$K203)=0,"",$G203+$H203)</f>
        <v/>
      </c>
      <c r="P203" s="31">
        <f>IF(COUNTA($A203:$K203)=0,"",IF(OR($A203="",$B203="",$C203="",$D203="",$E203="",$F203="",$G203="",$H203="",$I203="",$J203=""),"Missing required field",IF(COUNTIFS(Lists!$B$2:$B$21,$B203,Lists!$D$2:$D$21,$C203)=0,"Room/clinic mismatch",IF(COUNTIFS($A$7:$A$506,$A203,$B$7:$B$506,$B203,$C$7:$C$506,$C203,$D$7:$D$506,$D203)&gt;1,"Duplicate room session",IF($G203+$H203&gt;$F203,"Unavailable exceeds capacity",IF($I203&gt;$L203,"Occupied exceeds usable","Ready"))))))</f>
        <v/>
      </c>
      <c r="Q203" s="29">
        <f>IF($P203&lt;&gt;"Ready",0,IF(AND($A203&gt;=Dashboard!$B$4,$A203&lt;=Dashboard!$B$5,OR(Dashboard!$B$6="All",$B203=Dashboard!$B$6),OR(Dashboard!$B$7="All",$E203=Dashboard!$B$7)),1,0))</f>
        <v/>
      </c>
      <c r="R203" s="32">
        <f>IF(OR($A203="",$B203="",$C203="",$D203=""),"",$B203&amp;"|"&amp;$C203&amp;"|"&amp;YEAR($A203)&amp;"-"&amp;MONTH($A203)&amp;"-"&amp;DAY($A203)&amp;"|"&amp;$D203)</f>
        <v/>
      </c>
    </row>
    <row r="204">
      <c r="A204" s="44" t="n"/>
      <c r="B204" s="26" t="n"/>
      <c r="C204" s="26" t="n"/>
      <c r="D204" s="26" t="n"/>
      <c r="E204" s="26" t="n"/>
      <c r="F204" s="27" t="n"/>
      <c r="G204" s="27" t="n"/>
      <c r="H204" s="27" t="n"/>
      <c r="I204" s="27" t="n"/>
      <c r="J204" s="27" t="n"/>
      <c r="K204" s="28" t="n"/>
      <c r="L204" s="29">
        <f>IF(COUNTA($A204:$K204)=0,"",MAX($F204-$G204-$H204,0))</f>
        <v/>
      </c>
      <c r="M204" s="29">
        <f>IF(COUNTA($A204:$K204)=0,"",MAX($L204-$I204,0))</f>
        <v/>
      </c>
      <c r="N204" s="45">
        <f>IF(COUNTA($A204:$K204)=0,"",IF($L204=0,"",$I204/$L204))</f>
        <v/>
      </c>
      <c r="O204" s="29">
        <f>IF(COUNTA($A204:$K204)=0,"",$G204+$H204)</f>
        <v/>
      </c>
      <c r="P204" s="31">
        <f>IF(COUNTA($A204:$K204)=0,"",IF(OR($A204="",$B204="",$C204="",$D204="",$E204="",$F204="",$G204="",$H204="",$I204="",$J204=""),"Missing required field",IF(COUNTIFS(Lists!$B$2:$B$21,$B204,Lists!$D$2:$D$21,$C204)=0,"Room/clinic mismatch",IF(COUNTIFS($A$7:$A$506,$A204,$B$7:$B$506,$B204,$C$7:$C$506,$C204,$D$7:$D$506,$D204)&gt;1,"Duplicate room session",IF($G204+$H204&gt;$F204,"Unavailable exceeds capacity",IF($I204&gt;$L204,"Occupied exceeds usable","Ready"))))))</f>
        <v/>
      </c>
      <c r="Q204" s="29">
        <f>IF($P204&lt;&gt;"Ready",0,IF(AND($A204&gt;=Dashboard!$B$4,$A204&lt;=Dashboard!$B$5,OR(Dashboard!$B$6="All",$B204=Dashboard!$B$6),OR(Dashboard!$B$7="All",$E204=Dashboard!$B$7)),1,0))</f>
        <v/>
      </c>
      <c r="R204" s="32">
        <f>IF(OR($A204="",$B204="",$C204="",$D204=""),"",$B204&amp;"|"&amp;$C204&amp;"|"&amp;YEAR($A204)&amp;"-"&amp;MONTH($A204)&amp;"-"&amp;DAY($A204)&amp;"|"&amp;$D204)</f>
        <v/>
      </c>
    </row>
    <row r="205">
      <c r="A205" s="44" t="n"/>
      <c r="B205" s="26" t="n"/>
      <c r="C205" s="26" t="n"/>
      <c r="D205" s="26" t="n"/>
      <c r="E205" s="26" t="n"/>
      <c r="F205" s="27" t="n"/>
      <c r="G205" s="27" t="n"/>
      <c r="H205" s="27" t="n"/>
      <c r="I205" s="27" t="n"/>
      <c r="J205" s="27" t="n"/>
      <c r="K205" s="28" t="n"/>
      <c r="L205" s="29">
        <f>IF(COUNTA($A205:$K205)=0,"",MAX($F205-$G205-$H205,0))</f>
        <v/>
      </c>
      <c r="M205" s="29">
        <f>IF(COUNTA($A205:$K205)=0,"",MAX($L205-$I205,0))</f>
        <v/>
      </c>
      <c r="N205" s="45">
        <f>IF(COUNTA($A205:$K205)=0,"",IF($L205=0,"",$I205/$L205))</f>
        <v/>
      </c>
      <c r="O205" s="29">
        <f>IF(COUNTA($A205:$K205)=0,"",$G205+$H205)</f>
        <v/>
      </c>
      <c r="P205" s="31">
        <f>IF(COUNTA($A205:$K205)=0,"",IF(OR($A205="",$B205="",$C205="",$D205="",$E205="",$F205="",$G205="",$H205="",$I205="",$J205=""),"Missing required field",IF(COUNTIFS(Lists!$B$2:$B$21,$B205,Lists!$D$2:$D$21,$C205)=0,"Room/clinic mismatch",IF(COUNTIFS($A$7:$A$506,$A205,$B$7:$B$506,$B205,$C$7:$C$506,$C205,$D$7:$D$506,$D205)&gt;1,"Duplicate room session",IF($G205+$H205&gt;$F205,"Unavailable exceeds capacity",IF($I205&gt;$L205,"Occupied exceeds usable","Ready"))))))</f>
        <v/>
      </c>
      <c r="Q205" s="29">
        <f>IF($P205&lt;&gt;"Ready",0,IF(AND($A205&gt;=Dashboard!$B$4,$A205&lt;=Dashboard!$B$5,OR(Dashboard!$B$6="All",$B205=Dashboard!$B$6),OR(Dashboard!$B$7="All",$E205=Dashboard!$B$7)),1,0))</f>
        <v/>
      </c>
      <c r="R205" s="32">
        <f>IF(OR($A205="",$B205="",$C205="",$D205=""),"",$B205&amp;"|"&amp;$C205&amp;"|"&amp;YEAR($A205)&amp;"-"&amp;MONTH($A205)&amp;"-"&amp;DAY($A205)&amp;"|"&amp;$D205)</f>
        <v/>
      </c>
    </row>
    <row r="206">
      <c r="A206" s="44" t="n"/>
      <c r="B206" s="26" t="n"/>
      <c r="C206" s="26" t="n"/>
      <c r="D206" s="26" t="n"/>
      <c r="E206" s="26" t="n"/>
      <c r="F206" s="27" t="n"/>
      <c r="G206" s="27" t="n"/>
      <c r="H206" s="27" t="n"/>
      <c r="I206" s="27" t="n"/>
      <c r="J206" s="27" t="n"/>
      <c r="K206" s="28" t="n"/>
      <c r="L206" s="29">
        <f>IF(COUNTA($A206:$K206)=0,"",MAX($F206-$G206-$H206,0))</f>
        <v/>
      </c>
      <c r="M206" s="29">
        <f>IF(COUNTA($A206:$K206)=0,"",MAX($L206-$I206,0))</f>
        <v/>
      </c>
      <c r="N206" s="45">
        <f>IF(COUNTA($A206:$K206)=0,"",IF($L206=0,"",$I206/$L206))</f>
        <v/>
      </c>
      <c r="O206" s="29">
        <f>IF(COUNTA($A206:$K206)=0,"",$G206+$H206)</f>
        <v/>
      </c>
      <c r="P206" s="31">
        <f>IF(COUNTA($A206:$K206)=0,"",IF(OR($A206="",$B206="",$C206="",$D206="",$E206="",$F206="",$G206="",$H206="",$I206="",$J206=""),"Missing required field",IF(COUNTIFS(Lists!$B$2:$B$21,$B206,Lists!$D$2:$D$21,$C206)=0,"Room/clinic mismatch",IF(COUNTIFS($A$7:$A$506,$A206,$B$7:$B$506,$B206,$C$7:$C$506,$C206,$D$7:$D$506,$D206)&gt;1,"Duplicate room session",IF($G206+$H206&gt;$F206,"Unavailable exceeds capacity",IF($I206&gt;$L206,"Occupied exceeds usable","Ready"))))))</f>
        <v/>
      </c>
      <c r="Q206" s="29">
        <f>IF($P206&lt;&gt;"Ready",0,IF(AND($A206&gt;=Dashboard!$B$4,$A206&lt;=Dashboard!$B$5,OR(Dashboard!$B$6="All",$B206=Dashboard!$B$6),OR(Dashboard!$B$7="All",$E206=Dashboard!$B$7)),1,0))</f>
        <v/>
      </c>
      <c r="R206" s="32">
        <f>IF(OR($A206="",$B206="",$C206="",$D206=""),"",$B206&amp;"|"&amp;$C206&amp;"|"&amp;YEAR($A206)&amp;"-"&amp;MONTH($A206)&amp;"-"&amp;DAY($A206)&amp;"|"&amp;$D206)</f>
        <v/>
      </c>
    </row>
    <row r="207">
      <c r="A207" s="44" t="n"/>
      <c r="B207" s="26" t="n"/>
      <c r="C207" s="26" t="n"/>
      <c r="D207" s="26" t="n"/>
      <c r="E207" s="26" t="n"/>
      <c r="F207" s="27" t="n"/>
      <c r="G207" s="27" t="n"/>
      <c r="H207" s="27" t="n"/>
      <c r="I207" s="27" t="n"/>
      <c r="J207" s="27" t="n"/>
      <c r="K207" s="28" t="n"/>
      <c r="L207" s="29">
        <f>IF(COUNTA($A207:$K207)=0,"",MAX($F207-$G207-$H207,0))</f>
        <v/>
      </c>
      <c r="M207" s="29">
        <f>IF(COUNTA($A207:$K207)=0,"",MAX($L207-$I207,0))</f>
        <v/>
      </c>
      <c r="N207" s="45">
        <f>IF(COUNTA($A207:$K207)=0,"",IF($L207=0,"",$I207/$L207))</f>
        <v/>
      </c>
      <c r="O207" s="29">
        <f>IF(COUNTA($A207:$K207)=0,"",$G207+$H207)</f>
        <v/>
      </c>
      <c r="P207" s="31">
        <f>IF(COUNTA($A207:$K207)=0,"",IF(OR($A207="",$B207="",$C207="",$D207="",$E207="",$F207="",$G207="",$H207="",$I207="",$J207=""),"Missing required field",IF(COUNTIFS(Lists!$B$2:$B$21,$B207,Lists!$D$2:$D$21,$C207)=0,"Room/clinic mismatch",IF(COUNTIFS($A$7:$A$506,$A207,$B$7:$B$506,$B207,$C$7:$C$506,$C207,$D$7:$D$506,$D207)&gt;1,"Duplicate room session",IF($G207+$H207&gt;$F207,"Unavailable exceeds capacity",IF($I207&gt;$L207,"Occupied exceeds usable","Ready"))))))</f>
        <v/>
      </c>
      <c r="Q207" s="29">
        <f>IF($P207&lt;&gt;"Ready",0,IF(AND($A207&gt;=Dashboard!$B$4,$A207&lt;=Dashboard!$B$5,OR(Dashboard!$B$6="All",$B207=Dashboard!$B$6),OR(Dashboard!$B$7="All",$E207=Dashboard!$B$7)),1,0))</f>
        <v/>
      </c>
      <c r="R207" s="32">
        <f>IF(OR($A207="",$B207="",$C207="",$D207=""),"",$B207&amp;"|"&amp;$C207&amp;"|"&amp;YEAR($A207)&amp;"-"&amp;MONTH($A207)&amp;"-"&amp;DAY($A207)&amp;"|"&amp;$D207)</f>
        <v/>
      </c>
    </row>
    <row r="208">
      <c r="A208" s="44" t="n"/>
      <c r="B208" s="26" t="n"/>
      <c r="C208" s="26" t="n"/>
      <c r="D208" s="26" t="n"/>
      <c r="E208" s="26" t="n"/>
      <c r="F208" s="27" t="n"/>
      <c r="G208" s="27" t="n"/>
      <c r="H208" s="27" t="n"/>
      <c r="I208" s="27" t="n"/>
      <c r="J208" s="27" t="n"/>
      <c r="K208" s="28" t="n"/>
      <c r="L208" s="29">
        <f>IF(COUNTA($A208:$K208)=0,"",MAX($F208-$G208-$H208,0))</f>
        <v/>
      </c>
      <c r="M208" s="29">
        <f>IF(COUNTA($A208:$K208)=0,"",MAX($L208-$I208,0))</f>
        <v/>
      </c>
      <c r="N208" s="45">
        <f>IF(COUNTA($A208:$K208)=0,"",IF($L208=0,"",$I208/$L208))</f>
        <v/>
      </c>
      <c r="O208" s="29">
        <f>IF(COUNTA($A208:$K208)=0,"",$G208+$H208)</f>
        <v/>
      </c>
      <c r="P208" s="31">
        <f>IF(COUNTA($A208:$K208)=0,"",IF(OR($A208="",$B208="",$C208="",$D208="",$E208="",$F208="",$G208="",$H208="",$I208="",$J208=""),"Missing required field",IF(COUNTIFS(Lists!$B$2:$B$21,$B208,Lists!$D$2:$D$21,$C208)=0,"Room/clinic mismatch",IF(COUNTIFS($A$7:$A$506,$A208,$B$7:$B$506,$B208,$C$7:$C$506,$C208,$D$7:$D$506,$D208)&gt;1,"Duplicate room session",IF($G208+$H208&gt;$F208,"Unavailable exceeds capacity",IF($I208&gt;$L208,"Occupied exceeds usable","Ready"))))))</f>
        <v/>
      </c>
      <c r="Q208" s="29">
        <f>IF($P208&lt;&gt;"Ready",0,IF(AND($A208&gt;=Dashboard!$B$4,$A208&lt;=Dashboard!$B$5,OR(Dashboard!$B$6="All",$B208=Dashboard!$B$6),OR(Dashboard!$B$7="All",$E208=Dashboard!$B$7)),1,0))</f>
        <v/>
      </c>
      <c r="R208" s="32">
        <f>IF(OR($A208="",$B208="",$C208="",$D208=""),"",$B208&amp;"|"&amp;$C208&amp;"|"&amp;YEAR($A208)&amp;"-"&amp;MONTH($A208)&amp;"-"&amp;DAY($A208)&amp;"|"&amp;$D208)</f>
        <v/>
      </c>
    </row>
    <row r="209">
      <c r="A209" s="44" t="n"/>
      <c r="B209" s="26" t="n"/>
      <c r="C209" s="26" t="n"/>
      <c r="D209" s="26" t="n"/>
      <c r="E209" s="26" t="n"/>
      <c r="F209" s="27" t="n"/>
      <c r="G209" s="27" t="n"/>
      <c r="H209" s="27" t="n"/>
      <c r="I209" s="27" t="n"/>
      <c r="J209" s="27" t="n"/>
      <c r="K209" s="28" t="n"/>
      <c r="L209" s="29">
        <f>IF(COUNTA($A209:$K209)=0,"",MAX($F209-$G209-$H209,0))</f>
        <v/>
      </c>
      <c r="M209" s="29">
        <f>IF(COUNTA($A209:$K209)=0,"",MAX($L209-$I209,0))</f>
        <v/>
      </c>
      <c r="N209" s="45">
        <f>IF(COUNTA($A209:$K209)=0,"",IF($L209=0,"",$I209/$L209))</f>
        <v/>
      </c>
      <c r="O209" s="29">
        <f>IF(COUNTA($A209:$K209)=0,"",$G209+$H209)</f>
        <v/>
      </c>
      <c r="P209" s="31">
        <f>IF(COUNTA($A209:$K209)=0,"",IF(OR($A209="",$B209="",$C209="",$D209="",$E209="",$F209="",$G209="",$H209="",$I209="",$J209=""),"Missing required field",IF(COUNTIFS(Lists!$B$2:$B$21,$B209,Lists!$D$2:$D$21,$C209)=0,"Room/clinic mismatch",IF(COUNTIFS($A$7:$A$506,$A209,$B$7:$B$506,$B209,$C$7:$C$506,$C209,$D$7:$D$506,$D209)&gt;1,"Duplicate room session",IF($G209+$H209&gt;$F209,"Unavailable exceeds capacity",IF($I209&gt;$L209,"Occupied exceeds usable","Ready"))))))</f>
        <v/>
      </c>
      <c r="Q209" s="29">
        <f>IF($P209&lt;&gt;"Ready",0,IF(AND($A209&gt;=Dashboard!$B$4,$A209&lt;=Dashboard!$B$5,OR(Dashboard!$B$6="All",$B209=Dashboard!$B$6),OR(Dashboard!$B$7="All",$E209=Dashboard!$B$7)),1,0))</f>
        <v/>
      </c>
      <c r="R209" s="32">
        <f>IF(OR($A209="",$B209="",$C209="",$D209=""),"",$B209&amp;"|"&amp;$C209&amp;"|"&amp;YEAR($A209)&amp;"-"&amp;MONTH($A209)&amp;"-"&amp;DAY($A209)&amp;"|"&amp;$D209)</f>
        <v/>
      </c>
    </row>
    <row r="210">
      <c r="A210" s="44" t="n"/>
      <c r="B210" s="26" t="n"/>
      <c r="C210" s="26" t="n"/>
      <c r="D210" s="26" t="n"/>
      <c r="E210" s="26" t="n"/>
      <c r="F210" s="27" t="n"/>
      <c r="G210" s="27" t="n"/>
      <c r="H210" s="27" t="n"/>
      <c r="I210" s="27" t="n"/>
      <c r="J210" s="27" t="n"/>
      <c r="K210" s="28" t="n"/>
      <c r="L210" s="29">
        <f>IF(COUNTA($A210:$K210)=0,"",MAX($F210-$G210-$H210,0))</f>
        <v/>
      </c>
      <c r="M210" s="29">
        <f>IF(COUNTA($A210:$K210)=0,"",MAX($L210-$I210,0))</f>
        <v/>
      </c>
      <c r="N210" s="45">
        <f>IF(COUNTA($A210:$K210)=0,"",IF($L210=0,"",$I210/$L210))</f>
        <v/>
      </c>
      <c r="O210" s="29">
        <f>IF(COUNTA($A210:$K210)=0,"",$G210+$H210)</f>
        <v/>
      </c>
      <c r="P210" s="31">
        <f>IF(COUNTA($A210:$K210)=0,"",IF(OR($A210="",$B210="",$C210="",$D210="",$E210="",$F210="",$G210="",$H210="",$I210="",$J210=""),"Missing required field",IF(COUNTIFS(Lists!$B$2:$B$21,$B210,Lists!$D$2:$D$21,$C210)=0,"Room/clinic mismatch",IF(COUNTIFS($A$7:$A$506,$A210,$B$7:$B$506,$B210,$C$7:$C$506,$C210,$D$7:$D$506,$D210)&gt;1,"Duplicate room session",IF($G210+$H210&gt;$F210,"Unavailable exceeds capacity",IF($I210&gt;$L210,"Occupied exceeds usable","Ready"))))))</f>
        <v/>
      </c>
      <c r="Q210" s="29">
        <f>IF($P210&lt;&gt;"Ready",0,IF(AND($A210&gt;=Dashboard!$B$4,$A210&lt;=Dashboard!$B$5,OR(Dashboard!$B$6="All",$B210=Dashboard!$B$6),OR(Dashboard!$B$7="All",$E210=Dashboard!$B$7)),1,0))</f>
        <v/>
      </c>
      <c r="R210" s="32">
        <f>IF(OR($A210="",$B210="",$C210="",$D210=""),"",$B210&amp;"|"&amp;$C210&amp;"|"&amp;YEAR($A210)&amp;"-"&amp;MONTH($A210)&amp;"-"&amp;DAY($A210)&amp;"|"&amp;$D210)</f>
        <v/>
      </c>
    </row>
    <row r="211">
      <c r="A211" s="44" t="n"/>
      <c r="B211" s="26" t="n"/>
      <c r="C211" s="26" t="n"/>
      <c r="D211" s="26" t="n"/>
      <c r="E211" s="26" t="n"/>
      <c r="F211" s="27" t="n"/>
      <c r="G211" s="27" t="n"/>
      <c r="H211" s="27" t="n"/>
      <c r="I211" s="27" t="n"/>
      <c r="J211" s="27" t="n"/>
      <c r="K211" s="28" t="n"/>
      <c r="L211" s="29">
        <f>IF(COUNTA($A211:$K211)=0,"",MAX($F211-$G211-$H211,0))</f>
        <v/>
      </c>
      <c r="M211" s="29">
        <f>IF(COUNTA($A211:$K211)=0,"",MAX($L211-$I211,0))</f>
        <v/>
      </c>
      <c r="N211" s="45">
        <f>IF(COUNTA($A211:$K211)=0,"",IF($L211=0,"",$I211/$L211))</f>
        <v/>
      </c>
      <c r="O211" s="29">
        <f>IF(COUNTA($A211:$K211)=0,"",$G211+$H211)</f>
        <v/>
      </c>
      <c r="P211" s="31">
        <f>IF(COUNTA($A211:$K211)=0,"",IF(OR($A211="",$B211="",$C211="",$D211="",$E211="",$F211="",$G211="",$H211="",$I211="",$J211=""),"Missing required field",IF(COUNTIFS(Lists!$B$2:$B$21,$B211,Lists!$D$2:$D$21,$C211)=0,"Room/clinic mismatch",IF(COUNTIFS($A$7:$A$506,$A211,$B$7:$B$506,$B211,$C$7:$C$506,$C211,$D$7:$D$506,$D211)&gt;1,"Duplicate room session",IF($G211+$H211&gt;$F211,"Unavailable exceeds capacity",IF($I211&gt;$L211,"Occupied exceeds usable","Ready"))))))</f>
        <v/>
      </c>
      <c r="Q211" s="29">
        <f>IF($P211&lt;&gt;"Ready",0,IF(AND($A211&gt;=Dashboard!$B$4,$A211&lt;=Dashboard!$B$5,OR(Dashboard!$B$6="All",$B211=Dashboard!$B$6),OR(Dashboard!$B$7="All",$E211=Dashboard!$B$7)),1,0))</f>
        <v/>
      </c>
      <c r="R211" s="32">
        <f>IF(OR($A211="",$B211="",$C211="",$D211=""),"",$B211&amp;"|"&amp;$C211&amp;"|"&amp;YEAR($A211)&amp;"-"&amp;MONTH($A211)&amp;"-"&amp;DAY($A211)&amp;"|"&amp;$D211)</f>
        <v/>
      </c>
    </row>
    <row r="212">
      <c r="A212" s="44" t="n"/>
      <c r="B212" s="26" t="n"/>
      <c r="C212" s="26" t="n"/>
      <c r="D212" s="26" t="n"/>
      <c r="E212" s="26" t="n"/>
      <c r="F212" s="27" t="n"/>
      <c r="G212" s="27" t="n"/>
      <c r="H212" s="27" t="n"/>
      <c r="I212" s="27" t="n"/>
      <c r="J212" s="27" t="n"/>
      <c r="K212" s="28" t="n"/>
      <c r="L212" s="29">
        <f>IF(COUNTA($A212:$K212)=0,"",MAX($F212-$G212-$H212,0))</f>
        <v/>
      </c>
      <c r="M212" s="29">
        <f>IF(COUNTA($A212:$K212)=0,"",MAX($L212-$I212,0))</f>
        <v/>
      </c>
      <c r="N212" s="45">
        <f>IF(COUNTA($A212:$K212)=0,"",IF($L212=0,"",$I212/$L212))</f>
        <v/>
      </c>
      <c r="O212" s="29">
        <f>IF(COUNTA($A212:$K212)=0,"",$G212+$H212)</f>
        <v/>
      </c>
      <c r="P212" s="31">
        <f>IF(COUNTA($A212:$K212)=0,"",IF(OR($A212="",$B212="",$C212="",$D212="",$E212="",$F212="",$G212="",$H212="",$I212="",$J212=""),"Missing required field",IF(COUNTIFS(Lists!$B$2:$B$21,$B212,Lists!$D$2:$D$21,$C212)=0,"Room/clinic mismatch",IF(COUNTIFS($A$7:$A$506,$A212,$B$7:$B$506,$B212,$C$7:$C$506,$C212,$D$7:$D$506,$D212)&gt;1,"Duplicate room session",IF($G212+$H212&gt;$F212,"Unavailable exceeds capacity",IF($I212&gt;$L212,"Occupied exceeds usable","Ready"))))))</f>
        <v/>
      </c>
      <c r="Q212" s="29">
        <f>IF($P212&lt;&gt;"Ready",0,IF(AND($A212&gt;=Dashboard!$B$4,$A212&lt;=Dashboard!$B$5,OR(Dashboard!$B$6="All",$B212=Dashboard!$B$6),OR(Dashboard!$B$7="All",$E212=Dashboard!$B$7)),1,0))</f>
        <v/>
      </c>
      <c r="R212" s="32">
        <f>IF(OR($A212="",$B212="",$C212="",$D212=""),"",$B212&amp;"|"&amp;$C212&amp;"|"&amp;YEAR($A212)&amp;"-"&amp;MONTH($A212)&amp;"-"&amp;DAY($A212)&amp;"|"&amp;$D212)</f>
        <v/>
      </c>
    </row>
    <row r="213">
      <c r="A213" s="44" t="n"/>
      <c r="B213" s="26" t="n"/>
      <c r="C213" s="26" t="n"/>
      <c r="D213" s="26" t="n"/>
      <c r="E213" s="26" t="n"/>
      <c r="F213" s="27" t="n"/>
      <c r="G213" s="27" t="n"/>
      <c r="H213" s="27" t="n"/>
      <c r="I213" s="27" t="n"/>
      <c r="J213" s="27" t="n"/>
      <c r="K213" s="28" t="n"/>
      <c r="L213" s="29">
        <f>IF(COUNTA($A213:$K213)=0,"",MAX($F213-$G213-$H213,0))</f>
        <v/>
      </c>
      <c r="M213" s="29">
        <f>IF(COUNTA($A213:$K213)=0,"",MAX($L213-$I213,0))</f>
        <v/>
      </c>
      <c r="N213" s="45">
        <f>IF(COUNTA($A213:$K213)=0,"",IF($L213=0,"",$I213/$L213))</f>
        <v/>
      </c>
      <c r="O213" s="29">
        <f>IF(COUNTA($A213:$K213)=0,"",$G213+$H213)</f>
        <v/>
      </c>
      <c r="P213" s="31">
        <f>IF(COUNTA($A213:$K213)=0,"",IF(OR($A213="",$B213="",$C213="",$D213="",$E213="",$F213="",$G213="",$H213="",$I213="",$J213=""),"Missing required field",IF(COUNTIFS(Lists!$B$2:$B$21,$B213,Lists!$D$2:$D$21,$C213)=0,"Room/clinic mismatch",IF(COUNTIFS($A$7:$A$506,$A213,$B$7:$B$506,$B213,$C$7:$C$506,$C213,$D$7:$D$506,$D213)&gt;1,"Duplicate room session",IF($G213+$H213&gt;$F213,"Unavailable exceeds capacity",IF($I213&gt;$L213,"Occupied exceeds usable","Ready"))))))</f>
        <v/>
      </c>
      <c r="Q213" s="29">
        <f>IF($P213&lt;&gt;"Ready",0,IF(AND($A213&gt;=Dashboard!$B$4,$A213&lt;=Dashboard!$B$5,OR(Dashboard!$B$6="All",$B213=Dashboard!$B$6),OR(Dashboard!$B$7="All",$E213=Dashboard!$B$7)),1,0))</f>
        <v/>
      </c>
      <c r="R213" s="32">
        <f>IF(OR($A213="",$B213="",$C213="",$D213=""),"",$B213&amp;"|"&amp;$C213&amp;"|"&amp;YEAR($A213)&amp;"-"&amp;MONTH($A213)&amp;"-"&amp;DAY($A213)&amp;"|"&amp;$D213)</f>
        <v/>
      </c>
    </row>
    <row r="214">
      <c r="A214" s="44" t="n"/>
      <c r="B214" s="26" t="n"/>
      <c r="C214" s="26" t="n"/>
      <c r="D214" s="26" t="n"/>
      <c r="E214" s="26" t="n"/>
      <c r="F214" s="27" t="n"/>
      <c r="G214" s="27" t="n"/>
      <c r="H214" s="27" t="n"/>
      <c r="I214" s="27" t="n"/>
      <c r="J214" s="27" t="n"/>
      <c r="K214" s="28" t="n"/>
      <c r="L214" s="29">
        <f>IF(COUNTA($A214:$K214)=0,"",MAX($F214-$G214-$H214,0))</f>
        <v/>
      </c>
      <c r="M214" s="29">
        <f>IF(COUNTA($A214:$K214)=0,"",MAX($L214-$I214,0))</f>
        <v/>
      </c>
      <c r="N214" s="45">
        <f>IF(COUNTA($A214:$K214)=0,"",IF($L214=0,"",$I214/$L214))</f>
        <v/>
      </c>
      <c r="O214" s="29">
        <f>IF(COUNTA($A214:$K214)=0,"",$G214+$H214)</f>
        <v/>
      </c>
      <c r="P214" s="31">
        <f>IF(COUNTA($A214:$K214)=0,"",IF(OR($A214="",$B214="",$C214="",$D214="",$E214="",$F214="",$G214="",$H214="",$I214="",$J214=""),"Missing required field",IF(COUNTIFS(Lists!$B$2:$B$21,$B214,Lists!$D$2:$D$21,$C214)=0,"Room/clinic mismatch",IF(COUNTIFS($A$7:$A$506,$A214,$B$7:$B$506,$B214,$C$7:$C$506,$C214,$D$7:$D$506,$D214)&gt;1,"Duplicate room session",IF($G214+$H214&gt;$F214,"Unavailable exceeds capacity",IF($I214&gt;$L214,"Occupied exceeds usable","Ready"))))))</f>
        <v/>
      </c>
      <c r="Q214" s="29">
        <f>IF($P214&lt;&gt;"Ready",0,IF(AND($A214&gt;=Dashboard!$B$4,$A214&lt;=Dashboard!$B$5,OR(Dashboard!$B$6="All",$B214=Dashboard!$B$6),OR(Dashboard!$B$7="All",$E214=Dashboard!$B$7)),1,0))</f>
        <v/>
      </c>
      <c r="R214" s="32">
        <f>IF(OR($A214="",$B214="",$C214="",$D214=""),"",$B214&amp;"|"&amp;$C214&amp;"|"&amp;YEAR($A214)&amp;"-"&amp;MONTH($A214)&amp;"-"&amp;DAY($A214)&amp;"|"&amp;$D214)</f>
        <v/>
      </c>
    </row>
    <row r="215">
      <c r="A215" s="44" t="n"/>
      <c r="B215" s="26" t="n"/>
      <c r="C215" s="26" t="n"/>
      <c r="D215" s="26" t="n"/>
      <c r="E215" s="26" t="n"/>
      <c r="F215" s="27" t="n"/>
      <c r="G215" s="27" t="n"/>
      <c r="H215" s="27" t="n"/>
      <c r="I215" s="27" t="n"/>
      <c r="J215" s="27" t="n"/>
      <c r="K215" s="28" t="n"/>
      <c r="L215" s="29">
        <f>IF(COUNTA($A215:$K215)=0,"",MAX($F215-$G215-$H215,0))</f>
        <v/>
      </c>
      <c r="M215" s="29">
        <f>IF(COUNTA($A215:$K215)=0,"",MAX($L215-$I215,0))</f>
        <v/>
      </c>
      <c r="N215" s="45">
        <f>IF(COUNTA($A215:$K215)=0,"",IF($L215=0,"",$I215/$L215))</f>
        <v/>
      </c>
      <c r="O215" s="29">
        <f>IF(COUNTA($A215:$K215)=0,"",$G215+$H215)</f>
        <v/>
      </c>
      <c r="P215" s="31">
        <f>IF(COUNTA($A215:$K215)=0,"",IF(OR($A215="",$B215="",$C215="",$D215="",$E215="",$F215="",$G215="",$H215="",$I215="",$J215=""),"Missing required field",IF(COUNTIFS(Lists!$B$2:$B$21,$B215,Lists!$D$2:$D$21,$C215)=0,"Room/clinic mismatch",IF(COUNTIFS($A$7:$A$506,$A215,$B$7:$B$506,$B215,$C$7:$C$506,$C215,$D$7:$D$506,$D215)&gt;1,"Duplicate room session",IF($G215+$H215&gt;$F215,"Unavailable exceeds capacity",IF($I215&gt;$L215,"Occupied exceeds usable","Ready"))))))</f>
        <v/>
      </c>
      <c r="Q215" s="29">
        <f>IF($P215&lt;&gt;"Ready",0,IF(AND($A215&gt;=Dashboard!$B$4,$A215&lt;=Dashboard!$B$5,OR(Dashboard!$B$6="All",$B215=Dashboard!$B$6),OR(Dashboard!$B$7="All",$E215=Dashboard!$B$7)),1,0))</f>
        <v/>
      </c>
      <c r="R215" s="32">
        <f>IF(OR($A215="",$B215="",$C215="",$D215=""),"",$B215&amp;"|"&amp;$C215&amp;"|"&amp;YEAR($A215)&amp;"-"&amp;MONTH($A215)&amp;"-"&amp;DAY($A215)&amp;"|"&amp;$D215)</f>
        <v/>
      </c>
    </row>
    <row r="216">
      <c r="A216" s="44" t="n"/>
      <c r="B216" s="26" t="n"/>
      <c r="C216" s="26" t="n"/>
      <c r="D216" s="26" t="n"/>
      <c r="E216" s="26" t="n"/>
      <c r="F216" s="27" t="n"/>
      <c r="G216" s="27" t="n"/>
      <c r="H216" s="27" t="n"/>
      <c r="I216" s="27" t="n"/>
      <c r="J216" s="27" t="n"/>
      <c r="K216" s="28" t="n"/>
      <c r="L216" s="29">
        <f>IF(COUNTA($A216:$K216)=0,"",MAX($F216-$G216-$H216,0))</f>
        <v/>
      </c>
      <c r="M216" s="29">
        <f>IF(COUNTA($A216:$K216)=0,"",MAX($L216-$I216,0))</f>
        <v/>
      </c>
      <c r="N216" s="45">
        <f>IF(COUNTA($A216:$K216)=0,"",IF($L216=0,"",$I216/$L216))</f>
        <v/>
      </c>
      <c r="O216" s="29">
        <f>IF(COUNTA($A216:$K216)=0,"",$G216+$H216)</f>
        <v/>
      </c>
      <c r="P216" s="31">
        <f>IF(COUNTA($A216:$K216)=0,"",IF(OR($A216="",$B216="",$C216="",$D216="",$E216="",$F216="",$G216="",$H216="",$I216="",$J216=""),"Missing required field",IF(COUNTIFS(Lists!$B$2:$B$21,$B216,Lists!$D$2:$D$21,$C216)=0,"Room/clinic mismatch",IF(COUNTIFS($A$7:$A$506,$A216,$B$7:$B$506,$B216,$C$7:$C$506,$C216,$D$7:$D$506,$D216)&gt;1,"Duplicate room session",IF($G216+$H216&gt;$F216,"Unavailable exceeds capacity",IF($I216&gt;$L216,"Occupied exceeds usable","Ready"))))))</f>
        <v/>
      </c>
      <c r="Q216" s="29">
        <f>IF($P216&lt;&gt;"Ready",0,IF(AND($A216&gt;=Dashboard!$B$4,$A216&lt;=Dashboard!$B$5,OR(Dashboard!$B$6="All",$B216=Dashboard!$B$6),OR(Dashboard!$B$7="All",$E216=Dashboard!$B$7)),1,0))</f>
        <v/>
      </c>
      <c r="R216" s="32">
        <f>IF(OR($A216="",$B216="",$C216="",$D216=""),"",$B216&amp;"|"&amp;$C216&amp;"|"&amp;YEAR($A216)&amp;"-"&amp;MONTH($A216)&amp;"-"&amp;DAY($A216)&amp;"|"&amp;$D216)</f>
        <v/>
      </c>
    </row>
    <row r="217">
      <c r="A217" s="44" t="n"/>
      <c r="B217" s="26" t="n"/>
      <c r="C217" s="26" t="n"/>
      <c r="D217" s="26" t="n"/>
      <c r="E217" s="26" t="n"/>
      <c r="F217" s="27" t="n"/>
      <c r="G217" s="27" t="n"/>
      <c r="H217" s="27" t="n"/>
      <c r="I217" s="27" t="n"/>
      <c r="J217" s="27" t="n"/>
      <c r="K217" s="28" t="n"/>
      <c r="L217" s="29">
        <f>IF(COUNTA($A217:$K217)=0,"",MAX($F217-$G217-$H217,0))</f>
        <v/>
      </c>
      <c r="M217" s="29">
        <f>IF(COUNTA($A217:$K217)=0,"",MAX($L217-$I217,0))</f>
        <v/>
      </c>
      <c r="N217" s="45">
        <f>IF(COUNTA($A217:$K217)=0,"",IF($L217=0,"",$I217/$L217))</f>
        <v/>
      </c>
      <c r="O217" s="29">
        <f>IF(COUNTA($A217:$K217)=0,"",$G217+$H217)</f>
        <v/>
      </c>
      <c r="P217" s="31">
        <f>IF(COUNTA($A217:$K217)=0,"",IF(OR($A217="",$B217="",$C217="",$D217="",$E217="",$F217="",$G217="",$H217="",$I217="",$J217=""),"Missing required field",IF(COUNTIFS(Lists!$B$2:$B$21,$B217,Lists!$D$2:$D$21,$C217)=0,"Room/clinic mismatch",IF(COUNTIFS($A$7:$A$506,$A217,$B$7:$B$506,$B217,$C$7:$C$506,$C217,$D$7:$D$506,$D217)&gt;1,"Duplicate room session",IF($G217+$H217&gt;$F217,"Unavailable exceeds capacity",IF($I217&gt;$L217,"Occupied exceeds usable","Ready"))))))</f>
        <v/>
      </c>
      <c r="Q217" s="29">
        <f>IF($P217&lt;&gt;"Ready",0,IF(AND($A217&gt;=Dashboard!$B$4,$A217&lt;=Dashboard!$B$5,OR(Dashboard!$B$6="All",$B217=Dashboard!$B$6),OR(Dashboard!$B$7="All",$E217=Dashboard!$B$7)),1,0))</f>
        <v/>
      </c>
      <c r="R217" s="32">
        <f>IF(OR($A217="",$B217="",$C217="",$D217=""),"",$B217&amp;"|"&amp;$C217&amp;"|"&amp;YEAR($A217)&amp;"-"&amp;MONTH($A217)&amp;"-"&amp;DAY($A217)&amp;"|"&amp;$D217)</f>
        <v/>
      </c>
    </row>
    <row r="218">
      <c r="A218" s="44" t="n"/>
      <c r="B218" s="26" t="n"/>
      <c r="C218" s="26" t="n"/>
      <c r="D218" s="26" t="n"/>
      <c r="E218" s="26" t="n"/>
      <c r="F218" s="27" t="n"/>
      <c r="G218" s="27" t="n"/>
      <c r="H218" s="27" t="n"/>
      <c r="I218" s="27" t="n"/>
      <c r="J218" s="27" t="n"/>
      <c r="K218" s="28" t="n"/>
      <c r="L218" s="29">
        <f>IF(COUNTA($A218:$K218)=0,"",MAX($F218-$G218-$H218,0))</f>
        <v/>
      </c>
      <c r="M218" s="29">
        <f>IF(COUNTA($A218:$K218)=0,"",MAX($L218-$I218,0))</f>
        <v/>
      </c>
      <c r="N218" s="45">
        <f>IF(COUNTA($A218:$K218)=0,"",IF($L218=0,"",$I218/$L218))</f>
        <v/>
      </c>
      <c r="O218" s="29">
        <f>IF(COUNTA($A218:$K218)=0,"",$G218+$H218)</f>
        <v/>
      </c>
      <c r="P218" s="31">
        <f>IF(COUNTA($A218:$K218)=0,"",IF(OR($A218="",$B218="",$C218="",$D218="",$E218="",$F218="",$G218="",$H218="",$I218="",$J218=""),"Missing required field",IF(COUNTIFS(Lists!$B$2:$B$21,$B218,Lists!$D$2:$D$21,$C218)=0,"Room/clinic mismatch",IF(COUNTIFS($A$7:$A$506,$A218,$B$7:$B$506,$B218,$C$7:$C$506,$C218,$D$7:$D$506,$D218)&gt;1,"Duplicate room session",IF($G218+$H218&gt;$F218,"Unavailable exceeds capacity",IF($I218&gt;$L218,"Occupied exceeds usable","Ready"))))))</f>
        <v/>
      </c>
      <c r="Q218" s="29">
        <f>IF($P218&lt;&gt;"Ready",0,IF(AND($A218&gt;=Dashboard!$B$4,$A218&lt;=Dashboard!$B$5,OR(Dashboard!$B$6="All",$B218=Dashboard!$B$6),OR(Dashboard!$B$7="All",$E218=Dashboard!$B$7)),1,0))</f>
        <v/>
      </c>
      <c r="R218" s="32">
        <f>IF(OR($A218="",$B218="",$C218="",$D218=""),"",$B218&amp;"|"&amp;$C218&amp;"|"&amp;YEAR($A218)&amp;"-"&amp;MONTH($A218)&amp;"-"&amp;DAY($A218)&amp;"|"&amp;$D218)</f>
        <v/>
      </c>
    </row>
    <row r="219">
      <c r="A219" s="44" t="n"/>
      <c r="B219" s="26" t="n"/>
      <c r="C219" s="26" t="n"/>
      <c r="D219" s="26" t="n"/>
      <c r="E219" s="26" t="n"/>
      <c r="F219" s="27" t="n"/>
      <c r="G219" s="27" t="n"/>
      <c r="H219" s="27" t="n"/>
      <c r="I219" s="27" t="n"/>
      <c r="J219" s="27" t="n"/>
      <c r="K219" s="28" t="n"/>
      <c r="L219" s="29">
        <f>IF(COUNTA($A219:$K219)=0,"",MAX($F219-$G219-$H219,0))</f>
        <v/>
      </c>
      <c r="M219" s="29">
        <f>IF(COUNTA($A219:$K219)=0,"",MAX($L219-$I219,0))</f>
        <v/>
      </c>
      <c r="N219" s="45">
        <f>IF(COUNTA($A219:$K219)=0,"",IF($L219=0,"",$I219/$L219))</f>
        <v/>
      </c>
      <c r="O219" s="29">
        <f>IF(COUNTA($A219:$K219)=0,"",$G219+$H219)</f>
        <v/>
      </c>
      <c r="P219" s="31">
        <f>IF(COUNTA($A219:$K219)=0,"",IF(OR($A219="",$B219="",$C219="",$D219="",$E219="",$F219="",$G219="",$H219="",$I219="",$J219=""),"Missing required field",IF(COUNTIFS(Lists!$B$2:$B$21,$B219,Lists!$D$2:$D$21,$C219)=0,"Room/clinic mismatch",IF(COUNTIFS($A$7:$A$506,$A219,$B$7:$B$506,$B219,$C$7:$C$506,$C219,$D$7:$D$506,$D219)&gt;1,"Duplicate room session",IF($G219+$H219&gt;$F219,"Unavailable exceeds capacity",IF($I219&gt;$L219,"Occupied exceeds usable","Ready"))))))</f>
        <v/>
      </c>
      <c r="Q219" s="29">
        <f>IF($P219&lt;&gt;"Ready",0,IF(AND($A219&gt;=Dashboard!$B$4,$A219&lt;=Dashboard!$B$5,OR(Dashboard!$B$6="All",$B219=Dashboard!$B$6),OR(Dashboard!$B$7="All",$E219=Dashboard!$B$7)),1,0))</f>
        <v/>
      </c>
      <c r="R219" s="32">
        <f>IF(OR($A219="",$B219="",$C219="",$D219=""),"",$B219&amp;"|"&amp;$C219&amp;"|"&amp;YEAR($A219)&amp;"-"&amp;MONTH($A219)&amp;"-"&amp;DAY($A219)&amp;"|"&amp;$D219)</f>
        <v/>
      </c>
    </row>
    <row r="220">
      <c r="A220" s="44" t="n"/>
      <c r="B220" s="26" t="n"/>
      <c r="C220" s="26" t="n"/>
      <c r="D220" s="26" t="n"/>
      <c r="E220" s="26" t="n"/>
      <c r="F220" s="27" t="n"/>
      <c r="G220" s="27" t="n"/>
      <c r="H220" s="27" t="n"/>
      <c r="I220" s="27" t="n"/>
      <c r="J220" s="27" t="n"/>
      <c r="K220" s="28" t="n"/>
      <c r="L220" s="29">
        <f>IF(COUNTA($A220:$K220)=0,"",MAX($F220-$G220-$H220,0))</f>
        <v/>
      </c>
      <c r="M220" s="29">
        <f>IF(COUNTA($A220:$K220)=0,"",MAX($L220-$I220,0))</f>
        <v/>
      </c>
      <c r="N220" s="45">
        <f>IF(COUNTA($A220:$K220)=0,"",IF($L220=0,"",$I220/$L220))</f>
        <v/>
      </c>
      <c r="O220" s="29">
        <f>IF(COUNTA($A220:$K220)=0,"",$G220+$H220)</f>
        <v/>
      </c>
      <c r="P220" s="31">
        <f>IF(COUNTA($A220:$K220)=0,"",IF(OR($A220="",$B220="",$C220="",$D220="",$E220="",$F220="",$G220="",$H220="",$I220="",$J220=""),"Missing required field",IF(COUNTIFS(Lists!$B$2:$B$21,$B220,Lists!$D$2:$D$21,$C220)=0,"Room/clinic mismatch",IF(COUNTIFS($A$7:$A$506,$A220,$B$7:$B$506,$B220,$C$7:$C$506,$C220,$D$7:$D$506,$D220)&gt;1,"Duplicate room session",IF($G220+$H220&gt;$F220,"Unavailable exceeds capacity",IF($I220&gt;$L220,"Occupied exceeds usable","Ready"))))))</f>
        <v/>
      </c>
      <c r="Q220" s="29">
        <f>IF($P220&lt;&gt;"Ready",0,IF(AND($A220&gt;=Dashboard!$B$4,$A220&lt;=Dashboard!$B$5,OR(Dashboard!$B$6="All",$B220=Dashboard!$B$6),OR(Dashboard!$B$7="All",$E220=Dashboard!$B$7)),1,0))</f>
        <v/>
      </c>
      <c r="R220" s="32">
        <f>IF(OR($A220="",$B220="",$C220="",$D220=""),"",$B220&amp;"|"&amp;$C220&amp;"|"&amp;YEAR($A220)&amp;"-"&amp;MONTH($A220)&amp;"-"&amp;DAY($A220)&amp;"|"&amp;$D220)</f>
        <v/>
      </c>
    </row>
    <row r="221">
      <c r="A221" s="44" t="n"/>
      <c r="B221" s="26" t="n"/>
      <c r="C221" s="26" t="n"/>
      <c r="D221" s="26" t="n"/>
      <c r="E221" s="26" t="n"/>
      <c r="F221" s="27" t="n"/>
      <c r="G221" s="27" t="n"/>
      <c r="H221" s="27" t="n"/>
      <c r="I221" s="27" t="n"/>
      <c r="J221" s="27" t="n"/>
      <c r="K221" s="28" t="n"/>
      <c r="L221" s="29">
        <f>IF(COUNTA($A221:$K221)=0,"",MAX($F221-$G221-$H221,0))</f>
        <v/>
      </c>
      <c r="M221" s="29">
        <f>IF(COUNTA($A221:$K221)=0,"",MAX($L221-$I221,0))</f>
        <v/>
      </c>
      <c r="N221" s="45">
        <f>IF(COUNTA($A221:$K221)=0,"",IF($L221=0,"",$I221/$L221))</f>
        <v/>
      </c>
      <c r="O221" s="29">
        <f>IF(COUNTA($A221:$K221)=0,"",$G221+$H221)</f>
        <v/>
      </c>
      <c r="P221" s="31">
        <f>IF(COUNTA($A221:$K221)=0,"",IF(OR($A221="",$B221="",$C221="",$D221="",$E221="",$F221="",$G221="",$H221="",$I221="",$J221=""),"Missing required field",IF(COUNTIFS(Lists!$B$2:$B$21,$B221,Lists!$D$2:$D$21,$C221)=0,"Room/clinic mismatch",IF(COUNTIFS($A$7:$A$506,$A221,$B$7:$B$506,$B221,$C$7:$C$506,$C221,$D$7:$D$506,$D221)&gt;1,"Duplicate room session",IF($G221+$H221&gt;$F221,"Unavailable exceeds capacity",IF($I221&gt;$L221,"Occupied exceeds usable","Ready"))))))</f>
        <v/>
      </c>
      <c r="Q221" s="29">
        <f>IF($P221&lt;&gt;"Ready",0,IF(AND($A221&gt;=Dashboard!$B$4,$A221&lt;=Dashboard!$B$5,OR(Dashboard!$B$6="All",$B221=Dashboard!$B$6),OR(Dashboard!$B$7="All",$E221=Dashboard!$B$7)),1,0))</f>
        <v/>
      </c>
      <c r="R221" s="32">
        <f>IF(OR($A221="",$B221="",$C221="",$D221=""),"",$B221&amp;"|"&amp;$C221&amp;"|"&amp;YEAR($A221)&amp;"-"&amp;MONTH($A221)&amp;"-"&amp;DAY($A221)&amp;"|"&amp;$D221)</f>
        <v/>
      </c>
    </row>
    <row r="222">
      <c r="A222" s="44" t="n"/>
      <c r="B222" s="26" t="n"/>
      <c r="C222" s="26" t="n"/>
      <c r="D222" s="26" t="n"/>
      <c r="E222" s="26" t="n"/>
      <c r="F222" s="27" t="n"/>
      <c r="G222" s="27" t="n"/>
      <c r="H222" s="27" t="n"/>
      <c r="I222" s="27" t="n"/>
      <c r="J222" s="27" t="n"/>
      <c r="K222" s="28" t="n"/>
      <c r="L222" s="29">
        <f>IF(COUNTA($A222:$K222)=0,"",MAX($F222-$G222-$H222,0))</f>
        <v/>
      </c>
      <c r="M222" s="29">
        <f>IF(COUNTA($A222:$K222)=0,"",MAX($L222-$I222,0))</f>
        <v/>
      </c>
      <c r="N222" s="45">
        <f>IF(COUNTA($A222:$K222)=0,"",IF($L222=0,"",$I222/$L222))</f>
        <v/>
      </c>
      <c r="O222" s="29">
        <f>IF(COUNTA($A222:$K222)=0,"",$G222+$H222)</f>
        <v/>
      </c>
      <c r="P222" s="31">
        <f>IF(COUNTA($A222:$K222)=0,"",IF(OR($A222="",$B222="",$C222="",$D222="",$E222="",$F222="",$G222="",$H222="",$I222="",$J222=""),"Missing required field",IF(COUNTIFS(Lists!$B$2:$B$21,$B222,Lists!$D$2:$D$21,$C222)=0,"Room/clinic mismatch",IF(COUNTIFS($A$7:$A$506,$A222,$B$7:$B$506,$B222,$C$7:$C$506,$C222,$D$7:$D$506,$D222)&gt;1,"Duplicate room session",IF($G222+$H222&gt;$F222,"Unavailable exceeds capacity",IF($I222&gt;$L222,"Occupied exceeds usable","Ready"))))))</f>
        <v/>
      </c>
      <c r="Q222" s="29">
        <f>IF($P222&lt;&gt;"Ready",0,IF(AND($A222&gt;=Dashboard!$B$4,$A222&lt;=Dashboard!$B$5,OR(Dashboard!$B$6="All",$B222=Dashboard!$B$6),OR(Dashboard!$B$7="All",$E222=Dashboard!$B$7)),1,0))</f>
        <v/>
      </c>
      <c r="R222" s="32">
        <f>IF(OR($A222="",$B222="",$C222="",$D222=""),"",$B222&amp;"|"&amp;$C222&amp;"|"&amp;YEAR($A222)&amp;"-"&amp;MONTH($A222)&amp;"-"&amp;DAY($A222)&amp;"|"&amp;$D222)</f>
        <v/>
      </c>
    </row>
    <row r="223">
      <c r="A223" s="44" t="n"/>
      <c r="B223" s="26" t="n"/>
      <c r="C223" s="26" t="n"/>
      <c r="D223" s="26" t="n"/>
      <c r="E223" s="26" t="n"/>
      <c r="F223" s="27" t="n"/>
      <c r="G223" s="27" t="n"/>
      <c r="H223" s="27" t="n"/>
      <c r="I223" s="27" t="n"/>
      <c r="J223" s="27" t="n"/>
      <c r="K223" s="28" t="n"/>
      <c r="L223" s="29">
        <f>IF(COUNTA($A223:$K223)=0,"",MAX($F223-$G223-$H223,0))</f>
        <v/>
      </c>
      <c r="M223" s="29">
        <f>IF(COUNTA($A223:$K223)=0,"",MAX($L223-$I223,0))</f>
        <v/>
      </c>
      <c r="N223" s="45">
        <f>IF(COUNTA($A223:$K223)=0,"",IF($L223=0,"",$I223/$L223))</f>
        <v/>
      </c>
      <c r="O223" s="29">
        <f>IF(COUNTA($A223:$K223)=0,"",$G223+$H223)</f>
        <v/>
      </c>
      <c r="P223" s="31">
        <f>IF(COUNTA($A223:$K223)=0,"",IF(OR($A223="",$B223="",$C223="",$D223="",$E223="",$F223="",$G223="",$H223="",$I223="",$J223=""),"Missing required field",IF(COUNTIFS(Lists!$B$2:$B$21,$B223,Lists!$D$2:$D$21,$C223)=0,"Room/clinic mismatch",IF(COUNTIFS($A$7:$A$506,$A223,$B$7:$B$506,$B223,$C$7:$C$506,$C223,$D$7:$D$506,$D223)&gt;1,"Duplicate room session",IF($G223+$H223&gt;$F223,"Unavailable exceeds capacity",IF($I223&gt;$L223,"Occupied exceeds usable","Ready"))))))</f>
        <v/>
      </c>
      <c r="Q223" s="29">
        <f>IF($P223&lt;&gt;"Ready",0,IF(AND($A223&gt;=Dashboard!$B$4,$A223&lt;=Dashboard!$B$5,OR(Dashboard!$B$6="All",$B223=Dashboard!$B$6),OR(Dashboard!$B$7="All",$E223=Dashboard!$B$7)),1,0))</f>
        <v/>
      </c>
      <c r="R223" s="32">
        <f>IF(OR($A223="",$B223="",$C223="",$D223=""),"",$B223&amp;"|"&amp;$C223&amp;"|"&amp;YEAR($A223)&amp;"-"&amp;MONTH($A223)&amp;"-"&amp;DAY($A223)&amp;"|"&amp;$D223)</f>
        <v/>
      </c>
    </row>
    <row r="224">
      <c r="A224" s="44" t="n"/>
      <c r="B224" s="26" t="n"/>
      <c r="C224" s="26" t="n"/>
      <c r="D224" s="26" t="n"/>
      <c r="E224" s="26" t="n"/>
      <c r="F224" s="27" t="n"/>
      <c r="G224" s="27" t="n"/>
      <c r="H224" s="27" t="n"/>
      <c r="I224" s="27" t="n"/>
      <c r="J224" s="27" t="n"/>
      <c r="K224" s="28" t="n"/>
      <c r="L224" s="29">
        <f>IF(COUNTA($A224:$K224)=0,"",MAX($F224-$G224-$H224,0))</f>
        <v/>
      </c>
      <c r="M224" s="29">
        <f>IF(COUNTA($A224:$K224)=0,"",MAX($L224-$I224,0))</f>
        <v/>
      </c>
      <c r="N224" s="45">
        <f>IF(COUNTA($A224:$K224)=0,"",IF($L224=0,"",$I224/$L224))</f>
        <v/>
      </c>
      <c r="O224" s="29">
        <f>IF(COUNTA($A224:$K224)=0,"",$G224+$H224)</f>
        <v/>
      </c>
      <c r="P224" s="31">
        <f>IF(COUNTA($A224:$K224)=0,"",IF(OR($A224="",$B224="",$C224="",$D224="",$E224="",$F224="",$G224="",$H224="",$I224="",$J224=""),"Missing required field",IF(COUNTIFS(Lists!$B$2:$B$21,$B224,Lists!$D$2:$D$21,$C224)=0,"Room/clinic mismatch",IF(COUNTIFS($A$7:$A$506,$A224,$B$7:$B$506,$B224,$C$7:$C$506,$C224,$D$7:$D$506,$D224)&gt;1,"Duplicate room session",IF($G224+$H224&gt;$F224,"Unavailable exceeds capacity",IF($I224&gt;$L224,"Occupied exceeds usable","Ready"))))))</f>
        <v/>
      </c>
      <c r="Q224" s="29">
        <f>IF($P224&lt;&gt;"Ready",0,IF(AND($A224&gt;=Dashboard!$B$4,$A224&lt;=Dashboard!$B$5,OR(Dashboard!$B$6="All",$B224=Dashboard!$B$6),OR(Dashboard!$B$7="All",$E224=Dashboard!$B$7)),1,0))</f>
        <v/>
      </c>
      <c r="R224" s="32">
        <f>IF(OR($A224="",$B224="",$C224="",$D224=""),"",$B224&amp;"|"&amp;$C224&amp;"|"&amp;YEAR($A224)&amp;"-"&amp;MONTH($A224)&amp;"-"&amp;DAY($A224)&amp;"|"&amp;$D224)</f>
        <v/>
      </c>
    </row>
    <row r="225">
      <c r="A225" s="44" t="n"/>
      <c r="B225" s="26" t="n"/>
      <c r="C225" s="26" t="n"/>
      <c r="D225" s="26" t="n"/>
      <c r="E225" s="26" t="n"/>
      <c r="F225" s="27" t="n"/>
      <c r="G225" s="27" t="n"/>
      <c r="H225" s="27" t="n"/>
      <c r="I225" s="27" t="n"/>
      <c r="J225" s="27" t="n"/>
      <c r="K225" s="28" t="n"/>
      <c r="L225" s="29">
        <f>IF(COUNTA($A225:$K225)=0,"",MAX($F225-$G225-$H225,0))</f>
        <v/>
      </c>
      <c r="M225" s="29">
        <f>IF(COUNTA($A225:$K225)=0,"",MAX($L225-$I225,0))</f>
        <v/>
      </c>
      <c r="N225" s="45">
        <f>IF(COUNTA($A225:$K225)=0,"",IF($L225=0,"",$I225/$L225))</f>
        <v/>
      </c>
      <c r="O225" s="29">
        <f>IF(COUNTA($A225:$K225)=0,"",$G225+$H225)</f>
        <v/>
      </c>
      <c r="P225" s="31">
        <f>IF(COUNTA($A225:$K225)=0,"",IF(OR($A225="",$B225="",$C225="",$D225="",$E225="",$F225="",$G225="",$H225="",$I225="",$J225=""),"Missing required field",IF(COUNTIFS(Lists!$B$2:$B$21,$B225,Lists!$D$2:$D$21,$C225)=0,"Room/clinic mismatch",IF(COUNTIFS($A$7:$A$506,$A225,$B$7:$B$506,$B225,$C$7:$C$506,$C225,$D$7:$D$506,$D225)&gt;1,"Duplicate room session",IF($G225+$H225&gt;$F225,"Unavailable exceeds capacity",IF($I225&gt;$L225,"Occupied exceeds usable","Ready"))))))</f>
        <v/>
      </c>
      <c r="Q225" s="29">
        <f>IF($P225&lt;&gt;"Ready",0,IF(AND($A225&gt;=Dashboard!$B$4,$A225&lt;=Dashboard!$B$5,OR(Dashboard!$B$6="All",$B225=Dashboard!$B$6),OR(Dashboard!$B$7="All",$E225=Dashboard!$B$7)),1,0))</f>
        <v/>
      </c>
      <c r="R225" s="32">
        <f>IF(OR($A225="",$B225="",$C225="",$D225=""),"",$B225&amp;"|"&amp;$C225&amp;"|"&amp;YEAR($A225)&amp;"-"&amp;MONTH($A225)&amp;"-"&amp;DAY($A225)&amp;"|"&amp;$D225)</f>
        <v/>
      </c>
    </row>
    <row r="226">
      <c r="A226" s="44" t="n"/>
      <c r="B226" s="26" t="n"/>
      <c r="C226" s="26" t="n"/>
      <c r="D226" s="26" t="n"/>
      <c r="E226" s="26" t="n"/>
      <c r="F226" s="27" t="n"/>
      <c r="G226" s="27" t="n"/>
      <c r="H226" s="27" t="n"/>
      <c r="I226" s="27" t="n"/>
      <c r="J226" s="27" t="n"/>
      <c r="K226" s="28" t="n"/>
      <c r="L226" s="29">
        <f>IF(COUNTA($A226:$K226)=0,"",MAX($F226-$G226-$H226,0))</f>
        <v/>
      </c>
      <c r="M226" s="29">
        <f>IF(COUNTA($A226:$K226)=0,"",MAX($L226-$I226,0))</f>
        <v/>
      </c>
      <c r="N226" s="45">
        <f>IF(COUNTA($A226:$K226)=0,"",IF($L226=0,"",$I226/$L226))</f>
        <v/>
      </c>
      <c r="O226" s="29">
        <f>IF(COUNTA($A226:$K226)=0,"",$G226+$H226)</f>
        <v/>
      </c>
      <c r="P226" s="31">
        <f>IF(COUNTA($A226:$K226)=0,"",IF(OR($A226="",$B226="",$C226="",$D226="",$E226="",$F226="",$G226="",$H226="",$I226="",$J226=""),"Missing required field",IF(COUNTIFS(Lists!$B$2:$B$21,$B226,Lists!$D$2:$D$21,$C226)=0,"Room/clinic mismatch",IF(COUNTIFS($A$7:$A$506,$A226,$B$7:$B$506,$B226,$C$7:$C$506,$C226,$D$7:$D$506,$D226)&gt;1,"Duplicate room session",IF($G226+$H226&gt;$F226,"Unavailable exceeds capacity",IF($I226&gt;$L226,"Occupied exceeds usable","Ready"))))))</f>
        <v/>
      </c>
      <c r="Q226" s="29">
        <f>IF($P226&lt;&gt;"Ready",0,IF(AND($A226&gt;=Dashboard!$B$4,$A226&lt;=Dashboard!$B$5,OR(Dashboard!$B$6="All",$B226=Dashboard!$B$6),OR(Dashboard!$B$7="All",$E226=Dashboard!$B$7)),1,0))</f>
        <v/>
      </c>
      <c r="R226" s="32">
        <f>IF(OR($A226="",$B226="",$C226="",$D226=""),"",$B226&amp;"|"&amp;$C226&amp;"|"&amp;YEAR($A226)&amp;"-"&amp;MONTH($A226)&amp;"-"&amp;DAY($A226)&amp;"|"&amp;$D226)</f>
        <v/>
      </c>
    </row>
    <row r="227">
      <c r="A227" s="44" t="n"/>
      <c r="B227" s="26" t="n"/>
      <c r="C227" s="26" t="n"/>
      <c r="D227" s="26" t="n"/>
      <c r="E227" s="26" t="n"/>
      <c r="F227" s="27" t="n"/>
      <c r="G227" s="27" t="n"/>
      <c r="H227" s="27" t="n"/>
      <c r="I227" s="27" t="n"/>
      <c r="J227" s="27" t="n"/>
      <c r="K227" s="28" t="n"/>
      <c r="L227" s="29">
        <f>IF(COUNTA($A227:$K227)=0,"",MAX($F227-$G227-$H227,0))</f>
        <v/>
      </c>
      <c r="M227" s="29">
        <f>IF(COUNTA($A227:$K227)=0,"",MAX($L227-$I227,0))</f>
        <v/>
      </c>
      <c r="N227" s="45">
        <f>IF(COUNTA($A227:$K227)=0,"",IF($L227=0,"",$I227/$L227))</f>
        <v/>
      </c>
      <c r="O227" s="29">
        <f>IF(COUNTA($A227:$K227)=0,"",$G227+$H227)</f>
        <v/>
      </c>
      <c r="P227" s="31">
        <f>IF(COUNTA($A227:$K227)=0,"",IF(OR($A227="",$B227="",$C227="",$D227="",$E227="",$F227="",$G227="",$H227="",$I227="",$J227=""),"Missing required field",IF(COUNTIFS(Lists!$B$2:$B$21,$B227,Lists!$D$2:$D$21,$C227)=0,"Room/clinic mismatch",IF(COUNTIFS($A$7:$A$506,$A227,$B$7:$B$506,$B227,$C$7:$C$506,$C227,$D$7:$D$506,$D227)&gt;1,"Duplicate room session",IF($G227+$H227&gt;$F227,"Unavailable exceeds capacity",IF($I227&gt;$L227,"Occupied exceeds usable","Ready"))))))</f>
        <v/>
      </c>
      <c r="Q227" s="29">
        <f>IF($P227&lt;&gt;"Ready",0,IF(AND($A227&gt;=Dashboard!$B$4,$A227&lt;=Dashboard!$B$5,OR(Dashboard!$B$6="All",$B227=Dashboard!$B$6),OR(Dashboard!$B$7="All",$E227=Dashboard!$B$7)),1,0))</f>
        <v/>
      </c>
      <c r="R227" s="32">
        <f>IF(OR($A227="",$B227="",$C227="",$D227=""),"",$B227&amp;"|"&amp;$C227&amp;"|"&amp;YEAR($A227)&amp;"-"&amp;MONTH($A227)&amp;"-"&amp;DAY($A227)&amp;"|"&amp;$D227)</f>
        <v/>
      </c>
    </row>
    <row r="228">
      <c r="A228" s="44" t="n"/>
      <c r="B228" s="26" t="n"/>
      <c r="C228" s="26" t="n"/>
      <c r="D228" s="26" t="n"/>
      <c r="E228" s="26" t="n"/>
      <c r="F228" s="27" t="n"/>
      <c r="G228" s="27" t="n"/>
      <c r="H228" s="27" t="n"/>
      <c r="I228" s="27" t="n"/>
      <c r="J228" s="27" t="n"/>
      <c r="K228" s="28" t="n"/>
      <c r="L228" s="29">
        <f>IF(COUNTA($A228:$K228)=0,"",MAX($F228-$G228-$H228,0))</f>
        <v/>
      </c>
      <c r="M228" s="29">
        <f>IF(COUNTA($A228:$K228)=0,"",MAX($L228-$I228,0))</f>
        <v/>
      </c>
      <c r="N228" s="45">
        <f>IF(COUNTA($A228:$K228)=0,"",IF($L228=0,"",$I228/$L228))</f>
        <v/>
      </c>
      <c r="O228" s="29">
        <f>IF(COUNTA($A228:$K228)=0,"",$G228+$H228)</f>
        <v/>
      </c>
      <c r="P228" s="31">
        <f>IF(COUNTA($A228:$K228)=0,"",IF(OR($A228="",$B228="",$C228="",$D228="",$E228="",$F228="",$G228="",$H228="",$I228="",$J228=""),"Missing required field",IF(COUNTIFS(Lists!$B$2:$B$21,$B228,Lists!$D$2:$D$21,$C228)=0,"Room/clinic mismatch",IF(COUNTIFS($A$7:$A$506,$A228,$B$7:$B$506,$B228,$C$7:$C$506,$C228,$D$7:$D$506,$D228)&gt;1,"Duplicate room session",IF($G228+$H228&gt;$F228,"Unavailable exceeds capacity",IF($I228&gt;$L228,"Occupied exceeds usable","Ready"))))))</f>
        <v/>
      </c>
      <c r="Q228" s="29">
        <f>IF($P228&lt;&gt;"Ready",0,IF(AND($A228&gt;=Dashboard!$B$4,$A228&lt;=Dashboard!$B$5,OR(Dashboard!$B$6="All",$B228=Dashboard!$B$6),OR(Dashboard!$B$7="All",$E228=Dashboard!$B$7)),1,0))</f>
        <v/>
      </c>
      <c r="R228" s="32">
        <f>IF(OR($A228="",$B228="",$C228="",$D228=""),"",$B228&amp;"|"&amp;$C228&amp;"|"&amp;YEAR($A228)&amp;"-"&amp;MONTH($A228)&amp;"-"&amp;DAY($A228)&amp;"|"&amp;$D228)</f>
        <v/>
      </c>
    </row>
    <row r="229">
      <c r="A229" s="44" t="n"/>
      <c r="B229" s="26" t="n"/>
      <c r="C229" s="26" t="n"/>
      <c r="D229" s="26" t="n"/>
      <c r="E229" s="26" t="n"/>
      <c r="F229" s="27" t="n"/>
      <c r="G229" s="27" t="n"/>
      <c r="H229" s="27" t="n"/>
      <c r="I229" s="27" t="n"/>
      <c r="J229" s="27" t="n"/>
      <c r="K229" s="28" t="n"/>
      <c r="L229" s="29">
        <f>IF(COUNTA($A229:$K229)=0,"",MAX($F229-$G229-$H229,0))</f>
        <v/>
      </c>
      <c r="M229" s="29">
        <f>IF(COUNTA($A229:$K229)=0,"",MAX($L229-$I229,0))</f>
        <v/>
      </c>
      <c r="N229" s="45">
        <f>IF(COUNTA($A229:$K229)=0,"",IF($L229=0,"",$I229/$L229))</f>
        <v/>
      </c>
      <c r="O229" s="29">
        <f>IF(COUNTA($A229:$K229)=0,"",$G229+$H229)</f>
        <v/>
      </c>
      <c r="P229" s="31">
        <f>IF(COUNTA($A229:$K229)=0,"",IF(OR($A229="",$B229="",$C229="",$D229="",$E229="",$F229="",$G229="",$H229="",$I229="",$J229=""),"Missing required field",IF(COUNTIFS(Lists!$B$2:$B$21,$B229,Lists!$D$2:$D$21,$C229)=0,"Room/clinic mismatch",IF(COUNTIFS($A$7:$A$506,$A229,$B$7:$B$506,$B229,$C$7:$C$506,$C229,$D$7:$D$506,$D229)&gt;1,"Duplicate room session",IF($G229+$H229&gt;$F229,"Unavailable exceeds capacity",IF($I229&gt;$L229,"Occupied exceeds usable","Ready"))))))</f>
        <v/>
      </c>
      <c r="Q229" s="29">
        <f>IF($P229&lt;&gt;"Ready",0,IF(AND($A229&gt;=Dashboard!$B$4,$A229&lt;=Dashboard!$B$5,OR(Dashboard!$B$6="All",$B229=Dashboard!$B$6),OR(Dashboard!$B$7="All",$E229=Dashboard!$B$7)),1,0))</f>
        <v/>
      </c>
      <c r="R229" s="32">
        <f>IF(OR($A229="",$B229="",$C229="",$D229=""),"",$B229&amp;"|"&amp;$C229&amp;"|"&amp;YEAR($A229)&amp;"-"&amp;MONTH($A229)&amp;"-"&amp;DAY($A229)&amp;"|"&amp;$D229)</f>
        <v/>
      </c>
    </row>
    <row r="230">
      <c r="A230" s="44" t="n"/>
      <c r="B230" s="26" t="n"/>
      <c r="C230" s="26" t="n"/>
      <c r="D230" s="26" t="n"/>
      <c r="E230" s="26" t="n"/>
      <c r="F230" s="27" t="n"/>
      <c r="G230" s="27" t="n"/>
      <c r="H230" s="27" t="n"/>
      <c r="I230" s="27" t="n"/>
      <c r="J230" s="27" t="n"/>
      <c r="K230" s="28" t="n"/>
      <c r="L230" s="29">
        <f>IF(COUNTA($A230:$K230)=0,"",MAX($F230-$G230-$H230,0))</f>
        <v/>
      </c>
      <c r="M230" s="29">
        <f>IF(COUNTA($A230:$K230)=0,"",MAX($L230-$I230,0))</f>
        <v/>
      </c>
      <c r="N230" s="45">
        <f>IF(COUNTA($A230:$K230)=0,"",IF($L230=0,"",$I230/$L230))</f>
        <v/>
      </c>
      <c r="O230" s="29">
        <f>IF(COUNTA($A230:$K230)=0,"",$G230+$H230)</f>
        <v/>
      </c>
      <c r="P230" s="31">
        <f>IF(COUNTA($A230:$K230)=0,"",IF(OR($A230="",$B230="",$C230="",$D230="",$E230="",$F230="",$G230="",$H230="",$I230="",$J230=""),"Missing required field",IF(COUNTIFS(Lists!$B$2:$B$21,$B230,Lists!$D$2:$D$21,$C230)=0,"Room/clinic mismatch",IF(COUNTIFS($A$7:$A$506,$A230,$B$7:$B$506,$B230,$C$7:$C$506,$C230,$D$7:$D$506,$D230)&gt;1,"Duplicate room session",IF($G230+$H230&gt;$F230,"Unavailable exceeds capacity",IF($I230&gt;$L230,"Occupied exceeds usable","Ready"))))))</f>
        <v/>
      </c>
      <c r="Q230" s="29">
        <f>IF($P230&lt;&gt;"Ready",0,IF(AND($A230&gt;=Dashboard!$B$4,$A230&lt;=Dashboard!$B$5,OR(Dashboard!$B$6="All",$B230=Dashboard!$B$6),OR(Dashboard!$B$7="All",$E230=Dashboard!$B$7)),1,0))</f>
        <v/>
      </c>
      <c r="R230" s="32">
        <f>IF(OR($A230="",$B230="",$C230="",$D230=""),"",$B230&amp;"|"&amp;$C230&amp;"|"&amp;YEAR($A230)&amp;"-"&amp;MONTH($A230)&amp;"-"&amp;DAY($A230)&amp;"|"&amp;$D230)</f>
        <v/>
      </c>
    </row>
    <row r="231">
      <c r="A231" s="44" t="n"/>
      <c r="B231" s="26" t="n"/>
      <c r="C231" s="26" t="n"/>
      <c r="D231" s="26" t="n"/>
      <c r="E231" s="26" t="n"/>
      <c r="F231" s="27" t="n"/>
      <c r="G231" s="27" t="n"/>
      <c r="H231" s="27" t="n"/>
      <c r="I231" s="27" t="n"/>
      <c r="J231" s="27" t="n"/>
      <c r="K231" s="28" t="n"/>
      <c r="L231" s="29">
        <f>IF(COUNTA($A231:$K231)=0,"",MAX($F231-$G231-$H231,0))</f>
        <v/>
      </c>
      <c r="M231" s="29">
        <f>IF(COUNTA($A231:$K231)=0,"",MAX($L231-$I231,0))</f>
        <v/>
      </c>
      <c r="N231" s="45">
        <f>IF(COUNTA($A231:$K231)=0,"",IF($L231=0,"",$I231/$L231))</f>
        <v/>
      </c>
      <c r="O231" s="29">
        <f>IF(COUNTA($A231:$K231)=0,"",$G231+$H231)</f>
        <v/>
      </c>
      <c r="P231" s="31">
        <f>IF(COUNTA($A231:$K231)=0,"",IF(OR($A231="",$B231="",$C231="",$D231="",$E231="",$F231="",$G231="",$H231="",$I231="",$J231=""),"Missing required field",IF(COUNTIFS(Lists!$B$2:$B$21,$B231,Lists!$D$2:$D$21,$C231)=0,"Room/clinic mismatch",IF(COUNTIFS($A$7:$A$506,$A231,$B$7:$B$506,$B231,$C$7:$C$506,$C231,$D$7:$D$506,$D231)&gt;1,"Duplicate room session",IF($G231+$H231&gt;$F231,"Unavailable exceeds capacity",IF($I231&gt;$L231,"Occupied exceeds usable","Ready"))))))</f>
        <v/>
      </c>
      <c r="Q231" s="29">
        <f>IF($P231&lt;&gt;"Ready",0,IF(AND($A231&gt;=Dashboard!$B$4,$A231&lt;=Dashboard!$B$5,OR(Dashboard!$B$6="All",$B231=Dashboard!$B$6),OR(Dashboard!$B$7="All",$E231=Dashboard!$B$7)),1,0))</f>
        <v/>
      </c>
      <c r="R231" s="32">
        <f>IF(OR($A231="",$B231="",$C231="",$D231=""),"",$B231&amp;"|"&amp;$C231&amp;"|"&amp;YEAR($A231)&amp;"-"&amp;MONTH($A231)&amp;"-"&amp;DAY($A231)&amp;"|"&amp;$D231)</f>
        <v/>
      </c>
    </row>
    <row r="232">
      <c r="A232" s="44" t="n"/>
      <c r="B232" s="26" t="n"/>
      <c r="C232" s="26" t="n"/>
      <c r="D232" s="26" t="n"/>
      <c r="E232" s="26" t="n"/>
      <c r="F232" s="27" t="n"/>
      <c r="G232" s="27" t="n"/>
      <c r="H232" s="27" t="n"/>
      <c r="I232" s="27" t="n"/>
      <c r="J232" s="27" t="n"/>
      <c r="K232" s="28" t="n"/>
      <c r="L232" s="29">
        <f>IF(COUNTA($A232:$K232)=0,"",MAX($F232-$G232-$H232,0))</f>
        <v/>
      </c>
      <c r="M232" s="29">
        <f>IF(COUNTA($A232:$K232)=0,"",MAX($L232-$I232,0))</f>
        <v/>
      </c>
      <c r="N232" s="45">
        <f>IF(COUNTA($A232:$K232)=0,"",IF($L232=0,"",$I232/$L232))</f>
        <v/>
      </c>
      <c r="O232" s="29">
        <f>IF(COUNTA($A232:$K232)=0,"",$G232+$H232)</f>
        <v/>
      </c>
      <c r="P232" s="31">
        <f>IF(COUNTA($A232:$K232)=0,"",IF(OR($A232="",$B232="",$C232="",$D232="",$E232="",$F232="",$G232="",$H232="",$I232="",$J232=""),"Missing required field",IF(COUNTIFS(Lists!$B$2:$B$21,$B232,Lists!$D$2:$D$21,$C232)=0,"Room/clinic mismatch",IF(COUNTIFS($A$7:$A$506,$A232,$B$7:$B$506,$B232,$C$7:$C$506,$C232,$D$7:$D$506,$D232)&gt;1,"Duplicate room session",IF($G232+$H232&gt;$F232,"Unavailable exceeds capacity",IF($I232&gt;$L232,"Occupied exceeds usable","Ready"))))))</f>
        <v/>
      </c>
      <c r="Q232" s="29">
        <f>IF($P232&lt;&gt;"Ready",0,IF(AND($A232&gt;=Dashboard!$B$4,$A232&lt;=Dashboard!$B$5,OR(Dashboard!$B$6="All",$B232=Dashboard!$B$6),OR(Dashboard!$B$7="All",$E232=Dashboard!$B$7)),1,0))</f>
        <v/>
      </c>
      <c r="R232" s="32">
        <f>IF(OR($A232="",$B232="",$C232="",$D232=""),"",$B232&amp;"|"&amp;$C232&amp;"|"&amp;YEAR($A232)&amp;"-"&amp;MONTH($A232)&amp;"-"&amp;DAY($A232)&amp;"|"&amp;$D232)</f>
        <v/>
      </c>
    </row>
    <row r="233">
      <c r="A233" s="44" t="n"/>
      <c r="B233" s="26" t="n"/>
      <c r="C233" s="26" t="n"/>
      <c r="D233" s="26" t="n"/>
      <c r="E233" s="26" t="n"/>
      <c r="F233" s="27" t="n"/>
      <c r="G233" s="27" t="n"/>
      <c r="H233" s="27" t="n"/>
      <c r="I233" s="27" t="n"/>
      <c r="J233" s="27" t="n"/>
      <c r="K233" s="28" t="n"/>
      <c r="L233" s="29">
        <f>IF(COUNTA($A233:$K233)=0,"",MAX($F233-$G233-$H233,0))</f>
        <v/>
      </c>
      <c r="M233" s="29">
        <f>IF(COUNTA($A233:$K233)=0,"",MAX($L233-$I233,0))</f>
        <v/>
      </c>
      <c r="N233" s="45">
        <f>IF(COUNTA($A233:$K233)=0,"",IF($L233=0,"",$I233/$L233))</f>
        <v/>
      </c>
      <c r="O233" s="29">
        <f>IF(COUNTA($A233:$K233)=0,"",$G233+$H233)</f>
        <v/>
      </c>
      <c r="P233" s="31">
        <f>IF(COUNTA($A233:$K233)=0,"",IF(OR($A233="",$B233="",$C233="",$D233="",$E233="",$F233="",$G233="",$H233="",$I233="",$J233=""),"Missing required field",IF(COUNTIFS(Lists!$B$2:$B$21,$B233,Lists!$D$2:$D$21,$C233)=0,"Room/clinic mismatch",IF(COUNTIFS($A$7:$A$506,$A233,$B$7:$B$506,$B233,$C$7:$C$506,$C233,$D$7:$D$506,$D233)&gt;1,"Duplicate room session",IF($G233+$H233&gt;$F233,"Unavailable exceeds capacity",IF($I233&gt;$L233,"Occupied exceeds usable","Ready"))))))</f>
        <v/>
      </c>
      <c r="Q233" s="29">
        <f>IF($P233&lt;&gt;"Ready",0,IF(AND($A233&gt;=Dashboard!$B$4,$A233&lt;=Dashboard!$B$5,OR(Dashboard!$B$6="All",$B233=Dashboard!$B$6),OR(Dashboard!$B$7="All",$E233=Dashboard!$B$7)),1,0))</f>
        <v/>
      </c>
      <c r="R233" s="32">
        <f>IF(OR($A233="",$B233="",$C233="",$D233=""),"",$B233&amp;"|"&amp;$C233&amp;"|"&amp;YEAR($A233)&amp;"-"&amp;MONTH($A233)&amp;"-"&amp;DAY($A233)&amp;"|"&amp;$D233)</f>
        <v/>
      </c>
    </row>
    <row r="234">
      <c r="A234" s="44" t="n"/>
      <c r="B234" s="26" t="n"/>
      <c r="C234" s="26" t="n"/>
      <c r="D234" s="26" t="n"/>
      <c r="E234" s="26" t="n"/>
      <c r="F234" s="27" t="n"/>
      <c r="G234" s="27" t="n"/>
      <c r="H234" s="27" t="n"/>
      <c r="I234" s="27" t="n"/>
      <c r="J234" s="27" t="n"/>
      <c r="K234" s="28" t="n"/>
      <c r="L234" s="29">
        <f>IF(COUNTA($A234:$K234)=0,"",MAX($F234-$G234-$H234,0))</f>
        <v/>
      </c>
      <c r="M234" s="29">
        <f>IF(COUNTA($A234:$K234)=0,"",MAX($L234-$I234,0))</f>
        <v/>
      </c>
      <c r="N234" s="45">
        <f>IF(COUNTA($A234:$K234)=0,"",IF($L234=0,"",$I234/$L234))</f>
        <v/>
      </c>
      <c r="O234" s="29">
        <f>IF(COUNTA($A234:$K234)=0,"",$G234+$H234)</f>
        <v/>
      </c>
      <c r="P234" s="31">
        <f>IF(COUNTA($A234:$K234)=0,"",IF(OR($A234="",$B234="",$C234="",$D234="",$E234="",$F234="",$G234="",$H234="",$I234="",$J234=""),"Missing required field",IF(COUNTIFS(Lists!$B$2:$B$21,$B234,Lists!$D$2:$D$21,$C234)=0,"Room/clinic mismatch",IF(COUNTIFS($A$7:$A$506,$A234,$B$7:$B$506,$B234,$C$7:$C$506,$C234,$D$7:$D$506,$D234)&gt;1,"Duplicate room session",IF($G234+$H234&gt;$F234,"Unavailable exceeds capacity",IF($I234&gt;$L234,"Occupied exceeds usable","Ready"))))))</f>
        <v/>
      </c>
      <c r="Q234" s="29">
        <f>IF($P234&lt;&gt;"Ready",0,IF(AND($A234&gt;=Dashboard!$B$4,$A234&lt;=Dashboard!$B$5,OR(Dashboard!$B$6="All",$B234=Dashboard!$B$6),OR(Dashboard!$B$7="All",$E234=Dashboard!$B$7)),1,0))</f>
        <v/>
      </c>
      <c r="R234" s="32">
        <f>IF(OR($A234="",$B234="",$C234="",$D234=""),"",$B234&amp;"|"&amp;$C234&amp;"|"&amp;YEAR($A234)&amp;"-"&amp;MONTH($A234)&amp;"-"&amp;DAY($A234)&amp;"|"&amp;$D234)</f>
        <v/>
      </c>
    </row>
    <row r="235">
      <c r="A235" s="44" t="n"/>
      <c r="B235" s="26" t="n"/>
      <c r="C235" s="26" t="n"/>
      <c r="D235" s="26" t="n"/>
      <c r="E235" s="26" t="n"/>
      <c r="F235" s="27" t="n"/>
      <c r="G235" s="27" t="n"/>
      <c r="H235" s="27" t="n"/>
      <c r="I235" s="27" t="n"/>
      <c r="J235" s="27" t="n"/>
      <c r="K235" s="28" t="n"/>
      <c r="L235" s="29">
        <f>IF(COUNTA($A235:$K235)=0,"",MAX($F235-$G235-$H235,0))</f>
        <v/>
      </c>
      <c r="M235" s="29">
        <f>IF(COUNTA($A235:$K235)=0,"",MAX($L235-$I235,0))</f>
        <v/>
      </c>
      <c r="N235" s="45">
        <f>IF(COUNTA($A235:$K235)=0,"",IF($L235=0,"",$I235/$L235))</f>
        <v/>
      </c>
      <c r="O235" s="29">
        <f>IF(COUNTA($A235:$K235)=0,"",$G235+$H235)</f>
        <v/>
      </c>
      <c r="P235" s="31">
        <f>IF(COUNTA($A235:$K235)=0,"",IF(OR($A235="",$B235="",$C235="",$D235="",$E235="",$F235="",$G235="",$H235="",$I235="",$J235=""),"Missing required field",IF(COUNTIFS(Lists!$B$2:$B$21,$B235,Lists!$D$2:$D$21,$C235)=0,"Room/clinic mismatch",IF(COUNTIFS($A$7:$A$506,$A235,$B$7:$B$506,$B235,$C$7:$C$506,$C235,$D$7:$D$506,$D235)&gt;1,"Duplicate room session",IF($G235+$H235&gt;$F235,"Unavailable exceeds capacity",IF($I235&gt;$L235,"Occupied exceeds usable","Ready"))))))</f>
        <v/>
      </c>
      <c r="Q235" s="29">
        <f>IF($P235&lt;&gt;"Ready",0,IF(AND($A235&gt;=Dashboard!$B$4,$A235&lt;=Dashboard!$B$5,OR(Dashboard!$B$6="All",$B235=Dashboard!$B$6),OR(Dashboard!$B$7="All",$E235=Dashboard!$B$7)),1,0))</f>
        <v/>
      </c>
      <c r="R235" s="32">
        <f>IF(OR($A235="",$B235="",$C235="",$D235=""),"",$B235&amp;"|"&amp;$C235&amp;"|"&amp;YEAR($A235)&amp;"-"&amp;MONTH($A235)&amp;"-"&amp;DAY($A235)&amp;"|"&amp;$D235)</f>
        <v/>
      </c>
    </row>
    <row r="236">
      <c r="A236" s="44" t="n"/>
      <c r="B236" s="26" t="n"/>
      <c r="C236" s="26" t="n"/>
      <c r="D236" s="26" t="n"/>
      <c r="E236" s="26" t="n"/>
      <c r="F236" s="27" t="n"/>
      <c r="G236" s="27" t="n"/>
      <c r="H236" s="27" t="n"/>
      <c r="I236" s="27" t="n"/>
      <c r="J236" s="27" t="n"/>
      <c r="K236" s="28" t="n"/>
      <c r="L236" s="29">
        <f>IF(COUNTA($A236:$K236)=0,"",MAX($F236-$G236-$H236,0))</f>
        <v/>
      </c>
      <c r="M236" s="29">
        <f>IF(COUNTA($A236:$K236)=0,"",MAX($L236-$I236,0))</f>
        <v/>
      </c>
      <c r="N236" s="45">
        <f>IF(COUNTA($A236:$K236)=0,"",IF($L236=0,"",$I236/$L236))</f>
        <v/>
      </c>
      <c r="O236" s="29">
        <f>IF(COUNTA($A236:$K236)=0,"",$G236+$H236)</f>
        <v/>
      </c>
      <c r="P236" s="31">
        <f>IF(COUNTA($A236:$K236)=0,"",IF(OR($A236="",$B236="",$C236="",$D236="",$E236="",$F236="",$G236="",$H236="",$I236="",$J236=""),"Missing required field",IF(COUNTIFS(Lists!$B$2:$B$21,$B236,Lists!$D$2:$D$21,$C236)=0,"Room/clinic mismatch",IF(COUNTIFS($A$7:$A$506,$A236,$B$7:$B$506,$B236,$C$7:$C$506,$C236,$D$7:$D$506,$D236)&gt;1,"Duplicate room session",IF($G236+$H236&gt;$F236,"Unavailable exceeds capacity",IF($I236&gt;$L236,"Occupied exceeds usable","Ready"))))))</f>
        <v/>
      </c>
      <c r="Q236" s="29">
        <f>IF($P236&lt;&gt;"Ready",0,IF(AND($A236&gt;=Dashboard!$B$4,$A236&lt;=Dashboard!$B$5,OR(Dashboard!$B$6="All",$B236=Dashboard!$B$6),OR(Dashboard!$B$7="All",$E236=Dashboard!$B$7)),1,0))</f>
        <v/>
      </c>
      <c r="R236" s="32">
        <f>IF(OR($A236="",$B236="",$C236="",$D236=""),"",$B236&amp;"|"&amp;$C236&amp;"|"&amp;YEAR($A236)&amp;"-"&amp;MONTH($A236)&amp;"-"&amp;DAY($A236)&amp;"|"&amp;$D236)</f>
        <v/>
      </c>
    </row>
    <row r="237">
      <c r="A237" s="44" t="n"/>
      <c r="B237" s="26" t="n"/>
      <c r="C237" s="26" t="n"/>
      <c r="D237" s="26" t="n"/>
      <c r="E237" s="26" t="n"/>
      <c r="F237" s="27" t="n"/>
      <c r="G237" s="27" t="n"/>
      <c r="H237" s="27" t="n"/>
      <c r="I237" s="27" t="n"/>
      <c r="J237" s="27" t="n"/>
      <c r="K237" s="28" t="n"/>
      <c r="L237" s="29">
        <f>IF(COUNTA($A237:$K237)=0,"",MAX($F237-$G237-$H237,0))</f>
        <v/>
      </c>
      <c r="M237" s="29">
        <f>IF(COUNTA($A237:$K237)=0,"",MAX($L237-$I237,0))</f>
        <v/>
      </c>
      <c r="N237" s="45">
        <f>IF(COUNTA($A237:$K237)=0,"",IF($L237=0,"",$I237/$L237))</f>
        <v/>
      </c>
      <c r="O237" s="29">
        <f>IF(COUNTA($A237:$K237)=0,"",$G237+$H237)</f>
        <v/>
      </c>
      <c r="P237" s="31">
        <f>IF(COUNTA($A237:$K237)=0,"",IF(OR($A237="",$B237="",$C237="",$D237="",$E237="",$F237="",$G237="",$H237="",$I237="",$J237=""),"Missing required field",IF(COUNTIFS(Lists!$B$2:$B$21,$B237,Lists!$D$2:$D$21,$C237)=0,"Room/clinic mismatch",IF(COUNTIFS($A$7:$A$506,$A237,$B$7:$B$506,$B237,$C$7:$C$506,$C237,$D$7:$D$506,$D237)&gt;1,"Duplicate room session",IF($G237+$H237&gt;$F237,"Unavailable exceeds capacity",IF($I237&gt;$L237,"Occupied exceeds usable","Ready"))))))</f>
        <v/>
      </c>
      <c r="Q237" s="29">
        <f>IF($P237&lt;&gt;"Ready",0,IF(AND($A237&gt;=Dashboard!$B$4,$A237&lt;=Dashboard!$B$5,OR(Dashboard!$B$6="All",$B237=Dashboard!$B$6),OR(Dashboard!$B$7="All",$E237=Dashboard!$B$7)),1,0))</f>
        <v/>
      </c>
      <c r="R237" s="32">
        <f>IF(OR($A237="",$B237="",$C237="",$D237=""),"",$B237&amp;"|"&amp;$C237&amp;"|"&amp;YEAR($A237)&amp;"-"&amp;MONTH($A237)&amp;"-"&amp;DAY($A237)&amp;"|"&amp;$D237)</f>
        <v/>
      </c>
    </row>
    <row r="238">
      <c r="A238" s="44" t="n"/>
      <c r="B238" s="26" t="n"/>
      <c r="C238" s="26" t="n"/>
      <c r="D238" s="26" t="n"/>
      <c r="E238" s="26" t="n"/>
      <c r="F238" s="27" t="n"/>
      <c r="G238" s="27" t="n"/>
      <c r="H238" s="27" t="n"/>
      <c r="I238" s="27" t="n"/>
      <c r="J238" s="27" t="n"/>
      <c r="K238" s="28" t="n"/>
      <c r="L238" s="29">
        <f>IF(COUNTA($A238:$K238)=0,"",MAX($F238-$G238-$H238,0))</f>
        <v/>
      </c>
      <c r="M238" s="29">
        <f>IF(COUNTA($A238:$K238)=0,"",MAX($L238-$I238,0))</f>
        <v/>
      </c>
      <c r="N238" s="45">
        <f>IF(COUNTA($A238:$K238)=0,"",IF($L238=0,"",$I238/$L238))</f>
        <v/>
      </c>
      <c r="O238" s="29">
        <f>IF(COUNTA($A238:$K238)=0,"",$G238+$H238)</f>
        <v/>
      </c>
      <c r="P238" s="31">
        <f>IF(COUNTA($A238:$K238)=0,"",IF(OR($A238="",$B238="",$C238="",$D238="",$E238="",$F238="",$G238="",$H238="",$I238="",$J238=""),"Missing required field",IF(COUNTIFS(Lists!$B$2:$B$21,$B238,Lists!$D$2:$D$21,$C238)=0,"Room/clinic mismatch",IF(COUNTIFS($A$7:$A$506,$A238,$B$7:$B$506,$B238,$C$7:$C$506,$C238,$D$7:$D$506,$D238)&gt;1,"Duplicate room session",IF($G238+$H238&gt;$F238,"Unavailable exceeds capacity",IF($I238&gt;$L238,"Occupied exceeds usable","Ready"))))))</f>
        <v/>
      </c>
      <c r="Q238" s="29">
        <f>IF($P238&lt;&gt;"Ready",0,IF(AND($A238&gt;=Dashboard!$B$4,$A238&lt;=Dashboard!$B$5,OR(Dashboard!$B$6="All",$B238=Dashboard!$B$6),OR(Dashboard!$B$7="All",$E238=Dashboard!$B$7)),1,0))</f>
        <v/>
      </c>
      <c r="R238" s="32">
        <f>IF(OR($A238="",$B238="",$C238="",$D238=""),"",$B238&amp;"|"&amp;$C238&amp;"|"&amp;YEAR($A238)&amp;"-"&amp;MONTH($A238)&amp;"-"&amp;DAY($A238)&amp;"|"&amp;$D238)</f>
        <v/>
      </c>
    </row>
    <row r="239">
      <c r="A239" s="44" t="n"/>
      <c r="B239" s="26" t="n"/>
      <c r="C239" s="26" t="n"/>
      <c r="D239" s="26" t="n"/>
      <c r="E239" s="26" t="n"/>
      <c r="F239" s="27" t="n"/>
      <c r="G239" s="27" t="n"/>
      <c r="H239" s="27" t="n"/>
      <c r="I239" s="27" t="n"/>
      <c r="J239" s="27" t="n"/>
      <c r="K239" s="28" t="n"/>
      <c r="L239" s="29">
        <f>IF(COUNTA($A239:$K239)=0,"",MAX($F239-$G239-$H239,0))</f>
        <v/>
      </c>
      <c r="M239" s="29">
        <f>IF(COUNTA($A239:$K239)=0,"",MAX($L239-$I239,0))</f>
        <v/>
      </c>
      <c r="N239" s="45">
        <f>IF(COUNTA($A239:$K239)=0,"",IF($L239=0,"",$I239/$L239))</f>
        <v/>
      </c>
      <c r="O239" s="29">
        <f>IF(COUNTA($A239:$K239)=0,"",$G239+$H239)</f>
        <v/>
      </c>
      <c r="P239" s="31">
        <f>IF(COUNTA($A239:$K239)=0,"",IF(OR($A239="",$B239="",$C239="",$D239="",$E239="",$F239="",$G239="",$H239="",$I239="",$J239=""),"Missing required field",IF(COUNTIFS(Lists!$B$2:$B$21,$B239,Lists!$D$2:$D$21,$C239)=0,"Room/clinic mismatch",IF(COUNTIFS($A$7:$A$506,$A239,$B$7:$B$506,$B239,$C$7:$C$506,$C239,$D$7:$D$506,$D239)&gt;1,"Duplicate room session",IF($G239+$H239&gt;$F239,"Unavailable exceeds capacity",IF($I239&gt;$L239,"Occupied exceeds usable","Ready"))))))</f>
        <v/>
      </c>
      <c r="Q239" s="29">
        <f>IF($P239&lt;&gt;"Ready",0,IF(AND($A239&gt;=Dashboard!$B$4,$A239&lt;=Dashboard!$B$5,OR(Dashboard!$B$6="All",$B239=Dashboard!$B$6),OR(Dashboard!$B$7="All",$E239=Dashboard!$B$7)),1,0))</f>
        <v/>
      </c>
      <c r="R239" s="32">
        <f>IF(OR($A239="",$B239="",$C239="",$D239=""),"",$B239&amp;"|"&amp;$C239&amp;"|"&amp;YEAR($A239)&amp;"-"&amp;MONTH($A239)&amp;"-"&amp;DAY($A239)&amp;"|"&amp;$D239)</f>
        <v/>
      </c>
    </row>
    <row r="240">
      <c r="A240" s="44" t="n"/>
      <c r="B240" s="26" t="n"/>
      <c r="C240" s="26" t="n"/>
      <c r="D240" s="26" t="n"/>
      <c r="E240" s="26" t="n"/>
      <c r="F240" s="27" t="n"/>
      <c r="G240" s="27" t="n"/>
      <c r="H240" s="27" t="n"/>
      <c r="I240" s="27" t="n"/>
      <c r="J240" s="27" t="n"/>
      <c r="K240" s="28" t="n"/>
      <c r="L240" s="29">
        <f>IF(COUNTA($A240:$K240)=0,"",MAX($F240-$G240-$H240,0))</f>
        <v/>
      </c>
      <c r="M240" s="29">
        <f>IF(COUNTA($A240:$K240)=0,"",MAX($L240-$I240,0))</f>
        <v/>
      </c>
      <c r="N240" s="45">
        <f>IF(COUNTA($A240:$K240)=0,"",IF($L240=0,"",$I240/$L240))</f>
        <v/>
      </c>
      <c r="O240" s="29">
        <f>IF(COUNTA($A240:$K240)=0,"",$G240+$H240)</f>
        <v/>
      </c>
      <c r="P240" s="31">
        <f>IF(COUNTA($A240:$K240)=0,"",IF(OR($A240="",$B240="",$C240="",$D240="",$E240="",$F240="",$G240="",$H240="",$I240="",$J240=""),"Missing required field",IF(COUNTIFS(Lists!$B$2:$B$21,$B240,Lists!$D$2:$D$21,$C240)=0,"Room/clinic mismatch",IF(COUNTIFS($A$7:$A$506,$A240,$B$7:$B$506,$B240,$C$7:$C$506,$C240,$D$7:$D$506,$D240)&gt;1,"Duplicate room session",IF($G240+$H240&gt;$F240,"Unavailable exceeds capacity",IF($I240&gt;$L240,"Occupied exceeds usable","Ready"))))))</f>
        <v/>
      </c>
      <c r="Q240" s="29">
        <f>IF($P240&lt;&gt;"Ready",0,IF(AND($A240&gt;=Dashboard!$B$4,$A240&lt;=Dashboard!$B$5,OR(Dashboard!$B$6="All",$B240=Dashboard!$B$6),OR(Dashboard!$B$7="All",$E240=Dashboard!$B$7)),1,0))</f>
        <v/>
      </c>
      <c r="R240" s="32">
        <f>IF(OR($A240="",$B240="",$C240="",$D240=""),"",$B240&amp;"|"&amp;$C240&amp;"|"&amp;YEAR($A240)&amp;"-"&amp;MONTH($A240)&amp;"-"&amp;DAY($A240)&amp;"|"&amp;$D240)</f>
        <v/>
      </c>
    </row>
    <row r="241">
      <c r="A241" s="44" t="n"/>
      <c r="B241" s="26" t="n"/>
      <c r="C241" s="26" t="n"/>
      <c r="D241" s="26" t="n"/>
      <c r="E241" s="26" t="n"/>
      <c r="F241" s="27" t="n"/>
      <c r="G241" s="27" t="n"/>
      <c r="H241" s="27" t="n"/>
      <c r="I241" s="27" t="n"/>
      <c r="J241" s="27" t="n"/>
      <c r="K241" s="28" t="n"/>
      <c r="L241" s="29">
        <f>IF(COUNTA($A241:$K241)=0,"",MAX($F241-$G241-$H241,0))</f>
        <v/>
      </c>
      <c r="M241" s="29">
        <f>IF(COUNTA($A241:$K241)=0,"",MAX($L241-$I241,0))</f>
        <v/>
      </c>
      <c r="N241" s="45">
        <f>IF(COUNTA($A241:$K241)=0,"",IF($L241=0,"",$I241/$L241))</f>
        <v/>
      </c>
      <c r="O241" s="29">
        <f>IF(COUNTA($A241:$K241)=0,"",$G241+$H241)</f>
        <v/>
      </c>
      <c r="P241" s="31">
        <f>IF(COUNTA($A241:$K241)=0,"",IF(OR($A241="",$B241="",$C241="",$D241="",$E241="",$F241="",$G241="",$H241="",$I241="",$J241=""),"Missing required field",IF(COUNTIFS(Lists!$B$2:$B$21,$B241,Lists!$D$2:$D$21,$C241)=0,"Room/clinic mismatch",IF(COUNTIFS($A$7:$A$506,$A241,$B$7:$B$506,$B241,$C$7:$C$506,$C241,$D$7:$D$506,$D241)&gt;1,"Duplicate room session",IF($G241+$H241&gt;$F241,"Unavailable exceeds capacity",IF($I241&gt;$L241,"Occupied exceeds usable","Ready"))))))</f>
        <v/>
      </c>
      <c r="Q241" s="29">
        <f>IF($P241&lt;&gt;"Ready",0,IF(AND($A241&gt;=Dashboard!$B$4,$A241&lt;=Dashboard!$B$5,OR(Dashboard!$B$6="All",$B241=Dashboard!$B$6),OR(Dashboard!$B$7="All",$E241=Dashboard!$B$7)),1,0))</f>
        <v/>
      </c>
      <c r="R241" s="32">
        <f>IF(OR($A241="",$B241="",$C241="",$D241=""),"",$B241&amp;"|"&amp;$C241&amp;"|"&amp;YEAR($A241)&amp;"-"&amp;MONTH($A241)&amp;"-"&amp;DAY($A241)&amp;"|"&amp;$D241)</f>
        <v/>
      </c>
    </row>
    <row r="242">
      <c r="A242" s="44" t="n"/>
      <c r="B242" s="26" t="n"/>
      <c r="C242" s="26" t="n"/>
      <c r="D242" s="26" t="n"/>
      <c r="E242" s="26" t="n"/>
      <c r="F242" s="27" t="n"/>
      <c r="G242" s="27" t="n"/>
      <c r="H242" s="27" t="n"/>
      <c r="I242" s="27" t="n"/>
      <c r="J242" s="27" t="n"/>
      <c r="K242" s="28" t="n"/>
      <c r="L242" s="29">
        <f>IF(COUNTA($A242:$K242)=0,"",MAX($F242-$G242-$H242,0))</f>
        <v/>
      </c>
      <c r="M242" s="29">
        <f>IF(COUNTA($A242:$K242)=0,"",MAX($L242-$I242,0))</f>
        <v/>
      </c>
      <c r="N242" s="45">
        <f>IF(COUNTA($A242:$K242)=0,"",IF($L242=0,"",$I242/$L242))</f>
        <v/>
      </c>
      <c r="O242" s="29">
        <f>IF(COUNTA($A242:$K242)=0,"",$G242+$H242)</f>
        <v/>
      </c>
      <c r="P242" s="31">
        <f>IF(COUNTA($A242:$K242)=0,"",IF(OR($A242="",$B242="",$C242="",$D242="",$E242="",$F242="",$G242="",$H242="",$I242="",$J242=""),"Missing required field",IF(COUNTIFS(Lists!$B$2:$B$21,$B242,Lists!$D$2:$D$21,$C242)=0,"Room/clinic mismatch",IF(COUNTIFS($A$7:$A$506,$A242,$B$7:$B$506,$B242,$C$7:$C$506,$C242,$D$7:$D$506,$D242)&gt;1,"Duplicate room session",IF($G242+$H242&gt;$F242,"Unavailable exceeds capacity",IF($I242&gt;$L242,"Occupied exceeds usable","Ready"))))))</f>
        <v/>
      </c>
      <c r="Q242" s="29">
        <f>IF($P242&lt;&gt;"Ready",0,IF(AND($A242&gt;=Dashboard!$B$4,$A242&lt;=Dashboard!$B$5,OR(Dashboard!$B$6="All",$B242=Dashboard!$B$6),OR(Dashboard!$B$7="All",$E242=Dashboard!$B$7)),1,0))</f>
        <v/>
      </c>
      <c r="R242" s="32">
        <f>IF(OR($A242="",$B242="",$C242="",$D242=""),"",$B242&amp;"|"&amp;$C242&amp;"|"&amp;YEAR($A242)&amp;"-"&amp;MONTH($A242)&amp;"-"&amp;DAY($A242)&amp;"|"&amp;$D242)</f>
        <v/>
      </c>
    </row>
    <row r="243">
      <c r="A243" s="44" t="n"/>
      <c r="B243" s="26" t="n"/>
      <c r="C243" s="26" t="n"/>
      <c r="D243" s="26" t="n"/>
      <c r="E243" s="26" t="n"/>
      <c r="F243" s="27" t="n"/>
      <c r="G243" s="27" t="n"/>
      <c r="H243" s="27" t="n"/>
      <c r="I243" s="27" t="n"/>
      <c r="J243" s="27" t="n"/>
      <c r="K243" s="28" t="n"/>
      <c r="L243" s="29">
        <f>IF(COUNTA($A243:$K243)=0,"",MAX($F243-$G243-$H243,0))</f>
        <v/>
      </c>
      <c r="M243" s="29">
        <f>IF(COUNTA($A243:$K243)=0,"",MAX($L243-$I243,0))</f>
        <v/>
      </c>
      <c r="N243" s="45">
        <f>IF(COUNTA($A243:$K243)=0,"",IF($L243=0,"",$I243/$L243))</f>
        <v/>
      </c>
      <c r="O243" s="29">
        <f>IF(COUNTA($A243:$K243)=0,"",$G243+$H243)</f>
        <v/>
      </c>
      <c r="P243" s="31">
        <f>IF(COUNTA($A243:$K243)=0,"",IF(OR($A243="",$B243="",$C243="",$D243="",$E243="",$F243="",$G243="",$H243="",$I243="",$J243=""),"Missing required field",IF(COUNTIFS(Lists!$B$2:$B$21,$B243,Lists!$D$2:$D$21,$C243)=0,"Room/clinic mismatch",IF(COUNTIFS($A$7:$A$506,$A243,$B$7:$B$506,$B243,$C$7:$C$506,$C243,$D$7:$D$506,$D243)&gt;1,"Duplicate room session",IF($G243+$H243&gt;$F243,"Unavailable exceeds capacity",IF($I243&gt;$L243,"Occupied exceeds usable","Ready"))))))</f>
        <v/>
      </c>
      <c r="Q243" s="29">
        <f>IF($P243&lt;&gt;"Ready",0,IF(AND($A243&gt;=Dashboard!$B$4,$A243&lt;=Dashboard!$B$5,OR(Dashboard!$B$6="All",$B243=Dashboard!$B$6),OR(Dashboard!$B$7="All",$E243=Dashboard!$B$7)),1,0))</f>
        <v/>
      </c>
      <c r="R243" s="32">
        <f>IF(OR($A243="",$B243="",$C243="",$D243=""),"",$B243&amp;"|"&amp;$C243&amp;"|"&amp;YEAR($A243)&amp;"-"&amp;MONTH($A243)&amp;"-"&amp;DAY($A243)&amp;"|"&amp;$D243)</f>
        <v/>
      </c>
    </row>
    <row r="244">
      <c r="A244" s="44" t="n"/>
      <c r="B244" s="26" t="n"/>
      <c r="C244" s="26" t="n"/>
      <c r="D244" s="26" t="n"/>
      <c r="E244" s="26" t="n"/>
      <c r="F244" s="27" t="n"/>
      <c r="G244" s="27" t="n"/>
      <c r="H244" s="27" t="n"/>
      <c r="I244" s="27" t="n"/>
      <c r="J244" s="27" t="n"/>
      <c r="K244" s="28" t="n"/>
      <c r="L244" s="29">
        <f>IF(COUNTA($A244:$K244)=0,"",MAX($F244-$G244-$H244,0))</f>
        <v/>
      </c>
      <c r="M244" s="29">
        <f>IF(COUNTA($A244:$K244)=0,"",MAX($L244-$I244,0))</f>
        <v/>
      </c>
      <c r="N244" s="45">
        <f>IF(COUNTA($A244:$K244)=0,"",IF($L244=0,"",$I244/$L244))</f>
        <v/>
      </c>
      <c r="O244" s="29">
        <f>IF(COUNTA($A244:$K244)=0,"",$G244+$H244)</f>
        <v/>
      </c>
      <c r="P244" s="31">
        <f>IF(COUNTA($A244:$K244)=0,"",IF(OR($A244="",$B244="",$C244="",$D244="",$E244="",$F244="",$G244="",$H244="",$I244="",$J244=""),"Missing required field",IF(COUNTIFS(Lists!$B$2:$B$21,$B244,Lists!$D$2:$D$21,$C244)=0,"Room/clinic mismatch",IF(COUNTIFS($A$7:$A$506,$A244,$B$7:$B$506,$B244,$C$7:$C$506,$C244,$D$7:$D$506,$D244)&gt;1,"Duplicate room session",IF($G244+$H244&gt;$F244,"Unavailable exceeds capacity",IF($I244&gt;$L244,"Occupied exceeds usable","Ready"))))))</f>
        <v/>
      </c>
      <c r="Q244" s="29">
        <f>IF($P244&lt;&gt;"Ready",0,IF(AND($A244&gt;=Dashboard!$B$4,$A244&lt;=Dashboard!$B$5,OR(Dashboard!$B$6="All",$B244=Dashboard!$B$6),OR(Dashboard!$B$7="All",$E244=Dashboard!$B$7)),1,0))</f>
        <v/>
      </c>
      <c r="R244" s="32">
        <f>IF(OR($A244="",$B244="",$C244="",$D244=""),"",$B244&amp;"|"&amp;$C244&amp;"|"&amp;YEAR($A244)&amp;"-"&amp;MONTH($A244)&amp;"-"&amp;DAY($A244)&amp;"|"&amp;$D244)</f>
        <v/>
      </c>
    </row>
    <row r="245">
      <c r="A245" s="44" t="n"/>
      <c r="B245" s="26" t="n"/>
      <c r="C245" s="26" t="n"/>
      <c r="D245" s="26" t="n"/>
      <c r="E245" s="26" t="n"/>
      <c r="F245" s="27" t="n"/>
      <c r="G245" s="27" t="n"/>
      <c r="H245" s="27" t="n"/>
      <c r="I245" s="27" t="n"/>
      <c r="J245" s="27" t="n"/>
      <c r="K245" s="28" t="n"/>
      <c r="L245" s="29">
        <f>IF(COUNTA($A245:$K245)=0,"",MAX($F245-$G245-$H245,0))</f>
        <v/>
      </c>
      <c r="M245" s="29">
        <f>IF(COUNTA($A245:$K245)=0,"",MAX($L245-$I245,0))</f>
        <v/>
      </c>
      <c r="N245" s="45">
        <f>IF(COUNTA($A245:$K245)=0,"",IF($L245=0,"",$I245/$L245))</f>
        <v/>
      </c>
      <c r="O245" s="29">
        <f>IF(COUNTA($A245:$K245)=0,"",$G245+$H245)</f>
        <v/>
      </c>
      <c r="P245" s="31">
        <f>IF(COUNTA($A245:$K245)=0,"",IF(OR($A245="",$B245="",$C245="",$D245="",$E245="",$F245="",$G245="",$H245="",$I245="",$J245=""),"Missing required field",IF(COUNTIFS(Lists!$B$2:$B$21,$B245,Lists!$D$2:$D$21,$C245)=0,"Room/clinic mismatch",IF(COUNTIFS($A$7:$A$506,$A245,$B$7:$B$506,$B245,$C$7:$C$506,$C245,$D$7:$D$506,$D245)&gt;1,"Duplicate room session",IF($G245+$H245&gt;$F245,"Unavailable exceeds capacity",IF($I245&gt;$L245,"Occupied exceeds usable","Ready"))))))</f>
        <v/>
      </c>
      <c r="Q245" s="29">
        <f>IF($P245&lt;&gt;"Ready",0,IF(AND($A245&gt;=Dashboard!$B$4,$A245&lt;=Dashboard!$B$5,OR(Dashboard!$B$6="All",$B245=Dashboard!$B$6),OR(Dashboard!$B$7="All",$E245=Dashboard!$B$7)),1,0))</f>
        <v/>
      </c>
      <c r="R245" s="32">
        <f>IF(OR($A245="",$B245="",$C245="",$D245=""),"",$B245&amp;"|"&amp;$C245&amp;"|"&amp;YEAR($A245)&amp;"-"&amp;MONTH($A245)&amp;"-"&amp;DAY($A245)&amp;"|"&amp;$D245)</f>
        <v/>
      </c>
    </row>
    <row r="246">
      <c r="A246" s="44" t="n"/>
      <c r="B246" s="26" t="n"/>
      <c r="C246" s="26" t="n"/>
      <c r="D246" s="26" t="n"/>
      <c r="E246" s="26" t="n"/>
      <c r="F246" s="27" t="n"/>
      <c r="G246" s="27" t="n"/>
      <c r="H246" s="27" t="n"/>
      <c r="I246" s="27" t="n"/>
      <c r="J246" s="27" t="n"/>
      <c r="K246" s="28" t="n"/>
      <c r="L246" s="29">
        <f>IF(COUNTA($A246:$K246)=0,"",MAX($F246-$G246-$H246,0))</f>
        <v/>
      </c>
      <c r="M246" s="29">
        <f>IF(COUNTA($A246:$K246)=0,"",MAX($L246-$I246,0))</f>
        <v/>
      </c>
      <c r="N246" s="45">
        <f>IF(COUNTA($A246:$K246)=0,"",IF($L246=0,"",$I246/$L246))</f>
        <v/>
      </c>
      <c r="O246" s="29">
        <f>IF(COUNTA($A246:$K246)=0,"",$G246+$H246)</f>
        <v/>
      </c>
      <c r="P246" s="31">
        <f>IF(COUNTA($A246:$K246)=0,"",IF(OR($A246="",$B246="",$C246="",$D246="",$E246="",$F246="",$G246="",$H246="",$I246="",$J246=""),"Missing required field",IF(COUNTIFS(Lists!$B$2:$B$21,$B246,Lists!$D$2:$D$21,$C246)=0,"Room/clinic mismatch",IF(COUNTIFS($A$7:$A$506,$A246,$B$7:$B$506,$B246,$C$7:$C$506,$C246,$D$7:$D$506,$D246)&gt;1,"Duplicate room session",IF($G246+$H246&gt;$F246,"Unavailable exceeds capacity",IF($I246&gt;$L246,"Occupied exceeds usable","Ready"))))))</f>
        <v/>
      </c>
      <c r="Q246" s="29">
        <f>IF($P246&lt;&gt;"Ready",0,IF(AND($A246&gt;=Dashboard!$B$4,$A246&lt;=Dashboard!$B$5,OR(Dashboard!$B$6="All",$B246=Dashboard!$B$6),OR(Dashboard!$B$7="All",$E246=Dashboard!$B$7)),1,0))</f>
        <v/>
      </c>
      <c r="R246" s="32">
        <f>IF(OR($A246="",$B246="",$C246="",$D246=""),"",$B246&amp;"|"&amp;$C246&amp;"|"&amp;YEAR($A246)&amp;"-"&amp;MONTH($A246)&amp;"-"&amp;DAY($A246)&amp;"|"&amp;$D246)</f>
        <v/>
      </c>
    </row>
    <row r="247">
      <c r="A247" s="44" t="n"/>
      <c r="B247" s="26" t="n"/>
      <c r="C247" s="26" t="n"/>
      <c r="D247" s="26" t="n"/>
      <c r="E247" s="26" t="n"/>
      <c r="F247" s="27" t="n"/>
      <c r="G247" s="27" t="n"/>
      <c r="H247" s="27" t="n"/>
      <c r="I247" s="27" t="n"/>
      <c r="J247" s="27" t="n"/>
      <c r="K247" s="28" t="n"/>
      <c r="L247" s="29">
        <f>IF(COUNTA($A247:$K247)=0,"",MAX($F247-$G247-$H247,0))</f>
        <v/>
      </c>
      <c r="M247" s="29">
        <f>IF(COUNTA($A247:$K247)=0,"",MAX($L247-$I247,0))</f>
        <v/>
      </c>
      <c r="N247" s="45">
        <f>IF(COUNTA($A247:$K247)=0,"",IF($L247=0,"",$I247/$L247))</f>
        <v/>
      </c>
      <c r="O247" s="29">
        <f>IF(COUNTA($A247:$K247)=0,"",$G247+$H247)</f>
        <v/>
      </c>
      <c r="P247" s="31">
        <f>IF(COUNTA($A247:$K247)=0,"",IF(OR($A247="",$B247="",$C247="",$D247="",$E247="",$F247="",$G247="",$H247="",$I247="",$J247=""),"Missing required field",IF(COUNTIFS(Lists!$B$2:$B$21,$B247,Lists!$D$2:$D$21,$C247)=0,"Room/clinic mismatch",IF(COUNTIFS($A$7:$A$506,$A247,$B$7:$B$506,$B247,$C$7:$C$506,$C247,$D$7:$D$506,$D247)&gt;1,"Duplicate room session",IF($G247+$H247&gt;$F247,"Unavailable exceeds capacity",IF($I247&gt;$L247,"Occupied exceeds usable","Ready"))))))</f>
        <v/>
      </c>
      <c r="Q247" s="29">
        <f>IF($P247&lt;&gt;"Ready",0,IF(AND($A247&gt;=Dashboard!$B$4,$A247&lt;=Dashboard!$B$5,OR(Dashboard!$B$6="All",$B247=Dashboard!$B$6),OR(Dashboard!$B$7="All",$E247=Dashboard!$B$7)),1,0))</f>
        <v/>
      </c>
      <c r="R247" s="32">
        <f>IF(OR($A247="",$B247="",$C247="",$D247=""),"",$B247&amp;"|"&amp;$C247&amp;"|"&amp;YEAR($A247)&amp;"-"&amp;MONTH($A247)&amp;"-"&amp;DAY($A247)&amp;"|"&amp;$D247)</f>
        <v/>
      </c>
    </row>
    <row r="248">
      <c r="A248" s="44" t="n"/>
      <c r="B248" s="26" t="n"/>
      <c r="C248" s="26" t="n"/>
      <c r="D248" s="26" t="n"/>
      <c r="E248" s="26" t="n"/>
      <c r="F248" s="27" t="n"/>
      <c r="G248" s="27" t="n"/>
      <c r="H248" s="27" t="n"/>
      <c r="I248" s="27" t="n"/>
      <c r="J248" s="27" t="n"/>
      <c r="K248" s="28" t="n"/>
      <c r="L248" s="29">
        <f>IF(COUNTA($A248:$K248)=0,"",MAX($F248-$G248-$H248,0))</f>
        <v/>
      </c>
      <c r="M248" s="29">
        <f>IF(COUNTA($A248:$K248)=0,"",MAX($L248-$I248,0))</f>
        <v/>
      </c>
      <c r="N248" s="45">
        <f>IF(COUNTA($A248:$K248)=0,"",IF($L248=0,"",$I248/$L248))</f>
        <v/>
      </c>
      <c r="O248" s="29">
        <f>IF(COUNTA($A248:$K248)=0,"",$G248+$H248)</f>
        <v/>
      </c>
      <c r="P248" s="31">
        <f>IF(COUNTA($A248:$K248)=0,"",IF(OR($A248="",$B248="",$C248="",$D248="",$E248="",$F248="",$G248="",$H248="",$I248="",$J248=""),"Missing required field",IF(COUNTIFS(Lists!$B$2:$B$21,$B248,Lists!$D$2:$D$21,$C248)=0,"Room/clinic mismatch",IF(COUNTIFS($A$7:$A$506,$A248,$B$7:$B$506,$B248,$C$7:$C$506,$C248,$D$7:$D$506,$D248)&gt;1,"Duplicate room session",IF($G248+$H248&gt;$F248,"Unavailable exceeds capacity",IF($I248&gt;$L248,"Occupied exceeds usable","Ready"))))))</f>
        <v/>
      </c>
      <c r="Q248" s="29">
        <f>IF($P248&lt;&gt;"Ready",0,IF(AND($A248&gt;=Dashboard!$B$4,$A248&lt;=Dashboard!$B$5,OR(Dashboard!$B$6="All",$B248=Dashboard!$B$6),OR(Dashboard!$B$7="All",$E248=Dashboard!$B$7)),1,0))</f>
        <v/>
      </c>
      <c r="R248" s="32">
        <f>IF(OR($A248="",$B248="",$C248="",$D248=""),"",$B248&amp;"|"&amp;$C248&amp;"|"&amp;YEAR($A248)&amp;"-"&amp;MONTH($A248)&amp;"-"&amp;DAY($A248)&amp;"|"&amp;$D248)</f>
        <v/>
      </c>
    </row>
    <row r="249">
      <c r="A249" s="44" t="n"/>
      <c r="B249" s="26" t="n"/>
      <c r="C249" s="26" t="n"/>
      <c r="D249" s="26" t="n"/>
      <c r="E249" s="26" t="n"/>
      <c r="F249" s="27" t="n"/>
      <c r="G249" s="27" t="n"/>
      <c r="H249" s="27" t="n"/>
      <c r="I249" s="27" t="n"/>
      <c r="J249" s="27" t="n"/>
      <c r="K249" s="28" t="n"/>
      <c r="L249" s="29">
        <f>IF(COUNTA($A249:$K249)=0,"",MAX($F249-$G249-$H249,0))</f>
        <v/>
      </c>
      <c r="M249" s="29">
        <f>IF(COUNTA($A249:$K249)=0,"",MAX($L249-$I249,0))</f>
        <v/>
      </c>
      <c r="N249" s="45">
        <f>IF(COUNTA($A249:$K249)=0,"",IF($L249=0,"",$I249/$L249))</f>
        <v/>
      </c>
      <c r="O249" s="29">
        <f>IF(COUNTA($A249:$K249)=0,"",$G249+$H249)</f>
        <v/>
      </c>
      <c r="P249" s="31">
        <f>IF(COUNTA($A249:$K249)=0,"",IF(OR($A249="",$B249="",$C249="",$D249="",$E249="",$F249="",$G249="",$H249="",$I249="",$J249=""),"Missing required field",IF(COUNTIFS(Lists!$B$2:$B$21,$B249,Lists!$D$2:$D$21,$C249)=0,"Room/clinic mismatch",IF(COUNTIFS($A$7:$A$506,$A249,$B$7:$B$506,$B249,$C$7:$C$506,$C249,$D$7:$D$506,$D249)&gt;1,"Duplicate room session",IF($G249+$H249&gt;$F249,"Unavailable exceeds capacity",IF($I249&gt;$L249,"Occupied exceeds usable","Ready"))))))</f>
        <v/>
      </c>
      <c r="Q249" s="29">
        <f>IF($P249&lt;&gt;"Ready",0,IF(AND($A249&gt;=Dashboard!$B$4,$A249&lt;=Dashboard!$B$5,OR(Dashboard!$B$6="All",$B249=Dashboard!$B$6),OR(Dashboard!$B$7="All",$E249=Dashboard!$B$7)),1,0))</f>
        <v/>
      </c>
      <c r="R249" s="32">
        <f>IF(OR($A249="",$B249="",$C249="",$D249=""),"",$B249&amp;"|"&amp;$C249&amp;"|"&amp;YEAR($A249)&amp;"-"&amp;MONTH($A249)&amp;"-"&amp;DAY($A249)&amp;"|"&amp;$D249)</f>
        <v/>
      </c>
    </row>
    <row r="250">
      <c r="A250" s="44" t="n"/>
      <c r="B250" s="26" t="n"/>
      <c r="C250" s="26" t="n"/>
      <c r="D250" s="26" t="n"/>
      <c r="E250" s="26" t="n"/>
      <c r="F250" s="27" t="n"/>
      <c r="G250" s="27" t="n"/>
      <c r="H250" s="27" t="n"/>
      <c r="I250" s="27" t="n"/>
      <c r="J250" s="27" t="n"/>
      <c r="K250" s="28" t="n"/>
      <c r="L250" s="29">
        <f>IF(COUNTA($A250:$K250)=0,"",MAX($F250-$G250-$H250,0))</f>
        <v/>
      </c>
      <c r="M250" s="29">
        <f>IF(COUNTA($A250:$K250)=0,"",MAX($L250-$I250,0))</f>
        <v/>
      </c>
      <c r="N250" s="45">
        <f>IF(COUNTA($A250:$K250)=0,"",IF($L250=0,"",$I250/$L250))</f>
        <v/>
      </c>
      <c r="O250" s="29">
        <f>IF(COUNTA($A250:$K250)=0,"",$G250+$H250)</f>
        <v/>
      </c>
      <c r="P250" s="31">
        <f>IF(COUNTA($A250:$K250)=0,"",IF(OR($A250="",$B250="",$C250="",$D250="",$E250="",$F250="",$G250="",$H250="",$I250="",$J250=""),"Missing required field",IF(COUNTIFS(Lists!$B$2:$B$21,$B250,Lists!$D$2:$D$21,$C250)=0,"Room/clinic mismatch",IF(COUNTIFS($A$7:$A$506,$A250,$B$7:$B$506,$B250,$C$7:$C$506,$C250,$D$7:$D$506,$D250)&gt;1,"Duplicate room session",IF($G250+$H250&gt;$F250,"Unavailable exceeds capacity",IF($I250&gt;$L250,"Occupied exceeds usable","Ready"))))))</f>
        <v/>
      </c>
      <c r="Q250" s="29">
        <f>IF($P250&lt;&gt;"Ready",0,IF(AND($A250&gt;=Dashboard!$B$4,$A250&lt;=Dashboard!$B$5,OR(Dashboard!$B$6="All",$B250=Dashboard!$B$6),OR(Dashboard!$B$7="All",$E250=Dashboard!$B$7)),1,0))</f>
        <v/>
      </c>
      <c r="R250" s="32">
        <f>IF(OR($A250="",$B250="",$C250="",$D250=""),"",$B250&amp;"|"&amp;$C250&amp;"|"&amp;YEAR($A250)&amp;"-"&amp;MONTH($A250)&amp;"-"&amp;DAY($A250)&amp;"|"&amp;$D250)</f>
        <v/>
      </c>
    </row>
    <row r="251">
      <c r="A251" s="44" t="n"/>
      <c r="B251" s="26" t="n"/>
      <c r="C251" s="26" t="n"/>
      <c r="D251" s="26" t="n"/>
      <c r="E251" s="26" t="n"/>
      <c r="F251" s="27" t="n"/>
      <c r="G251" s="27" t="n"/>
      <c r="H251" s="27" t="n"/>
      <c r="I251" s="27" t="n"/>
      <c r="J251" s="27" t="n"/>
      <c r="K251" s="28" t="n"/>
      <c r="L251" s="29">
        <f>IF(COUNTA($A251:$K251)=0,"",MAX($F251-$G251-$H251,0))</f>
        <v/>
      </c>
      <c r="M251" s="29">
        <f>IF(COUNTA($A251:$K251)=0,"",MAX($L251-$I251,0))</f>
        <v/>
      </c>
      <c r="N251" s="45">
        <f>IF(COUNTA($A251:$K251)=0,"",IF($L251=0,"",$I251/$L251))</f>
        <v/>
      </c>
      <c r="O251" s="29">
        <f>IF(COUNTA($A251:$K251)=0,"",$G251+$H251)</f>
        <v/>
      </c>
      <c r="P251" s="31">
        <f>IF(COUNTA($A251:$K251)=0,"",IF(OR($A251="",$B251="",$C251="",$D251="",$E251="",$F251="",$G251="",$H251="",$I251="",$J251=""),"Missing required field",IF(COUNTIFS(Lists!$B$2:$B$21,$B251,Lists!$D$2:$D$21,$C251)=0,"Room/clinic mismatch",IF(COUNTIFS($A$7:$A$506,$A251,$B$7:$B$506,$B251,$C$7:$C$506,$C251,$D$7:$D$506,$D251)&gt;1,"Duplicate room session",IF($G251+$H251&gt;$F251,"Unavailable exceeds capacity",IF($I251&gt;$L251,"Occupied exceeds usable","Ready"))))))</f>
        <v/>
      </c>
      <c r="Q251" s="29">
        <f>IF($P251&lt;&gt;"Ready",0,IF(AND($A251&gt;=Dashboard!$B$4,$A251&lt;=Dashboard!$B$5,OR(Dashboard!$B$6="All",$B251=Dashboard!$B$6),OR(Dashboard!$B$7="All",$E251=Dashboard!$B$7)),1,0))</f>
        <v/>
      </c>
      <c r="R251" s="32">
        <f>IF(OR($A251="",$B251="",$C251="",$D251=""),"",$B251&amp;"|"&amp;$C251&amp;"|"&amp;YEAR($A251)&amp;"-"&amp;MONTH($A251)&amp;"-"&amp;DAY($A251)&amp;"|"&amp;$D251)</f>
        <v/>
      </c>
    </row>
    <row r="252">
      <c r="A252" s="44" t="n"/>
      <c r="B252" s="26" t="n"/>
      <c r="C252" s="26" t="n"/>
      <c r="D252" s="26" t="n"/>
      <c r="E252" s="26" t="n"/>
      <c r="F252" s="27" t="n"/>
      <c r="G252" s="27" t="n"/>
      <c r="H252" s="27" t="n"/>
      <c r="I252" s="27" t="n"/>
      <c r="J252" s="27" t="n"/>
      <c r="K252" s="28" t="n"/>
      <c r="L252" s="29">
        <f>IF(COUNTA($A252:$K252)=0,"",MAX($F252-$G252-$H252,0))</f>
        <v/>
      </c>
      <c r="M252" s="29">
        <f>IF(COUNTA($A252:$K252)=0,"",MAX($L252-$I252,0))</f>
        <v/>
      </c>
      <c r="N252" s="45">
        <f>IF(COUNTA($A252:$K252)=0,"",IF($L252=0,"",$I252/$L252))</f>
        <v/>
      </c>
      <c r="O252" s="29">
        <f>IF(COUNTA($A252:$K252)=0,"",$G252+$H252)</f>
        <v/>
      </c>
      <c r="P252" s="31">
        <f>IF(COUNTA($A252:$K252)=0,"",IF(OR($A252="",$B252="",$C252="",$D252="",$E252="",$F252="",$G252="",$H252="",$I252="",$J252=""),"Missing required field",IF(COUNTIFS(Lists!$B$2:$B$21,$B252,Lists!$D$2:$D$21,$C252)=0,"Room/clinic mismatch",IF(COUNTIFS($A$7:$A$506,$A252,$B$7:$B$506,$B252,$C$7:$C$506,$C252,$D$7:$D$506,$D252)&gt;1,"Duplicate room session",IF($G252+$H252&gt;$F252,"Unavailable exceeds capacity",IF($I252&gt;$L252,"Occupied exceeds usable","Ready"))))))</f>
        <v/>
      </c>
      <c r="Q252" s="29">
        <f>IF($P252&lt;&gt;"Ready",0,IF(AND($A252&gt;=Dashboard!$B$4,$A252&lt;=Dashboard!$B$5,OR(Dashboard!$B$6="All",$B252=Dashboard!$B$6),OR(Dashboard!$B$7="All",$E252=Dashboard!$B$7)),1,0))</f>
        <v/>
      </c>
      <c r="R252" s="32">
        <f>IF(OR($A252="",$B252="",$C252="",$D252=""),"",$B252&amp;"|"&amp;$C252&amp;"|"&amp;YEAR($A252)&amp;"-"&amp;MONTH($A252)&amp;"-"&amp;DAY($A252)&amp;"|"&amp;$D252)</f>
        <v/>
      </c>
    </row>
    <row r="253">
      <c r="A253" s="44" t="n"/>
      <c r="B253" s="26" t="n"/>
      <c r="C253" s="26" t="n"/>
      <c r="D253" s="26" t="n"/>
      <c r="E253" s="26" t="n"/>
      <c r="F253" s="27" t="n"/>
      <c r="G253" s="27" t="n"/>
      <c r="H253" s="27" t="n"/>
      <c r="I253" s="27" t="n"/>
      <c r="J253" s="27" t="n"/>
      <c r="K253" s="28" t="n"/>
      <c r="L253" s="29">
        <f>IF(COUNTA($A253:$K253)=0,"",MAX($F253-$G253-$H253,0))</f>
        <v/>
      </c>
      <c r="M253" s="29">
        <f>IF(COUNTA($A253:$K253)=0,"",MAX($L253-$I253,0))</f>
        <v/>
      </c>
      <c r="N253" s="45">
        <f>IF(COUNTA($A253:$K253)=0,"",IF($L253=0,"",$I253/$L253))</f>
        <v/>
      </c>
      <c r="O253" s="29">
        <f>IF(COUNTA($A253:$K253)=0,"",$G253+$H253)</f>
        <v/>
      </c>
      <c r="P253" s="31">
        <f>IF(COUNTA($A253:$K253)=0,"",IF(OR($A253="",$B253="",$C253="",$D253="",$E253="",$F253="",$G253="",$H253="",$I253="",$J253=""),"Missing required field",IF(COUNTIFS(Lists!$B$2:$B$21,$B253,Lists!$D$2:$D$21,$C253)=0,"Room/clinic mismatch",IF(COUNTIFS($A$7:$A$506,$A253,$B$7:$B$506,$B253,$C$7:$C$506,$C253,$D$7:$D$506,$D253)&gt;1,"Duplicate room session",IF($G253+$H253&gt;$F253,"Unavailable exceeds capacity",IF($I253&gt;$L253,"Occupied exceeds usable","Ready"))))))</f>
        <v/>
      </c>
      <c r="Q253" s="29">
        <f>IF($P253&lt;&gt;"Ready",0,IF(AND($A253&gt;=Dashboard!$B$4,$A253&lt;=Dashboard!$B$5,OR(Dashboard!$B$6="All",$B253=Dashboard!$B$6),OR(Dashboard!$B$7="All",$E253=Dashboard!$B$7)),1,0))</f>
        <v/>
      </c>
      <c r="R253" s="32">
        <f>IF(OR($A253="",$B253="",$C253="",$D253=""),"",$B253&amp;"|"&amp;$C253&amp;"|"&amp;YEAR($A253)&amp;"-"&amp;MONTH($A253)&amp;"-"&amp;DAY($A253)&amp;"|"&amp;$D253)</f>
        <v/>
      </c>
    </row>
    <row r="254">
      <c r="A254" s="44" t="n"/>
      <c r="B254" s="26" t="n"/>
      <c r="C254" s="26" t="n"/>
      <c r="D254" s="26" t="n"/>
      <c r="E254" s="26" t="n"/>
      <c r="F254" s="27" t="n"/>
      <c r="G254" s="27" t="n"/>
      <c r="H254" s="27" t="n"/>
      <c r="I254" s="27" t="n"/>
      <c r="J254" s="27" t="n"/>
      <c r="K254" s="28" t="n"/>
      <c r="L254" s="29">
        <f>IF(COUNTA($A254:$K254)=0,"",MAX($F254-$G254-$H254,0))</f>
        <v/>
      </c>
      <c r="M254" s="29">
        <f>IF(COUNTA($A254:$K254)=0,"",MAX($L254-$I254,0))</f>
        <v/>
      </c>
      <c r="N254" s="45">
        <f>IF(COUNTA($A254:$K254)=0,"",IF($L254=0,"",$I254/$L254))</f>
        <v/>
      </c>
      <c r="O254" s="29">
        <f>IF(COUNTA($A254:$K254)=0,"",$G254+$H254)</f>
        <v/>
      </c>
      <c r="P254" s="31">
        <f>IF(COUNTA($A254:$K254)=0,"",IF(OR($A254="",$B254="",$C254="",$D254="",$E254="",$F254="",$G254="",$H254="",$I254="",$J254=""),"Missing required field",IF(COUNTIFS(Lists!$B$2:$B$21,$B254,Lists!$D$2:$D$21,$C254)=0,"Room/clinic mismatch",IF(COUNTIFS($A$7:$A$506,$A254,$B$7:$B$506,$B254,$C$7:$C$506,$C254,$D$7:$D$506,$D254)&gt;1,"Duplicate room session",IF($G254+$H254&gt;$F254,"Unavailable exceeds capacity",IF($I254&gt;$L254,"Occupied exceeds usable","Ready"))))))</f>
        <v/>
      </c>
      <c r="Q254" s="29">
        <f>IF($P254&lt;&gt;"Ready",0,IF(AND($A254&gt;=Dashboard!$B$4,$A254&lt;=Dashboard!$B$5,OR(Dashboard!$B$6="All",$B254=Dashboard!$B$6),OR(Dashboard!$B$7="All",$E254=Dashboard!$B$7)),1,0))</f>
        <v/>
      </c>
      <c r="R254" s="32">
        <f>IF(OR($A254="",$B254="",$C254="",$D254=""),"",$B254&amp;"|"&amp;$C254&amp;"|"&amp;YEAR($A254)&amp;"-"&amp;MONTH($A254)&amp;"-"&amp;DAY($A254)&amp;"|"&amp;$D254)</f>
        <v/>
      </c>
    </row>
    <row r="255">
      <c r="A255" s="44" t="n"/>
      <c r="B255" s="26" t="n"/>
      <c r="C255" s="26" t="n"/>
      <c r="D255" s="26" t="n"/>
      <c r="E255" s="26" t="n"/>
      <c r="F255" s="27" t="n"/>
      <c r="G255" s="27" t="n"/>
      <c r="H255" s="27" t="n"/>
      <c r="I255" s="27" t="n"/>
      <c r="J255" s="27" t="n"/>
      <c r="K255" s="28" t="n"/>
      <c r="L255" s="29">
        <f>IF(COUNTA($A255:$K255)=0,"",MAX($F255-$G255-$H255,0))</f>
        <v/>
      </c>
      <c r="M255" s="29">
        <f>IF(COUNTA($A255:$K255)=0,"",MAX($L255-$I255,0))</f>
        <v/>
      </c>
      <c r="N255" s="45">
        <f>IF(COUNTA($A255:$K255)=0,"",IF($L255=0,"",$I255/$L255))</f>
        <v/>
      </c>
      <c r="O255" s="29">
        <f>IF(COUNTA($A255:$K255)=0,"",$G255+$H255)</f>
        <v/>
      </c>
      <c r="P255" s="31">
        <f>IF(COUNTA($A255:$K255)=0,"",IF(OR($A255="",$B255="",$C255="",$D255="",$E255="",$F255="",$G255="",$H255="",$I255="",$J255=""),"Missing required field",IF(COUNTIFS(Lists!$B$2:$B$21,$B255,Lists!$D$2:$D$21,$C255)=0,"Room/clinic mismatch",IF(COUNTIFS($A$7:$A$506,$A255,$B$7:$B$506,$B255,$C$7:$C$506,$C255,$D$7:$D$506,$D255)&gt;1,"Duplicate room session",IF($G255+$H255&gt;$F255,"Unavailable exceeds capacity",IF($I255&gt;$L255,"Occupied exceeds usable","Ready"))))))</f>
        <v/>
      </c>
      <c r="Q255" s="29">
        <f>IF($P255&lt;&gt;"Ready",0,IF(AND($A255&gt;=Dashboard!$B$4,$A255&lt;=Dashboard!$B$5,OR(Dashboard!$B$6="All",$B255=Dashboard!$B$6),OR(Dashboard!$B$7="All",$E255=Dashboard!$B$7)),1,0))</f>
        <v/>
      </c>
      <c r="R255" s="32">
        <f>IF(OR($A255="",$B255="",$C255="",$D255=""),"",$B255&amp;"|"&amp;$C255&amp;"|"&amp;YEAR($A255)&amp;"-"&amp;MONTH($A255)&amp;"-"&amp;DAY($A255)&amp;"|"&amp;$D255)</f>
        <v/>
      </c>
    </row>
    <row r="256">
      <c r="A256" s="44" t="n"/>
      <c r="B256" s="26" t="n"/>
      <c r="C256" s="26" t="n"/>
      <c r="D256" s="26" t="n"/>
      <c r="E256" s="26" t="n"/>
      <c r="F256" s="27" t="n"/>
      <c r="G256" s="27" t="n"/>
      <c r="H256" s="27" t="n"/>
      <c r="I256" s="27" t="n"/>
      <c r="J256" s="27" t="n"/>
      <c r="K256" s="28" t="n"/>
      <c r="L256" s="29">
        <f>IF(COUNTA($A256:$K256)=0,"",MAX($F256-$G256-$H256,0))</f>
        <v/>
      </c>
      <c r="M256" s="29">
        <f>IF(COUNTA($A256:$K256)=0,"",MAX($L256-$I256,0))</f>
        <v/>
      </c>
      <c r="N256" s="45">
        <f>IF(COUNTA($A256:$K256)=0,"",IF($L256=0,"",$I256/$L256))</f>
        <v/>
      </c>
      <c r="O256" s="29">
        <f>IF(COUNTA($A256:$K256)=0,"",$G256+$H256)</f>
        <v/>
      </c>
      <c r="P256" s="31">
        <f>IF(COUNTA($A256:$K256)=0,"",IF(OR($A256="",$B256="",$C256="",$D256="",$E256="",$F256="",$G256="",$H256="",$I256="",$J256=""),"Missing required field",IF(COUNTIFS(Lists!$B$2:$B$21,$B256,Lists!$D$2:$D$21,$C256)=0,"Room/clinic mismatch",IF(COUNTIFS($A$7:$A$506,$A256,$B$7:$B$506,$B256,$C$7:$C$506,$C256,$D$7:$D$506,$D256)&gt;1,"Duplicate room session",IF($G256+$H256&gt;$F256,"Unavailable exceeds capacity",IF($I256&gt;$L256,"Occupied exceeds usable","Ready"))))))</f>
        <v/>
      </c>
      <c r="Q256" s="29">
        <f>IF($P256&lt;&gt;"Ready",0,IF(AND($A256&gt;=Dashboard!$B$4,$A256&lt;=Dashboard!$B$5,OR(Dashboard!$B$6="All",$B256=Dashboard!$B$6),OR(Dashboard!$B$7="All",$E256=Dashboard!$B$7)),1,0))</f>
        <v/>
      </c>
      <c r="R256" s="32">
        <f>IF(OR($A256="",$B256="",$C256="",$D256=""),"",$B256&amp;"|"&amp;$C256&amp;"|"&amp;YEAR($A256)&amp;"-"&amp;MONTH($A256)&amp;"-"&amp;DAY($A256)&amp;"|"&amp;$D256)</f>
        <v/>
      </c>
    </row>
    <row r="257">
      <c r="A257" s="44" t="n"/>
      <c r="B257" s="26" t="n"/>
      <c r="C257" s="26" t="n"/>
      <c r="D257" s="26" t="n"/>
      <c r="E257" s="26" t="n"/>
      <c r="F257" s="27" t="n"/>
      <c r="G257" s="27" t="n"/>
      <c r="H257" s="27" t="n"/>
      <c r="I257" s="27" t="n"/>
      <c r="J257" s="27" t="n"/>
      <c r="K257" s="28" t="n"/>
      <c r="L257" s="29">
        <f>IF(COUNTA($A257:$K257)=0,"",MAX($F257-$G257-$H257,0))</f>
        <v/>
      </c>
      <c r="M257" s="29">
        <f>IF(COUNTA($A257:$K257)=0,"",MAX($L257-$I257,0))</f>
        <v/>
      </c>
      <c r="N257" s="45">
        <f>IF(COUNTA($A257:$K257)=0,"",IF($L257=0,"",$I257/$L257))</f>
        <v/>
      </c>
      <c r="O257" s="29">
        <f>IF(COUNTA($A257:$K257)=0,"",$G257+$H257)</f>
        <v/>
      </c>
      <c r="P257" s="31">
        <f>IF(COUNTA($A257:$K257)=0,"",IF(OR($A257="",$B257="",$C257="",$D257="",$E257="",$F257="",$G257="",$H257="",$I257="",$J257=""),"Missing required field",IF(COUNTIFS(Lists!$B$2:$B$21,$B257,Lists!$D$2:$D$21,$C257)=0,"Room/clinic mismatch",IF(COUNTIFS($A$7:$A$506,$A257,$B$7:$B$506,$B257,$C$7:$C$506,$C257,$D$7:$D$506,$D257)&gt;1,"Duplicate room session",IF($G257+$H257&gt;$F257,"Unavailable exceeds capacity",IF($I257&gt;$L257,"Occupied exceeds usable","Ready"))))))</f>
        <v/>
      </c>
      <c r="Q257" s="29">
        <f>IF($P257&lt;&gt;"Ready",0,IF(AND($A257&gt;=Dashboard!$B$4,$A257&lt;=Dashboard!$B$5,OR(Dashboard!$B$6="All",$B257=Dashboard!$B$6),OR(Dashboard!$B$7="All",$E257=Dashboard!$B$7)),1,0))</f>
        <v/>
      </c>
      <c r="R257" s="32">
        <f>IF(OR($A257="",$B257="",$C257="",$D257=""),"",$B257&amp;"|"&amp;$C257&amp;"|"&amp;YEAR($A257)&amp;"-"&amp;MONTH($A257)&amp;"-"&amp;DAY($A257)&amp;"|"&amp;$D257)</f>
        <v/>
      </c>
    </row>
    <row r="258">
      <c r="A258" s="44" t="n"/>
      <c r="B258" s="26" t="n"/>
      <c r="C258" s="26" t="n"/>
      <c r="D258" s="26" t="n"/>
      <c r="E258" s="26" t="n"/>
      <c r="F258" s="27" t="n"/>
      <c r="G258" s="27" t="n"/>
      <c r="H258" s="27" t="n"/>
      <c r="I258" s="27" t="n"/>
      <c r="J258" s="27" t="n"/>
      <c r="K258" s="28" t="n"/>
      <c r="L258" s="29">
        <f>IF(COUNTA($A258:$K258)=0,"",MAX($F258-$G258-$H258,0))</f>
        <v/>
      </c>
      <c r="M258" s="29">
        <f>IF(COUNTA($A258:$K258)=0,"",MAX($L258-$I258,0))</f>
        <v/>
      </c>
      <c r="N258" s="45">
        <f>IF(COUNTA($A258:$K258)=0,"",IF($L258=0,"",$I258/$L258))</f>
        <v/>
      </c>
      <c r="O258" s="29">
        <f>IF(COUNTA($A258:$K258)=0,"",$G258+$H258)</f>
        <v/>
      </c>
      <c r="P258" s="31">
        <f>IF(COUNTA($A258:$K258)=0,"",IF(OR($A258="",$B258="",$C258="",$D258="",$E258="",$F258="",$G258="",$H258="",$I258="",$J258=""),"Missing required field",IF(COUNTIFS(Lists!$B$2:$B$21,$B258,Lists!$D$2:$D$21,$C258)=0,"Room/clinic mismatch",IF(COUNTIFS($A$7:$A$506,$A258,$B$7:$B$506,$B258,$C$7:$C$506,$C258,$D$7:$D$506,$D258)&gt;1,"Duplicate room session",IF($G258+$H258&gt;$F258,"Unavailable exceeds capacity",IF($I258&gt;$L258,"Occupied exceeds usable","Ready"))))))</f>
        <v/>
      </c>
      <c r="Q258" s="29">
        <f>IF($P258&lt;&gt;"Ready",0,IF(AND($A258&gt;=Dashboard!$B$4,$A258&lt;=Dashboard!$B$5,OR(Dashboard!$B$6="All",$B258=Dashboard!$B$6),OR(Dashboard!$B$7="All",$E258=Dashboard!$B$7)),1,0))</f>
        <v/>
      </c>
      <c r="R258" s="32">
        <f>IF(OR($A258="",$B258="",$C258="",$D258=""),"",$B258&amp;"|"&amp;$C258&amp;"|"&amp;YEAR($A258)&amp;"-"&amp;MONTH($A258)&amp;"-"&amp;DAY($A258)&amp;"|"&amp;$D258)</f>
        <v/>
      </c>
    </row>
    <row r="259">
      <c r="A259" s="44" t="n"/>
      <c r="B259" s="26" t="n"/>
      <c r="C259" s="26" t="n"/>
      <c r="D259" s="26" t="n"/>
      <c r="E259" s="26" t="n"/>
      <c r="F259" s="27" t="n"/>
      <c r="G259" s="27" t="n"/>
      <c r="H259" s="27" t="n"/>
      <c r="I259" s="27" t="n"/>
      <c r="J259" s="27" t="n"/>
      <c r="K259" s="28" t="n"/>
      <c r="L259" s="29">
        <f>IF(COUNTA($A259:$K259)=0,"",MAX($F259-$G259-$H259,0))</f>
        <v/>
      </c>
      <c r="M259" s="29">
        <f>IF(COUNTA($A259:$K259)=0,"",MAX($L259-$I259,0))</f>
        <v/>
      </c>
      <c r="N259" s="45">
        <f>IF(COUNTA($A259:$K259)=0,"",IF($L259=0,"",$I259/$L259))</f>
        <v/>
      </c>
      <c r="O259" s="29">
        <f>IF(COUNTA($A259:$K259)=0,"",$G259+$H259)</f>
        <v/>
      </c>
      <c r="P259" s="31">
        <f>IF(COUNTA($A259:$K259)=0,"",IF(OR($A259="",$B259="",$C259="",$D259="",$E259="",$F259="",$G259="",$H259="",$I259="",$J259=""),"Missing required field",IF(COUNTIFS(Lists!$B$2:$B$21,$B259,Lists!$D$2:$D$21,$C259)=0,"Room/clinic mismatch",IF(COUNTIFS($A$7:$A$506,$A259,$B$7:$B$506,$B259,$C$7:$C$506,$C259,$D$7:$D$506,$D259)&gt;1,"Duplicate room session",IF($G259+$H259&gt;$F259,"Unavailable exceeds capacity",IF($I259&gt;$L259,"Occupied exceeds usable","Ready"))))))</f>
        <v/>
      </c>
      <c r="Q259" s="29">
        <f>IF($P259&lt;&gt;"Ready",0,IF(AND($A259&gt;=Dashboard!$B$4,$A259&lt;=Dashboard!$B$5,OR(Dashboard!$B$6="All",$B259=Dashboard!$B$6),OR(Dashboard!$B$7="All",$E259=Dashboard!$B$7)),1,0))</f>
        <v/>
      </c>
      <c r="R259" s="32">
        <f>IF(OR($A259="",$B259="",$C259="",$D259=""),"",$B259&amp;"|"&amp;$C259&amp;"|"&amp;YEAR($A259)&amp;"-"&amp;MONTH($A259)&amp;"-"&amp;DAY($A259)&amp;"|"&amp;$D259)</f>
        <v/>
      </c>
    </row>
    <row r="260">
      <c r="A260" s="44" t="n"/>
      <c r="B260" s="26" t="n"/>
      <c r="C260" s="26" t="n"/>
      <c r="D260" s="26" t="n"/>
      <c r="E260" s="26" t="n"/>
      <c r="F260" s="27" t="n"/>
      <c r="G260" s="27" t="n"/>
      <c r="H260" s="27" t="n"/>
      <c r="I260" s="27" t="n"/>
      <c r="J260" s="27" t="n"/>
      <c r="K260" s="28" t="n"/>
      <c r="L260" s="29">
        <f>IF(COUNTA($A260:$K260)=0,"",MAX($F260-$G260-$H260,0))</f>
        <v/>
      </c>
      <c r="M260" s="29">
        <f>IF(COUNTA($A260:$K260)=0,"",MAX($L260-$I260,0))</f>
        <v/>
      </c>
      <c r="N260" s="45">
        <f>IF(COUNTA($A260:$K260)=0,"",IF($L260=0,"",$I260/$L260))</f>
        <v/>
      </c>
      <c r="O260" s="29">
        <f>IF(COUNTA($A260:$K260)=0,"",$G260+$H260)</f>
        <v/>
      </c>
      <c r="P260" s="31">
        <f>IF(COUNTA($A260:$K260)=0,"",IF(OR($A260="",$B260="",$C260="",$D260="",$E260="",$F260="",$G260="",$H260="",$I260="",$J260=""),"Missing required field",IF(COUNTIFS(Lists!$B$2:$B$21,$B260,Lists!$D$2:$D$21,$C260)=0,"Room/clinic mismatch",IF(COUNTIFS($A$7:$A$506,$A260,$B$7:$B$506,$B260,$C$7:$C$506,$C260,$D$7:$D$506,$D260)&gt;1,"Duplicate room session",IF($G260+$H260&gt;$F260,"Unavailable exceeds capacity",IF($I260&gt;$L260,"Occupied exceeds usable","Ready"))))))</f>
        <v/>
      </c>
      <c r="Q260" s="29">
        <f>IF($P260&lt;&gt;"Ready",0,IF(AND($A260&gt;=Dashboard!$B$4,$A260&lt;=Dashboard!$B$5,OR(Dashboard!$B$6="All",$B260=Dashboard!$B$6),OR(Dashboard!$B$7="All",$E260=Dashboard!$B$7)),1,0))</f>
        <v/>
      </c>
      <c r="R260" s="32">
        <f>IF(OR($A260="",$B260="",$C260="",$D260=""),"",$B260&amp;"|"&amp;$C260&amp;"|"&amp;YEAR($A260)&amp;"-"&amp;MONTH($A260)&amp;"-"&amp;DAY($A260)&amp;"|"&amp;$D260)</f>
        <v/>
      </c>
    </row>
    <row r="261">
      <c r="A261" s="44" t="n"/>
      <c r="B261" s="26" t="n"/>
      <c r="C261" s="26" t="n"/>
      <c r="D261" s="26" t="n"/>
      <c r="E261" s="26" t="n"/>
      <c r="F261" s="27" t="n"/>
      <c r="G261" s="27" t="n"/>
      <c r="H261" s="27" t="n"/>
      <c r="I261" s="27" t="n"/>
      <c r="J261" s="27" t="n"/>
      <c r="K261" s="28" t="n"/>
      <c r="L261" s="29">
        <f>IF(COUNTA($A261:$K261)=0,"",MAX($F261-$G261-$H261,0))</f>
        <v/>
      </c>
      <c r="M261" s="29">
        <f>IF(COUNTA($A261:$K261)=0,"",MAX($L261-$I261,0))</f>
        <v/>
      </c>
      <c r="N261" s="45">
        <f>IF(COUNTA($A261:$K261)=0,"",IF($L261=0,"",$I261/$L261))</f>
        <v/>
      </c>
      <c r="O261" s="29">
        <f>IF(COUNTA($A261:$K261)=0,"",$G261+$H261)</f>
        <v/>
      </c>
      <c r="P261" s="31">
        <f>IF(COUNTA($A261:$K261)=0,"",IF(OR($A261="",$B261="",$C261="",$D261="",$E261="",$F261="",$G261="",$H261="",$I261="",$J261=""),"Missing required field",IF(COUNTIFS(Lists!$B$2:$B$21,$B261,Lists!$D$2:$D$21,$C261)=0,"Room/clinic mismatch",IF(COUNTIFS($A$7:$A$506,$A261,$B$7:$B$506,$B261,$C$7:$C$506,$C261,$D$7:$D$506,$D261)&gt;1,"Duplicate room session",IF($G261+$H261&gt;$F261,"Unavailable exceeds capacity",IF($I261&gt;$L261,"Occupied exceeds usable","Ready"))))))</f>
        <v/>
      </c>
      <c r="Q261" s="29">
        <f>IF($P261&lt;&gt;"Ready",0,IF(AND($A261&gt;=Dashboard!$B$4,$A261&lt;=Dashboard!$B$5,OR(Dashboard!$B$6="All",$B261=Dashboard!$B$6),OR(Dashboard!$B$7="All",$E261=Dashboard!$B$7)),1,0))</f>
        <v/>
      </c>
      <c r="R261" s="32">
        <f>IF(OR($A261="",$B261="",$C261="",$D261=""),"",$B261&amp;"|"&amp;$C261&amp;"|"&amp;YEAR($A261)&amp;"-"&amp;MONTH($A261)&amp;"-"&amp;DAY($A261)&amp;"|"&amp;$D261)</f>
        <v/>
      </c>
    </row>
    <row r="262">
      <c r="A262" s="44" t="n"/>
      <c r="B262" s="26" t="n"/>
      <c r="C262" s="26" t="n"/>
      <c r="D262" s="26" t="n"/>
      <c r="E262" s="26" t="n"/>
      <c r="F262" s="27" t="n"/>
      <c r="G262" s="27" t="n"/>
      <c r="H262" s="27" t="n"/>
      <c r="I262" s="27" t="n"/>
      <c r="J262" s="27" t="n"/>
      <c r="K262" s="28" t="n"/>
      <c r="L262" s="29">
        <f>IF(COUNTA($A262:$K262)=0,"",MAX($F262-$G262-$H262,0))</f>
        <v/>
      </c>
      <c r="M262" s="29">
        <f>IF(COUNTA($A262:$K262)=0,"",MAX($L262-$I262,0))</f>
        <v/>
      </c>
      <c r="N262" s="45">
        <f>IF(COUNTA($A262:$K262)=0,"",IF($L262=0,"",$I262/$L262))</f>
        <v/>
      </c>
      <c r="O262" s="29">
        <f>IF(COUNTA($A262:$K262)=0,"",$G262+$H262)</f>
        <v/>
      </c>
      <c r="P262" s="31">
        <f>IF(COUNTA($A262:$K262)=0,"",IF(OR($A262="",$B262="",$C262="",$D262="",$E262="",$F262="",$G262="",$H262="",$I262="",$J262=""),"Missing required field",IF(COUNTIFS(Lists!$B$2:$B$21,$B262,Lists!$D$2:$D$21,$C262)=0,"Room/clinic mismatch",IF(COUNTIFS($A$7:$A$506,$A262,$B$7:$B$506,$B262,$C$7:$C$506,$C262,$D$7:$D$506,$D262)&gt;1,"Duplicate room session",IF($G262+$H262&gt;$F262,"Unavailable exceeds capacity",IF($I262&gt;$L262,"Occupied exceeds usable","Ready"))))))</f>
        <v/>
      </c>
      <c r="Q262" s="29">
        <f>IF($P262&lt;&gt;"Ready",0,IF(AND($A262&gt;=Dashboard!$B$4,$A262&lt;=Dashboard!$B$5,OR(Dashboard!$B$6="All",$B262=Dashboard!$B$6),OR(Dashboard!$B$7="All",$E262=Dashboard!$B$7)),1,0))</f>
        <v/>
      </c>
      <c r="R262" s="32">
        <f>IF(OR($A262="",$B262="",$C262="",$D262=""),"",$B262&amp;"|"&amp;$C262&amp;"|"&amp;YEAR($A262)&amp;"-"&amp;MONTH($A262)&amp;"-"&amp;DAY($A262)&amp;"|"&amp;$D262)</f>
        <v/>
      </c>
    </row>
    <row r="263">
      <c r="A263" s="44" t="n"/>
      <c r="B263" s="26" t="n"/>
      <c r="C263" s="26" t="n"/>
      <c r="D263" s="26" t="n"/>
      <c r="E263" s="26" t="n"/>
      <c r="F263" s="27" t="n"/>
      <c r="G263" s="27" t="n"/>
      <c r="H263" s="27" t="n"/>
      <c r="I263" s="27" t="n"/>
      <c r="J263" s="27" t="n"/>
      <c r="K263" s="28" t="n"/>
      <c r="L263" s="29">
        <f>IF(COUNTA($A263:$K263)=0,"",MAX($F263-$G263-$H263,0))</f>
        <v/>
      </c>
      <c r="M263" s="29">
        <f>IF(COUNTA($A263:$K263)=0,"",MAX($L263-$I263,0))</f>
        <v/>
      </c>
      <c r="N263" s="45">
        <f>IF(COUNTA($A263:$K263)=0,"",IF($L263=0,"",$I263/$L263))</f>
        <v/>
      </c>
      <c r="O263" s="29">
        <f>IF(COUNTA($A263:$K263)=0,"",$G263+$H263)</f>
        <v/>
      </c>
      <c r="P263" s="31">
        <f>IF(COUNTA($A263:$K263)=0,"",IF(OR($A263="",$B263="",$C263="",$D263="",$E263="",$F263="",$G263="",$H263="",$I263="",$J263=""),"Missing required field",IF(COUNTIFS(Lists!$B$2:$B$21,$B263,Lists!$D$2:$D$21,$C263)=0,"Room/clinic mismatch",IF(COUNTIFS($A$7:$A$506,$A263,$B$7:$B$506,$B263,$C$7:$C$506,$C263,$D$7:$D$506,$D263)&gt;1,"Duplicate room session",IF($G263+$H263&gt;$F263,"Unavailable exceeds capacity",IF($I263&gt;$L263,"Occupied exceeds usable","Ready"))))))</f>
        <v/>
      </c>
      <c r="Q263" s="29">
        <f>IF($P263&lt;&gt;"Ready",0,IF(AND($A263&gt;=Dashboard!$B$4,$A263&lt;=Dashboard!$B$5,OR(Dashboard!$B$6="All",$B263=Dashboard!$B$6),OR(Dashboard!$B$7="All",$E263=Dashboard!$B$7)),1,0))</f>
        <v/>
      </c>
      <c r="R263" s="32">
        <f>IF(OR($A263="",$B263="",$C263="",$D263=""),"",$B263&amp;"|"&amp;$C263&amp;"|"&amp;YEAR($A263)&amp;"-"&amp;MONTH($A263)&amp;"-"&amp;DAY($A263)&amp;"|"&amp;$D263)</f>
        <v/>
      </c>
    </row>
    <row r="264">
      <c r="A264" s="44" t="n"/>
      <c r="B264" s="26" t="n"/>
      <c r="C264" s="26" t="n"/>
      <c r="D264" s="26" t="n"/>
      <c r="E264" s="26" t="n"/>
      <c r="F264" s="27" t="n"/>
      <c r="G264" s="27" t="n"/>
      <c r="H264" s="27" t="n"/>
      <c r="I264" s="27" t="n"/>
      <c r="J264" s="27" t="n"/>
      <c r="K264" s="28" t="n"/>
      <c r="L264" s="29">
        <f>IF(COUNTA($A264:$K264)=0,"",MAX($F264-$G264-$H264,0))</f>
        <v/>
      </c>
      <c r="M264" s="29">
        <f>IF(COUNTA($A264:$K264)=0,"",MAX($L264-$I264,0))</f>
        <v/>
      </c>
      <c r="N264" s="45">
        <f>IF(COUNTA($A264:$K264)=0,"",IF($L264=0,"",$I264/$L264))</f>
        <v/>
      </c>
      <c r="O264" s="29">
        <f>IF(COUNTA($A264:$K264)=0,"",$G264+$H264)</f>
        <v/>
      </c>
      <c r="P264" s="31">
        <f>IF(COUNTA($A264:$K264)=0,"",IF(OR($A264="",$B264="",$C264="",$D264="",$E264="",$F264="",$G264="",$H264="",$I264="",$J264=""),"Missing required field",IF(COUNTIFS(Lists!$B$2:$B$21,$B264,Lists!$D$2:$D$21,$C264)=0,"Room/clinic mismatch",IF(COUNTIFS($A$7:$A$506,$A264,$B$7:$B$506,$B264,$C$7:$C$506,$C264,$D$7:$D$506,$D264)&gt;1,"Duplicate room session",IF($G264+$H264&gt;$F264,"Unavailable exceeds capacity",IF($I264&gt;$L264,"Occupied exceeds usable","Ready"))))))</f>
        <v/>
      </c>
      <c r="Q264" s="29">
        <f>IF($P264&lt;&gt;"Ready",0,IF(AND($A264&gt;=Dashboard!$B$4,$A264&lt;=Dashboard!$B$5,OR(Dashboard!$B$6="All",$B264=Dashboard!$B$6),OR(Dashboard!$B$7="All",$E264=Dashboard!$B$7)),1,0))</f>
        <v/>
      </c>
      <c r="R264" s="32">
        <f>IF(OR($A264="",$B264="",$C264="",$D264=""),"",$B264&amp;"|"&amp;$C264&amp;"|"&amp;YEAR($A264)&amp;"-"&amp;MONTH($A264)&amp;"-"&amp;DAY($A264)&amp;"|"&amp;$D264)</f>
        <v/>
      </c>
    </row>
    <row r="265">
      <c r="A265" s="44" t="n"/>
      <c r="B265" s="26" t="n"/>
      <c r="C265" s="26" t="n"/>
      <c r="D265" s="26" t="n"/>
      <c r="E265" s="26" t="n"/>
      <c r="F265" s="27" t="n"/>
      <c r="G265" s="27" t="n"/>
      <c r="H265" s="27" t="n"/>
      <c r="I265" s="27" t="n"/>
      <c r="J265" s="27" t="n"/>
      <c r="K265" s="28" t="n"/>
      <c r="L265" s="29">
        <f>IF(COUNTA($A265:$K265)=0,"",MAX($F265-$G265-$H265,0))</f>
        <v/>
      </c>
      <c r="M265" s="29">
        <f>IF(COUNTA($A265:$K265)=0,"",MAX($L265-$I265,0))</f>
        <v/>
      </c>
      <c r="N265" s="45">
        <f>IF(COUNTA($A265:$K265)=0,"",IF($L265=0,"",$I265/$L265))</f>
        <v/>
      </c>
      <c r="O265" s="29">
        <f>IF(COUNTA($A265:$K265)=0,"",$G265+$H265)</f>
        <v/>
      </c>
      <c r="P265" s="31">
        <f>IF(COUNTA($A265:$K265)=0,"",IF(OR($A265="",$B265="",$C265="",$D265="",$E265="",$F265="",$G265="",$H265="",$I265="",$J265=""),"Missing required field",IF(COUNTIFS(Lists!$B$2:$B$21,$B265,Lists!$D$2:$D$21,$C265)=0,"Room/clinic mismatch",IF(COUNTIFS($A$7:$A$506,$A265,$B$7:$B$506,$B265,$C$7:$C$506,$C265,$D$7:$D$506,$D265)&gt;1,"Duplicate room session",IF($G265+$H265&gt;$F265,"Unavailable exceeds capacity",IF($I265&gt;$L265,"Occupied exceeds usable","Ready"))))))</f>
        <v/>
      </c>
      <c r="Q265" s="29">
        <f>IF($P265&lt;&gt;"Ready",0,IF(AND($A265&gt;=Dashboard!$B$4,$A265&lt;=Dashboard!$B$5,OR(Dashboard!$B$6="All",$B265=Dashboard!$B$6),OR(Dashboard!$B$7="All",$E265=Dashboard!$B$7)),1,0))</f>
        <v/>
      </c>
      <c r="R265" s="32">
        <f>IF(OR($A265="",$B265="",$C265="",$D265=""),"",$B265&amp;"|"&amp;$C265&amp;"|"&amp;YEAR($A265)&amp;"-"&amp;MONTH($A265)&amp;"-"&amp;DAY($A265)&amp;"|"&amp;$D265)</f>
        <v/>
      </c>
    </row>
    <row r="266">
      <c r="A266" s="44" t="n"/>
      <c r="B266" s="26" t="n"/>
      <c r="C266" s="26" t="n"/>
      <c r="D266" s="26" t="n"/>
      <c r="E266" s="26" t="n"/>
      <c r="F266" s="27" t="n"/>
      <c r="G266" s="27" t="n"/>
      <c r="H266" s="27" t="n"/>
      <c r="I266" s="27" t="n"/>
      <c r="J266" s="27" t="n"/>
      <c r="K266" s="28" t="n"/>
      <c r="L266" s="29">
        <f>IF(COUNTA($A266:$K266)=0,"",MAX($F266-$G266-$H266,0))</f>
        <v/>
      </c>
      <c r="M266" s="29">
        <f>IF(COUNTA($A266:$K266)=0,"",MAX($L266-$I266,0))</f>
        <v/>
      </c>
      <c r="N266" s="45">
        <f>IF(COUNTA($A266:$K266)=0,"",IF($L266=0,"",$I266/$L266))</f>
        <v/>
      </c>
      <c r="O266" s="29">
        <f>IF(COUNTA($A266:$K266)=0,"",$G266+$H266)</f>
        <v/>
      </c>
      <c r="P266" s="31">
        <f>IF(COUNTA($A266:$K266)=0,"",IF(OR($A266="",$B266="",$C266="",$D266="",$E266="",$F266="",$G266="",$H266="",$I266="",$J266=""),"Missing required field",IF(COUNTIFS(Lists!$B$2:$B$21,$B266,Lists!$D$2:$D$21,$C266)=0,"Room/clinic mismatch",IF(COUNTIFS($A$7:$A$506,$A266,$B$7:$B$506,$B266,$C$7:$C$506,$C266,$D$7:$D$506,$D266)&gt;1,"Duplicate room session",IF($G266+$H266&gt;$F266,"Unavailable exceeds capacity",IF($I266&gt;$L266,"Occupied exceeds usable","Ready"))))))</f>
        <v/>
      </c>
      <c r="Q266" s="29">
        <f>IF($P266&lt;&gt;"Ready",0,IF(AND($A266&gt;=Dashboard!$B$4,$A266&lt;=Dashboard!$B$5,OR(Dashboard!$B$6="All",$B266=Dashboard!$B$6),OR(Dashboard!$B$7="All",$E266=Dashboard!$B$7)),1,0))</f>
        <v/>
      </c>
      <c r="R266" s="32">
        <f>IF(OR($A266="",$B266="",$C266="",$D266=""),"",$B266&amp;"|"&amp;$C266&amp;"|"&amp;YEAR($A266)&amp;"-"&amp;MONTH($A266)&amp;"-"&amp;DAY($A266)&amp;"|"&amp;$D266)</f>
        <v/>
      </c>
    </row>
    <row r="267">
      <c r="A267" s="44" t="n"/>
      <c r="B267" s="26" t="n"/>
      <c r="C267" s="26" t="n"/>
      <c r="D267" s="26" t="n"/>
      <c r="E267" s="26" t="n"/>
      <c r="F267" s="27" t="n"/>
      <c r="G267" s="27" t="n"/>
      <c r="H267" s="27" t="n"/>
      <c r="I267" s="27" t="n"/>
      <c r="J267" s="27" t="n"/>
      <c r="K267" s="28" t="n"/>
      <c r="L267" s="29">
        <f>IF(COUNTA($A267:$K267)=0,"",MAX($F267-$G267-$H267,0))</f>
        <v/>
      </c>
      <c r="M267" s="29">
        <f>IF(COUNTA($A267:$K267)=0,"",MAX($L267-$I267,0))</f>
        <v/>
      </c>
      <c r="N267" s="45">
        <f>IF(COUNTA($A267:$K267)=0,"",IF($L267=0,"",$I267/$L267))</f>
        <v/>
      </c>
      <c r="O267" s="29">
        <f>IF(COUNTA($A267:$K267)=0,"",$G267+$H267)</f>
        <v/>
      </c>
      <c r="P267" s="31">
        <f>IF(COUNTA($A267:$K267)=0,"",IF(OR($A267="",$B267="",$C267="",$D267="",$E267="",$F267="",$G267="",$H267="",$I267="",$J267=""),"Missing required field",IF(COUNTIFS(Lists!$B$2:$B$21,$B267,Lists!$D$2:$D$21,$C267)=0,"Room/clinic mismatch",IF(COUNTIFS($A$7:$A$506,$A267,$B$7:$B$506,$B267,$C$7:$C$506,$C267,$D$7:$D$506,$D267)&gt;1,"Duplicate room session",IF($G267+$H267&gt;$F267,"Unavailable exceeds capacity",IF($I267&gt;$L267,"Occupied exceeds usable","Ready"))))))</f>
        <v/>
      </c>
      <c r="Q267" s="29">
        <f>IF($P267&lt;&gt;"Ready",0,IF(AND($A267&gt;=Dashboard!$B$4,$A267&lt;=Dashboard!$B$5,OR(Dashboard!$B$6="All",$B267=Dashboard!$B$6),OR(Dashboard!$B$7="All",$E267=Dashboard!$B$7)),1,0))</f>
        <v/>
      </c>
      <c r="R267" s="32">
        <f>IF(OR($A267="",$B267="",$C267="",$D267=""),"",$B267&amp;"|"&amp;$C267&amp;"|"&amp;YEAR($A267)&amp;"-"&amp;MONTH($A267)&amp;"-"&amp;DAY($A267)&amp;"|"&amp;$D267)</f>
        <v/>
      </c>
    </row>
    <row r="268">
      <c r="A268" s="44" t="n"/>
      <c r="B268" s="26" t="n"/>
      <c r="C268" s="26" t="n"/>
      <c r="D268" s="26" t="n"/>
      <c r="E268" s="26" t="n"/>
      <c r="F268" s="27" t="n"/>
      <c r="G268" s="27" t="n"/>
      <c r="H268" s="27" t="n"/>
      <c r="I268" s="27" t="n"/>
      <c r="J268" s="27" t="n"/>
      <c r="K268" s="28" t="n"/>
      <c r="L268" s="29">
        <f>IF(COUNTA($A268:$K268)=0,"",MAX($F268-$G268-$H268,0))</f>
        <v/>
      </c>
      <c r="M268" s="29">
        <f>IF(COUNTA($A268:$K268)=0,"",MAX($L268-$I268,0))</f>
        <v/>
      </c>
      <c r="N268" s="45">
        <f>IF(COUNTA($A268:$K268)=0,"",IF($L268=0,"",$I268/$L268))</f>
        <v/>
      </c>
      <c r="O268" s="29">
        <f>IF(COUNTA($A268:$K268)=0,"",$G268+$H268)</f>
        <v/>
      </c>
      <c r="P268" s="31">
        <f>IF(COUNTA($A268:$K268)=0,"",IF(OR($A268="",$B268="",$C268="",$D268="",$E268="",$F268="",$G268="",$H268="",$I268="",$J268=""),"Missing required field",IF(COUNTIFS(Lists!$B$2:$B$21,$B268,Lists!$D$2:$D$21,$C268)=0,"Room/clinic mismatch",IF(COUNTIFS($A$7:$A$506,$A268,$B$7:$B$506,$B268,$C$7:$C$506,$C268,$D$7:$D$506,$D268)&gt;1,"Duplicate room session",IF($G268+$H268&gt;$F268,"Unavailable exceeds capacity",IF($I268&gt;$L268,"Occupied exceeds usable","Ready"))))))</f>
        <v/>
      </c>
      <c r="Q268" s="29">
        <f>IF($P268&lt;&gt;"Ready",0,IF(AND($A268&gt;=Dashboard!$B$4,$A268&lt;=Dashboard!$B$5,OR(Dashboard!$B$6="All",$B268=Dashboard!$B$6),OR(Dashboard!$B$7="All",$E268=Dashboard!$B$7)),1,0))</f>
        <v/>
      </c>
      <c r="R268" s="32">
        <f>IF(OR($A268="",$B268="",$C268="",$D268=""),"",$B268&amp;"|"&amp;$C268&amp;"|"&amp;YEAR($A268)&amp;"-"&amp;MONTH($A268)&amp;"-"&amp;DAY($A268)&amp;"|"&amp;$D268)</f>
        <v/>
      </c>
    </row>
    <row r="269">
      <c r="A269" s="44" t="n"/>
      <c r="B269" s="26" t="n"/>
      <c r="C269" s="26" t="n"/>
      <c r="D269" s="26" t="n"/>
      <c r="E269" s="26" t="n"/>
      <c r="F269" s="27" t="n"/>
      <c r="G269" s="27" t="n"/>
      <c r="H269" s="27" t="n"/>
      <c r="I269" s="27" t="n"/>
      <c r="J269" s="27" t="n"/>
      <c r="K269" s="28" t="n"/>
      <c r="L269" s="29">
        <f>IF(COUNTA($A269:$K269)=0,"",MAX($F269-$G269-$H269,0))</f>
        <v/>
      </c>
      <c r="M269" s="29">
        <f>IF(COUNTA($A269:$K269)=0,"",MAX($L269-$I269,0))</f>
        <v/>
      </c>
      <c r="N269" s="45">
        <f>IF(COUNTA($A269:$K269)=0,"",IF($L269=0,"",$I269/$L269))</f>
        <v/>
      </c>
      <c r="O269" s="29">
        <f>IF(COUNTA($A269:$K269)=0,"",$G269+$H269)</f>
        <v/>
      </c>
      <c r="P269" s="31">
        <f>IF(COUNTA($A269:$K269)=0,"",IF(OR($A269="",$B269="",$C269="",$D269="",$E269="",$F269="",$G269="",$H269="",$I269="",$J269=""),"Missing required field",IF(COUNTIFS(Lists!$B$2:$B$21,$B269,Lists!$D$2:$D$21,$C269)=0,"Room/clinic mismatch",IF(COUNTIFS($A$7:$A$506,$A269,$B$7:$B$506,$B269,$C$7:$C$506,$C269,$D$7:$D$506,$D269)&gt;1,"Duplicate room session",IF($G269+$H269&gt;$F269,"Unavailable exceeds capacity",IF($I269&gt;$L269,"Occupied exceeds usable","Ready"))))))</f>
        <v/>
      </c>
      <c r="Q269" s="29">
        <f>IF($P269&lt;&gt;"Ready",0,IF(AND($A269&gt;=Dashboard!$B$4,$A269&lt;=Dashboard!$B$5,OR(Dashboard!$B$6="All",$B269=Dashboard!$B$6),OR(Dashboard!$B$7="All",$E269=Dashboard!$B$7)),1,0))</f>
        <v/>
      </c>
      <c r="R269" s="32">
        <f>IF(OR($A269="",$B269="",$C269="",$D269=""),"",$B269&amp;"|"&amp;$C269&amp;"|"&amp;YEAR($A269)&amp;"-"&amp;MONTH($A269)&amp;"-"&amp;DAY($A269)&amp;"|"&amp;$D269)</f>
        <v/>
      </c>
    </row>
    <row r="270">
      <c r="A270" s="44" t="n"/>
      <c r="B270" s="26" t="n"/>
      <c r="C270" s="26" t="n"/>
      <c r="D270" s="26" t="n"/>
      <c r="E270" s="26" t="n"/>
      <c r="F270" s="27" t="n"/>
      <c r="G270" s="27" t="n"/>
      <c r="H270" s="27" t="n"/>
      <c r="I270" s="27" t="n"/>
      <c r="J270" s="27" t="n"/>
      <c r="K270" s="28" t="n"/>
      <c r="L270" s="29">
        <f>IF(COUNTA($A270:$K270)=0,"",MAX($F270-$G270-$H270,0))</f>
        <v/>
      </c>
      <c r="M270" s="29">
        <f>IF(COUNTA($A270:$K270)=0,"",MAX($L270-$I270,0))</f>
        <v/>
      </c>
      <c r="N270" s="45">
        <f>IF(COUNTA($A270:$K270)=0,"",IF($L270=0,"",$I270/$L270))</f>
        <v/>
      </c>
      <c r="O270" s="29">
        <f>IF(COUNTA($A270:$K270)=0,"",$G270+$H270)</f>
        <v/>
      </c>
      <c r="P270" s="31">
        <f>IF(COUNTA($A270:$K270)=0,"",IF(OR($A270="",$B270="",$C270="",$D270="",$E270="",$F270="",$G270="",$H270="",$I270="",$J270=""),"Missing required field",IF(COUNTIFS(Lists!$B$2:$B$21,$B270,Lists!$D$2:$D$21,$C270)=0,"Room/clinic mismatch",IF(COUNTIFS($A$7:$A$506,$A270,$B$7:$B$506,$B270,$C$7:$C$506,$C270,$D$7:$D$506,$D270)&gt;1,"Duplicate room session",IF($G270+$H270&gt;$F270,"Unavailable exceeds capacity",IF($I270&gt;$L270,"Occupied exceeds usable","Ready"))))))</f>
        <v/>
      </c>
      <c r="Q270" s="29">
        <f>IF($P270&lt;&gt;"Ready",0,IF(AND($A270&gt;=Dashboard!$B$4,$A270&lt;=Dashboard!$B$5,OR(Dashboard!$B$6="All",$B270=Dashboard!$B$6),OR(Dashboard!$B$7="All",$E270=Dashboard!$B$7)),1,0))</f>
        <v/>
      </c>
      <c r="R270" s="32">
        <f>IF(OR($A270="",$B270="",$C270="",$D270=""),"",$B270&amp;"|"&amp;$C270&amp;"|"&amp;YEAR($A270)&amp;"-"&amp;MONTH($A270)&amp;"-"&amp;DAY($A270)&amp;"|"&amp;$D270)</f>
        <v/>
      </c>
    </row>
    <row r="271">
      <c r="A271" s="44" t="n"/>
      <c r="B271" s="26" t="n"/>
      <c r="C271" s="26" t="n"/>
      <c r="D271" s="26" t="n"/>
      <c r="E271" s="26" t="n"/>
      <c r="F271" s="27" t="n"/>
      <c r="G271" s="27" t="n"/>
      <c r="H271" s="27" t="n"/>
      <c r="I271" s="27" t="n"/>
      <c r="J271" s="27" t="n"/>
      <c r="K271" s="28" t="n"/>
      <c r="L271" s="29">
        <f>IF(COUNTA($A271:$K271)=0,"",MAX($F271-$G271-$H271,0))</f>
        <v/>
      </c>
      <c r="M271" s="29">
        <f>IF(COUNTA($A271:$K271)=0,"",MAX($L271-$I271,0))</f>
        <v/>
      </c>
      <c r="N271" s="45">
        <f>IF(COUNTA($A271:$K271)=0,"",IF($L271=0,"",$I271/$L271))</f>
        <v/>
      </c>
      <c r="O271" s="29">
        <f>IF(COUNTA($A271:$K271)=0,"",$G271+$H271)</f>
        <v/>
      </c>
      <c r="P271" s="31">
        <f>IF(COUNTA($A271:$K271)=0,"",IF(OR($A271="",$B271="",$C271="",$D271="",$E271="",$F271="",$G271="",$H271="",$I271="",$J271=""),"Missing required field",IF(COUNTIFS(Lists!$B$2:$B$21,$B271,Lists!$D$2:$D$21,$C271)=0,"Room/clinic mismatch",IF(COUNTIFS($A$7:$A$506,$A271,$B$7:$B$506,$B271,$C$7:$C$506,$C271,$D$7:$D$506,$D271)&gt;1,"Duplicate room session",IF($G271+$H271&gt;$F271,"Unavailable exceeds capacity",IF($I271&gt;$L271,"Occupied exceeds usable","Ready"))))))</f>
        <v/>
      </c>
      <c r="Q271" s="29">
        <f>IF($P271&lt;&gt;"Ready",0,IF(AND($A271&gt;=Dashboard!$B$4,$A271&lt;=Dashboard!$B$5,OR(Dashboard!$B$6="All",$B271=Dashboard!$B$6),OR(Dashboard!$B$7="All",$E271=Dashboard!$B$7)),1,0))</f>
        <v/>
      </c>
      <c r="R271" s="32">
        <f>IF(OR($A271="",$B271="",$C271="",$D271=""),"",$B271&amp;"|"&amp;$C271&amp;"|"&amp;YEAR($A271)&amp;"-"&amp;MONTH($A271)&amp;"-"&amp;DAY($A271)&amp;"|"&amp;$D271)</f>
        <v/>
      </c>
    </row>
    <row r="272">
      <c r="A272" s="44" t="n"/>
      <c r="B272" s="26" t="n"/>
      <c r="C272" s="26" t="n"/>
      <c r="D272" s="26" t="n"/>
      <c r="E272" s="26" t="n"/>
      <c r="F272" s="27" t="n"/>
      <c r="G272" s="27" t="n"/>
      <c r="H272" s="27" t="n"/>
      <c r="I272" s="27" t="n"/>
      <c r="J272" s="27" t="n"/>
      <c r="K272" s="28" t="n"/>
      <c r="L272" s="29">
        <f>IF(COUNTA($A272:$K272)=0,"",MAX($F272-$G272-$H272,0))</f>
        <v/>
      </c>
      <c r="M272" s="29">
        <f>IF(COUNTA($A272:$K272)=0,"",MAX($L272-$I272,0))</f>
        <v/>
      </c>
      <c r="N272" s="45">
        <f>IF(COUNTA($A272:$K272)=0,"",IF($L272=0,"",$I272/$L272))</f>
        <v/>
      </c>
      <c r="O272" s="29">
        <f>IF(COUNTA($A272:$K272)=0,"",$G272+$H272)</f>
        <v/>
      </c>
      <c r="P272" s="31">
        <f>IF(COUNTA($A272:$K272)=0,"",IF(OR($A272="",$B272="",$C272="",$D272="",$E272="",$F272="",$G272="",$H272="",$I272="",$J272=""),"Missing required field",IF(COUNTIFS(Lists!$B$2:$B$21,$B272,Lists!$D$2:$D$21,$C272)=0,"Room/clinic mismatch",IF(COUNTIFS($A$7:$A$506,$A272,$B$7:$B$506,$B272,$C$7:$C$506,$C272,$D$7:$D$506,$D272)&gt;1,"Duplicate room session",IF($G272+$H272&gt;$F272,"Unavailable exceeds capacity",IF($I272&gt;$L272,"Occupied exceeds usable","Ready"))))))</f>
        <v/>
      </c>
      <c r="Q272" s="29">
        <f>IF($P272&lt;&gt;"Ready",0,IF(AND($A272&gt;=Dashboard!$B$4,$A272&lt;=Dashboard!$B$5,OR(Dashboard!$B$6="All",$B272=Dashboard!$B$6),OR(Dashboard!$B$7="All",$E272=Dashboard!$B$7)),1,0))</f>
        <v/>
      </c>
      <c r="R272" s="32">
        <f>IF(OR($A272="",$B272="",$C272="",$D272=""),"",$B272&amp;"|"&amp;$C272&amp;"|"&amp;YEAR($A272)&amp;"-"&amp;MONTH($A272)&amp;"-"&amp;DAY($A272)&amp;"|"&amp;$D272)</f>
        <v/>
      </c>
    </row>
    <row r="273">
      <c r="A273" s="44" t="n"/>
      <c r="B273" s="26" t="n"/>
      <c r="C273" s="26" t="n"/>
      <c r="D273" s="26" t="n"/>
      <c r="E273" s="26" t="n"/>
      <c r="F273" s="27" t="n"/>
      <c r="G273" s="27" t="n"/>
      <c r="H273" s="27" t="n"/>
      <c r="I273" s="27" t="n"/>
      <c r="J273" s="27" t="n"/>
      <c r="K273" s="28" t="n"/>
      <c r="L273" s="29">
        <f>IF(COUNTA($A273:$K273)=0,"",MAX($F273-$G273-$H273,0))</f>
        <v/>
      </c>
      <c r="M273" s="29">
        <f>IF(COUNTA($A273:$K273)=0,"",MAX($L273-$I273,0))</f>
        <v/>
      </c>
      <c r="N273" s="45">
        <f>IF(COUNTA($A273:$K273)=0,"",IF($L273=0,"",$I273/$L273))</f>
        <v/>
      </c>
      <c r="O273" s="29">
        <f>IF(COUNTA($A273:$K273)=0,"",$G273+$H273)</f>
        <v/>
      </c>
      <c r="P273" s="31">
        <f>IF(COUNTA($A273:$K273)=0,"",IF(OR($A273="",$B273="",$C273="",$D273="",$E273="",$F273="",$G273="",$H273="",$I273="",$J273=""),"Missing required field",IF(COUNTIFS(Lists!$B$2:$B$21,$B273,Lists!$D$2:$D$21,$C273)=0,"Room/clinic mismatch",IF(COUNTIFS($A$7:$A$506,$A273,$B$7:$B$506,$B273,$C$7:$C$506,$C273,$D$7:$D$506,$D273)&gt;1,"Duplicate room session",IF($G273+$H273&gt;$F273,"Unavailable exceeds capacity",IF($I273&gt;$L273,"Occupied exceeds usable","Ready"))))))</f>
        <v/>
      </c>
      <c r="Q273" s="29">
        <f>IF($P273&lt;&gt;"Ready",0,IF(AND($A273&gt;=Dashboard!$B$4,$A273&lt;=Dashboard!$B$5,OR(Dashboard!$B$6="All",$B273=Dashboard!$B$6),OR(Dashboard!$B$7="All",$E273=Dashboard!$B$7)),1,0))</f>
        <v/>
      </c>
      <c r="R273" s="32">
        <f>IF(OR($A273="",$B273="",$C273="",$D273=""),"",$B273&amp;"|"&amp;$C273&amp;"|"&amp;YEAR($A273)&amp;"-"&amp;MONTH($A273)&amp;"-"&amp;DAY($A273)&amp;"|"&amp;$D273)</f>
        <v/>
      </c>
    </row>
    <row r="274">
      <c r="A274" s="44" t="n"/>
      <c r="B274" s="26" t="n"/>
      <c r="C274" s="26" t="n"/>
      <c r="D274" s="26" t="n"/>
      <c r="E274" s="26" t="n"/>
      <c r="F274" s="27" t="n"/>
      <c r="G274" s="27" t="n"/>
      <c r="H274" s="27" t="n"/>
      <c r="I274" s="27" t="n"/>
      <c r="J274" s="27" t="n"/>
      <c r="K274" s="28" t="n"/>
      <c r="L274" s="29">
        <f>IF(COUNTA($A274:$K274)=0,"",MAX($F274-$G274-$H274,0))</f>
        <v/>
      </c>
      <c r="M274" s="29">
        <f>IF(COUNTA($A274:$K274)=0,"",MAX($L274-$I274,0))</f>
        <v/>
      </c>
      <c r="N274" s="45">
        <f>IF(COUNTA($A274:$K274)=0,"",IF($L274=0,"",$I274/$L274))</f>
        <v/>
      </c>
      <c r="O274" s="29">
        <f>IF(COUNTA($A274:$K274)=0,"",$G274+$H274)</f>
        <v/>
      </c>
      <c r="P274" s="31">
        <f>IF(COUNTA($A274:$K274)=0,"",IF(OR($A274="",$B274="",$C274="",$D274="",$E274="",$F274="",$G274="",$H274="",$I274="",$J274=""),"Missing required field",IF(COUNTIFS(Lists!$B$2:$B$21,$B274,Lists!$D$2:$D$21,$C274)=0,"Room/clinic mismatch",IF(COUNTIFS($A$7:$A$506,$A274,$B$7:$B$506,$B274,$C$7:$C$506,$C274,$D$7:$D$506,$D274)&gt;1,"Duplicate room session",IF($G274+$H274&gt;$F274,"Unavailable exceeds capacity",IF($I274&gt;$L274,"Occupied exceeds usable","Ready"))))))</f>
        <v/>
      </c>
      <c r="Q274" s="29">
        <f>IF($P274&lt;&gt;"Ready",0,IF(AND($A274&gt;=Dashboard!$B$4,$A274&lt;=Dashboard!$B$5,OR(Dashboard!$B$6="All",$B274=Dashboard!$B$6),OR(Dashboard!$B$7="All",$E274=Dashboard!$B$7)),1,0))</f>
        <v/>
      </c>
      <c r="R274" s="32">
        <f>IF(OR($A274="",$B274="",$C274="",$D274=""),"",$B274&amp;"|"&amp;$C274&amp;"|"&amp;YEAR($A274)&amp;"-"&amp;MONTH($A274)&amp;"-"&amp;DAY($A274)&amp;"|"&amp;$D274)</f>
        <v/>
      </c>
    </row>
    <row r="275">
      <c r="A275" s="44" t="n"/>
      <c r="B275" s="26" t="n"/>
      <c r="C275" s="26" t="n"/>
      <c r="D275" s="26" t="n"/>
      <c r="E275" s="26" t="n"/>
      <c r="F275" s="27" t="n"/>
      <c r="G275" s="27" t="n"/>
      <c r="H275" s="27" t="n"/>
      <c r="I275" s="27" t="n"/>
      <c r="J275" s="27" t="n"/>
      <c r="K275" s="28" t="n"/>
      <c r="L275" s="29">
        <f>IF(COUNTA($A275:$K275)=0,"",MAX($F275-$G275-$H275,0))</f>
        <v/>
      </c>
      <c r="M275" s="29">
        <f>IF(COUNTA($A275:$K275)=0,"",MAX($L275-$I275,0))</f>
        <v/>
      </c>
      <c r="N275" s="45">
        <f>IF(COUNTA($A275:$K275)=0,"",IF($L275=0,"",$I275/$L275))</f>
        <v/>
      </c>
      <c r="O275" s="29">
        <f>IF(COUNTA($A275:$K275)=0,"",$G275+$H275)</f>
        <v/>
      </c>
      <c r="P275" s="31">
        <f>IF(COUNTA($A275:$K275)=0,"",IF(OR($A275="",$B275="",$C275="",$D275="",$E275="",$F275="",$G275="",$H275="",$I275="",$J275=""),"Missing required field",IF(COUNTIFS(Lists!$B$2:$B$21,$B275,Lists!$D$2:$D$21,$C275)=0,"Room/clinic mismatch",IF(COUNTIFS($A$7:$A$506,$A275,$B$7:$B$506,$B275,$C$7:$C$506,$C275,$D$7:$D$506,$D275)&gt;1,"Duplicate room session",IF($G275+$H275&gt;$F275,"Unavailable exceeds capacity",IF($I275&gt;$L275,"Occupied exceeds usable","Ready"))))))</f>
        <v/>
      </c>
      <c r="Q275" s="29">
        <f>IF($P275&lt;&gt;"Ready",0,IF(AND($A275&gt;=Dashboard!$B$4,$A275&lt;=Dashboard!$B$5,OR(Dashboard!$B$6="All",$B275=Dashboard!$B$6),OR(Dashboard!$B$7="All",$E275=Dashboard!$B$7)),1,0))</f>
        <v/>
      </c>
      <c r="R275" s="32">
        <f>IF(OR($A275="",$B275="",$C275="",$D275=""),"",$B275&amp;"|"&amp;$C275&amp;"|"&amp;YEAR($A275)&amp;"-"&amp;MONTH($A275)&amp;"-"&amp;DAY($A275)&amp;"|"&amp;$D275)</f>
        <v/>
      </c>
    </row>
    <row r="276">
      <c r="A276" s="44" t="n"/>
      <c r="B276" s="26" t="n"/>
      <c r="C276" s="26" t="n"/>
      <c r="D276" s="26" t="n"/>
      <c r="E276" s="26" t="n"/>
      <c r="F276" s="27" t="n"/>
      <c r="G276" s="27" t="n"/>
      <c r="H276" s="27" t="n"/>
      <c r="I276" s="27" t="n"/>
      <c r="J276" s="27" t="n"/>
      <c r="K276" s="28" t="n"/>
      <c r="L276" s="29">
        <f>IF(COUNTA($A276:$K276)=0,"",MAX($F276-$G276-$H276,0))</f>
        <v/>
      </c>
      <c r="M276" s="29">
        <f>IF(COUNTA($A276:$K276)=0,"",MAX($L276-$I276,0))</f>
        <v/>
      </c>
      <c r="N276" s="45">
        <f>IF(COUNTA($A276:$K276)=0,"",IF($L276=0,"",$I276/$L276))</f>
        <v/>
      </c>
      <c r="O276" s="29">
        <f>IF(COUNTA($A276:$K276)=0,"",$G276+$H276)</f>
        <v/>
      </c>
      <c r="P276" s="31">
        <f>IF(COUNTA($A276:$K276)=0,"",IF(OR($A276="",$B276="",$C276="",$D276="",$E276="",$F276="",$G276="",$H276="",$I276="",$J276=""),"Missing required field",IF(COUNTIFS(Lists!$B$2:$B$21,$B276,Lists!$D$2:$D$21,$C276)=0,"Room/clinic mismatch",IF(COUNTIFS($A$7:$A$506,$A276,$B$7:$B$506,$B276,$C$7:$C$506,$C276,$D$7:$D$506,$D276)&gt;1,"Duplicate room session",IF($G276+$H276&gt;$F276,"Unavailable exceeds capacity",IF($I276&gt;$L276,"Occupied exceeds usable","Ready"))))))</f>
        <v/>
      </c>
      <c r="Q276" s="29">
        <f>IF($P276&lt;&gt;"Ready",0,IF(AND($A276&gt;=Dashboard!$B$4,$A276&lt;=Dashboard!$B$5,OR(Dashboard!$B$6="All",$B276=Dashboard!$B$6),OR(Dashboard!$B$7="All",$E276=Dashboard!$B$7)),1,0))</f>
        <v/>
      </c>
      <c r="R276" s="32">
        <f>IF(OR($A276="",$B276="",$C276="",$D276=""),"",$B276&amp;"|"&amp;$C276&amp;"|"&amp;YEAR($A276)&amp;"-"&amp;MONTH($A276)&amp;"-"&amp;DAY($A276)&amp;"|"&amp;$D276)</f>
        <v/>
      </c>
    </row>
    <row r="277">
      <c r="A277" s="44" t="n"/>
      <c r="B277" s="26" t="n"/>
      <c r="C277" s="26" t="n"/>
      <c r="D277" s="26" t="n"/>
      <c r="E277" s="26" t="n"/>
      <c r="F277" s="27" t="n"/>
      <c r="G277" s="27" t="n"/>
      <c r="H277" s="27" t="n"/>
      <c r="I277" s="27" t="n"/>
      <c r="J277" s="27" t="n"/>
      <c r="K277" s="28" t="n"/>
      <c r="L277" s="29">
        <f>IF(COUNTA($A277:$K277)=0,"",MAX($F277-$G277-$H277,0))</f>
        <v/>
      </c>
      <c r="M277" s="29">
        <f>IF(COUNTA($A277:$K277)=0,"",MAX($L277-$I277,0))</f>
        <v/>
      </c>
      <c r="N277" s="45">
        <f>IF(COUNTA($A277:$K277)=0,"",IF($L277=0,"",$I277/$L277))</f>
        <v/>
      </c>
      <c r="O277" s="29">
        <f>IF(COUNTA($A277:$K277)=0,"",$G277+$H277)</f>
        <v/>
      </c>
      <c r="P277" s="31">
        <f>IF(COUNTA($A277:$K277)=0,"",IF(OR($A277="",$B277="",$C277="",$D277="",$E277="",$F277="",$G277="",$H277="",$I277="",$J277=""),"Missing required field",IF(COUNTIFS(Lists!$B$2:$B$21,$B277,Lists!$D$2:$D$21,$C277)=0,"Room/clinic mismatch",IF(COUNTIFS($A$7:$A$506,$A277,$B$7:$B$506,$B277,$C$7:$C$506,$C277,$D$7:$D$506,$D277)&gt;1,"Duplicate room session",IF($G277+$H277&gt;$F277,"Unavailable exceeds capacity",IF($I277&gt;$L277,"Occupied exceeds usable","Ready"))))))</f>
        <v/>
      </c>
      <c r="Q277" s="29">
        <f>IF($P277&lt;&gt;"Ready",0,IF(AND($A277&gt;=Dashboard!$B$4,$A277&lt;=Dashboard!$B$5,OR(Dashboard!$B$6="All",$B277=Dashboard!$B$6),OR(Dashboard!$B$7="All",$E277=Dashboard!$B$7)),1,0))</f>
        <v/>
      </c>
      <c r="R277" s="32">
        <f>IF(OR($A277="",$B277="",$C277="",$D277=""),"",$B277&amp;"|"&amp;$C277&amp;"|"&amp;YEAR($A277)&amp;"-"&amp;MONTH($A277)&amp;"-"&amp;DAY($A277)&amp;"|"&amp;$D277)</f>
        <v/>
      </c>
    </row>
    <row r="278">
      <c r="A278" s="44" t="n"/>
      <c r="B278" s="26" t="n"/>
      <c r="C278" s="26" t="n"/>
      <c r="D278" s="26" t="n"/>
      <c r="E278" s="26" t="n"/>
      <c r="F278" s="27" t="n"/>
      <c r="G278" s="27" t="n"/>
      <c r="H278" s="27" t="n"/>
      <c r="I278" s="27" t="n"/>
      <c r="J278" s="27" t="n"/>
      <c r="K278" s="28" t="n"/>
      <c r="L278" s="29">
        <f>IF(COUNTA($A278:$K278)=0,"",MAX($F278-$G278-$H278,0))</f>
        <v/>
      </c>
      <c r="M278" s="29">
        <f>IF(COUNTA($A278:$K278)=0,"",MAX($L278-$I278,0))</f>
        <v/>
      </c>
      <c r="N278" s="45">
        <f>IF(COUNTA($A278:$K278)=0,"",IF($L278=0,"",$I278/$L278))</f>
        <v/>
      </c>
      <c r="O278" s="29">
        <f>IF(COUNTA($A278:$K278)=0,"",$G278+$H278)</f>
        <v/>
      </c>
      <c r="P278" s="31">
        <f>IF(COUNTA($A278:$K278)=0,"",IF(OR($A278="",$B278="",$C278="",$D278="",$E278="",$F278="",$G278="",$H278="",$I278="",$J278=""),"Missing required field",IF(COUNTIFS(Lists!$B$2:$B$21,$B278,Lists!$D$2:$D$21,$C278)=0,"Room/clinic mismatch",IF(COUNTIFS($A$7:$A$506,$A278,$B$7:$B$506,$B278,$C$7:$C$506,$C278,$D$7:$D$506,$D278)&gt;1,"Duplicate room session",IF($G278+$H278&gt;$F278,"Unavailable exceeds capacity",IF($I278&gt;$L278,"Occupied exceeds usable","Ready"))))))</f>
        <v/>
      </c>
      <c r="Q278" s="29">
        <f>IF($P278&lt;&gt;"Ready",0,IF(AND($A278&gt;=Dashboard!$B$4,$A278&lt;=Dashboard!$B$5,OR(Dashboard!$B$6="All",$B278=Dashboard!$B$6),OR(Dashboard!$B$7="All",$E278=Dashboard!$B$7)),1,0))</f>
        <v/>
      </c>
      <c r="R278" s="32">
        <f>IF(OR($A278="",$B278="",$C278="",$D278=""),"",$B278&amp;"|"&amp;$C278&amp;"|"&amp;YEAR($A278)&amp;"-"&amp;MONTH($A278)&amp;"-"&amp;DAY($A278)&amp;"|"&amp;$D278)</f>
        <v/>
      </c>
    </row>
    <row r="279">
      <c r="A279" s="44" t="n"/>
      <c r="B279" s="26" t="n"/>
      <c r="C279" s="26" t="n"/>
      <c r="D279" s="26" t="n"/>
      <c r="E279" s="26" t="n"/>
      <c r="F279" s="27" t="n"/>
      <c r="G279" s="27" t="n"/>
      <c r="H279" s="27" t="n"/>
      <c r="I279" s="27" t="n"/>
      <c r="J279" s="27" t="n"/>
      <c r="K279" s="28" t="n"/>
      <c r="L279" s="29">
        <f>IF(COUNTA($A279:$K279)=0,"",MAX($F279-$G279-$H279,0))</f>
        <v/>
      </c>
      <c r="M279" s="29">
        <f>IF(COUNTA($A279:$K279)=0,"",MAX($L279-$I279,0))</f>
        <v/>
      </c>
      <c r="N279" s="45">
        <f>IF(COUNTA($A279:$K279)=0,"",IF($L279=0,"",$I279/$L279))</f>
        <v/>
      </c>
      <c r="O279" s="29">
        <f>IF(COUNTA($A279:$K279)=0,"",$G279+$H279)</f>
        <v/>
      </c>
      <c r="P279" s="31">
        <f>IF(COUNTA($A279:$K279)=0,"",IF(OR($A279="",$B279="",$C279="",$D279="",$E279="",$F279="",$G279="",$H279="",$I279="",$J279=""),"Missing required field",IF(COUNTIFS(Lists!$B$2:$B$21,$B279,Lists!$D$2:$D$21,$C279)=0,"Room/clinic mismatch",IF(COUNTIFS($A$7:$A$506,$A279,$B$7:$B$506,$B279,$C$7:$C$506,$C279,$D$7:$D$506,$D279)&gt;1,"Duplicate room session",IF($G279+$H279&gt;$F279,"Unavailable exceeds capacity",IF($I279&gt;$L279,"Occupied exceeds usable","Ready"))))))</f>
        <v/>
      </c>
      <c r="Q279" s="29">
        <f>IF($P279&lt;&gt;"Ready",0,IF(AND($A279&gt;=Dashboard!$B$4,$A279&lt;=Dashboard!$B$5,OR(Dashboard!$B$6="All",$B279=Dashboard!$B$6),OR(Dashboard!$B$7="All",$E279=Dashboard!$B$7)),1,0))</f>
        <v/>
      </c>
      <c r="R279" s="32">
        <f>IF(OR($A279="",$B279="",$C279="",$D279=""),"",$B279&amp;"|"&amp;$C279&amp;"|"&amp;YEAR($A279)&amp;"-"&amp;MONTH($A279)&amp;"-"&amp;DAY($A279)&amp;"|"&amp;$D279)</f>
        <v/>
      </c>
    </row>
    <row r="280">
      <c r="A280" s="44" t="n"/>
      <c r="B280" s="26" t="n"/>
      <c r="C280" s="26" t="n"/>
      <c r="D280" s="26" t="n"/>
      <c r="E280" s="26" t="n"/>
      <c r="F280" s="27" t="n"/>
      <c r="G280" s="27" t="n"/>
      <c r="H280" s="27" t="n"/>
      <c r="I280" s="27" t="n"/>
      <c r="J280" s="27" t="n"/>
      <c r="K280" s="28" t="n"/>
      <c r="L280" s="29">
        <f>IF(COUNTA($A280:$K280)=0,"",MAX($F280-$G280-$H280,0))</f>
        <v/>
      </c>
      <c r="M280" s="29">
        <f>IF(COUNTA($A280:$K280)=0,"",MAX($L280-$I280,0))</f>
        <v/>
      </c>
      <c r="N280" s="45">
        <f>IF(COUNTA($A280:$K280)=0,"",IF($L280=0,"",$I280/$L280))</f>
        <v/>
      </c>
      <c r="O280" s="29">
        <f>IF(COUNTA($A280:$K280)=0,"",$G280+$H280)</f>
        <v/>
      </c>
      <c r="P280" s="31">
        <f>IF(COUNTA($A280:$K280)=0,"",IF(OR($A280="",$B280="",$C280="",$D280="",$E280="",$F280="",$G280="",$H280="",$I280="",$J280=""),"Missing required field",IF(COUNTIFS(Lists!$B$2:$B$21,$B280,Lists!$D$2:$D$21,$C280)=0,"Room/clinic mismatch",IF(COUNTIFS($A$7:$A$506,$A280,$B$7:$B$506,$B280,$C$7:$C$506,$C280,$D$7:$D$506,$D280)&gt;1,"Duplicate room session",IF($G280+$H280&gt;$F280,"Unavailable exceeds capacity",IF($I280&gt;$L280,"Occupied exceeds usable","Ready"))))))</f>
        <v/>
      </c>
      <c r="Q280" s="29">
        <f>IF($P280&lt;&gt;"Ready",0,IF(AND($A280&gt;=Dashboard!$B$4,$A280&lt;=Dashboard!$B$5,OR(Dashboard!$B$6="All",$B280=Dashboard!$B$6),OR(Dashboard!$B$7="All",$E280=Dashboard!$B$7)),1,0))</f>
        <v/>
      </c>
      <c r="R280" s="32">
        <f>IF(OR($A280="",$B280="",$C280="",$D280=""),"",$B280&amp;"|"&amp;$C280&amp;"|"&amp;YEAR($A280)&amp;"-"&amp;MONTH($A280)&amp;"-"&amp;DAY($A280)&amp;"|"&amp;$D280)</f>
        <v/>
      </c>
    </row>
    <row r="281">
      <c r="A281" s="44" t="n"/>
      <c r="B281" s="26" t="n"/>
      <c r="C281" s="26" t="n"/>
      <c r="D281" s="26" t="n"/>
      <c r="E281" s="26" t="n"/>
      <c r="F281" s="27" t="n"/>
      <c r="G281" s="27" t="n"/>
      <c r="H281" s="27" t="n"/>
      <c r="I281" s="27" t="n"/>
      <c r="J281" s="27" t="n"/>
      <c r="K281" s="28" t="n"/>
      <c r="L281" s="29">
        <f>IF(COUNTA($A281:$K281)=0,"",MAX($F281-$G281-$H281,0))</f>
        <v/>
      </c>
      <c r="M281" s="29">
        <f>IF(COUNTA($A281:$K281)=0,"",MAX($L281-$I281,0))</f>
        <v/>
      </c>
      <c r="N281" s="45">
        <f>IF(COUNTA($A281:$K281)=0,"",IF($L281=0,"",$I281/$L281))</f>
        <v/>
      </c>
      <c r="O281" s="29">
        <f>IF(COUNTA($A281:$K281)=0,"",$G281+$H281)</f>
        <v/>
      </c>
      <c r="P281" s="31">
        <f>IF(COUNTA($A281:$K281)=0,"",IF(OR($A281="",$B281="",$C281="",$D281="",$E281="",$F281="",$G281="",$H281="",$I281="",$J281=""),"Missing required field",IF(COUNTIFS(Lists!$B$2:$B$21,$B281,Lists!$D$2:$D$21,$C281)=0,"Room/clinic mismatch",IF(COUNTIFS($A$7:$A$506,$A281,$B$7:$B$506,$B281,$C$7:$C$506,$C281,$D$7:$D$506,$D281)&gt;1,"Duplicate room session",IF($G281+$H281&gt;$F281,"Unavailable exceeds capacity",IF($I281&gt;$L281,"Occupied exceeds usable","Ready"))))))</f>
        <v/>
      </c>
      <c r="Q281" s="29">
        <f>IF($P281&lt;&gt;"Ready",0,IF(AND($A281&gt;=Dashboard!$B$4,$A281&lt;=Dashboard!$B$5,OR(Dashboard!$B$6="All",$B281=Dashboard!$B$6),OR(Dashboard!$B$7="All",$E281=Dashboard!$B$7)),1,0))</f>
        <v/>
      </c>
      <c r="R281" s="32">
        <f>IF(OR($A281="",$B281="",$C281="",$D281=""),"",$B281&amp;"|"&amp;$C281&amp;"|"&amp;YEAR($A281)&amp;"-"&amp;MONTH($A281)&amp;"-"&amp;DAY($A281)&amp;"|"&amp;$D281)</f>
        <v/>
      </c>
    </row>
    <row r="282">
      <c r="A282" s="44" t="n"/>
      <c r="B282" s="26" t="n"/>
      <c r="C282" s="26" t="n"/>
      <c r="D282" s="26" t="n"/>
      <c r="E282" s="26" t="n"/>
      <c r="F282" s="27" t="n"/>
      <c r="G282" s="27" t="n"/>
      <c r="H282" s="27" t="n"/>
      <c r="I282" s="27" t="n"/>
      <c r="J282" s="27" t="n"/>
      <c r="K282" s="28" t="n"/>
      <c r="L282" s="29">
        <f>IF(COUNTA($A282:$K282)=0,"",MAX($F282-$G282-$H282,0))</f>
        <v/>
      </c>
      <c r="M282" s="29">
        <f>IF(COUNTA($A282:$K282)=0,"",MAX($L282-$I282,0))</f>
        <v/>
      </c>
      <c r="N282" s="45">
        <f>IF(COUNTA($A282:$K282)=0,"",IF($L282=0,"",$I282/$L282))</f>
        <v/>
      </c>
      <c r="O282" s="29">
        <f>IF(COUNTA($A282:$K282)=0,"",$G282+$H282)</f>
        <v/>
      </c>
      <c r="P282" s="31">
        <f>IF(COUNTA($A282:$K282)=0,"",IF(OR($A282="",$B282="",$C282="",$D282="",$E282="",$F282="",$G282="",$H282="",$I282="",$J282=""),"Missing required field",IF(COUNTIFS(Lists!$B$2:$B$21,$B282,Lists!$D$2:$D$21,$C282)=0,"Room/clinic mismatch",IF(COUNTIFS($A$7:$A$506,$A282,$B$7:$B$506,$B282,$C$7:$C$506,$C282,$D$7:$D$506,$D282)&gt;1,"Duplicate room session",IF($G282+$H282&gt;$F282,"Unavailable exceeds capacity",IF($I282&gt;$L282,"Occupied exceeds usable","Ready"))))))</f>
        <v/>
      </c>
      <c r="Q282" s="29">
        <f>IF($P282&lt;&gt;"Ready",0,IF(AND($A282&gt;=Dashboard!$B$4,$A282&lt;=Dashboard!$B$5,OR(Dashboard!$B$6="All",$B282=Dashboard!$B$6),OR(Dashboard!$B$7="All",$E282=Dashboard!$B$7)),1,0))</f>
        <v/>
      </c>
      <c r="R282" s="32">
        <f>IF(OR($A282="",$B282="",$C282="",$D282=""),"",$B282&amp;"|"&amp;$C282&amp;"|"&amp;YEAR($A282)&amp;"-"&amp;MONTH($A282)&amp;"-"&amp;DAY($A282)&amp;"|"&amp;$D282)</f>
        <v/>
      </c>
    </row>
    <row r="283">
      <c r="A283" s="44" t="n"/>
      <c r="B283" s="26" t="n"/>
      <c r="C283" s="26" t="n"/>
      <c r="D283" s="26" t="n"/>
      <c r="E283" s="26" t="n"/>
      <c r="F283" s="27" t="n"/>
      <c r="G283" s="27" t="n"/>
      <c r="H283" s="27" t="n"/>
      <c r="I283" s="27" t="n"/>
      <c r="J283" s="27" t="n"/>
      <c r="K283" s="28" t="n"/>
      <c r="L283" s="29">
        <f>IF(COUNTA($A283:$K283)=0,"",MAX($F283-$G283-$H283,0))</f>
        <v/>
      </c>
      <c r="M283" s="29">
        <f>IF(COUNTA($A283:$K283)=0,"",MAX($L283-$I283,0))</f>
        <v/>
      </c>
      <c r="N283" s="45">
        <f>IF(COUNTA($A283:$K283)=0,"",IF($L283=0,"",$I283/$L283))</f>
        <v/>
      </c>
      <c r="O283" s="29">
        <f>IF(COUNTA($A283:$K283)=0,"",$G283+$H283)</f>
        <v/>
      </c>
      <c r="P283" s="31">
        <f>IF(COUNTA($A283:$K283)=0,"",IF(OR($A283="",$B283="",$C283="",$D283="",$E283="",$F283="",$G283="",$H283="",$I283="",$J283=""),"Missing required field",IF(COUNTIFS(Lists!$B$2:$B$21,$B283,Lists!$D$2:$D$21,$C283)=0,"Room/clinic mismatch",IF(COUNTIFS($A$7:$A$506,$A283,$B$7:$B$506,$B283,$C$7:$C$506,$C283,$D$7:$D$506,$D283)&gt;1,"Duplicate room session",IF($G283+$H283&gt;$F283,"Unavailable exceeds capacity",IF($I283&gt;$L283,"Occupied exceeds usable","Ready"))))))</f>
        <v/>
      </c>
      <c r="Q283" s="29">
        <f>IF($P283&lt;&gt;"Ready",0,IF(AND($A283&gt;=Dashboard!$B$4,$A283&lt;=Dashboard!$B$5,OR(Dashboard!$B$6="All",$B283=Dashboard!$B$6),OR(Dashboard!$B$7="All",$E283=Dashboard!$B$7)),1,0))</f>
        <v/>
      </c>
      <c r="R283" s="32">
        <f>IF(OR($A283="",$B283="",$C283="",$D283=""),"",$B283&amp;"|"&amp;$C283&amp;"|"&amp;YEAR($A283)&amp;"-"&amp;MONTH($A283)&amp;"-"&amp;DAY($A283)&amp;"|"&amp;$D283)</f>
        <v/>
      </c>
    </row>
    <row r="284">
      <c r="A284" s="44" t="n"/>
      <c r="B284" s="26" t="n"/>
      <c r="C284" s="26" t="n"/>
      <c r="D284" s="26" t="n"/>
      <c r="E284" s="26" t="n"/>
      <c r="F284" s="27" t="n"/>
      <c r="G284" s="27" t="n"/>
      <c r="H284" s="27" t="n"/>
      <c r="I284" s="27" t="n"/>
      <c r="J284" s="27" t="n"/>
      <c r="K284" s="28" t="n"/>
      <c r="L284" s="29">
        <f>IF(COUNTA($A284:$K284)=0,"",MAX($F284-$G284-$H284,0))</f>
        <v/>
      </c>
      <c r="M284" s="29">
        <f>IF(COUNTA($A284:$K284)=0,"",MAX($L284-$I284,0))</f>
        <v/>
      </c>
      <c r="N284" s="45">
        <f>IF(COUNTA($A284:$K284)=0,"",IF($L284=0,"",$I284/$L284))</f>
        <v/>
      </c>
      <c r="O284" s="29">
        <f>IF(COUNTA($A284:$K284)=0,"",$G284+$H284)</f>
        <v/>
      </c>
      <c r="P284" s="31">
        <f>IF(COUNTA($A284:$K284)=0,"",IF(OR($A284="",$B284="",$C284="",$D284="",$E284="",$F284="",$G284="",$H284="",$I284="",$J284=""),"Missing required field",IF(COUNTIFS(Lists!$B$2:$B$21,$B284,Lists!$D$2:$D$21,$C284)=0,"Room/clinic mismatch",IF(COUNTIFS($A$7:$A$506,$A284,$B$7:$B$506,$B284,$C$7:$C$506,$C284,$D$7:$D$506,$D284)&gt;1,"Duplicate room session",IF($G284+$H284&gt;$F284,"Unavailable exceeds capacity",IF($I284&gt;$L284,"Occupied exceeds usable","Ready"))))))</f>
        <v/>
      </c>
      <c r="Q284" s="29">
        <f>IF($P284&lt;&gt;"Ready",0,IF(AND($A284&gt;=Dashboard!$B$4,$A284&lt;=Dashboard!$B$5,OR(Dashboard!$B$6="All",$B284=Dashboard!$B$6),OR(Dashboard!$B$7="All",$E284=Dashboard!$B$7)),1,0))</f>
        <v/>
      </c>
      <c r="R284" s="32">
        <f>IF(OR($A284="",$B284="",$C284="",$D284=""),"",$B284&amp;"|"&amp;$C284&amp;"|"&amp;YEAR($A284)&amp;"-"&amp;MONTH($A284)&amp;"-"&amp;DAY($A284)&amp;"|"&amp;$D284)</f>
        <v/>
      </c>
    </row>
    <row r="285">
      <c r="A285" s="44" t="n"/>
      <c r="B285" s="26" t="n"/>
      <c r="C285" s="26" t="n"/>
      <c r="D285" s="26" t="n"/>
      <c r="E285" s="26" t="n"/>
      <c r="F285" s="27" t="n"/>
      <c r="G285" s="27" t="n"/>
      <c r="H285" s="27" t="n"/>
      <c r="I285" s="27" t="n"/>
      <c r="J285" s="27" t="n"/>
      <c r="K285" s="28" t="n"/>
      <c r="L285" s="29">
        <f>IF(COUNTA($A285:$K285)=0,"",MAX($F285-$G285-$H285,0))</f>
        <v/>
      </c>
      <c r="M285" s="29">
        <f>IF(COUNTA($A285:$K285)=0,"",MAX($L285-$I285,0))</f>
        <v/>
      </c>
      <c r="N285" s="45">
        <f>IF(COUNTA($A285:$K285)=0,"",IF($L285=0,"",$I285/$L285))</f>
        <v/>
      </c>
      <c r="O285" s="29">
        <f>IF(COUNTA($A285:$K285)=0,"",$G285+$H285)</f>
        <v/>
      </c>
      <c r="P285" s="31">
        <f>IF(COUNTA($A285:$K285)=0,"",IF(OR($A285="",$B285="",$C285="",$D285="",$E285="",$F285="",$G285="",$H285="",$I285="",$J285=""),"Missing required field",IF(COUNTIFS(Lists!$B$2:$B$21,$B285,Lists!$D$2:$D$21,$C285)=0,"Room/clinic mismatch",IF(COUNTIFS($A$7:$A$506,$A285,$B$7:$B$506,$B285,$C$7:$C$506,$C285,$D$7:$D$506,$D285)&gt;1,"Duplicate room session",IF($G285+$H285&gt;$F285,"Unavailable exceeds capacity",IF($I285&gt;$L285,"Occupied exceeds usable","Ready"))))))</f>
        <v/>
      </c>
      <c r="Q285" s="29">
        <f>IF($P285&lt;&gt;"Ready",0,IF(AND($A285&gt;=Dashboard!$B$4,$A285&lt;=Dashboard!$B$5,OR(Dashboard!$B$6="All",$B285=Dashboard!$B$6),OR(Dashboard!$B$7="All",$E285=Dashboard!$B$7)),1,0))</f>
        <v/>
      </c>
      <c r="R285" s="32">
        <f>IF(OR($A285="",$B285="",$C285="",$D285=""),"",$B285&amp;"|"&amp;$C285&amp;"|"&amp;YEAR($A285)&amp;"-"&amp;MONTH($A285)&amp;"-"&amp;DAY($A285)&amp;"|"&amp;$D285)</f>
        <v/>
      </c>
    </row>
    <row r="286">
      <c r="A286" s="44" t="n"/>
      <c r="B286" s="26" t="n"/>
      <c r="C286" s="26" t="n"/>
      <c r="D286" s="26" t="n"/>
      <c r="E286" s="26" t="n"/>
      <c r="F286" s="27" t="n"/>
      <c r="G286" s="27" t="n"/>
      <c r="H286" s="27" t="n"/>
      <c r="I286" s="27" t="n"/>
      <c r="J286" s="27" t="n"/>
      <c r="K286" s="28" t="n"/>
      <c r="L286" s="29">
        <f>IF(COUNTA($A286:$K286)=0,"",MAX($F286-$G286-$H286,0))</f>
        <v/>
      </c>
      <c r="M286" s="29">
        <f>IF(COUNTA($A286:$K286)=0,"",MAX($L286-$I286,0))</f>
        <v/>
      </c>
      <c r="N286" s="45">
        <f>IF(COUNTA($A286:$K286)=0,"",IF($L286=0,"",$I286/$L286))</f>
        <v/>
      </c>
      <c r="O286" s="29">
        <f>IF(COUNTA($A286:$K286)=0,"",$G286+$H286)</f>
        <v/>
      </c>
      <c r="P286" s="31">
        <f>IF(COUNTA($A286:$K286)=0,"",IF(OR($A286="",$B286="",$C286="",$D286="",$E286="",$F286="",$G286="",$H286="",$I286="",$J286=""),"Missing required field",IF(COUNTIFS(Lists!$B$2:$B$21,$B286,Lists!$D$2:$D$21,$C286)=0,"Room/clinic mismatch",IF(COUNTIFS($A$7:$A$506,$A286,$B$7:$B$506,$B286,$C$7:$C$506,$C286,$D$7:$D$506,$D286)&gt;1,"Duplicate room session",IF($G286+$H286&gt;$F286,"Unavailable exceeds capacity",IF($I286&gt;$L286,"Occupied exceeds usable","Ready"))))))</f>
        <v/>
      </c>
      <c r="Q286" s="29">
        <f>IF($P286&lt;&gt;"Ready",0,IF(AND($A286&gt;=Dashboard!$B$4,$A286&lt;=Dashboard!$B$5,OR(Dashboard!$B$6="All",$B286=Dashboard!$B$6),OR(Dashboard!$B$7="All",$E286=Dashboard!$B$7)),1,0))</f>
        <v/>
      </c>
      <c r="R286" s="32">
        <f>IF(OR($A286="",$B286="",$C286="",$D286=""),"",$B286&amp;"|"&amp;$C286&amp;"|"&amp;YEAR($A286)&amp;"-"&amp;MONTH($A286)&amp;"-"&amp;DAY($A286)&amp;"|"&amp;$D286)</f>
        <v/>
      </c>
    </row>
    <row r="287">
      <c r="A287" s="44" t="n"/>
      <c r="B287" s="26" t="n"/>
      <c r="C287" s="26" t="n"/>
      <c r="D287" s="26" t="n"/>
      <c r="E287" s="26" t="n"/>
      <c r="F287" s="27" t="n"/>
      <c r="G287" s="27" t="n"/>
      <c r="H287" s="27" t="n"/>
      <c r="I287" s="27" t="n"/>
      <c r="J287" s="27" t="n"/>
      <c r="K287" s="28" t="n"/>
      <c r="L287" s="29">
        <f>IF(COUNTA($A287:$K287)=0,"",MAX($F287-$G287-$H287,0))</f>
        <v/>
      </c>
      <c r="M287" s="29">
        <f>IF(COUNTA($A287:$K287)=0,"",MAX($L287-$I287,0))</f>
        <v/>
      </c>
      <c r="N287" s="45">
        <f>IF(COUNTA($A287:$K287)=0,"",IF($L287=0,"",$I287/$L287))</f>
        <v/>
      </c>
      <c r="O287" s="29">
        <f>IF(COUNTA($A287:$K287)=0,"",$G287+$H287)</f>
        <v/>
      </c>
      <c r="P287" s="31">
        <f>IF(COUNTA($A287:$K287)=0,"",IF(OR($A287="",$B287="",$C287="",$D287="",$E287="",$F287="",$G287="",$H287="",$I287="",$J287=""),"Missing required field",IF(COUNTIFS(Lists!$B$2:$B$21,$B287,Lists!$D$2:$D$21,$C287)=0,"Room/clinic mismatch",IF(COUNTIFS($A$7:$A$506,$A287,$B$7:$B$506,$B287,$C$7:$C$506,$C287,$D$7:$D$506,$D287)&gt;1,"Duplicate room session",IF($G287+$H287&gt;$F287,"Unavailable exceeds capacity",IF($I287&gt;$L287,"Occupied exceeds usable","Ready"))))))</f>
        <v/>
      </c>
      <c r="Q287" s="29">
        <f>IF($P287&lt;&gt;"Ready",0,IF(AND($A287&gt;=Dashboard!$B$4,$A287&lt;=Dashboard!$B$5,OR(Dashboard!$B$6="All",$B287=Dashboard!$B$6),OR(Dashboard!$B$7="All",$E287=Dashboard!$B$7)),1,0))</f>
        <v/>
      </c>
      <c r="R287" s="32">
        <f>IF(OR($A287="",$B287="",$C287="",$D287=""),"",$B287&amp;"|"&amp;$C287&amp;"|"&amp;YEAR($A287)&amp;"-"&amp;MONTH($A287)&amp;"-"&amp;DAY($A287)&amp;"|"&amp;$D287)</f>
        <v/>
      </c>
    </row>
    <row r="288">
      <c r="A288" s="44" t="n"/>
      <c r="B288" s="26" t="n"/>
      <c r="C288" s="26" t="n"/>
      <c r="D288" s="26" t="n"/>
      <c r="E288" s="26" t="n"/>
      <c r="F288" s="27" t="n"/>
      <c r="G288" s="27" t="n"/>
      <c r="H288" s="27" t="n"/>
      <c r="I288" s="27" t="n"/>
      <c r="J288" s="27" t="n"/>
      <c r="K288" s="28" t="n"/>
      <c r="L288" s="29">
        <f>IF(COUNTA($A288:$K288)=0,"",MAX($F288-$G288-$H288,0))</f>
        <v/>
      </c>
      <c r="M288" s="29">
        <f>IF(COUNTA($A288:$K288)=0,"",MAX($L288-$I288,0))</f>
        <v/>
      </c>
      <c r="N288" s="45">
        <f>IF(COUNTA($A288:$K288)=0,"",IF($L288=0,"",$I288/$L288))</f>
        <v/>
      </c>
      <c r="O288" s="29">
        <f>IF(COUNTA($A288:$K288)=0,"",$G288+$H288)</f>
        <v/>
      </c>
      <c r="P288" s="31">
        <f>IF(COUNTA($A288:$K288)=0,"",IF(OR($A288="",$B288="",$C288="",$D288="",$E288="",$F288="",$G288="",$H288="",$I288="",$J288=""),"Missing required field",IF(COUNTIFS(Lists!$B$2:$B$21,$B288,Lists!$D$2:$D$21,$C288)=0,"Room/clinic mismatch",IF(COUNTIFS($A$7:$A$506,$A288,$B$7:$B$506,$B288,$C$7:$C$506,$C288,$D$7:$D$506,$D288)&gt;1,"Duplicate room session",IF($G288+$H288&gt;$F288,"Unavailable exceeds capacity",IF($I288&gt;$L288,"Occupied exceeds usable","Ready"))))))</f>
        <v/>
      </c>
      <c r="Q288" s="29">
        <f>IF($P288&lt;&gt;"Ready",0,IF(AND($A288&gt;=Dashboard!$B$4,$A288&lt;=Dashboard!$B$5,OR(Dashboard!$B$6="All",$B288=Dashboard!$B$6),OR(Dashboard!$B$7="All",$E288=Dashboard!$B$7)),1,0))</f>
        <v/>
      </c>
      <c r="R288" s="32">
        <f>IF(OR($A288="",$B288="",$C288="",$D288=""),"",$B288&amp;"|"&amp;$C288&amp;"|"&amp;YEAR($A288)&amp;"-"&amp;MONTH($A288)&amp;"-"&amp;DAY($A288)&amp;"|"&amp;$D288)</f>
        <v/>
      </c>
    </row>
    <row r="289">
      <c r="A289" s="44" t="n"/>
      <c r="B289" s="26" t="n"/>
      <c r="C289" s="26" t="n"/>
      <c r="D289" s="26" t="n"/>
      <c r="E289" s="26" t="n"/>
      <c r="F289" s="27" t="n"/>
      <c r="G289" s="27" t="n"/>
      <c r="H289" s="27" t="n"/>
      <c r="I289" s="27" t="n"/>
      <c r="J289" s="27" t="n"/>
      <c r="K289" s="28" t="n"/>
      <c r="L289" s="29">
        <f>IF(COUNTA($A289:$K289)=0,"",MAX($F289-$G289-$H289,0))</f>
        <v/>
      </c>
      <c r="M289" s="29">
        <f>IF(COUNTA($A289:$K289)=0,"",MAX($L289-$I289,0))</f>
        <v/>
      </c>
      <c r="N289" s="45">
        <f>IF(COUNTA($A289:$K289)=0,"",IF($L289=0,"",$I289/$L289))</f>
        <v/>
      </c>
      <c r="O289" s="29">
        <f>IF(COUNTA($A289:$K289)=0,"",$G289+$H289)</f>
        <v/>
      </c>
      <c r="P289" s="31">
        <f>IF(COUNTA($A289:$K289)=0,"",IF(OR($A289="",$B289="",$C289="",$D289="",$E289="",$F289="",$G289="",$H289="",$I289="",$J289=""),"Missing required field",IF(COUNTIFS(Lists!$B$2:$B$21,$B289,Lists!$D$2:$D$21,$C289)=0,"Room/clinic mismatch",IF(COUNTIFS($A$7:$A$506,$A289,$B$7:$B$506,$B289,$C$7:$C$506,$C289,$D$7:$D$506,$D289)&gt;1,"Duplicate room session",IF($G289+$H289&gt;$F289,"Unavailable exceeds capacity",IF($I289&gt;$L289,"Occupied exceeds usable","Ready"))))))</f>
        <v/>
      </c>
      <c r="Q289" s="29">
        <f>IF($P289&lt;&gt;"Ready",0,IF(AND($A289&gt;=Dashboard!$B$4,$A289&lt;=Dashboard!$B$5,OR(Dashboard!$B$6="All",$B289=Dashboard!$B$6),OR(Dashboard!$B$7="All",$E289=Dashboard!$B$7)),1,0))</f>
        <v/>
      </c>
      <c r="R289" s="32">
        <f>IF(OR($A289="",$B289="",$C289="",$D289=""),"",$B289&amp;"|"&amp;$C289&amp;"|"&amp;YEAR($A289)&amp;"-"&amp;MONTH($A289)&amp;"-"&amp;DAY($A289)&amp;"|"&amp;$D289)</f>
        <v/>
      </c>
    </row>
    <row r="290">
      <c r="A290" s="44" t="n"/>
      <c r="B290" s="26" t="n"/>
      <c r="C290" s="26" t="n"/>
      <c r="D290" s="26" t="n"/>
      <c r="E290" s="26" t="n"/>
      <c r="F290" s="27" t="n"/>
      <c r="G290" s="27" t="n"/>
      <c r="H290" s="27" t="n"/>
      <c r="I290" s="27" t="n"/>
      <c r="J290" s="27" t="n"/>
      <c r="K290" s="28" t="n"/>
      <c r="L290" s="29">
        <f>IF(COUNTA($A290:$K290)=0,"",MAX($F290-$G290-$H290,0))</f>
        <v/>
      </c>
      <c r="M290" s="29">
        <f>IF(COUNTA($A290:$K290)=0,"",MAX($L290-$I290,0))</f>
        <v/>
      </c>
      <c r="N290" s="45">
        <f>IF(COUNTA($A290:$K290)=0,"",IF($L290=0,"",$I290/$L290))</f>
        <v/>
      </c>
      <c r="O290" s="29">
        <f>IF(COUNTA($A290:$K290)=0,"",$G290+$H290)</f>
        <v/>
      </c>
      <c r="P290" s="31">
        <f>IF(COUNTA($A290:$K290)=0,"",IF(OR($A290="",$B290="",$C290="",$D290="",$E290="",$F290="",$G290="",$H290="",$I290="",$J290=""),"Missing required field",IF(COUNTIFS(Lists!$B$2:$B$21,$B290,Lists!$D$2:$D$21,$C290)=0,"Room/clinic mismatch",IF(COUNTIFS($A$7:$A$506,$A290,$B$7:$B$506,$B290,$C$7:$C$506,$C290,$D$7:$D$506,$D290)&gt;1,"Duplicate room session",IF($G290+$H290&gt;$F290,"Unavailable exceeds capacity",IF($I290&gt;$L290,"Occupied exceeds usable","Ready"))))))</f>
        <v/>
      </c>
      <c r="Q290" s="29">
        <f>IF($P290&lt;&gt;"Ready",0,IF(AND($A290&gt;=Dashboard!$B$4,$A290&lt;=Dashboard!$B$5,OR(Dashboard!$B$6="All",$B290=Dashboard!$B$6),OR(Dashboard!$B$7="All",$E290=Dashboard!$B$7)),1,0))</f>
        <v/>
      </c>
      <c r="R290" s="32">
        <f>IF(OR($A290="",$B290="",$C290="",$D290=""),"",$B290&amp;"|"&amp;$C290&amp;"|"&amp;YEAR($A290)&amp;"-"&amp;MONTH($A290)&amp;"-"&amp;DAY($A290)&amp;"|"&amp;$D290)</f>
        <v/>
      </c>
    </row>
    <row r="291">
      <c r="A291" s="44" t="n"/>
      <c r="B291" s="26" t="n"/>
      <c r="C291" s="26" t="n"/>
      <c r="D291" s="26" t="n"/>
      <c r="E291" s="26" t="n"/>
      <c r="F291" s="27" t="n"/>
      <c r="G291" s="27" t="n"/>
      <c r="H291" s="27" t="n"/>
      <c r="I291" s="27" t="n"/>
      <c r="J291" s="27" t="n"/>
      <c r="K291" s="28" t="n"/>
      <c r="L291" s="29">
        <f>IF(COUNTA($A291:$K291)=0,"",MAX($F291-$G291-$H291,0))</f>
        <v/>
      </c>
      <c r="M291" s="29">
        <f>IF(COUNTA($A291:$K291)=0,"",MAX($L291-$I291,0))</f>
        <v/>
      </c>
      <c r="N291" s="45">
        <f>IF(COUNTA($A291:$K291)=0,"",IF($L291=0,"",$I291/$L291))</f>
        <v/>
      </c>
      <c r="O291" s="29">
        <f>IF(COUNTA($A291:$K291)=0,"",$G291+$H291)</f>
        <v/>
      </c>
      <c r="P291" s="31">
        <f>IF(COUNTA($A291:$K291)=0,"",IF(OR($A291="",$B291="",$C291="",$D291="",$E291="",$F291="",$G291="",$H291="",$I291="",$J291=""),"Missing required field",IF(COUNTIFS(Lists!$B$2:$B$21,$B291,Lists!$D$2:$D$21,$C291)=0,"Room/clinic mismatch",IF(COUNTIFS($A$7:$A$506,$A291,$B$7:$B$506,$B291,$C$7:$C$506,$C291,$D$7:$D$506,$D291)&gt;1,"Duplicate room session",IF($G291+$H291&gt;$F291,"Unavailable exceeds capacity",IF($I291&gt;$L291,"Occupied exceeds usable","Ready"))))))</f>
        <v/>
      </c>
      <c r="Q291" s="29">
        <f>IF($P291&lt;&gt;"Ready",0,IF(AND($A291&gt;=Dashboard!$B$4,$A291&lt;=Dashboard!$B$5,OR(Dashboard!$B$6="All",$B291=Dashboard!$B$6),OR(Dashboard!$B$7="All",$E291=Dashboard!$B$7)),1,0))</f>
        <v/>
      </c>
      <c r="R291" s="32">
        <f>IF(OR($A291="",$B291="",$C291="",$D291=""),"",$B291&amp;"|"&amp;$C291&amp;"|"&amp;YEAR($A291)&amp;"-"&amp;MONTH($A291)&amp;"-"&amp;DAY($A291)&amp;"|"&amp;$D291)</f>
        <v/>
      </c>
    </row>
    <row r="292">
      <c r="A292" s="44" t="n"/>
      <c r="B292" s="26" t="n"/>
      <c r="C292" s="26" t="n"/>
      <c r="D292" s="26" t="n"/>
      <c r="E292" s="26" t="n"/>
      <c r="F292" s="27" t="n"/>
      <c r="G292" s="27" t="n"/>
      <c r="H292" s="27" t="n"/>
      <c r="I292" s="27" t="n"/>
      <c r="J292" s="27" t="n"/>
      <c r="K292" s="28" t="n"/>
      <c r="L292" s="29">
        <f>IF(COUNTA($A292:$K292)=0,"",MAX($F292-$G292-$H292,0))</f>
        <v/>
      </c>
      <c r="M292" s="29">
        <f>IF(COUNTA($A292:$K292)=0,"",MAX($L292-$I292,0))</f>
        <v/>
      </c>
      <c r="N292" s="45">
        <f>IF(COUNTA($A292:$K292)=0,"",IF($L292=0,"",$I292/$L292))</f>
        <v/>
      </c>
      <c r="O292" s="29">
        <f>IF(COUNTA($A292:$K292)=0,"",$G292+$H292)</f>
        <v/>
      </c>
      <c r="P292" s="31">
        <f>IF(COUNTA($A292:$K292)=0,"",IF(OR($A292="",$B292="",$C292="",$D292="",$E292="",$F292="",$G292="",$H292="",$I292="",$J292=""),"Missing required field",IF(COUNTIFS(Lists!$B$2:$B$21,$B292,Lists!$D$2:$D$21,$C292)=0,"Room/clinic mismatch",IF(COUNTIFS($A$7:$A$506,$A292,$B$7:$B$506,$B292,$C$7:$C$506,$C292,$D$7:$D$506,$D292)&gt;1,"Duplicate room session",IF($G292+$H292&gt;$F292,"Unavailable exceeds capacity",IF($I292&gt;$L292,"Occupied exceeds usable","Ready"))))))</f>
        <v/>
      </c>
      <c r="Q292" s="29">
        <f>IF($P292&lt;&gt;"Ready",0,IF(AND($A292&gt;=Dashboard!$B$4,$A292&lt;=Dashboard!$B$5,OR(Dashboard!$B$6="All",$B292=Dashboard!$B$6),OR(Dashboard!$B$7="All",$E292=Dashboard!$B$7)),1,0))</f>
        <v/>
      </c>
      <c r="R292" s="32">
        <f>IF(OR($A292="",$B292="",$C292="",$D292=""),"",$B292&amp;"|"&amp;$C292&amp;"|"&amp;YEAR($A292)&amp;"-"&amp;MONTH($A292)&amp;"-"&amp;DAY($A292)&amp;"|"&amp;$D292)</f>
        <v/>
      </c>
    </row>
    <row r="293">
      <c r="A293" s="44" t="n"/>
      <c r="B293" s="26" t="n"/>
      <c r="C293" s="26" t="n"/>
      <c r="D293" s="26" t="n"/>
      <c r="E293" s="26" t="n"/>
      <c r="F293" s="27" t="n"/>
      <c r="G293" s="27" t="n"/>
      <c r="H293" s="27" t="n"/>
      <c r="I293" s="27" t="n"/>
      <c r="J293" s="27" t="n"/>
      <c r="K293" s="28" t="n"/>
      <c r="L293" s="29">
        <f>IF(COUNTA($A293:$K293)=0,"",MAX($F293-$G293-$H293,0))</f>
        <v/>
      </c>
      <c r="M293" s="29">
        <f>IF(COUNTA($A293:$K293)=0,"",MAX($L293-$I293,0))</f>
        <v/>
      </c>
      <c r="N293" s="45">
        <f>IF(COUNTA($A293:$K293)=0,"",IF($L293=0,"",$I293/$L293))</f>
        <v/>
      </c>
      <c r="O293" s="29">
        <f>IF(COUNTA($A293:$K293)=0,"",$G293+$H293)</f>
        <v/>
      </c>
      <c r="P293" s="31">
        <f>IF(COUNTA($A293:$K293)=0,"",IF(OR($A293="",$B293="",$C293="",$D293="",$E293="",$F293="",$G293="",$H293="",$I293="",$J293=""),"Missing required field",IF(COUNTIFS(Lists!$B$2:$B$21,$B293,Lists!$D$2:$D$21,$C293)=0,"Room/clinic mismatch",IF(COUNTIFS($A$7:$A$506,$A293,$B$7:$B$506,$B293,$C$7:$C$506,$C293,$D$7:$D$506,$D293)&gt;1,"Duplicate room session",IF($G293+$H293&gt;$F293,"Unavailable exceeds capacity",IF($I293&gt;$L293,"Occupied exceeds usable","Ready"))))))</f>
        <v/>
      </c>
      <c r="Q293" s="29">
        <f>IF($P293&lt;&gt;"Ready",0,IF(AND($A293&gt;=Dashboard!$B$4,$A293&lt;=Dashboard!$B$5,OR(Dashboard!$B$6="All",$B293=Dashboard!$B$6),OR(Dashboard!$B$7="All",$E293=Dashboard!$B$7)),1,0))</f>
        <v/>
      </c>
      <c r="R293" s="32">
        <f>IF(OR($A293="",$B293="",$C293="",$D293=""),"",$B293&amp;"|"&amp;$C293&amp;"|"&amp;YEAR($A293)&amp;"-"&amp;MONTH($A293)&amp;"-"&amp;DAY($A293)&amp;"|"&amp;$D293)</f>
        <v/>
      </c>
    </row>
    <row r="294">
      <c r="A294" s="44" t="n"/>
      <c r="B294" s="26" t="n"/>
      <c r="C294" s="26" t="n"/>
      <c r="D294" s="26" t="n"/>
      <c r="E294" s="26" t="n"/>
      <c r="F294" s="27" t="n"/>
      <c r="G294" s="27" t="n"/>
      <c r="H294" s="27" t="n"/>
      <c r="I294" s="27" t="n"/>
      <c r="J294" s="27" t="n"/>
      <c r="K294" s="28" t="n"/>
      <c r="L294" s="29">
        <f>IF(COUNTA($A294:$K294)=0,"",MAX($F294-$G294-$H294,0))</f>
        <v/>
      </c>
      <c r="M294" s="29">
        <f>IF(COUNTA($A294:$K294)=0,"",MAX($L294-$I294,0))</f>
        <v/>
      </c>
      <c r="N294" s="45">
        <f>IF(COUNTA($A294:$K294)=0,"",IF($L294=0,"",$I294/$L294))</f>
        <v/>
      </c>
      <c r="O294" s="29">
        <f>IF(COUNTA($A294:$K294)=0,"",$G294+$H294)</f>
        <v/>
      </c>
      <c r="P294" s="31">
        <f>IF(COUNTA($A294:$K294)=0,"",IF(OR($A294="",$B294="",$C294="",$D294="",$E294="",$F294="",$G294="",$H294="",$I294="",$J294=""),"Missing required field",IF(COUNTIFS(Lists!$B$2:$B$21,$B294,Lists!$D$2:$D$21,$C294)=0,"Room/clinic mismatch",IF(COUNTIFS($A$7:$A$506,$A294,$B$7:$B$506,$B294,$C$7:$C$506,$C294,$D$7:$D$506,$D294)&gt;1,"Duplicate room session",IF($G294+$H294&gt;$F294,"Unavailable exceeds capacity",IF($I294&gt;$L294,"Occupied exceeds usable","Ready"))))))</f>
        <v/>
      </c>
      <c r="Q294" s="29">
        <f>IF($P294&lt;&gt;"Ready",0,IF(AND($A294&gt;=Dashboard!$B$4,$A294&lt;=Dashboard!$B$5,OR(Dashboard!$B$6="All",$B294=Dashboard!$B$6),OR(Dashboard!$B$7="All",$E294=Dashboard!$B$7)),1,0))</f>
        <v/>
      </c>
      <c r="R294" s="32">
        <f>IF(OR($A294="",$B294="",$C294="",$D294=""),"",$B294&amp;"|"&amp;$C294&amp;"|"&amp;YEAR($A294)&amp;"-"&amp;MONTH($A294)&amp;"-"&amp;DAY($A294)&amp;"|"&amp;$D294)</f>
        <v/>
      </c>
    </row>
    <row r="295">
      <c r="A295" s="44" t="n"/>
      <c r="B295" s="26" t="n"/>
      <c r="C295" s="26" t="n"/>
      <c r="D295" s="26" t="n"/>
      <c r="E295" s="26" t="n"/>
      <c r="F295" s="27" t="n"/>
      <c r="G295" s="27" t="n"/>
      <c r="H295" s="27" t="n"/>
      <c r="I295" s="27" t="n"/>
      <c r="J295" s="27" t="n"/>
      <c r="K295" s="28" t="n"/>
      <c r="L295" s="29">
        <f>IF(COUNTA($A295:$K295)=0,"",MAX($F295-$G295-$H295,0))</f>
        <v/>
      </c>
      <c r="M295" s="29">
        <f>IF(COUNTA($A295:$K295)=0,"",MAX($L295-$I295,0))</f>
        <v/>
      </c>
      <c r="N295" s="45">
        <f>IF(COUNTA($A295:$K295)=0,"",IF($L295=0,"",$I295/$L295))</f>
        <v/>
      </c>
      <c r="O295" s="29">
        <f>IF(COUNTA($A295:$K295)=0,"",$G295+$H295)</f>
        <v/>
      </c>
      <c r="P295" s="31">
        <f>IF(COUNTA($A295:$K295)=0,"",IF(OR($A295="",$B295="",$C295="",$D295="",$E295="",$F295="",$G295="",$H295="",$I295="",$J295=""),"Missing required field",IF(COUNTIFS(Lists!$B$2:$B$21,$B295,Lists!$D$2:$D$21,$C295)=0,"Room/clinic mismatch",IF(COUNTIFS($A$7:$A$506,$A295,$B$7:$B$506,$B295,$C$7:$C$506,$C295,$D$7:$D$506,$D295)&gt;1,"Duplicate room session",IF($G295+$H295&gt;$F295,"Unavailable exceeds capacity",IF($I295&gt;$L295,"Occupied exceeds usable","Ready"))))))</f>
        <v/>
      </c>
      <c r="Q295" s="29">
        <f>IF($P295&lt;&gt;"Ready",0,IF(AND($A295&gt;=Dashboard!$B$4,$A295&lt;=Dashboard!$B$5,OR(Dashboard!$B$6="All",$B295=Dashboard!$B$6),OR(Dashboard!$B$7="All",$E295=Dashboard!$B$7)),1,0))</f>
        <v/>
      </c>
      <c r="R295" s="32">
        <f>IF(OR($A295="",$B295="",$C295="",$D295=""),"",$B295&amp;"|"&amp;$C295&amp;"|"&amp;YEAR($A295)&amp;"-"&amp;MONTH($A295)&amp;"-"&amp;DAY($A295)&amp;"|"&amp;$D295)</f>
        <v/>
      </c>
    </row>
    <row r="296">
      <c r="A296" s="44" t="n"/>
      <c r="B296" s="26" t="n"/>
      <c r="C296" s="26" t="n"/>
      <c r="D296" s="26" t="n"/>
      <c r="E296" s="26" t="n"/>
      <c r="F296" s="27" t="n"/>
      <c r="G296" s="27" t="n"/>
      <c r="H296" s="27" t="n"/>
      <c r="I296" s="27" t="n"/>
      <c r="J296" s="27" t="n"/>
      <c r="K296" s="28" t="n"/>
      <c r="L296" s="29">
        <f>IF(COUNTA($A296:$K296)=0,"",MAX($F296-$G296-$H296,0))</f>
        <v/>
      </c>
      <c r="M296" s="29">
        <f>IF(COUNTA($A296:$K296)=0,"",MAX($L296-$I296,0))</f>
        <v/>
      </c>
      <c r="N296" s="45">
        <f>IF(COUNTA($A296:$K296)=0,"",IF($L296=0,"",$I296/$L296))</f>
        <v/>
      </c>
      <c r="O296" s="29">
        <f>IF(COUNTA($A296:$K296)=0,"",$G296+$H296)</f>
        <v/>
      </c>
      <c r="P296" s="31">
        <f>IF(COUNTA($A296:$K296)=0,"",IF(OR($A296="",$B296="",$C296="",$D296="",$E296="",$F296="",$G296="",$H296="",$I296="",$J296=""),"Missing required field",IF(COUNTIFS(Lists!$B$2:$B$21,$B296,Lists!$D$2:$D$21,$C296)=0,"Room/clinic mismatch",IF(COUNTIFS($A$7:$A$506,$A296,$B$7:$B$506,$B296,$C$7:$C$506,$C296,$D$7:$D$506,$D296)&gt;1,"Duplicate room session",IF($G296+$H296&gt;$F296,"Unavailable exceeds capacity",IF($I296&gt;$L296,"Occupied exceeds usable","Ready"))))))</f>
        <v/>
      </c>
      <c r="Q296" s="29">
        <f>IF($P296&lt;&gt;"Ready",0,IF(AND($A296&gt;=Dashboard!$B$4,$A296&lt;=Dashboard!$B$5,OR(Dashboard!$B$6="All",$B296=Dashboard!$B$6),OR(Dashboard!$B$7="All",$E296=Dashboard!$B$7)),1,0))</f>
        <v/>
      </c>
      <c r="R296" s="32">
        <f>IF(OR($A296="",$B296="",$C296="",$D296=""),"",$B296&amp;"|"&amp;$C296&amp;"|"&amp;YEAR($A296)&amp;"-"&amp;MONTH($A296)&amp;"-"&amp;DAY($A296)&amp;"|"&amp;$D296)</f>
        <v/>
      </c>
    </row>
    <row r="297">
      <c r="A297" s="44" t="n"/>
      <c r="B297" s="26" t="n"/>
      <c r="C297" s="26" t="n"/>
      <c r="D297" s="26" t="n"/>
      <c r="E297" s="26" t="n"/>
      <c r="F297" s="27" t="n"/>
      <c r="G297" s="27" t="n"/>
      <c r="H297" s="27" t="n"/>
      <c r="I297" s="27" t="n"/>
      <c r="J297" s="27" t="n"/>
      <c r="K297" s="28" t="n"/>
      <c r="L297" s="29">
        <f>IF(COUNTA($A297:$K297)=0,"",MAX($F297-$G297-$H297,0))</f>
        <v/>
      </c>
      <c r="M297" s="29">
        <f>IF(COUNTA($A297:$K297)=0,"",MAX($L297-$I297,0))</f>
        <v/>
      </c>
      <c r="N297" s="45">
        <f>IF(COUNTA($A297:$K297)=0,"",IF($L297=0,"",$I297/$L297))</f>
        <v/>
      </c>
      <c r="O297" s="29">
        <f>IF(COUNTA($A297:$K297)=0,"",$G297+$H297)</f>
        <v/>
      </c>
      <c r="P297" s="31">
        <f>IF(COUNTA($A297:$K297)=0,"",IF(OR($A297="",$B297="",$C297="",$D297="",$E297="",$F297="",$G297="",$H297="",$I297="",$J297=""),"Missing required field",IF(COUNTIFS(Lists!$B$2:$B$21,$B297,Lists!$D$2:$D$21,$C297)=0,"Room/clinic mismatch",IF(COUNTIFS($A$7:$A$506,$A297,$B$7:$B$506,$B297,$C$7:$C$506,$C297,$D$7:$D$506,$D297)&gt;1,"Duplicate room session",IF($G297+$H297&gt;$F297,"Unavailable exceeds capacity",IF($I297&gt;$L297,"Occupied exceeds usable","Ready"))))))</f>
        <v/>
      </c>
      <c r="Q297" s="29">
        <f>IF($P297&lt;&gt;"Ready",0,IF(AND($A297&gt;=Dashboard!$B$4,$A297&lt;=Dashboard!$B$5,OR(Dashboard!$B$6="All",$B297=Dashboard!$B$6),OR(Dashboard!$B$7="All",$E297=Dashboard!$B$7)),1,0))</f>
        <v/>
      </c>
      <c r="R297" s="32">
        <f>IF(OR($A297="",$B297="",$C297="",$D297=""),"",$B297&amp;"|"&amp;$C297&amp;"|"&amp;YEAR($A297)&amp;"-"&amp;MONTH($A297)&amp;"-"&amp;DAY($A297)&amp;"|"&amp;$D297)</f>
        <v/>
      </c>
    </row>
    <row r="298">
      <c r="A298" s="44" t="n"/>
      <c r="B298" s="26" t="n"/>
      <c r="C298" s="26" t="n"/>
      <c r="D298" s="26" t="n"/>
      <c r="E298" s="26" t="n"/>
      <c r="F298" s="27" t="n"/>
      <c r="G298" s="27" t="n"/>
      <c r="H298" s="27" t="n"/>
      <c r="I298" s="27" t="n"/>
      <c r="J298" s="27" t="n"/>
      <c r="K298" s="28" t="n"/>
      <c r="L298" s="29">
        <f>IF(COUNTA($A298:$K298)=0,"",MAX($F298-$G298-$H298,0))</f>
        <v/>
      </c>
      <c r="M298" s="29">
        <f>IF(COUNTA($A298:$K298)=0,"",MAX($L298-$I298,0))</f>
        <v/>
      </c>
      <c r="N298" s="45">
        <f>IF(COUNTA($A298:$K298)=0,"",IF($L298=0,"",$I298/$L298))</f>
        <v/>
      </c>
      <c r="O298" s="29">
        <f>IF(COUNTA($A298:$K298)=0,"",$G298+$H298)</f>
        <v/>
      </c>
      <c r="P298" s="31">
        <f>IF(COUNTA($A298:$K298)=0,"",IF(OR($A298="",$B298="",$C298="",$D298="",$E298="",$F298="",$G298="",$H298="",$I298="",$J298=""),"Missing required field",IF(COUNTIFS(Lists!$B$2:$B$21,$B298,Lists!$D$2:$D$21,$C298)=0,"Room/clinic mismatch",IF(COUNTIFS($A$7:$A$506,$A298,$B$7:$B$506,$B298,$C$7:$C$506,$C298,$D$7:$D$506,$D298)&gt;1,"Duplicate room session",IF($G298+$H298&gt;$F298,"Unavailable exceeds capacity",IF($I298&gt;$L298,"Occupied exceeds usable","Ready"))))))</f>
        <v/>
      </c>
      <c r="Q298" s="29">
        <f>IF($P298&lt;&gt;"Ready",0,IF(AND($A298&gt;=Dashboard!$B$4,$A298&lt;=Dashboard!$B$5,OR(Dashboard!$B$6="All",$B298=Dashboard!$B$6),OR(Dashboard!$B$7="All",$E298=Dashboard!$B$7)),1,0))</f>
        <v/>
      </c>
      <c r="R298" s="32">
        <f>IF(OR($A298="",$B298="",$C298="",$D298=""),"",$B298&amp;"|"&amp;$C298&amp;"|"&amp;YEAR($A298)&amp;"-"&amp;MONTH($A298)&amp;"-"&amp;DAY($A298)&amp;"|"&amp;$D298)</f>
        <v/>
      </c>
    </row>
    <row r="299">
      <c r="A299" s="44" t="n"/>
      <c r="B299" s="26" t="n"/>
      <c r="C299" s="26" t="n"/>
      <c r="D299" s="26" t="n"/>
      <c r="E299" s="26" t="n"/>
      <c r="F299" s="27" t="n"/>
      <c r="G299" s="27" t="n"/>
      <c r="H299" s="27" t="n"/>
      <c r="I299" s="27" t="n"/>
      <c r="J299" s="27" t="n"/>
      <c r="K299" s="28" t="n"/>
      <c r="L299" s="29">
        <f>IF(COUNTA($A299:$K299)=0,"",MAX($F299-$G299-$H299,0))</f>
        <v/>
      </c>
      <c r="M299" s="29">
        <f>IF(COUNTA($A299:$K299)=0,"",MAX($L299-$I299,0))</f>
        <v/>
      </c>
      <c r="N299" s="45">
        <f>IF(COUNTA($A299:$K299)=0,"",IF($L299=0,"",$I299/$L299))</f>
        <v/>
      </c>
      <c r="O299" s="29">
        <f>IF(COUNTA($A299:$K299)=0,"",$G299+$H299)</f>
        <v/>
      </c>
      <c r="P299" s="31">
        <f>IF(COUNTA($A299:$K299)=0,"",IF(OR($A299="",$B299="",$C299="",$D299="",$E299="",$F299="",$G299="",$H299="",$I299="",$J299=""),"Missing required field",IF(COUNTIFS(Lists!$B$2:$B$21,$B299,Lists!$D$2:$D$21,$C299)=0,"Room/clinic mismatch",IF(COUNTIFS($A$7:$A$506,$A299,$B$7:$B$506,$B299,$C$7:$C$506,$C299,$D$7:$D$506,$D299)&gt;1,"Duplicate room session",IF($G299+$H299&gt;$F299,"Unavailable exceeds capacity",IF($I299&gt;$L299,"Occupied exceeds usable","Ready"))))))</f>
        <v/>
      </c>
      <c r="Q299" s="29">
        <f>IF($P299&lt;&gt;"Ready",0,IF(AND($A299&gt;=Dashboard!$B$4,$A299&lt;=Dashboard!$B$5,OR(Dashboard!$B$6="All",$B299=Dashboard!$B$6),OR(Dashboard!$B$7="All",$E299=Dashboard!$B$7)),1,0))</f>
        <v/>
      </c>
      <c r="R299" s="32">
        <f>IF(OR($A299="",$B299="",$C299="",$D299=""),"",$B299&amp;"|"&amp;$C299&amp;"|"&amp;YEAR($A299)&amp;"-"&amp;MONTH($A299)&amp;"-"&amp;DAY($A299)&amp;"|"&amp;$D299)</f>
        <v/>
      </c>
    </row>
    <row r="300">
      <c r="A300" s="44" t="n"/>
      <c r="B300" s="26" t="n"/>
      <c r="C300" s="26" t="n"/>
      <c r="D300" s="26" t="n"/>
      <c r="E300" s="26" t="n"/>
      <c r="F300" s="27" t="n"/>
      <c r="G300" s="27" t="n"/>
      <c r="H300" s="27" t="n"/>
      <c r="I300" s="27" t="n"/>
      <c r="J300" s="27" t="n"/>
      <c r="K300" s="28" t="n"/>
      <c r="L300" s="29">
        <f>IF(COUNTA($A300:$K300)=0,"",MAX($F300-$G300-$H300,0))</f>
        <v/>
      </c>
      <c r="M300" s="29">
        <f>IF(COUNTA($A300:$K300)=0,"",MAX($L300-$I300,0))</f>
        <v/>
      </c>
      <c r="N300" s="45">
        <f>IF(COUNTA($A300:$K300)=0,"",IF($L300=0,"",$I300/$L300))</f>
        <v/>
      </c>
      <c r="O300" s="29">
        <f>IF(COUNTA($A300:$K300)=0,"",$G300+$H300)</f>
        <v/>
      </c>
      <c r="P300" s="31">
        <f>IF(COUNTA($A300:$K300)=0,"",IF(OR($A300="",$B300="",$C300="",$D300="",$E300="",$F300="",$G300="",$H300="",$I300="",$J300=""),"Missing required field",IF(COUNTIFS(Lists!$B$2:$B$21,$B300,Lists!$D$2:$D$21,$C300)=0,"Room/clinic mismatch",IF(COUNTIFS($A$7:$A$506,$A300,$B$7:$B$506,$B300,$C$7:$C$506,$C300,$D$7:$D$506,$D300)&gt;1,"Duplicate room session",IF($G300+$H300&gt;$F300,"Unavailable exceeds capacity",IF($I300&gt;$L300,"Occupied exceeds usable","Ready"))))))</f>
        <v/>
      </c>
      <c r="Q300" s="29">
        <f>IF($P300&lt;&gt;"Ready",0,IF(AND($A300&gt;=Dashboard!$B$4,$A300&lt;=Dashboard!$B$5,OR(Dashboard!$B$6="All",$B300=Dashboard!$B$6),OR(Dashboard!$B$7="All",$E300=Dashboard!$B$7)),1,0))</f>
        <v/>
      </c>
      <c r="R300" s="32">
        <f>IF(OR($A300="",$B300="",$C300="",$D300=""),"",$B300&amp;"|"&amp;$C300&amp;"|"&amp;YEAR($A300)&amp;"-"&amp;MONTH($A300)&amp;"-"&amp;DAY($A300)&amp;"|"&amp;$D300)</f>
        <v/>
      </c>
    </row>
    <row r="301">
      <c r="A301" s="44" t="n"/>
      <c r="B301" s="26" t="n"/>
      <c r="C301" s="26" t="n"/>
      <c r="D301" s="26" t="n"/>
      <c r="E301" s="26" t="n"/>
      <c r="F301" s="27" t="n"/>
      <c r="G301" s="27" t="n"/>
      <c r="H301" s="27" t="n"/>
      <c r="I301" s="27" t="n"/>
      <c r="J301" s="27" t="n"/>
      <c r="K301" s="28" t="n"/>
      <c r="L301" s="29">
        <f>IF(COUNTA($A301:$K301)=0,"",MAX($F301-$G301-$H301,0))</f>
        <v/>
      </c>
      <c r="M301" s="29">
        <f>IF(COUNTA($A301:$K301)=0,"",MAX($L301-$I301,0))</f>
        <v/>
      </c>
      <c r="N301" s="45">
        <f>IF(COUNTA($A301:$K301)=0,"",IF($L301=0,"",$I301/$L301))</f>
        <v/>
      </c>
      <c r="O301" s="29">
        <f>IF(COUNTA($A301:$K301)=0,"",$G301+$H301)</f>
        <v/>
      </c>
      <c r="P301" s="31">
        <f>IF(COUNTA($A301:$K301)=0,"",IF(OR($A301="",$B301="",$C301="",$D301="",$E301="",$F301="",$G301="",$H301="",$I301="",$J301=""),"Missing required field",IF(COUNTIFS(Lists!$B$2:$B$21,$B301,Lists!$D$2:$D$21,$C301)=0,"Room/clinic mismatch",IF(COUNTIFS($A$7:$A$506,$A301,$B$7:$B$506,$B301,$C$7:$C$506,$C301,$D$7:$D$506,$D301)&gt;1,"Duplicate room session",IF($G301+$H301&gt;$F301,"Unavailable exceeds capacity",IF($I301&gt;$L301,"Occupied exceeds usable","Ready"))))))</f>
        <v/>
      </c>
      <c r="Q301" s="29">
        <f>IF($P301&lt;&gt;"Ready",0,IF(AND($A301&gt;=Dashboard!$B$4,$A301&lt;=Dashboard!$B$5,OR(Dashboard!$B$6="All",$B301=Dashboard!$B$6),OR(Dashboard!$B$7="All",$E301=Dashboard!$B$7)),1,0))</f>
        <v/>
      </c>
      <c r="R301" s="32">
        <f>IF(OR($A301="",$B301="",$C301="",$D301=""),"",$B301&amp;"|"&amp;$C301&amp;"|"&amp;YEAR($A301)&amp;"-"&amp;MONTH($A301)&amp;"-"&amp;DAY($A301)&amp;"|"&amp;$D301)</f>
        <v/>
      </c>
    </row>
    <row r="302">
      <c r="A302" s="44" t="n"/>
      <c r="B302" s="26" t="n"/>
      <c r="C302" s="26" t="n"/>
      <c r="D302" s="26" t="n"/>
      <c r="E302" s="26" t="n"/>
      <c r="F302" s="27" t="n"/>
      <c r="G302" s="27" t="n"/>
      <c r="H302" s="27" t="n"/>
      <c r="I302" s="27" t="n"/>
      <c r="J302" s="27" t="n"/>
      <c r="K302" s="28" t="n"/>
      <c r="L302" s="29">
        <f>IF(COUNTA($A302:$K302)=0,"",MAX($F302-$G302-$H302,0))</f>
        <v/>
      </c>
      <c r="M302" s="29">
        <f>IF(COUNTA($A302:$K302)=0,"",MAX($L302-$I302,0))</f>
        <v/>
      </c>
      <c r="N302" s="45">
        <f>IF(COUNTA($A302:$K302)=0,"",IF($L302=0,"",$I302/$L302))</f>
        <v/>
      </c>
      <c r="O302" s="29">
        <f>IF(COUNTA($A302:$K302)=0,"",$G302+$H302)</f>
        <v/>
      </c>
      <c r="P302" s="31">
        <f>IF(COUNTA($A302:$K302)=0,"",IF(OR($A302="",$B302="",$C302="",$D302="",$E302="",$F302="",$G302="",$H302="",$I302="",$J302=""),"Missing required field",IF(COUNTIFS(Lists!$B$2:$B$21,$B302,Lists!$D$2:$D$21,$C302)=0,"Room/clinic mismatch",IF(COUNTIFS($A$7:$A$506,$A302,$B$7:$B$506,$B302,$C$7:$C$506,$C302,$D$7:$D$506,$D302)&gt;1,"Duplicate room session",IF($G302+$H302&gt;$F302,"Unavailable exceeds capacity",IF($I302&gt;$L302,"Occupied exceeds usable","Ready"))))))</f>
        <v/>
      </c>
      <c r="Q302" s="29">
        <f>IF($P302&lt;&gt;"Ready",0,IF(AND($A302&gt;=Dashboard!$B$4,$A302&lt;=Dashboard!$B$5,OR(Dashboard!$B$6="All",$B302=Dashboard!$B$6),OR(Dashboard!$B$7="All",$E302=Dashboard!$B$7)),1,0))</f>
        <v/>
      </c>
      <c r="R302" s="32">
        <f>IF(OR($A302="",$B302="",$C302="",$D302=""),"",$B302&amp;"|"&amp;$C302&amp;"|"&amp;YEAR($A302)&amp;"-"&amp;MONTH($A302)&amp;"-"&amp;DAY($A302)&amp;"|"&amp;$D302)</f>
        <v/>
      </c>
    </row>
    <row r="303">
      <c r="A303" s="44" t="n"/>
      <c r="B303" s="26" t="n"/>
      <c r="C303" s="26" t="n"/>
      <c r="D303" s="26" t="n"/>
      <c r="E303" s="26" t="n"/>
      <c r="F303" s="27" t="n"/>
      <c r="G303" s="27" t="n"/>
      <c r="H303" s="27" t="n"/>
      <c r="I303" s="27" t="n"/>
      <c r="J303" s="27" t="n"/>
      <c r="K303" s="28" t="n"/>
      <c r="L303" s="29">
        <f>IF(COUNTA($A303:$K303)=0,"",MAX($F303-$G303-$H303,0))</f>
        <v/>
      </c>
      <c r="M303" s="29">
        <f>IF(COUNTA($A303:$K303)=0,"",MAX($L303-$I303,0))</f>
        <v/>
      </c>
      <c r="N303" s="45">
        <f>IF(COUNTA($A303:$K303)=0,"",IF($L303=0,"",$I303/$L303))</f>
        <v/>
      </c>
      <c r="O303" s="29">
        <f>IF(COUNTA($A303:$K303)=0,"",$G303+$H303)</f>
        <v/>
      </c>
      <c r="P303" s="31">
        <f>IF(COUNTA($A303:$K303)=0,"",IF(OR($A303="",$B303="",$C303="",$D303="",$E303="",$F303="",$G303="",$H303="",$I303="",$J303=""),"Missing required field",IF(COUNTIFS(Lists!$B$2:$B$21,$B303,Lists!$D$2:$D$21,$C303)=0,"Room/clinic mismatch",IF(COUNTIFS($A$7:$A$506,$A303,$B$7:$B$506,$B303,$C$7:$C$506,$C303,$D$7:$D$506,$D303)&gt;1,"Duplicate room session",IF($G303+$H303&gt;$F303,"Unavailable exceeds capacity",IF($I303&gt;$L303,"Occupied exceeds usable","Ready"))))))</f>
        <v/>
      </c>
      <c r="Q303" s="29">
        <f>IF($P303&lt;&gt;"Ready",0,IF(AND($A303&gt;=Dashboard!$B$4,$A303&lt;=Dashboard!$B$5,OR(Dashboard!$B$6="All",$B303=Dashboard!$B$6),OR(Dashboard!$B$7="All",$E303=Dashboard!$B$7)),1,0))</f>
        <v/>
      </c>
      <c r="R303" s="32">
        <f>IF(OR($A303="",$B303="",$C303="",$D303=""),"",$B303&amp;"|"&amp;$C303&amp;"|"&amp;YEAR($A303)&amp;"-"&amp;MONTH($A303)&amp;"-"&amp;DAY($A303)&amp;"|"&amp;$D303)</f>
        <v/>
      </c>
    </row>
    <row r="304">
      <c r="A304" s="44" t="n"/>
      <c r="B304" s="26" t="n"/>
      <c r="C304" s="26" t="n"/>
      <c r="D304" s="26" t="n"/>
      <c r="E304" s="26" t="n"/>
      <c r="F304" s="27" t="n"/>
      <c r="G304" s="27" t="n"/>
      <c r="H304" s="27" t="n"/>
      <c r="I304" s="27" t="n"/>
      <c r="J304" s="27" t="n"/>
      <c r="K304" s="28" t="n"/>
      <c r="L304" s="29">
        <f>IF(COUNTA($A304:$K304)=0,"",MAX($F304-$G304-$H304,0))</f>
        <v/>
      </c>
      <c r="M304" s="29">
        <f>IF(COUNTA($A304:$K304)=0,"",MAX($L304-$I304,0))</f>
        <v/>
      </c>
      <c r="N304" s="45">
        <f>IF(COUNTA($A304:$K304)=0,"",IF($L304=0,"",$I304/$L304))</f>
        <v/>
      </c>
      <c r="O304" s="29">
        <f>IF(COUNTA($A304:$K304)=0,"",$G304+$H304)</f>
        <v/>
      </c>
      <c r="P304" s="31">
        <f>IF(COUNTA($A304:$K304)=0,"",IF(OR($A304="",$B304="",$C304="",$D304="",$E304="",$F304="",$G304="",$H304="",$I304="",$J304=""),"Missing required field",IF(COUNTIFS(Lists!$B$2:$B$21,$B304,Lists!$D$2:$D$21,$C304)=0,"Room/clinic mismatch",IF(COUNTIFS($A$7:$A$506,$A304,$B$7:$B$506,$B304,$C$7:$C$506,$C304,$D$7:$D$506,$D304)&gt;1,"Duplicate room session",IF($G304+$H304&gt;$F304,"Unavailable exceeds capacity",IF($I304&gt;$L304,"Occupied exceeds usable","Ready"))))))</f>
        <v/>
      </c>
      <c r="Q304" s="29">
        <f>IF($P304&lt;&gt;"Ready",0,IF(AND($A304&gt;=Dashboard!$B$4,$A304&lt;=Dashboard!$B$5,OR(Dashboard!$B$6="All",$B304=Dashboard!$B$6),OR(Dashboard!$B$7="All",$E304=Dashboard!$B$7)),1,0))</f>
        <v/>
      </c>
      <c r="R304" s="32">
        <f>IF(OR($A304="",$B304="",$C304="",$D304=""),"",$B304&amp;"|"&amp;$C304&amp;"|"&amp;YEAR($A304)&amp;"-"&amp;MONTH($A304)&amp;"-"&amp;DAY($A304)&amp;"|"&amp;$D304)</f>
        <v/>
      </c>
    </row>
    <row r="305">
      <c r="A305" s="44" t="n"/>
      <c r="B305" s="26" t="n"/>
      <c r="C305" s="26" t="n"/>
      <c r="D305" s="26" t="n"/>
      <c r="E305" s="26" t="n"/>
      <c r="F305" s="27" t="n"/>
      <c r="G305" s="27" t="n"/>
      <c r="H305" s="27" t="n"/>
      <c r="I305" s="27" t="n"/>
      <c r="J305" s="27" t="n"/>
      <c r="K305" s="28" t="n"/>
      <c r="L305" s="29">
        <f>IF(COUNTA($A305:$K305)=0,"",MAX($F305-$G305-$H305,0))</f>
        <v/>
      </c>
      <c r="M305" s="29">
        <f>IF(COUNTA($A305:$K305)=0,"",MAX($L305-$I305,0))</f>
        <v/>
      </c>
      <c r="N305" s="45">
        <f>IF(COUNTA($A305:$K305)=0,"",IF($L305=0,"",$I305/$L305))</f>
        <v/>
      </c>
      <c r="O305" s="29">
        <f>IF(COUNTA($A305:$K305)=0,"",$G305+$H305)</f>
        <v/>
      </c>
      <c r="P305" s="31">
        <f>IF(COUNTA($A305:$K305)=0,"",IF(OR($A305="",$B305="",$C305="",$D305="",$E305="",$F305="",$G305="",$H305="",$I305="",$J305=""),"Missing required field",IF(COUNTIFS(Lists!$B$2:$B$21,$B305,Lists!$D$2:$D$21,$C305)=0,"Room/clinic mismatch",IF(COUNTIFS($A$7:$A$506,$A305,$B$7:$B$506,$B305,$C$7:$C$506,$C305,$D$7:$D$506,$D305)&gt;1,"Duplicate room session",IF($G305+$H305&gt;$F305,"Unavailable exceeds capacity",IF($I305&gt;$L305,"Occupied exceeds usable","Ready"))))))</f>
        <v/>
      </c>
      <c r="Q305" s="29">
        <f>IF($P305&lt;&gt;"Ready",0,IF(AND($A305&gt;=Dashboard!$B$4,$A305&lt;=Dashboard!$B$5,OR(Dashboard!$B$6="All",$B305=Dashboard!$B$6),OR(Dashboard!$B$7="All",$E305=Dashboard!$B$7)),1,0))</f>
        <v/>
      </c>
      <c r="R305" s="32">
        <f>IF(OR($A305="",$B305="",$C305="",$D305=""),"",$B305&amp;"|"&amp;$C305&amp;"|"&amp;YEAR($A305)&amp;"-"&amp;MONTH($A305)&amp;"-"&amp;DAY($A305)&amp;"|"&amp;$D305)</f>
        <v/>
      </c>
    </row>
    <row r="306">
      <c r="A306" s="44" t="n"/>
      <c r="B306" s="26" t="n"/>
      <c r="C306" s="26" t="n"/>
      <c r="D306" s="26" t="n"/>
      <c r="E306" s="26" t="n"/>
      <c r="F306" s="27" t="n"/>
      <c r="G306" s="27" t="n"/>
      <c r="H306" s="27" t="n"/>
      <c r="I306" s="27" t="n"/>
      <c r="J306" s="27" t="n"/>
      <c r="K306" s="28" t="n"/>
      <c r="L306" s="29">
        <f>IF(COUNTA($A306:$K306)=0,"",MAX($F306-$G306-$H306,0))</f>
        <v/>
      </c>
      <c r="M306" s="29">
        <f>IF(COUNTA($A306:$K306)=0,"",MAX($L306-$I306,0))</f>
        <v/>
      </c>
      <c r="N306" s="45">
        <f>IF(COUNTA($A306:$K306)=0,"",IF($L306=0,"",$I306/$L306))</f>
        <v/>
      </c>
      <c r="O306" s="29">
        <f>IF(COUNTA($A306:$K306)=0,"",$G306+$H306)</f>
        <v/>
      </c>
      <c r="P306" s="31">
        <f>IF(COUNTA($A306:$K306)=0,"",IF(OR($A306="",$B306="",$C306="",$D306="",$E306="",$F306="",$G306="",$H306="",$I306="",$J306=""),"Missing required field",IF(COUNTIFS(Lists!$B$2:$B$21,$B306,Lists!$D$2:$D$21,$C306)=0,"Room/clinic mismatch",IF(COUNTIFS($A$7:$A$506,$A306,$B$7:$B$506,$B306,$C$7:$C$506,$C306,$D$7:$D$506,$D306)&gt;1,"Duplicate room session",IF($G306+$H306&gt;$F306,"Unavailable exceeds capacity",IF($I306&gt;$L306,"Occupied exceeds usable","Ready"))))))</f>
        <v/>
      </c>
      <c r="Q306" s="29">
        <f>IF($P306&lt;&gt;"Ready",0,IF(AND($A306&gt;=Dashboard!$B$4,$A306&lt;=Dashboard!$B$5,OR(Dashboard!$B$6="All",$B306=Dashboard!$B$6),OR(Dashboard!$B$7="All",$E306=Dashboard!$B$7)),1,0))</f>
        <v/>
      </c>
      <c r="R306" s="32">
        <f>IF(OR($A306="",$B306="",$C306="",$D306=""),"",$B306&amp;"|"&amp;$C306&amp;"|"&amp;YEAR($A306)&amp;"-"&amp;MONTH($A306)&amp;"-"&amp;DAY($A306)&amp;"|"&amp;$D306)</f>
        <v/>
      </c>
    </row>
    <row r="307">
      <c r="A307" s="44" t="n"/>
      <c r="B307" s="26" t="n"/>
      <c r="C307" s="26" t="n"/>
      <c r="D307" s="26" t="n"/>
      <c r="E307" s="26" t="n"/>
      <c r="F307" s="27" t="n"/>
      <c r="G307" s="27" t="n"/>
      <c r="H307" s="27" t="n"/>
      <c r="I307" s="27" t="n"/>
      <c r="J307" s="27" t="n"/>
      <c r="K307" s="28" t="n"/>
      <c r="L307" s="29">
        <f>IF(COUNTA($A307:$K307)=0,"",MAX($F307-$G307-$H307,0))</f>
        <v/>
      </c>
      <c r="M307" s="29">
        <f>IF(COUNTA($A307:$K307)=0,"",MAX($L307-$I307,0))</f>
        <v/>
      </c>
      <c r="N307" s="45">
        <f>IF(COUNTA($A307:$K307)=0,"",IF($L307=0,"",$I307/$L307))</f>
        <v/>
      </c>
      <c r="O307" s="29">
        <f>IF(COUNTA($A307:$K307)=0,"",$G307+$H307)</f>
        <v/>
      </c>
      <c r="P307" s="31">
        <f>IF(COUNTA($A307:$K307)=0,"",IF(OR($A307="",$B307="",$C307="",$D307="",$E307="",$F307="",$G307="",$H307="",$I307="",$J307=""),"Missing required field",IF(COUNTIFS(Lists!$B$2:$B$21,$B307,Lists!$D$2:$D$21,$C307)=0,"Room/clinic mismatch",IF(COUNTIFS($A$7:$A$506,$A307,$B$7:$B$506,$B307,$C$7:$C$506,$C307,$D$7:$D$506,$D307)&gt;1,"Duplicate room session",IF($G307+$H307&gt;$F307,"Unavailable exceeds capacity",IF($I307&gt;$L307,"Occupied exceeds usable","Ready"))))))</f>
        <v/>
      </c>
      <c r="Q307" s="29">
        <f>IF($P307&lt;&gt;"Ready",0,IF(AND($A307&gt;=Dashboard!$B$4,$A307&lt;=Dashboard!$B$5,OR(Dashboard!$B$6="All",$B307=Dashboard!$B$6),OR(Dashboard!$B$7="All",$E307=Dashboard!$B$7)),1,0))</f>
        <v/>
      </c>
      <c r="R307" s="32">
        <f>IF(OR($A307="",$B307="",$C307="",$D307=""),"",$B307&amp;"|"&amp;$C307&amp;"|"&amp;YEAR($A307)&amp;"-"&amp;MONTH($A307)&amp;"-"&amp;DAY($A307)&amp;"|"&amp;$D307)</f>
        <v/>
      </c>
    </row>
    <row r="308">
      <c r="A308" s="44" t="n"/>
      <c r="B308" s="26" t="n"/>
      <c r="C308" s="26" t="n"/>
      <c r="D308" s="26" t="n"/>
      <c r="E308" s="26" t="n"/>
      <c r="F308" s="27" t="n"/>
      <c r="G308" s="27" t="n"/>
      <c r="H308" s="27" t="n"/>
      <c r="I308" s="27" t="n"/>
      <c r="J308" s="27" t="n"/>
      <c r="K308" s="28" t="n"/>
      <c r="L308" s="29">
        <f>IF(COUNTA($A308:$K308)=0,"",MAX($F308-$G308-$H308,0))</f>
        <v/>
      </c>
      <c r="M308" s="29">
        <f>IF(COUNTA($A308:$K308)=0,"",MAX($L308-$I308,0))</f>
        <v/>
      </c>
      <c r="N308" s="45">
        <f>IF(COUNTA($A308:$K308)=0,"",IF($L308=0,"",$I308/$L308))</f>
        <v/>
      </c>
      <c r="O308" s="29">
        <f>IF(COUNTA($A308:$K308)=0,"",$G308+$H308)</f>
        <v/>
      </c>
      <c r="P308" s="31">
        <f>IF(COUNTA($A308:$K308)=0,"",IF(OR($A308="",$B308="",$C308="",$D308="",$E308="",$F308="",$G308="",$H308="",$I308="",$J308=""),"Missing required field",IF(COUNTIFS(Lists!$B$2:$B$21,$B308,Lists!$D$2:$D$21,$C308)=0,"Room/clinic mismatch",IF(COUNTIFS($A$7:$A$506,$A308,$B$7:$B$506,$B308,$C$7:$C$506,$C308,$D$7:$D$506,$D308)&gt;1,"Duplicate room session",IF($G308+$H308&gt;$F308,"Unavailable exceeds capacity",IF($I308&gt;$L308,"Occupied exceeds usable","Ready"))))))</f>
        <v/>
      </c>
      <c r="Q308" s="29">
        <f>IF($P308&lt;&gt;"Ready",0,IF(AND($A308&gt;=Dashboard!$B$4,$A308&lt;=Dashboard!$B$5,OR(Dashboard!$B$6="All",$B308=Dashboard!$B$6),OR(Dashboard!$B$7="All",$E308=Dashboard!$B$7)),1,0))</f>
        <v/>
      </c>
      <c r="R308" s="32">
        <f>IF(OR($A308="",$B308="",$C308="",$D308=""),"",$B308&amp;"|"&amp;$C308&amp;"|"&amp;YEAR($A308)&amp;"-"&amp;MONTH($A308)&amp;"-"&amp;DAY($A308)&amp;"|"&amp;$D308)</f>
        <v/>
      </c>
    </row>
    <row r="309">
      <c r="A309" s="44" t="n"/>
      <c r="B309" s="26" t="n"/>
      <c r="C309" s="26" t="n"/>
      <c r="D309" s="26" t="n"/>
      <c r="E309" s="26" t="n"/>
      <c r="F309" s="27" t="n"/>
      <c r="G309" s="27" t="n"/>
      <c r="H309" s="27" t="n"/>
      <c r="I309" s="27" t="n"/>
      <c r="J309" s="27" t="n"/>
      <c r="K309" s="28" t="n"/>
      <c r="L309" s="29">
        <f>IF(COUNTA($A309:$K309)=0,"",MAX($F309-$G309-$H309,0))</f>
        <v/>
      </c>
      <c r="M309" s="29">
        <f>IF(COUNTA($A309:$K309)=0,"",MAX($L309-$I309,0))</f>
        <v/>
      </c>
      <c r="N309" s="45">
        <f>IF(COUNTA($A309:$K309)=0,"",IF($L309=0,"",$I309/$L309))</f>
        <v/>
      </c>
      <c r="O309" s="29">
        <f>IF(COUNTA($A309:$K309)=0,"",$G309+$H309)</f>
        <v/>
      </c>
      <c r="P309" s="31">
        <f>IF(COUNTA($A309:$K309)=0,"",IF(OR($A309="",$B309="",$C309="",$D309="",$E309="",$F309="",$G309="",$H309="",$I309="",$J309=""),"Missing required field",IF(COUNTIFS(Lists!$B$2:$B$21,$B309,Lists!$D$2:$D$21,$C309)=0,"Room/clinic mismatch",IF(COUNTIFS($A$7:$A$506,$A309,$B$7:$B$506,$B309,$C$7:$C$506,$C309,$D$7:$D$506,$D309)&gt;1,"Duplicate room session",IF($G309+$H309&gt;$F309,"Unavailable exceeds capacity",IF($I309&gt;$L309,"Occupied exceeds usable","Ready"))))))</f>
        <v/>
      </c>
      <c r="Q309" s="29">
        <f>IF($P309&lt;&gt;"Ready",0,IF(AND($A309&gt;=Dashboard!$B$4,$A309&lt;=Dashboard!$B$5,OR(Dashboard!$B$6="All",$B309=Dashboard!$B$6),OR(Dashboard!$B$7="All",$E309=Dashboard!$B$7)),1,0))</f>
        <v/>
      </c>
      <c r="R309" s="32">
        <f>IF(OR($A309="",$B309="",$C309="",$D309=""),"",$B309&amp;"|"&amp;$C309&amp;"|"&amp;YEAR($A309)&amp;"-"&amp;MONTH($A309)&amp;"-"&amp;DAY($A309)&amp;"|"&amp;$D309)</f>
        <v/>
      </c>
    </row>
    <row r="310">
      <c r="A310" s="44" t="n"/>
      <c r="B310" s="26" t="n"/>
      <c r="C310" s="26" t="n"/>
      <c r="D310" s="26" t="n"/>
      <c r="E310" s="26" t="n"/>
      <c r="F310" s="27" t="n"/>
      <c r="G310" s="27" t="n"/>
      <c r="H310" s="27" t="n"/>
      <c r="I310" s="27" t="n"/>
      <c r="J310" s="27" t="n"/>
      <c r="K310" s="28" t="n"/>
      <c r="L310" s="29">
        <f>IF(COUNTA($A310:$K310)=0,"",MAX($F310-$G310-$H310,0))</f>
        <v/>
      </c>
      <c r="M310" s="29">
        <f>IF(COUNTA($A310:$K310)=0,"",MAX($L310-$I310,0))</f>
        <v/>
      </c>
      <c r="N310" s="45">
        <f>IF(COUNTA($A310:$K310)=0,"",IF($L310=0,"",$I310/$L310))</f>
        <v/>
      </c>
      <c r="O310" s="29">
        <f>IF(COUNTA($A310:$K310)=0,"",$G310+$H310)</f>
        <v/>
      </c>
      <c r="P310" s="31">
        <f>IF(COUNTA($A310:$K310)=0,"",IF(OR($A310="",$B310="",$C310="",$D310="",$E310="",$F310="",$G310="",$H310="",$I310="",$J310=""),"Missing required field",IF(COUNTIFS(Lists!$B$2:$B$21,$B310,Lists!$D$2:$D$21,$C310)=0,"Room/clinic mismatch",IF(COUNTIFS($A$7:$A$506,$A310,$B$7:$B$506,$B310,$C$7:$C$506,$C310,$D$7:$D$506,$D310)&gt;1,"Duplicate room session",IF($G310+$H310&gt;$F310,"Unavailable exceeds capacity",IF($I310&gt;$L310,"Occupied exceeds usable","Ready"))))))</f>
        <v/>
      </c>
      <c r="Q310" s="29">
        <f>IF($P310&lt;&gt;"Ready",0,IF(AND($A310&gt;=Dashboard!$B$4,$A310&lt;=Dashboard!$B$5,OR(Dashboard!$B$6="All",$B310=Dashboard!$B$6),OR(Dashboard!$B$7="All",$E310=Dashboard!$B$7)),1,0))</f>
        <v/>
      </c>
      <c r="R310" s="32">
        <f>IF(OR($A310="",$B310="",$C310="",$D310=""),"",$B310&amp;"|"&amp;$C310&amp;"|"&amp;YEAR($A310)&amp;"-"&amp;MONTH($A310)&amp;"-"&amp;DAY($A310)&amp;"|"&amp;$D310)</f>
        <v/>
      </c>
    </row>
    <row r="311">
      <c r="A311" s="44" t="n"/>
      <c r="B311" s="26" t="n"/>
      <c r="C311" s="26" t="n"/>
      <c r="D311" s="26" t="n"/>
      <c r="E311" s="26" t="n"/>
      <c r="F311" s="27" t="n"/>
      <c r="G311" s="27" t="n"/>
      <c r="H311" s="27" t="n"/>
      <c r="I311" s="27" t="n"/>
      <c r="J311" s="27" t="n"/>
      <c r="K311" s="28" t="n"/>
      <c r="L311" s="29">
        <f>IF(COUNTA($A311:$K311)=0,"",MAX($F311-$G311-$H311,0))</f>
        <v/>
      </c>
      <c r="M311" s="29">
        <f>IF(COUNTA($A311:$K311)=0,"",MAX($L311-$I311,0))</f>
        <v/>
      </c>
      <c r="N311" s="45">
        <f>IF(COUNTA($A311:$K311)=0,"",IF($L311=0,"",$I311/$L311))</f>
        <v/>
      </c>
      <c r="O311" s="29">
        <f>IF(COUNTA($A311:$K311)=0,"",$G311+$H311)</f>
        <v/>
      </c>
      <c r="P311" s="31">
        <f>IF(COUNTA($A311:$K311)=0,"",IF(OR($A311="",$B311="",$C311="",$D311="",$E311="",$F311="",$G311="",$H311="",$I311="",$J311=""),"Missing required field",IF(COUNTIFS(Lists!$B$2:$B$21,$B311,Lists!$D$2:$D$21,$C311)=0,"Room/clinic mismatch",IF(COUNTIFS($A$7:$A$506,$A311,$B$7:$B$506,$B311,$C$7:$C$506,$C311,$D$7:$D$506,$D311)&gt;1,"Duplicate room session",IF($G311+$H311&gt;$F311,"Unavailable exceeds capacity",IF($I311&gt;$L311,"Occupied exceeds usable","Ready"))))))</f>
        <v/>
      </c>
      <c r="Q311" s="29">
        <f>IF($P311&lt;&gt;"Ready",0,IF(AND($A311&gt;=Dashboard!$B$4,$A311&lt;=Dashboard!$B$5,OR(Dashboard!$B$6="All",$B311=Dashboard!$B$6),OR(Dashboard!$B$7="All",$E311=Dashboard!$B$7)),1,0))</f>
        <v/>
      </c>
      <c r="R311" s="32">
        <f>IF(OR($A311="",$B311="",$C311="",$D311=""),"",$B311&amp;"|"&amp;$C311&amp;"|"&amp;YEAR($A311)&amp;"-"&amp;MONTH($A311)&amp;"-"&amp;DAY($A311)&amp;"|"&amp;$D311)</f>
        <v/>
      </c>
    </row>
    <row r="312">
      <c r="A312" s="44" t="n"/>
      <c r="B312" s="26" t="n"/>
      <c r="C312" s="26" t="n"/>
      <c r="D312" s="26" t="n"/>
      <c r="E312" s="26" t="n"/>
      <c r="F312" s="27" t="n"/>
      <c r="G312" s="27" t="n"/>
      <c r="H312" s="27" t="n"/>
      <c r="I312" s="27" t="n"/>
      <c r="J312" s="27" t="n"/>
      <c r="K312" s="28" t="n"/>
      <c r="L312" s="29">
        <f>IF(COUNTA($A312:$K312)=0,"",MAX($F312-$G312-$H312,0))</f>
        <v/>
      </c>
      <c r="M312" s="29">
        <f>IF(COUNTA($A312:$K312)=0,"",MAX($L312-$I312,0))</f>
        <v/>
      </c>
      <c r="N312" s="45">
        <f>IF(COUNTA($A312:$K312)=0,"",IF($L312=0,"",$I312/$L312))</f>
        <v/>
      </c>
      <c r="O312" s="29">
        <f>IF(COUNTA($A312:$K312)=0,"",$G312+$H312)</f>
        <v/>
      </c>
      <c r="P312" s="31">
        <f>IF(COUNTA($A312:$K312)=0,"",IF(OR($A312="",$B312="",$C312="",$D312="",$E312="",$F312="",$G312="",$H312="",$I312="",$J312=""),"Missing required field",IF(COUNTIFS(Lists!$B$2:$B$21,$B312,Lists!$D$2:$D$21,$C312)=0,"Room/clinic mismatch",IF(COUNTIFS($A$7:$A$506,$A312,$B$7:$B$506,$B312,$C$7:$C$506,$C312,$D$7:$D$506,$D312)&gt;1,"Duplicate room session",IF($G312+$H312&gt;$F312,"Unavailable exceeds capacity",IF($I312&gt;$L312,"Occupied exceeds usable","Ready"))))))</f>
        <v/>
      </c>
      <c r="Q312" s="29">
        <f>IF($P312&lt;&gt;"Ready",0,IF(AND($A312&gt;=Dashboard!$B$4,$A312&lt;=Dashboard!$B$5,OR(Dashboard!$B$6="All",$B312=Dashboard!$B$6),OR(Dashboard!$B$7="All",$E312=Dashboard!$B$7)),1,0))</f>
        <v/>
      </c>
      <c r="R312" s="32">
        <f>IF(OR($A312="",$B312="",$C312="",$D312=""),"",$B312&amp;"|"&amp;$C312&amp;"|"&amp;YEAR($A312)&amp;"-"&amp;MONTH($A312)&amp;"-"&amp;DAY($A312)&amp;"|"&amp;$D312)</f>
        <v/>
      </c>
    </row>
    <row r="313">
      <c r="A313" s="44" t="n"/>
      <c r="B313" s="26" t="n"/>
      <c r="C313" s="26" t="n"/>
      <c r="D313" s="26" t="n"/>
      <c r="E313" s="26" t="n"/>
      <c r="F313" s="27" t="n"/>
      <c r="G313" s="27" t="n"/>
      <c r="H313" s="27" t="n"/>
      <c r="I313" s="27" t="n"/>
      <c r="J313" s="27" t="n"/>
      <c r="K313" s="28" t="n"/>
      <c r="L313" s="29">
        <f>IF(COUNTA($A313:$K313)=0,"",MAX($F313-$G313-$H313,0))</f>
        <v/>
      </c>
      <c r="M313" s="29">
        <f>IF(COUNTA($A313:$K313)=0,"",MAX($L313-$I313,0))</f>
        <v/>
      </c>
      <c r="N313" s="45">
        <f>IF(COUNTA($A313:$K313)=0,"",IF($L313=0,"",$I313/$L313))</f>
        <v/>
      </c>
      <c r="O313" s="29">
        <f>IF(COUNTA($A313:$K313)=0,"",$G313+$H313)</f>
        <v/>
      </c>
      <c r="P313" s="31">
        <f>IF(COUNTA($A313:$K313)=0,"",IF(OR($A313="",$B313="",$C313="",$D313="",$E313="",$F313="",$G313="",$H313="",$I313="",$J313=""),"Missing required field",IF(COUNTIFS(Lists!$B$2:$B$21,$B313,Lists!$D$2:$D$21,$C313)=0,"Room/clinic mismatch",IF(COUNTIFS($A$7:$A$506,$A313,$B$7:$B$506,$B313,$C$7:$C$506,$C313,$D$7:$D$506,$D313)&gt;1,"Duplicate room session",IF($G313+$H313&gt;$F313,"Unavailable exceeds capacity",IF($I313&gt;$L313,"Occupied exceeds usable","Ready"))))))</f>
        <v/>
      </c>
      <c r="Q313" s="29">
        <f>IF($P313&lt;&gt;"Ready",0,IF(AND($A313&gt;=Dashboard!$B$4,$A313&lt;=Dashboard!$B$5,OR(Dashboard!$B$6="All",$B313=Dashboard!$B$6),OR(Dashboard!$B$7="All",$E313=Dashboard!$B$7)),1,0))</f>
        <v/>
      </c>
      <c r="R313" s="32">
        <f>IF(OR($A313="",$B313="",$C313="",$D313=""),"",$B313&amp;"|"&amp;$C313&amp;"|"&amp;YEAR($A313)&amp;"-"&amp;MONTH($A313)&amp;"-"&amp;DAY($A313)&amp;"|"&amp;$D313)</f>
        <v/>
      </c>
    </row>
    <row r="314">
      <c r="A314" s="44" t="n"/>
      <c r="B314" s="26" t="n"/>
      <c r="C314" s="26" t="n"/>
      <c r="D314" s="26" t="n"/>
      <c r="E314" s="26" t="n"/>
      <c r="F314" s="27" t="n"/>
      <c r="G314" s="27" t="n"/>
      <c r="H314" s="27" t="n"/>
      <c r="I314" s="27" t="n"/>
      <c r="J314" s="27" t="n"/>
      <c r="K314" s="28" t="n"/>
      <c r="L314" s="29">
        <f>IF(COUNTA($A314:$K314)=0,"",MAX($F314-$G314-$H314,0))</f>
        <v/>
      </c>
      <c r="M314" s="29">
        <f>IF(COUNTA($A314:$K314)=0,"",MAX($L314-$I314,0))</f>
        <v/>
      </c>
      <c r="N314" s="45">
        <f>IF(COUNTA($A314:$K314)=0,"",IF($L314=0,"",$I314/$L314))</f>
        <v/>
      </c>
      <c r="O314" s="29">
        <f>IF(COUNTA($A314:$K314)=0,"",$G314+$H314)</f>
        <v/>
      </c>
      <c r="P314" s="31">
        <f>IF(COUNTA($A314:$K314)=0,"",IF(OR($A314="",$B314="",$C314="",$D314="",$E314="",$F314="",$G314="",$H314="",$I314="",$J314=""),"Missing required field",IF(COUNTIFS(Lists!$B$2:$B$21,$B314,Lists!$D$2:$D$21,$C314)=0,"Room/clinic mismatch",IF(COUNTIFS($A$7:$A$506,$A314,$B$7:$B$506,$B314,$C$7:$C$506,$C314,$D$7:$D$506,$D314)&gt;1,"Duplicate room session",IF($G314+$H314&gt;$F314,"Unavailable exceeds capacity",IF($I314&gt;$L314,"Occupied exceeds usable","Ready"))))))</f>
        <v/>
      </c>
      <c r="Q314" s="29">
        <f>IF($P314&lt;&gt;"Ready",0,IF(AND($A314&gt;=Dashboard!$B$4,$A314&lt;=Dashboard!$B$5,OR(Dashboard!$B$6="All",$B314=Dashboard!$B$6),OR(Dashboard!$B$7="All",$E314=Dashboard!$B$7)),1,0))</f>
        <v/>
      </c>
      <c r="R314" s="32">
        <f>IF(OR($A314="",$B314="",$C314="",$D314=""),"",$B314&amp;"|"&amp;$C314&amp;"|"&amp;YEAR($A314)&amp;"-"&amp;MONTH($A314)&amp;"-"&amp;DAY($A314)&amp;"|"&amp;$D314)</f>
        <v/>
      </c>
    </row>
    <row r="315">
      <c r="A315" s="44" t="n"/>
      <c r="B315" s="26" t="n"/>
      <c r="C315" s="26" t="n"/>
      <c r="D315" s="26" t="n"/>
      <c r="E315" s="26" t="n"/>
      <c r="F315" s="27" t="n"/>
      <c r="G315" s="27" t="n"/>
      <c r="H315" s="27" t="n"/>
      <c r="I315" s="27" t="n"/>
      <c r="J315" s="27" t="n"/>
      <c r="K315" s="28" t="n"/>
      <c r="L315" s="29">
        <f>IF(COUNTA($A315:$K315)=0,"",MAX($F315-$G315-$H315,0))</f>
        <v/>
      </c>
      <c r="M315" s="29">
        <f>IF(COUNTA($A315:$K315)=0,"",MAX($L315-$I315,0))</f>
        <v/>
      </c>
      <c r="N315" s="45">
        <f>IF(COUNTA($A315:$K315)=0,"",IF($L315=0,"",$I315/$L315))</f>
        <v/>
      </c>
      <c r="O315" s="29">
        <f>IF(COUNTA($A315:$K315)=0,"",$G315+$H315)</f>
        <v/>
      </c>
      <c r="P315" s="31">
        <f>IF(COUNTA($A315:$K315)=0,"",IF(OR($A315="",$B315="",$C315="",$D315="",$E315="",$F315="",$G315="",$H315="",$I315="",$J315=""),"Missing required field",IF(COUNTIFS(Lists!$B$2:$B$21,$B315,Lists!$D$2:$D$21,$C315)=0,"Room/clinic mismatch",IF(COUNTIFS($A$7:$A$506,$A315,$B$7:$B$506,$B315,$C$7:$C$506,$C315,$D$7:$D$506,$D315)&gt;1,"Duplicate room session",IF($G315+$H315&gt;$F315,"Unavailable exceeds capacity",IF($I315&gt;$L315,"Occupied exceeds usable","Ready"))))))</f>
        <v/>
      </c>
      <c r="Q315" s="29">
        <f>IF($P315&lt;&gt;"Ready",0,IF(AND($A315&gt;=Dashboard!$B$4,$A315&lt;=Dashboard!$B$5,OR(Dashboard!$B$6="All",$B315=Dashboard!$B$6),OR(Dashboard!$B$7="All",$E315=Dashboard!$B$7)),1,0))</f>
        <v/>
      </c>
      <c r="R315" s="32">
        <f>IF(OR($A315="",$B315="",$C315="",$D315=""),"",$B315&amp;"|"&amp;$C315&amp;"|"&amp;YEAR($A315)&amp;"-"&amp;MONTH($A315)&amp;"-"&amp;DAY($A315)&amp;"|"&amp;$D315)</f>
        <v/>
      </c>
    </row>
    <row r="316">
      <c r="A316" s="44" t="n"/>
      <c r="B316" s="26" t="n"/>
      <c r="C316" s="26" t="n"/>
      <c r="D316" s="26" t="n"/>
      <c r="E316" s="26" t="n"/>
      <c r="F316" s="27" t="n"/>
      <c r="G316" s="27" t="n"/>
      <c r="H316" s="27" t="n"/>
      <c r="I316" s="27" t="n"/>
      <c r="J316" s="27" t="n"/>
      <c r="K316" s="28" t="n"/>
      <c r="L316" s="29">
        <f>IF(COUNTA($A316:$K316)=0,"",MAX($F316-$G316-$H316,0))</f>
        <v/>
      </c>
      <c r="M316" s="29">
        <f>IF(COUNTA($A316:$K316)=0,"",MAX($L316-$I316,0))</f>
        <v/>
      </c>
      <c r="N316" s="45">
        <f>IF(COUNTA($A316:$K316)=0,"",IF($L316=0,"",$I316/$L316))</f>
        <v/>
      </c>
      <c r="O316" s="29">
        <f>IF(COUNTA($A316:$K316)=0,"",$G316+$H316)</f>
        <v/>
      </c>
      <c r="P316" s="31">
        <f>IF(COUNTA($A316:$K316)=0,"",IF(OR($A316="",$B316="",$C316="",$D316="",$E316="",$F316="",$G316="",$H316="",$I316="",$J316=""),"Missing required field",IF(COUNTIFS(Lists!$B$2:$B$21,$B316,Lists!$D$2:$D$21,$C316)=0,"Room/clinic mismatch",IF(COUNTIFS($A$7:$A$506,$A316,$B$7:$B$506,$B316,$C$7:$C$506,$C316,$D$7:$D$506,$D316)&gt;1,"Duplicate room session",IF($G316+$H316&gt;$F316,"Unavailable exceeds capacity",IF($I316&gt;$L316,"Occupied exceeds usable","Ready"))))))</f>
        <v/>
      </c>
      <c r="Q316" s="29">
        <f>IF($P316&lt;&gt;"Ready",0,IF(AND($A316&gt;=Dashboard!$B$4,$A316&lt;=Dashboard!$B$5,OR(Dashboard!$B$6="All",$B316=Dashboard!$B$6),OR(Dashboard!$B$7="All",$E316=Dashboard!$B$7)),1,0))</f>
        <v/>
      </c>
      <c r="R316" s="32">
        <f>IF(OR($A316="",$B316="",$C316="",$D316=""),"",$B316&amp;"|"&amp;$C316&amp;"|"&amp;YEAR($A316)&amp;"-"&amp;MONTH($A316)&amp;"-"&amp;DAY($A316)&amp;"|"&amp;$D316)</f>
        <v/>
      </c>
    </row>
    <row r="317">
      <c r="A317" s="44" t="n"/>
      <c r="B317" s="26" t="n"/>
      <c r="C317" s="26" t="n"/>
      <c r="D317" s="26" t="n"/>
      <c r="E317" s="26" t="n"/>
      <c r="F317" s="27" t="n"/>
      <c r="G317" s="27" t="n"/>
      <c r="H317" s="27" t="n"/>
      <c r="I317" s="27" t="n"/>
      <c r="J317" s="27" t="n"/>
      <c r="K317" s="28" t="n"/>
      <c r="L317" s="29">
        <f>IF(COUNTA($A317:$K317)=0,"",MAX($F317-$G317-$H317,0))</f>
        <v/>
      </c>
      <c r="M317" s="29">
        <f>IF(COUNTA($A317:$K317)=0,"",MAX($L317-$I317,0))</f>
        <v/>
      </c>
      <c r="N317" s="45">
        <f>IF(COUNTA($A317:$K317)=0,"",IF($L317=0,"",$I317/$L317))</f>
        <v/>
      </c>
      <c r="O317" s="29">
        <f>IF(COUNTA($A317:$K317)=0,"",$G317+$H317)</f>
        <v/>
      </c>
      <c r="P317" s="31">
        <f>IF(COUNTA($A317:$K317)=0,"",IF(OR($A317="",$B317="",$C317="",$D317="",$E317="",$F317="",$G317="",$H317="",$I317="",$J317=""),"Missing required field",IF(COUNTIFS(Lists!$B$2:$B$21,$B317,Lists!$D$2:$D$21,$C317)=0,"Room/clinic mismatch",IF(COUNTIFS($A$7:$A$506,$A317,$B$7:$B$506,$B317,$C$7:$C$506,$C317,$D$7:$D$506,$D317)&gt;1,"Duplicate room session",IF($G317+$H317&gt;$F317,"Unavailable exceeds capacity",IF($I317&gt;$L317,"Occupied exceeds usable","Ready"))))))</f>
        <v/>
      </c>
      <c r="Q317" s="29">
        <f>IF($P317&lt;&gt;"Ready",0,IF(AND($A317&gt;=Dashboard!$B$4,$A317&lt;=Dashboard!$B$5,OR(Dashboard!$B$6="All",$B317=Dashboard!$B$6),OR(Dashboard!$B$7="All",$E317=Dashboard!$B$7)),1,0))</f>
        <v/>
      </c>
      <c r="R317" s="32">
        <f>IF(OR($A317="",$B317="",$C317="",$D317=""),"",$B317&amp;"|"&amp;$C317&amp;"|"&amp;YEAR($A317)&amp;"-"&amp;MONTH($A317)&amp;"-"&amp;DAY($A317)&amp;"|"&amp;$D317)</f>
        <v/>
      </c>
    </row>
    <row r="318">
      <c r="A318" s="44" t="n"/>
      <c r="B318" s="26" t="n"/>
      <c r="C318" s="26" t="n"/>
      <c r="D318" s="26" t="n"/>
      <c r="E318" s="26" t="n"/>
      <c r="F318" s="27" t="n"/>
      <c r="G318" s="27" t="n"/>
      <c r="H318" s="27" t="n"/>
      <c r="I318" s="27" t="n"/>
      <c r="J318" s="27" t="n"/>
      <c r="K318" s="28" t="n"/>
      <c r="L318" s="29">
        <f>IF(COUNTA($A318:$K318)=0,"",MAX($F318-$G318-$H318,0))</f>
        <v/>
      </c>
      <c r="M318" s="29">
        <f>IF(COUNTA($A318:$K318)=0,"",MAX($L318-$I318,0))</f>
        <v/>
      </c>
      <c r="N318" s="45">
        <f>IF(COUNTA($A318:$K318)=0,"",IF($L318=0,"",$I318/$L318))</f>
        <v/>
      </c>
      <c r="O318" s="29">
        <f>IF(COUNTA($A318:$K318)=0,"",$G318+$H318)</f>
        <v/>
      </c>
      <c r="P318" s="31">
        <f>IF(COUNTA($A318:$K318)=0,"",IF(OR($A318="",$B318="",$C318="",$D318="",$E318="",$F318="",$G318="",$H318="",$I318="",$J318=""),"Missing required field",IF(COUNTIFS(Lists!$B$2:$B$21,$B318,Lists!$D$2:$D$21,$C318)=0,"Room/clinic mismatch",IF(COUNTIFS($A$7:$A$506,$A318,$B$7:$B$506,$B318,$C$7:$C$506,$C318,$D$7:$D$506,$D318)&gt;1,"Duplicate room session",IF($G318+$H318&gt;$F318,"Unavailable exceeds capacity",IF($I318&gt;$L318,"Occupied exceeds usable","Ready"))))))</f>
        <v/>
      </c>
      <c r="Q318" s="29">
        <f>IF($P318&lt;&gt;"Ready",0,IF(AND($A318&gt;=Dashboard!$B$4,$A318&lt;=Dashboard!$B$5,OR(Dashboard!$B$6="All",$B318=Dashboard!$B$6),OR(Dashboard!$B$7="All",$E318=Dashboard!$B$7)),1,0))</f>
        <v/>
      </c>
      <c r="R318" s="32">
        <f>IF(OR($A318="",$B318="",$C318="",$D318=""),"",$B318&amp;"|"&amp;$C318&amp;"|"&amp;YEAR($A318)&amp;"-"&amp;MONTH($A318)&amp;"-"&amp;DAY($A318)&amp;"|"&amp;$D318)</f>
        <v/>
      </c>
    </row>
    <row r="319">
      <c r="A319" s="44" t="n"/>
      <c r="B319" s="26" t="n"/>
      <c r="C319" s="26" t="n"/>
      <c r="D319" s="26" t="n"/>
      <c r="E319" s="26" t="n"/>
      <c r="F319" s="27" t="n"/>
      <c r="G319" s="27" t="n"/>
      <c r="H319" s="27" t="n"/>
      <c r="I319" s="27" t="n"/>
      <c r="J319" s="27" t="n"/>
      <c r="K319" s="28" t="n"/>
      <c r="L319" s="29">
        <f>IF(COUNTA($A319:$K319)=0,"",MAX($F319-$G319-$H319,0))</f>
        <v/>
      </c>
      <c r="M319" s="29">
        <f>IF(COUNTA($A319:$K319)=0,"",MAX($L319-$I319,0))</f>
        <v/>
      </c>
      <c r="N319" s="45">
        <f>IF(COUNTA($A319:$K319)=0,"",IF($L319=0,"",$I319/$L319))</f>
        <v/>
      </c>
      <c r="O319" s="29">
        <f>IF(COUNTA($A319:$K319)=0,"",$G319+$H319)</f>
        <v/>
      </c>
      <c r="P319" s="31">
        <f>IF(COUNTA($A319:$K319)=0,"",IF(OR($A319="",$B319="",$C319="",$D319="",$E319="",$F319="",$G319="",$H319="",$I319="",$J319=""),"Missing required field",IF(COUNTIFS(Lists!$B$2:$B$21,$B319,Lists!$D$2:$D$21,$C319)=0,"Room/clinic mismatch",IF(COUNTIFS($A$7:$A$506,$A319,$B$7:$B$506,$B319,$C$7:$C$506,$C319,$D$7:$D$506,$D319)&gt;1,"Duplicate room session",IF($G319+$H319&gt;$F319,"Unavailable exceeds capacity",IF($I319&gt;$L319,"Occupied exceeds usable","Ready"))))))</f>
        <v/>
      </c>
      <c r="Q319" s="29">
        <f>IF($P319&lt;&gt;"Ready",0,IF(AND($A319&gt;=Dashboard!$B$4,$A319&lt;=Dashboard!$B$5,OR(Dashboard!$B$6="All",$B319=Dashboard!$B$6),OR(Dashboard!$B$7="All",$E319=Dashboard!$B$7)),1,0))</f>
        <v/>
      </c>
      <c r="R319" s="32">
        <f>IF(OR($A319="",$B319="",$C319="",$D319=""),"",$B319&amp;"|"&amp;$C319&amp;"|"&amp;YEAR($A319)&amp;"-"&amp;MONTH($A319)&amp;"-"&amp;DAY($A319)&amp;"|"&amp;$D319)</f>
        <v/>
      </c>
    </row>
    <row r="320">
      <c r="A320" s="44" t="n"/>
      <c r="B320" s="26" t="n"/>
      <c r="C320" s="26" t="n"/>
      <c r="D320" s="26" t="n"/>
      <c r="E320" s="26" t="n"/>
      <c r="F320" s="27" t="n"/>
      <c r="G320" s="27" t="n"/>
      <c r="H320" s="27" t="n"/>
      <c r="I320" s="27" t="n"/>
      <c r="J320" s="27" t="n"/>
      <c r="K320" s="28" t="n"/>
      <c r="L320" s="29">
        <f>IF(COUNTA($A320:$K320)=0,"",MAX($F320-$G320-$H320,0))</f>
        <v/>
      </c>
      <c r="M320" s="29">
        <f>IF(COUNTA($A320:$K320)=0,"",MAX($L320-$I320,0))</f>
        <v/>
      </c>
      <c r="N320" s="45">
        <f>IF(COUNTA($A320:$K320)=0,"",IF($L320=0,"",$I320/$L320))</f>
        <v/>
      </c>
      <c r="O320" s="29">
        <f>IF(COUNTA($A320:$K320)=0,"",$G320+$H320)</f>
        <v/>
      </c>
      <c r="P320" s="31">
        <f>IF(COUNTA($A320:$K320)=0,"",IF(OR($A320="",$B320="",$C320="",$D320="",$E320="",$F320="",$G320="",$H320="",$I320="",$J320=""),"Missing required field",IF(COUNTIFS(Lists!$B$2:$B$21,$B320,Lists!$D$2:$D$21,$C320)=0,"Room/clinic mismatch",IF(COUNTIFS($A$7:$A$506,$A320,$B$7:$B$506,$B320,$C$7:$C$506,$C320,$D$7:$D$506,$D320)&gt;1,"Duplicate room session",IF($G320+$H320&gt;$F320,"Unavailable exceeds capacity",IF($I320&gt;$L320,"Occupied exceeds usable","Ready"))))))</f>
        <v/>
      </c>
      <c r="Q320" s="29">
        <f>IF($P320&lt;&gt;"Ready",0,IF(AND($A320&gt;=Dashboard!$B$4,$A320&lt;=Dashboard!$B$5,OR(Dashboard!$B$6="All",$B320=Dashboard!$B$6),OR(Dashboard!$B$7="All",$E320=Dashboard!$B$7)),1,0))</f>
        <v/>
      </c>
      <c r="R320" s="32">
        <f>IF(OR($A320="",$B320="",$C320="",$D320=""),"",$B320&amp;"|"&amp;$C320&amp;"|"&amp;YEAR($A320)&amp;"-"&amp;MONTH($A320)&amp;"-"&amp;DAY($A320)&amp;"|"&amp;$D320)</f>
        <v/>
      </c>
    </row>
    <row r="321">
      <c r="A321" s="44" t="n"/>
      <c r="B321" s="26" t="n"/>
      <c r="C321" s="26" t="n"/>
      <c r="D321" s="26" t="n"/>
      <c r="E321" s="26" t="n"/>
      <c r="F321" s="27" t="n"/>
      <c r="G321" s="27" t="n"/>
      <c r="H321" s="27" t="n"/>
      <c r="I321" s="27" t="n"/>
      <c r="J321" s="27" t="n"/>
      <c r="K321" s="28" t="n"/>
      <c r="L321" s="29">
        <f>IF(COUNTA($A321:$K321)=0,"",MAX($F321-$G321-$H321,0))</f>
        <v/>
      </c>
      <c r="M321" s="29">
        <f>IF(COUNTA($A321:$K321)=0,"",MAX($L321-$I321,0))</f>
        <v/>
      </c>
      <c r="N321" s="45">
        <f>IF(COUNTA($A321:$K321)=0,"",IF($L321=0,"",$I321/$L321))</f>
        <v/>
      </c>
      <c r="O321" s="29">
        <f>IF(COUNTA($A321:$K321)=0,"",$G321+$H321)</f>
        <v/>
      </c>
      <c r="P321" s="31">
        <f>IF(COUNTA($A321:$K321)=0,"",IF(OR($A321="",$B321="",$C321="",$D321="",$E321="",$F321="",$G321="",$H321="",$I321="",$J321=""),"Missing required field",IF(COUNTIFS(Lists!$B$2:$B$21,$B321,Lists!$D$2:$D$21,$C321)=0,"Room/clinic mismatch",IF(COUNTIFS($A$7:$A$506,$A321,$B$7:$B$506,$B321,$C$7:$C$506,$C321,$D$7:$D$506,$D321)&gt;1,"Duplicate room session",IF($G321+$H321&gt;$F321,"Unavailable exceeds capacity",IF($I321&gt;$L321,"Occupied exceeds usable","Ready"))))))</f>
        <v/>
      </c>
      <c r="Q321" s="29">
        <f>IF($P321&lt;&gt;"Ready",0,IF(AND($A321&gt;=Dashboard!$B$4,$A321&lt;=Dashboard!$B$5,OR(Dashboard!$B$6="All",$B321=Dashboard!$B$6),OR(Dashboard!$B$7="All",$E321=Dashboard!$B$7)),1,0))</f>
        <v/>
      </c>
      <c r="R321" s="32">
        <f>IF(OR($A321="",$B321="",$C321="",$D321=""),"",$B321&amp;"|"&amp;$C321&amp;"|"&amp;YEAR($A321)&amp;"-"&amp;MONTH($A321)&amp;"-"&amp;DAY($A321)&amp;"|"&amp;$D321)</f>
        <v/>
      </c>
    </row>
    <row r="322">
      <c r="A322" s="44" t="n"/>
      <c r="B322" s="26" t="n"/>
      <c r="C322" s="26" t="n"/>
      <c r="D322" s="26" t="n"/>
      <c r="E322" s="26" t="n"/>
      <c r="F322" s="27" t="n"/>
      <c r="G322" s="27" t="n"/>
      <c r="H322" s="27" t="n"/>
      <c r="I322" s="27" t="n"/>
      <c r="J322" s="27" t="n"/>
      <c r="K322" s="28" t="n"/>
      <c r="L322" s="29">
        <f>IF(COUNTA($A322:$K322)=0,"",MAX($F322-$G322-$H322,0))</f>
        <v/>
      </c>
      <c r="M322" s="29">
        <f>IF(COUNTA($A322:$K322)=0,"",MAX($L322-$I322,0))</f>
        <v/>
      </c>
      <c r="N322" s="45">
        <f>IF(COUNTA($A322:$K322)=0,"",IF($L322=0,"",$I322/$L322))</f>
        <v/>
      </c>
      <c r="O322" s="29">
        <f>IF(COUNTA($A322:$K322)=0,"",$G322+$H322)</f>
        <v/>
      </c>
      <c r="P322" s="31">
        <f>IF(COUNTA($A322:$K322)=0,"",IF(OR($A322="",$B322="",$C322="",$D322="",$E322="",$F322="",$G322="",$H322="",$I322="",$J322=""),"Missing required field",IF(COUNTIFS(Lists!$B$2:$B$21,$B322,Lists!$D$2:$D$21,$C322)=0,"Room/clinic mismatch",IF(COUNTIFS($A$7:$A$506,$A322,$B$7:$B$506,$B322,$C$7:$C$506,$C322,$D$7:$D$506,$D322)&gt;1,"Duplicate room session",IF($G322+$H322&gt;$F322,"Unavailable exceeds capacity",IF($I322&gt;$L322,"Occupied exceeds usable","Ready"))))))</f>
        <v/>
      </c>
      <c r="Q322" s="29">
        <f>IF($P322&lt;&gt;"Ready",0,IF(AND($A322&gt;=Dashboard!$B$4,$A322&lt;=Dashboard!$B$5,OR(Dashboard!$B$6="All",$B322=Dashboard!$B$6),OR(Dashboard!$B$7="All",$E322=Dashboard!$B$7)),1,0))</f>
        <v/>
      </c>
      <c r="R322" s="32">
        <f>IF(OR($A322="",$B322="",$C322="",$D322=""),"",$B322&amp;"|"&amp;$C322&amp;"|"&amp;YEAR($A322)&amp;"-"&amp;MONTH($A322)&amp;"-"&amp;DAY($A322)&amp;"|"&amp;$D322)</f>
        <v/>
      </c>
    </row>
    <row r="323">
      <c r="A323" s="44" t="n"/>
      <c r="B323" s="26" t="n"/>
      <c r="C323" s="26" t="n"/>
      <c r="D323" s="26" t="n"/>
      <c r="E323" s="26" t="n"/>
      <c r="F323" s="27" t="n"/>
      <c r="G323" s="27" t="n"/>
      <c r="H323" s="27" t="n"/>
      <c r="I323" s="27" t="n"/>
      <c r="J323" s="27" t="n"/>
      <c r="K323" s="28" t="n"/>
      <c r="L323" s="29">
        <f>IF(COUNTA($A323:$K323)=0,"",MAX($F323-$G323-$H323,0))</f>
        <v/>
      </c>
      <c r="M323" s="29">
        <f>IF(COUNTA($A323:$K323)=0,"",MAX($L323-$I323,0))</f>
        <v/>
      </c>
      <c r="N323" s="45">
        <f>IF(COUNTA($A323:$K323)=0,"",IF($L323=0,"",$I323/$L323))</f>
        <v/>
      </c>
      <c r="O323" s="29">
        <f>IF(COUNTA($A323:$K323)=0,"",$G323+$H323)</f>
        <v/>
      </c>
      <c r="P323" s="31">
        <f>IF(COUNTA($A323:$K323)=0,"",IF(OR($A323="",$B323="",$C323="",$D323="",$E323="",$F323="",$G323="",$H323="",$I323="",$J323=""),"Missing required field",IF(COUNTIFS(Lists!$B$2:$B$21,$B323,Lists!$D$2:$D$21,$C323)=0,"Room/clinic mismatch",IF(COUNTIFS($A$7:$A$506,$A323,$B$7:$B$506,$B323,$C$7:$C$506,$C323,$D$7:$D$506,$D323)&gt;1,"Duplicate room session",IF($G323+$H323&gt;$F323,"Unavailable exceeds capacity",IF($I323&gt;$L323,"Occupied exceeds usable","Ready"))))))</f>
        <v/>
      </c>
      <c r="Q323" s="29">
        <f>IF($P323&lt;&gt;"Ready",0,IF(AND($A323&gt;=Dashboard!$B$4,$A323&lt;=Dashboard!$B$5,OR(Dashboard!$B$6="All",$B323=Dashboard!$B$6),OR(Dashboard!$B$7="All",$E323=Dashboard!$B$7)),1,0))</f>
        <v/>
      </c>
      <c r="R323" s="32">
        <f>IF(OR($A323="",$B323="",$C323="",$D323=""),"",$B323&amp;"|"&amp;$C323&amp;"|"&amp;YEAR($A323)&amp;"-"&amp;MONTH($A323)&amp;"-"&amp;DAY($A323)&amp;"|"&amp;$D323)</f>
        <v/>
      </c>
    </row>
    <row r="324">
      <c r="A324" s="44" t="n"/>
      <c r="B324" s="26" t="n"/>
      <c r="C324" s="26" t="n"/>
      <c r="D324" s="26" t="n"/>
      <c r="E324" s="26" t="n"/>
      <c r="F324" s="27" t="n"/>
      <c r="G324" s="27" t="n"/>
      <c r="H324" s="27" t="n"/>
      <c r="I324" s="27" t="n"/>
      <c r="J324" s="27" t="n"/>
      <c r="K324" s="28" t="n"/>
      <c r="L324" s="29">
        <f>IF(COUNTA($A324:$K324)=0,"",MAX($F324-$G324-$H324,0))</f>
        <v/>
      </c>
      <c r="M324" s="29">
        <f>IF(COUNTA($A324:$K324)=0,"",MAX($L324-$I324,0))</f>
        <v/>
      </c>
      <c r="N324" s="45">
        <f>IF(COUNTA($A324:$K324)=0,"",IF($L324=0,"",$I324/$L324))</f>
        <v/>
      </c>
      <c r="O324" s="29">
        <f>IF(COUNTA($A324:$K324)=0,"",$G324+$H324)</f>
        <v/>
      </c>
      <c r="P324" s="31">
        <f>IF(COUNTA($A324:$K324)=0,"",IF(OR($A324="",$B324="",$C324="",$D324="",$E324="",$F324="",$G324="",$H324="",$I324="",$J324=""),"Missing required field",IF(COUNTIFS(Lists!$B$2:$B$21,$B324,Lists!$D$2:$D$21,$C324)=0,"Room/clinic mismatch",IF(COUNTIFS($A$7:$A$506,$A324,$B$7:$B$506,$B324,$C$7:$C$506,$C324,$D$7:$D$506,$D324)&gt;1,"Duplicate room session",IF($G324+$H324&gt;$F324,"Unavailable exceeds capacity",IF($I324&gt;$L324,"Occupied exceeds usable","Ready"))))))</f>
        <v/>
      </c>
      <c r="Q324" s="29">
        <f>IF($P324&lt;&gt;"Ready",0,IF(AND($A324&gt;=Dashboard!$B$4,$A324&lt;=Dashboard!$B$5,OR(Dashboard!$B$6="All",$B324=Dashboard!$B$6),OR(Dashboard!$B$7="All",$E324=Dashboard!$B$7)),1,0))</f>
        <v/>
      </c>
      <c r="R324" s="32">
        <f>IF(OR($A324="",$B324="",$C324="",$D324=""),"",$B324&amp;"|"&amp;$C324&amp;"|"&amp;YEAR($A324)&amp;"-"&amp;MONTH($A324)&amp;"-"&amp;DAY($A324)&amp;"|"&amp;$D324)</f>
        <v/>
      </c>
    </row>
    <row r="325">
      <c r="A325" s="44" t="n"/>
      <c r="B325" s="26" t="n"/>
      <c r="C325" s="26" t="n"/>
      <c r="D325" s="26" t="n"/>
      <c r="E325" s="26" t="n"/>
      <c r="F325" s="27" t="n"/>
      <c r="G325" s="27" t="n"/>
      <c r="H325" s="27" t="n"/>
      <c r="I325" s="27" t="n"/>
      <c r="J325" s="27" t="n"/>
      <c r="K325" s="28" t="n"/>
      <c r="L325" s="29">
        <f>IF(COUNTA($A325:$K325)=0,"",MAX($F325-$G325-$H325,0))</f>
        <v/>
      </c>
      <c r="M325" s="29">
        <f>IF(COUNTA($A325:$K325)=0,"",MAX($L325-$I325,0))</f>
        <v/>
      </c>
      <c r="N325" s="45">
        <f>IF(COUNTA($A325:$K325)=0,"",IF($L325=0,"",$I325/$L325))</f>
        <v/>
      </c>
      <c r="O325" s="29">
        <f>IF(COUNTA($A325:$K325)=0,"",$G325+$H325)</f>
        <v/>
      </c>
      <c r="P325" s="31">
        <f>IF(COUNTA($A325:$K325)=0,"",IF(OR($A325="",$B325="",$C325="",$D325="",$E325="",$F325="",$G325="",$H325="",$I325="",$J325=""),"Missing required field",IF(COUNTIFS(Lists!$B$2:$B$21,$B325,Lists!$D$2:$D$21,$C325)=0,"Room/clinic mismatch",IF(COUNTIFS($A$7:$A$506,$A325,$B$7:$B$506,$B325,$C$7:$C$506,$C325,$D$7:$D$506,$D325)&gt;1,"Duplicate room session",IF($G325+$H325&gt;$F325,"Unavailable exceeds capacity",IF($I325&gt;$L325,"Occupied exceeds usable","Ready"))))))</f>
        <v/>
      </c>
      <c r="Q325" s="29">
        <f>IF($P325&lt;&gt;"Ready",0,IF(AND($A325&gt;=Dashboard!$B$4,$A325&lt;=Dashboard!$B$5,OR(Dashboard!$B$6="All",$B325=Dashboard!$B$6),OR(Dashboard!$B$7="All",$E325=Dashboard!$B$7)),1,0))</f>
        <v/>
      </c>
      <c r="R325" s="32">
        <f>IF(OR($A325="",$B325="",$C325="",$D325=""),"",$B325&amp;"|"&amp;$C325&amp;"|"&amp;YEAR($A325)&amp;"-"&amp;MONTH($A325)&amp;"-"&amp;DAY($A325)&amp;"|"&amp;$D325)</f>
        <v/>
      </c>
    </row>
    <row r="326">
      <c r="A326" s="44" t="n"/>
      <c r="B326" s="26" t="n"/>
      <c r="C326" s="26" t="n"/>
      <c r="D326" s="26" t="n"/>
      <c r="E326" s="26" t="n"/>
      <c r="F326" s="27" t="n"/>
      <c r="G326" s="27" t="n"/>
      <c r="H326" s="27" t="n"/>
      <c r="I326" s="27" t="n"/>
      <c r="J326" s="27" t="n"/>
      <c r="K326" s="28" t="n"/>
      <c r="L326" s="29">
        <f>IF(COUNTA($A326:$K326)=0,"",MAX($F326-$G326-$H326,0))</f>
        <v/>
      </c>
      <c r="M326" s="29">
        <f>IF(COUNTA($A326:$K326)=0,"",MAX($L326-$I326,0))</f>
        <v/>
      </c>
      <c r="N326" s="45">
        <f>IF(COUNTA($A326:$K326)=0,"",IF($L326=0,"",$I326/$L326))</f>
        <v/>
      </c>
      <c r="O326" s="29">
        <f>IF(COUNTA($A326:$K326)=0,"",$G326+$H326)</f>
        <v/>
      </c>
      <c r="P326" s="31">
        <f>IF(COUNTA($A326:$K326)=0,"",IF(OR($A326="",$B326="",$C326="",$D326="",$E326="",$F326="",$G326="",$H326="",$I326="",$J326=""),"Missing required field",IF(COUNTIFS(Lists!$B$2:$B$21,$B326,Lists!$D$2:$D$21,$C326)=0,"Room/clinic mismatch",IF(COUNTIFS($A$7:$A$506,$A326,$B$7:$B$506,$B326,$C$7:$C$506,$C326,$D$7:$D$506,$D326)&gt;1,"Duplicate room session",IF($G326+$H326&gt;$F326,"Unavailable exceeds capacity",IF($I326&gt;$L326,"Occupied exceeds usable","Ready"))))))</f>
        <v/>
      </c>
      <c r="Q326" s="29">
        <f>IF($P326&lt;&gt;"Ready",0,IF(AND($A326&gt;=Dashboard!$B$4,$A326&lt;=Dashboard!$B$5,OR(Dashboard!$B$6="All",$B326=Dashboard!$B$6),OR(Dashboard!$B$7="All",$E326=Dashboard!$B$7)),1,0))</f>
        <v/>
      </c>
      <c r="R326" s="32">
        <f>IF(OR($A326="",$B326="",$C326="",$D326=""),"",$B326&amp;"|"&amp;$C326&amp;"|"&amp;YEAR($A326)&amp;"-"&amp;MONTH($A326)&amp;"-"&amp;DAY($A326)&amp;"|"&amp;$D326)</f>
        <v/>
      </c>
    </row>
    <row r="327">
      <c r="A327" s="44" t="n"/>
      <c r="B327" s="26" t="n"/>
      <c r="C327" s="26" t="n"/>
      <c r="D327" s="26" t="n"/>
      <c r="E327" s="26" t="n"/>
      <c r="F327" s="27" t="n"/>
      <c r="G327" s="27" t="n"/>
      <c r="H327" s="27" t="n"/>
      <c r="I327" s="27" t="n"/>
      <c r="J327" s="27" t="n"/>
      <c r="K327" s="28" t="n"/>
      <c r="L327" s="29">
        <f>IF(COUNTA($A327:$K327)=0,"",MAX($F327-$G327-$H327,0))</f>
        <v/>
      </c>
      <c r="M327" s="29">
        <f>IF(COUNTA($A327:$K327)=0,"",MAX($L327-$I327,0))</f>
        <v/>
      </c>
      <c r="N327" s="45">
        <f>IF(COUNTA($A327:$K327)=0,"",IF($L327=0,"",$I327/$L327))</f>
        <v/>
      </c>
      <c r="O327" s="29">
        <f>IF(COUNTA($A327:$K327)=0,"",$G327+$H327)</f>
        <v/>
      </c>
      <c r="P327" s="31">
        <f>IF(COUNTA($A327:$K327)=0,"",IF(OR($A327="",$B327="",$C327="",$D327="",$E327="",$F327="",$G327="",$H327="",$I327="",$J327=""),"Missing required field",IF(COUNTIFS(Lists!$B$2:$B$21,$B327,Lists!$D$2:$D$21,$C327)=0,"Room/clinic mismatch",IF(COUNTIFS($A$7:$A$506,$A327,$B$7:$B$506,$B327,$C$7:$C$506,$C327,$D$7:$D$506,$D327)&gt;1,"Duplicate room session",IF($G327+$H327&gt;$F327,"Unavailable exceeds capacity",IF($I327&gt;$L327,"Occupied exceeds usable","Ready"))))))</f>
        <v/>
      </c>
      <c r="Q327" s="29">
        <f>IF($P327&lt;&gt;"Ready",0,IF(AND($A327&gt;=Dashboard!$B$4,$A327&lt;=Dashboard!$B$5,OR(Dashboard!$B$6="All",$B327=Dashboard!$B$6),OR(Dashboard!$B$7="All",$E327=Dashboard!$B$7)),1,0))</f>
        <v/>
      </c>
      <c r="R327" s="32">
        <f>IF(OR($A327="",$B327="",$C327="",$D327=""),"",$B327&amp;"|"&amp;$C327&amp;"|"&amp;YEAR($A327)&amp;"-"&amp;MONTH($A327)&amp;"-"&amp;DAY($A327)&amp;"|"&amp;$D327)</f>
        <v/>
      </c>
    </row>
    <row r="328">
      <c r="A328" s="44" t="n"/>
      <c r="B328" s="26" t="n"/>
      <c r="C328" s="26" t="n"/>
      <c r="D328" s="26" t="n"/>
      <c r="E328" s="26" t="n"/>
      <c r="F328" s="27" t="n"/>
      <c r="G328" s="27" t="n"/>
      <c r="H328" s="27" t="n"/>
      <c r="I328" s="27" t="n"/>
      <c r="J328" s="27" t="n"/>
      <c r="K328" s="28" t="n"/>
      <c r="L328" s="29">
        <f>IF(COUNTA($A328:$K328)=0,"",MAX($F328-$G328-$H328,0))</f>
        <v/>
      </c>
      <c r="M328" s="29">
        <f>IF(COUNTA($A328:$K328)=0,"",MAX($L328-$I328,0))</f>
        <v/>
      </c>
      <c r="N328" s="45">
        <f>IF(COUNTA($A328:$K328)=0,"",IF($L328=0,"",$I328/$L328))</f>
        <v/>
      </c>
      <c r="O328" s="29">
        <f>IF(COUNTA($A328:$K328)=0,"",$G328+$H328)</f>
        <v/>
      </c>
      <c r="P328" s="31">
        <f>IF(COUNTA($A328:$K328)=0,"",IF(OR($A328="",$B328="",$C328="",$D328="",$E328="",$F328="",$G328="",$H328="",$I328="",$J328=""),"Missing required field",IF(COUNTIFS(Lists!$B$2:$B$21,$B328,Lists!$D$2:$D$21,$C328)=0,"Room/clinic mismatch",IF(COUNTIFS($A$7:$A$506,$A328,$B$7:$B$506,$B328,$C$7:$C$506,$C328,$D$7:$D$506,$D328)&gt;1,"Duplicate room session",IF($G328+$H328&gt;$F328,"Unavailable exceeds capacity",IF($I328&gt;$L328,"Occupied exceeds usable","Ready"))))))</f>
        <v/>
      </c>
      <c r="Q328" s="29">
        <f>IF($P328&lt;&gt;"Ready",0,IF(AND($A328&gt;=Dashboard!$B$4,$A328&lt;=Dashboard!$B$5,OR(Dashboard!$B$6="All",$B328=Dashboard!$B$6),OR(Dashboard!$B$7="All",$E328=Dashboard!$B$7)),1,0))</f>
        <v/>
      </c>
      <c r="R328" s="32">
        <f>IF(OR($A328="",$B328="",$C328="",$D328=""),"",$B328&amp;"|"&amp;$C328&amp;"|"&amp;YEAR($A328)&amp;"-"&amp;MONTH($A328)&amp;"-"&amp;DAY($A328)&amp;"|"&amp;$D328)</f>
        <v/>
      </c>
    </row>
    <row r="329">
      <c r="A329" s="44" t="n"/>
      <c r="B329" s="26" t="n"/>
      <c r="C329" s="26" t="n"/>
      <c r="D329" s="26" t="n"/>
      <c r="E329" s="26" t="n"/>
      <c r="F329" s="27" t="n"/>
      <c r="G329" s="27" t="n"/>
      <c r="H329" s="27" t="n"/>
      <c r="I329" s="27" t="n"/>
      <c r="J329" s="27" t="n"/>
      <c r="K329" s="28" t="n"/>
      <c r="L329" s="29">
        <f>IF(COUNTA($A329:$K329)=0,"",MAX($F329-$G329-$H329,0))</f>
        <v/>
      </c>
      <c r="M329" s="29">
        <f>IF(COUNTA($A329:$K329)=0,"",MAX($L329-$I329,0))</f>
        <v/>
      </c>
      <c r="N329" s="45">
        <f>IF(COUNTA($A329:$K329)=0,"",IF($L329=0,"",$I329/$L329))</f>
        <v/>
      </c>
      <c r="O329" s="29">
        <f>IF(COUNTA($A329:$K329)=0,"",$G329+$H329)</f>
        <v/>
      </c>
      <c r="P329" s="31">
        <f>IF(COUNTA($A329:$K329)=0,"",IF(OR($A329="",$B329="",$C329="",$D329="",$E329="",$F329="",$G329="",$H329="",$I329="",$J329=""),"Missing required field",IF(COUNTIFS(Lists!$B$2:$B$21,$B329,Lists!$D$2:$D$21,$C329)=0,"Room/clinic mismatch",IF(COUNTIFS($A$7:$A$506,$A329,$B$7:$B$506,$B329,$C$7:$C$506,$C329,$D$7:$D$506,$D329)&gt;1,"Duplicate room session",IF($G329+$H329&gt;$F329,"Unavailable exceeds capacity",IF($I329&gt;$L329,"Occupied exceeds usable","Ready"))))))</f>
        <v/>
      </c>
      <c r="Q329" s="29">
        <f>IF($P329&lt;&gt;"Ready",0,IF(AND($A329&gt;=Dashboard!$B$4,$A329&lt;=Dashboard!$B$5,OR(Dashboard!$B$6="All",$B329=Dashboard!$B$6),OR(Dashboard!$B$7="All",$E329=Dashboard!$B$7)),1,0))</f>
        <v/>
      </c>
      <c r="R329" s="32">
        <f>IF(OR($A329="",$B329="",$C329="",$D329=""),"",$B329&amp;"|"&amp;$C329&amp;"|"&amp;YEAR($A329)&amp;"-"&amp;MONTH($A329)&amp;"-"&amp;DAY($A329)&amp;"|"&amp;$D329)</f>
        <v/>
      </c>
    </row>
    <row r="330">
      <c r="A330" s="44" t="n"/>
      <c r="B330" s="26" t="n"/>
      <c r="C330" s="26" t="n"/>
      <c r="D330" s="26" t="n"/>
      <c r="E330" s="26" t="n"/>
      <c r="F330" s="27" t="n"/>
      <c r="G330" s="27" t="n"/>
      <c r="H330" s="27" t="n"/>
      <c r="I330" s="27" t="n"/>
      <c r="J330" s="27" t="n"/>
      <c r="K330" s="28" t="n"/>
      <c r="L330" s="29">
        <f>IF(COUNTA($A330:$K330)=0,"",MAX($F330-$G330-$H330,0))</f>
        <v/>
      </c>
      <c r="M330" s="29">
        <f>IF(COUNTA($A330:$K330)=0,"",MAX($L330-$I330,0))</f>
        <v/>
      </c>
      <c r="N330" s="45">
        <f>IF(COUNTA($A330:$K330)=0,"",IF($L330=0,"",$I330/$L330))</f>
        <v/>
      </c>
      <c r="O330" s="29">
        <f>IF(COUNTA($A330:$K330)=0,"",$G330+$H330)</f>
        <v/>
      </c>
      <c r="P330" s="31">
        <f>IF(COUNTA($A330:$K330)=0,"",IF(OR($A330="",$B330="",$C330="",$D330="",$E330="",$F330="",$G330="",$H330="",$I330="",$J330=""),"Missing required field",IF(COUNTIFS(Lists!$B$2:$B$21,$B330,Lists!$D$2:$D$21,$C330)=0,"Room/clinic mismatch",IF(COUNTIFS($A$7:$A$506,$A330,$B$7:$B$506,$B330,$C$7:$C$506,$C330,$D$7:$D$506,$D330)&gt;1,"Duplicate room session",IF($G330+$H330&gt;$F330,"Unavailable exceeds capacity",IF($I330&gt;$L330,"Occupied exceeds usable","Ready"))))))</f>
        <v/>
      </c>
      <c r="Q330" s="29">
        <f>IF($P330&lt;&gt;"Ready",0,IF(AND($A330&gt;=Dashboard!$B$4,$A330&lt;=Dashboard!$B$5,OR(Dashboard!$B$6="All",$B330=Dashboard!$B$6),OR(Dashboard!$B$7="All",$E330=Dashboard!$B$7)),1,0))</f>
        <v/>
      </c>
      <c r="R330" s="32">
        <f>IF(OR($A330="",$B330="",$C330="",$D330=""),"",$B330&amp;"|"&amp;$C330&amp;"|"&amp;YEAR($A330)&amp;"-"&amp;MONTH($A330)&amp;"-"&amp;DAY($A330)&amp;"|"&amp;$D330)</f>
        <v/>
      </c>
    </row>
    <row r="331">
      <c r="A331" s="44" t="n"/>
      <c r="B331" s="26" t="n"/>
      <c r="C331" s="26" t="n"/>
      <c r="D331" s="26" t="n"/>
      <c r="E331" s="26" t="n"/>
      <c r="F331" s="27" t="n"/>
      <c r="G331" s="27" t="n"/>
      <c r="H331" s="27" t="n"/>
      <c r="I331" s="27" t="n"/>
      <c r="J331" s="27" t="n"/>
      <c r="K331" s="28" t="n"/>
      <c r="L331" s="29">
        <f>IF(COUNTA($A331:$K331)=0,"",MAX($F331-$G331-$H331,0))</f>
        <v/>
      </c>
      <c r="M331" s="29">
        <f>IF(COUNTA($A331:$K331)=0,"",MAX($L331-$I331,0))</f>
        <v/>
      </c>
      <c r="N331" s="45">
        <f>IF(COUNTA($A331:$K331)=0,"",IF($L331=0,"",$I331/$L331))</f>
        <v/>
      </c>
      <c r="O331" s="29">
        <f>IF(COUNTA($A331:$K331)=0,"",$G331+$H331)</f>
        <v/>
      </c>
      <c r="P331" s="31">
        <f>IF(COUNTA($A331:$K331)=0,"",IF(OR($A331="",$B331="",$C331="",$D331="",$E331="",$F331="",$G331="",$H331="",$I331="",$J331=""),"Missing required field",IF(COUNTIFS(Lists!$B$2:$B$21,$B331,Lists!$D$2:$D$21,$C331)=0,"Room/clinic mismatch",IF(COUNTIFS($A$7:$A$506,$A331,$B$7:$B$506,$B331,$C$7:$C$506,$C331,$D$7:$D$506,$D331)&gt;1,"Duplicate room session",IF($G331+$H331&gt;$F331,"Unavailable exceeds capacity",IF($I331&gt;$L331,"Occupied exceeds usable","Ready"))))))</f>
        <v/>
      </c>
      <c r="Q331" s="29">
        <f>IF($P331&lt;&gt;"Ready",0,IF(AND($A331&gt;=Dashboard!$B$4,$A331&lt;=Dashboard!$B$5,OR(Dashboard!$B$6="All",$B331=Dashboard!$B$6),OR(Dashboard!$B$7="All",$E331=Dashboard!$B$7)),1,0))</f>
        <v/>
      </c>
      <c r="R331" s="32">
        <f>IF(OR($A331="",$B331="",$C331="",$D331=""),"",$B331&amp;"|"&amp;$C331&amp;"|"&amp;YEAR($A331)&amp;"-"&amp;MONTH($A331)&amp;"-"&amp;DAY($A331)&amp;"|"&amp;$D331)</f>
        <v/>
      </c>
    </row>
    <row r="332">
      <c r="A332" s="44" t="n"/>
      <c r="B332" s="26" t="n"/>
      <c r="C332" s="26" t="n"/>
      <c r="D332" s="26" t="n"/>
      <c r="E332" s="26" t="n"/>
      <c r="F332" s="27" t="n"/>
      <c r="G332" s="27" t="n"/>
      <c r="H332" s="27" t="n"/>
      <c r="I332" s="27" t="n"/>
      <c r="J332" s="27" t="n"/>
      <c r="K332" s="28" t="n"/>
      <c r="L332" s="29">
        <f>IF(COUNTA($A332:$K332)=0,"",MAX($F332-$G332-$H332,0))</f>
        <v/>
      </c>
      <c r="M332" s="29">
        <f>IF(COUNTA($A332:$K332)=0,"",MAX($L332-$I332,0))</f>
        <v/>
      </c>
      <c r="N332" s="45">
        <f>IF(COUNTA($A332:$K332)=0,"",IF($L332=0,"",$I332/$L332))</f>
        <v/>
      </c>
      <c r="O332" s="29">
        <f>IF(COUNTA($A332:$K332)=0,"",$G332+$H332)</f>
        <v/>
      </c>
      <c r="P332" s="31">
        <f>IF(COUNTA($A332:$K332)=0,"",IF(OR($A332="",$B332="",$C332="",$D332="",$E332="",$F332="",$G332="",$H332="",$I332="",$J332=""),"Missing required field",IF(COUNTIFS(Lists!$B$2:$B$21,$B332,Lists!$D$2:$D$21,$C332)=0,"Room/clinic mismatch",IF(COUNTIFS($A$7:$A$506,$A332,$B$7:$B$506,$B332,$C$7:$C$506,$C332,$D$7:$D$506,$D332)&gt;1,"Duplicate room session",IF($G332+$H332&gt;$F332,"Unavailable exceeds capacity",IF($I332&gt;$L332,"Occupied exceeds usable","Ready"))))))</f>
        <v/>
      </c>
      <c r="Q332" s="29">
        <f>IF($P332&lt;&gt;"Ready",0,IF(AND($A332&gt;=Dashboard!$B$4,$A332&lt;=Dashboard!$B$5,OR(Dashboard!$B$6="All",$B332=Dashboard!$B$6),OR(Dashboard!$B$7="All",$E332=Dashboard!$B$7)),1,0))</f>
        <v/>
      </c>
      <c r="R332" s="32">
        <f>IF(OR($A332="",$B332="",$C332="",$D332=""),"",$B332&amp;"|"&amp;$C332&amp;"|"&amp;YEAR($A332)&amp;"-"&amp;MONTH($A332)&amp;"-"&amp;DAY($A332)&amp;"|"&amp;$D332)</f>
        <v/>
      </c>
    </row>
    <row r="333">
      <c r="A333" s="44" t="n"/>
      <c r="B333" s="26" t="n"/>
      <c r="C333" s="26" t="n"/>
      <c r="D333" s="26" t="n"/>
      <c r="E333" s="26" t="n"/>
      <c r="F333" s="27" t="n"/>
      <c r="G333" s="27" t="n"/>
      <c r="H333" s="27" t="n"/>
      <c r="I333" s="27" t="n"/>
      <c r="J333" s="27" t="n"/>
      <c r="K333" s="28" t="n"/>
      <c r="L333" s="29">
        <f>IF(COUNTA($A333:$K333)=0,"",MAX($F333-$G333-$H333,0))</f>
        <v/>
      </c>
      <c r="M333" s="29">
        <f>IF(COUNTA($A333:$K333)=0,"",MAX($L333-$I333,0))</f>
        <v/>
      </c>
      <c r="N333" s="45">
        <f>IF(COUNTA($A333:$K333)=0,"",IF($L333=0,"",$I333/$L333))</f>
        <v/>
      </c>
      <c r="O333" s="29">
        <f>IF(COUNTA($A333:$K333)=0,"",$G333+$H333)</f>
        <v/>
      </c>
      <c r="P333" s="31">
        <f>IF(COUNTA($A333:$K333)=0,"",IF(OR($A333="",$B333="",$C333="",$D333="",$E333="",$F333="",$G333="",$H333="",$I333="",$J333=""),"Missing required field",IF(COUNTIFS(Lists!$B$2:$B$21,$B333,Lists!$D$2:$D$21,$C333)=0,"Room/clinic mismatch",IF(COUNTIFS($A$7:$A$506,$A333,$B$7:$B$506,$B333,$C$7:$C$506,$C333,$D$7:$D$506,$D333)&gt;1,"Duplicate room session",IF($G333+$H333&gt;$F333,"Unavailable exceeds capacity",IF($I333&gt;$L333,"Occupied exceeds usable","Ready"))))))</f>
        <v/>
      </c>
      <c r="Q333" s="29">
        <f>IF($P333&lt;&gt;"Ready",0,IF(AND($A333&gt;=Dashboard!$B$4,$A333&lt;=Dashboard!$B$5,OR(Dashboard!$B$6="All",$B333=Dashboard!$B$6),OR(Dashboard!$B$7="All",$E333=Dashboard!$B$7)),1,0))</f>
        <v/>
      </c>
      <c r="R333" s="32">
        <f>IF(OR($A333="",$B333="",$C333="",$D333=""),"",$B333&amp;"|"&amp;$C333&amp;"|"&amp;YEAR($A333)&amp;"-"&amp;MONTH($A333)&amp;"-"&amp;DAY($A333)&amp;"|"&amp;$D333)</f>
        <v/>
      </c>
    </row>
    <row r="334">
      <c r="A334" s="44" t="n"/>
      <c r="B334" s="26" t="n"/>
      <c r="C334" s="26" t="n"/>
      <c r="D334" s="26" t="n"/>
      <c r="E334" s="26" t="n"/>
      <c r="F334" s="27" t="n"/>
      <c r="G334" s="27" t="n"/>
      <c r="H334" s="27" t="n"/>
      <c r="I334" s="27" t="n"/>
      <c r="J334" s="27" t="n"/>
      <c r="K334" s="28" t="n"/>
      <c r="L334" s="29">
        <f>IF(COUNTA($A334:$K334)=0,"",MAX($F334-$G334-$H334,0))</f>
        <v/>
      </c>
      <c r="M334" s="29">
        <f>IF(COUNTA($A334:$K334)=0,"",MAX($L334-$I334,0))</f>
        <v/>
      </c>
      <c r="N334" s="45">
        <f>IF(COUNTA($A334:$K334)=0,"",IF($L334=0,"",$I334/$L334))</f>
        <v/>
      </c>
      <c r="O334" s="29">
        <f>IF(COUNTA($A334:$K334)=0,"",$G334+$H334)</f>
        <v/>
      </c>
      <c r="P334" s="31">
        <f>IF(COUNTA($A334:$K334)=0,"",IF(OR($A334="",$B334="",$C334="",$D334="",$E334="",$F334="",$G334="",$H334="",$I334="",$J334=""),"Missing required field",IF(COUNTIFS(Lists!$B$2:$B$21,$B334,Lists!$D$2:$D$21,$C334)=0,"Room/clinic mismatch",IF(COUNTIFS($A$7:$A$506,$A334,$B$7:$B$506,$B334,$C$7:$C$506,$C334,$D$7:$D$506,$D334)&gt;1,"Duplicate room session",IF($G334+$H334&gt;$F334,"Unavailable exceeds capacity",IF($I334&gt;$L334,"Occupied exceeds usable","Ready"))))))</f>
        <v/>
      </c>
      <c r="Q334" s="29">
        <f>IF($P334&lt;&gt;"Ready",0,IF(AND($A334&gt;=Dashboard!$B$4,$A334&lt;=Dashboard!$B$5,OR(Dashboard!$B$6="All",$B334=Dashboard!$B$6),OR(Dashboard!$B$7="All",$E334=Dashboard!$B$7)),1,0))</f>
        <v/>
      </c>
      <c r="R334" s="32">
        <f>IF(OR($A334="",$B334="",$C334="",$D334=""),"",$B334&amp;"|"&amp;$C334&amp;"|"&amp;YEAR($A334)&amp;"-"&amp;MONTH($A334)&amp;"-"&amp;DAY($A334)&amp;"|"&amp;$D334)</f>
        <v/>
      </c>
    </row>
    <row r="335">
      <c r="A335" s="44" t="n"/>
      <c r="B335" s="26" t="n"/>
      <c r="C335" s="26" t="n"/>
      <c r="D335" s="26" t="n"/>
      <c r="E335" s="26" t="n"/>
      <c r="F335" s="27" t="n"/>
      <c r="G335" s="27" t="n"/>
      <c r="H335" s="27" t="n"/>
      <c r="I335" s="27" t="n"/>
      <c r="J335" s="27" t="n"/>
      <c r="K335" s="28" t="n"/>
      <c r="L335" s="29">
        <f>IF(COUNTA($A335:$K335)=0,"",MAX($F335-$G335-$H335,0))</f>
        <v/>
      </c>
      <c r="M335" s="29">
        <f>IF(COUNTA($A335:$K335)=0,"",MAX($L335-$I335,0))</f>
        <v/>
      </c>
      <c r="N335" s="45">
        <f>IF(COUNTA($A335:$K335)=0,"",IF($L335=0,"",$I335/$L335))</f>
        <v/>
      </c>
      <c r="O335" s="29">
        <f>IF(COUNTA($A335:$K335)=0,"",$G335+$H335)</f>
        <v/>
      </c>
      <c r="P335" s="31">
        <f>IF(COUNTA($A335:$K335)=0,"",IF(OR($A335="",$B335="",$C335="",$D335="",$E335="",$F335="",$G335="",$H335="",$I335="",$J335=""),"Missing required field",IF(COUNTIFS(Lists!$B$2:$B$21,$B335,Lists!$D$2:$D$21,$C335)=0,"Room/clinic mismatch",IF(COUNTIFS($A$7:$A$506,$A335,$B$7:$B$506,$B335,$C$7:$C$506,$C335,$D$7:$D$506,$D335)&gt;1,"Duplicate room session",IF($G335+$H335&gt;$F335,"Unavailable exceeds capacity",IF($I335&gt;$L335,"Occupied exceeds usable","Ready"))))))</f>
        <v/>
      </c>
      <c r="Q335" s="29">
        <f>IF($P335&lt;&gt;"Ready",0,IF(AND($A335&gt;=Dashboard!$B$4,$A335&lt;=Dashboard!$B$5,OR(Dashboard!$B$6="All",$B335=Dashboard!$B$6),OR(Dashboard!$B$7="All",$E335=Dashboard!$B$7)),1,0))</f>
        <v/>
      </c>
      <c r="R335" s="32">
        <f>IF(OR($A335="",$B335="",$C335="",$D335=""),"",$B335&amp;"|"&amp;$C335&amp;"|"&amp;YEAR($A335)&amp;"-"&amp;MONTH($A335)&amp;"-"&amp;DAY($A335)&amp;"|"&amp;$D335)</f>
        <v/>
      </c>
    </row>
    <row r="336">
      <c r="A336" s="44" t="n"/>
      <c r="B336" s="26" t="n"/>
      <c r="C336" s="26" t="n"/>
      <c r="D336" s="26" t="n"/>
      <c r="E336" s="26" t="n"/>
      <c r="F336" s="27" t="n"/>
      <c r="G336" s="27" t="n"/>
      <c r="H336" s="27" t="n"/>
      <c r="I336" s="27" t="n"/>
      <c r="J336" s="27" t="n"/>
      <c r="K336" s="28" t="n"/>
      <c r="L336" s="29">
        <f>IF(COUNTA($A336:$K336)=0,"",MAX($F336-$G336-$H336,0))</f>
        <v/>
      </c>
      <c r="M336" s="29">
        <f>IF(COUNTA($A336:$K336)=0,"",MAX($L336-$I336,0))</f>
        <v/>
      </c>
      <c r="N336" s="45">
        <f>IF(COUNTA($A336:$K336)=0,"",IF($L336=0,"",$I336/$L336))</f>
        <v/>
      </c>
      <c r="O336" s="29">
        <f>IF(COUNTA($A336:$K336)=0,"",$G336+$H336)</f>
        <v/>
      </c>
      <c r="P336" s="31">
        <f>IF(COUNTA($A336:$K336)=0,"",IF(OR($A336="",$B336="",$C336="",$D336="",$E336="",$F336="",$G336="",$H336="",$I336="",$J336=""),"Missing required field",IF(COUNTIFS(Lists!$B$2:$B$21,$B336,Lists!$D$2:$D$21,$C336)=0,"Room/clinic mismatch",IF(COUNTIFS($A$7:$A$506,$A336,$B$7:$B$506,$B336,$C$7:$C$506,$C336,$D$7:$D$506,$D336)&gt;1,"Duplicate room session",IF($G336+$H336&gt;$F336,"Unavailable exceeds capacity",IF($I336&gt;$L336,"Occupied exceeds usable","Ready"))))))</f>
        <v/>
      </c>
      <c r="Q336" s="29">
        <f>IF($P336&lt;&gt;"Ready",0,IF(AND($A336&gt;=Dashboard!$B$4,$A336&lt;=Dashboard!$B$5,OR(Dashboard!$B$6="All",$B336=Dashboard!$B$6),OR(Dashboard!$B$7="All",$E336=Dashboard!$B$7)),1,0))</f>
        <v/>
      </c>
      <c r="R336" s="32">
        <f>IF(OR($A336="",$B336="",$C336="",$D336=""),"",$B336&amp;"|"&amp;$C336&amp;"|"&amp;YEAR($A336)&amp;"-"&amp;MONTH($A336)&amp;"-"&amp;DAY($A336)&amp;"|"&amp;$D336)</f>
        <v/>
      </c>
    </row>
    <row r="337">
      <c r="A337" s="44" t="n"/>
      <c r="B337" s="26" t="n"/>
      <c r="C337" s="26" t="n"/>
      <c r="D337" s="26" t="n"/>
      <c r="E337" s="26" t="n"/>
      <c r="F337" s="27" t="n"/>
      <c r="G337" s="27" t="n"/>
      <c r="H337" s="27" t="n"/>
      <c r="I337" s="27" t="n"/>
      <c r="J337" s="27" t="n"/>
      <c r="K337" s="28" t="n"/>
      <c r="L337" s="29">
        <f>IF(COUNTA($A337:$K337)=0,"",MAX($F337-$G337-$H337,0))</f>
        <v/>
      </c>
      <c r="M337" s="29">
        <f>IF(COUNTA($A337:$K337)=0,"",MAX($L337-$I337,0))</f>
        <v/>
      </c>
      <c r="N337" s="45">
        <f>IF(COUNTA($A337:$K337)=0,"",IF($L337=0,"",$I337/$L337))</f>
        <v/>
      </c>
      <c r="O337" s="29">
        <f>IF(COUNTA($A337:$K337)=0,"",$G337+$H337)</f>
        <v/>
      </c>
      <c r="P337" s="31">
        <f>IF(COUNTA($A337:$K337)=0,"",IF(OR($A337="",$B337="",$C337="",$D337="",$E337="",$F337="",$G337="",$H337="",$I337="",$J337=""),"Missing required field",IF(COUNTIFS(Lists!$B$2:$B$21,$B337,Lists!$D$2:$D$21,$C337)=0,"Room/clinic mismatch",IF(COUNTIFS($A$7:$A$506,$A337,$B$7:$B$506,$B337,$C$7:$C$506,$C337,$D$7:$D$506,$D337)&gt;1,"Duplicate room session",IF($G337+$H337&gt;$F337,"Unavailable exceeds capacity",IF($I337&gt;$L337,"Occupied exceeds usable","Ready"))))))</f>
        <v/>
      </c>
      <c r="Q337" s="29">
        <f>IF($P337&lt;&gt;"Ready",0,IF(AND($A337&gt;=Dashboard!$B$4,$A337&lt;=Dashboard!$B$5,OR(Dashboard!$B$6="All",$B337=Dashboard!$B$6),OR(Dashboard!$B$7="All",$E337=Dashboard!$B$7)),1,0))</f>
        <v/>
      </c>
      <c r="R337" s="32">
        <f>IF(OR($A337="",$B337="",$C337="",$D337=""),"",$B337&amp;"|"&amp;$C337&amp;"|"&amp;YEAR($A337)&amp;"-"&amp;MONTH($A337)&amp;"-"&amp;DAY($A337)&amp;"|"&amp;$D337)</f>
        <v/>
      </c>
    </row>
    <row r="338">
      <c r="A338" s="44" t="n"/>
      <c r="B338" s="26" t="n"/>
      <c r="C338" s="26" t="n"/>
      <c r="D338" s="26" t="n"/>
      <c r="E338" s="26" t="n"/>
      <c r="F338" s="27" t="n"/>
      <c r="G338" s="27" t="n"/>
      <c r="H338" s="27" t="n"/>
      <c r="I338" s="27" t="n"/>
      <c r="J338" s="27" t="n"/>
      <c r="K338" s="28" t="n"/>
      <c r="L338" s="29">
        <f>IF(COUNTA($A338:$K338)=0,"",MAX($F338-$G338-$H338,0))</f>
        <v/>
      </c>
      <c r="M338" s="29">
        <f>IF(COUNTA($A338:$K338)=0,"",MAX($L338-$I338,0))</f>
        <v/>
      </c>
      <c r="N338" s="45">
        <f>IF(COUNTA($A338:$K338)=0,"",IF($L338=0,"",$I338/$L338))</f>
        <v/>
      </c>
      <c r="O338" s="29">
        <f>IF(COUNTA($A338:$K338)=0,"",$G338+$H338)</f>
        <v/>
      </c>
      <c r="P338" s="31">
        <f>IF(COUNTA($A338:$K338)=0,"",IF(OR($A338="",$B338="",$C338="",$D338="",$E338="",$F338="",$G338="",$H338="",$I338="",$J338=""),"Missing required field",IF(COUNTIFS(Lists!$B$2:$B$21,$B338,Lists!$D$2:$D$21,$C338)=0,"Room/clinic mismatch",IF(COUNTIFS($A$7:$A$506,$A338,$B$7:$B$506,$B338,$C$7:$C$506,$C338,$D$7:$D$506,$D338)&gt;1,"Duplicate room session",IF($G338+$H338&gt;$F338,"Unavailable exceeds capacity",IF($I338&gt;$L338,"Occupied exceeds usable","Ready"))))))</f>
        <v/>
      </c>
      <c r="Q338" s="29">
        <f>IF($P338&lt;&gt;"Ready",0,IF(AND($A338&gt;=Dashboard!$B$4,$A338&lt;=Dashboard!$B$5,OR(Dashboard!$B$6="All",$B338=Dashboard!$B$6),OR(Dashboard!$B$7="All",$E338=Dashboard!$B$7)),1,0))</f>
        <v/>
      </c>
      <c r="R338" s="32">
        <f>IF(OR($A338="",$B338="",$C338="",$D338=""),"",$B338&amp;"|"&amp;$C338&amp;"|"&amp;YEAR($A338)&amp;"-"&amp;MONTH($A338)&amp;"-"&amp;DAY($A338)&amp;"|"&amp;$D338)</f>
        <v/>
      </c>
    </row>
    <row r="339">
      <c r="A339" s="44" t="n"/>
      <c r="B339" s="26" t="n"/>
      <c r="C339" s="26" t="n"/>
      <c r="D339" s="26" t="n"/>
      <c r="E339" s="26" t="n"/>
      <c r="F339" s="27" t="n"/>
      <c r="G339" s="27" t="n"/>
      <c r="H339" s="27" t="n"/>
      <c r="I339" s="27" t="n"/>
      <c r="J339" s="27" t="n"/>
      <c r="K339" s="28" t="n"/>
      <c r="L339" s="29">
        <f>IF(COUNTA($A339:$K339)=0,"",MAX($F339-$G339-$H339,0))</f>
        <v/>
      </c>
      <c r="M339" s="29">
        <f>IF(COUNTA($A339:$K339)=0,"",MAX($L339-$I339,0))</f>
        <v/>
      </c>
      <c r="N339" s="45">
        <f>IF(COUNTA($A339:$K339)=0,"",IF($L339=0,"",$I339/$L339))</f>
        <v/>
      </c>
      <c r="O339" s="29">
        <f>IF(COUNTA($A339:$K339)=0,"",$G339+$H339)</f>
        <v/>
      </c>
      <c r="P339" s="31">
        <f>IF(COUNTA($A339:$K339)=0,"",IF(OR($A339="",$B339="",$C339="",$D339="",$E339="",$F339="",$G339="",$H339="",$I339="",$J339=""),"Missing required field",IF(COUNTIFS(Lists!$B$2:$B$21,$B339,Lists!$D$2:$D$21,$C339)=0,"Room/clinic mismatch",IF(COUNTIFS($A$7:$A$506,$A339,$B$7:$B$506,$B339,$C$7:$C$506,$C339,$D$7:$D$506,$D339)&gt;1,"Duplicate room session",IF($G339+$H339&gt;$F339,"Unavailable exceeds capacity",IF($I339&gt;$L339,"Occupied exceeds usable","Ready"))))))</f>
        <v/>
      </c>
      <c r="Q339" s="29">
        <f>IF($P339&lt;&gt;"Ready",0,IF(AND($A339&gt;=Dashboard!$B$4,$A339&lt;=Dashboard!$B$5,OR(Dashboard!$B$6="All",$B339=Dashboard!$B$6),OR(Dashboard!$B$7="All",$E339=Dashboard!$B$7)),1,0))</f>
        <v/>
      </c>
      <c r="R339" s="32">
        <f>IF(OR($A339="",$B339="",$C339="",$D339=""),"",$B339&amp;"|"&amp;$C339&amp;"|"&amp;YEAR($A339)&amp;"-"&amp;MONTH($A339)&amp;"-"&amp;DAY($A339)&amp;"|"&amp;$D339)</f>
        <v/>
      </c>
    </row>
    <row r="340">
      <c r="A340" s="44" t="n"/>
      <c r="B340" s="26" t="n"/>
      <c r="C340" s="26" t="n"/>
      <c r="D340" s="26" t="n"/>
      <c r="E340" s="26" t="n"/>
      <c r="F340" s="27" t="n"/>
      <c r="G340" s="27" t="n"/>
      <c r="H340" s="27" t="n"/>
      <c r="I340" s="27" t="n"/>
      <c r="J340" s="27" t="n"/>
      <c r="K340" s="28" t="n"/>
      <c r="L340" s="29">
        <f>IF(COUNTA($A340:$K340)=0,"",MAX($F340-$G340-$H340,0))</f>
        <v/>
      </c>
      <c r="M340" s="29">
        <f>IF(COUNTA($A340:$K340)=0,"",MAX($L340-$I340,0))</f>
        <v/>
      </c>
      <c r="N340" s="45">
        <f>IF(COUNTA($A340:$K340)=0,"",IF($L340=0,"",$I340/$L340))</f>
        <v/>
      </c>
      <c r="O340" s="29">
        <f>IF(COUNTA($A340:$K340)=0,"",$G340+$H340)</f>
        <v/>
      </c>
      <c r="P340" s="31">
        <f>IF(COUNTA($A340:$K340)=0,"",IF(OR($A340="",$B340="",$C340="",$D340="",$E340="",$F340="",$G340="",$H340="",$I340="",$J340=""),"Missing required field",IF(COUNTIFS(Lists!$B$2:$B$21,$B340,Lists!$D$2:$D$21,$C340)=0,"Room/clinic mismatch",IF(COUNTIFS($A$7:$A$506,$A340,$B$7:$B$506,$B340,$C$7:$C$506,$C340,$D$7:$D$506,$D340)&gt;1,"Duplicate room session",IF($G340+$H340&gt;$F340,"Unavailable exceeds capacity",IF($I340&gt;$L340,"Occupied exceeds usable","Ready"))))))</f>
        <v/>
      </c>
      <c r="Q340" s="29">
        <f>IF($P340&lt;&gt;"Ready",0,IF(AND($A340&gt;=Dashboard!$B$4,$A340&lt;=Dashboard!$B$5,OR(Dashboard!$B$6="All",$B340=Dashboard!$B$6),OR(Dashboard!$B$7="All",$E340=Dashboard!$B$7)),1,0))</f>
        <v/>
      </c>
      <c r="R340" s="32">
        <f>IF(OR($A340="",$B340="",$C340="",$D340=""),"",$B340&amp;"|"&amp;$C340&amp;"|"&amp;YEAR($A340)&amp;"-"&amp;MONTH($A340)&amp;"-"&amp;DAY($A340)&amp;"|"&amp;$D340)</f>
        <v/>
      </c>
    </row>
    <row r="341">
      <c r="A341" s="44" t="n"/>
      <c r="B341" s="26" t="n"/>
      <c r="C341" s="26" t="n"/>
      <c r="D341" s="26" t="n"/>
      <c r="E341" s="26" t="n"/>
      <c r="F341" s="27" t="n"/>
      <c r="G341" s="27" t="n"/>
      <c r="H341" s="27" t="n"/>
      <c r="I341" s="27" t="n"/>
      <c r="J341" s="27" t="n"/>
      <c r="K341" s="28" t="n"/>
      <c r="L341" s="29">
        <f>IF(COUNTA($A341:$K341)=0,"",MAX($F341-$G341-$H341,0))</f>
        <v/>
      </c>
      <c r="M341" s="29">
        <f>IF(COUNTA($A341:$K341)=0,"",MAX($L341-$I341,0))</f>
        <v/>
      </c>
      <c r="N341" s="45">
        <f>IF(COUNTA($A341:$K341)=0,"",IF($L341=0,"",$I341/$L341))</f>
        <v/>
      </c>
      <c r="O341" s="29">
        <f>IF(COUNTA($A341:$K341)=0,"",$G341+$H341)</f>
        <v/>
      </c>
      <c r="P341" s="31">
        <f>IF(COUNTA($A341:$K341)=0,"",IF(OR($A341="",$B341="",$C341="",$D341="",$E341="",$F341="",$G341="",$H341="",$I341="",$J341=""),"Missing required field",IF(COUNTIFS(Lists!$B$2:$B$21,$B341,Lists!$D$2:$D$21,$C341)=0,"Room/clinic mismatch",IF(COUNTIFS($A$7:$A$506,$A341,$B$7:$B$506,$B341,$C$7:$C$506,$C341,$D$7:$D$506,$D341)&gt;1,"Duplicate room session",IF($G341+$H341&gt;$F341,"Unavailable exceeds capacity",IF($I341&gt;$L341,"Occupied exceeds usable","Ready"))))))</f>
        <v/>
      </c>
      <c r="Q341" s="29">
        <f>IF($P341&lt;&gt;"Ready",0,IF(AND($A341&gt;=Dashboard!$B$4,$A341&lt;=Dashboard!$B$5,OR(Dashboard!$B$6="All",$B341=Dashboard!$B$6),OR(Dashboard!$B$7="All",$E341=Dashboard!$B$7)),1,0))</f>
        <v/>
      </c>
      <c r="R341" s="32">
        <f>IF(OR($A341="",$B341="",$C341="",$D341=""),"",$B341&amp;"|"&amp;$C341&amp;"|"&amp;YEAR($A341)&amp;"-"&amp;MONTH($A341)&amp;"-"&amp;DAY($A341)&amp;"|"&amp;$D341)</f>
        <v/>
      </c>
    </row>
    <row r="342">
      <c r="A342" s="44" t="n"/>
      <c r="B342" s="26" t="n"/>
      <c r="C342" s="26" t="n"/>
      <c r="D342" s="26" t="n"/>
      <c r="E342" s="26" t="n"/>
      <c r="F342" s="27" t="n"/>
      <c r="G342" s="27" t="n"/>
      <c r="H342" s="27" t="n"/>
      <c r="I342" s="27" t="n"/>
      <c r="J342" s="27" t="n"/>
      <c r="K342" s="28" t="n"/>
      <c r="L342" s="29">
        <f>IF(COUNTA($A342:$K342)=0,"",MAX($F342-$G342-$H342,0))</f>
        <v/>
      </c>
      <c r="M342" s="29">
        <f>IF(COUNTA($A342:$K342)=0,"",MAX($L342-$I342,0))</f>
        <v/>
      </c>
      <c r="N342" s="45">
        <f>IF(COUNTA($A342:$K342)=0,"",IF($L342=0,"",$I342/$L342))</f>
        <v/>
      </c>
      <c r="O342" s="29">
        <f>IF(COUNTA($A342:$K342)=0,"",$G342+$H342)</f>
        <v/>
      </c>
      <c r="P342" s="31">
        <f>IF(COUNTA($A342:$K342)=0,"",IF(OR($A342="",$B342="",$C342="",$D342="",$E342="",$F342="",$G342="",$H342="",$I342="",$J342=""),"Missing required field",IF(COUNTIFS(Lists!$B$2:$B$21,$B342,Lists!$D$2:$D$21,$C342)=0,"Room/clinic mismatch",IF(COUNTIFS($A$7:$A$506,$A342,$B$7:$B$506,$B342,$C$7:$C$506,$C342,$D$7:$D$506,$D342)&gt;1,"Duplicate room session",IF($G342+$H342&gt;$F342,"Unavailable exceeds capacity",IF($I342&gt;$L342,"Occupied exceeds usable","Ready"))))))</f>
        <v/>
      </c>
      <c r="Q342" s="29">
        <f>IF($P342&lt;&gt;"Ready",0,IF(AND($A342&gt;=Dashboard!$B$4,$A342&lt;=Dashboard!$B$5,OR(Dashboard!$B$6="All",$B342=Dashboard!$B$6),OR(Dashboard!$B$7="All",$E342=Dashboard!$B$7)),1,0))</f>
        <v/>
      </c>
      <c r="R342" s="32">
        <f>IF(OR($A342="",$B342="",$C342="",$D342=""),"",$B342&amp;"|"&amp;$C342&amp;"|"&amp;YEAR($A342)&amp;"-"&amp;MONTH($A342)&amp;"-"&amp;DAY($A342)&amp;"|"&amp;$D342)</f>
        <v/>
      </c>
    </row>
    <row r="343">
      <c r="A343" s="44" t="n"/>
      <c r="B343" s="26" t="n"/>
      <c r="C343" s="26" t="n"/>
      <c r="D343" s="26" t="n"/>
      <c r="E343" s="26" t="n"/>
      <c r="F343" s="27" t="n"/>
      <c r="G343" s="27" t="n"/>
      <c r="H343" s="27" t="n"/>
      <c r="I343" s="27" t="n"/>
      <c r="J343" s="27" t="n"/>
      <c r="K343" s="28" t="n"/>
      <c r="L343" s="29">
        <f>IF(COUNTA($A343:$K343)=0,"",MAX($F343-$G343-$H343,0))</f>
        <v/>
      </c>
      <c r="M343" s="29">
        <f>IF(COUNTA($A343:$K343)=0,"",MAX($L343-$I343,0))</f>
        <v/>
      </c>
      <c r="N343" s="45">
        <f>IF(COUNTA($A343:$K343)=0,"",IF($L343=0,"",$I343/$L343))</f>
        <v/>
      </c>
      <c r="O343" s="29">
        <f>IF(COUNTA($A343:$K343)=0,"",$G343+$H343)</f>
        <v/>
      </c>
      <c r="P343" s="31">
        <f>IF(COUNTA($A343:$K343)=0,"",IF(OR($A343="",$B343="",$C343="",$D343="",$E343="",$F343="",$G343="",$H343="",$I343="",$J343=""),"Missing required field",IF(COUNTIFS(Lists!$B$2:$B$21,$B343,Lists!$D$2:$D$21,$C343)=0,"Room/clinic mismatch",IF(COUNTIFS($A$7:$A$506,$A343,$B$7:$B$506,$B343,$C$7:$C$506,$C343,$D$7:$D$506,$D343)&gt;1,"Duplicate room session",IF($G343+$H343&gt;$F343,"Unavailable exceeds capacity",IF($I343&gt;$L343,"Occupied exceeds usable","Ready"))))))</f>
        <v/>
      </c>
      <c r="Q343" s="29">
        <f>IF($P343&lt;&gt;"Ready",0,IF(AND($A343&gt;=Dashboard!$B$4,$A343&lt;=Dashboard!$B$5,OR(Dashboard!$B$6="All",$B343=Dashboard!$B$6),OR(Dashboard!$B$7="All",$E343=Dashboard!$B$7)),1,0))</f>
        <v/>
      </c>
      <c r="R343" s="32">
        <f>IF(OR($A343="",$B343="",$C343="",$D343=""),"",$B343&amp;"|"&amp;$C343&amp;"|"&amp;YEAR($A343)&amp;"-"&amp;MONTH($A343)&amp;"-"&amp;DAY($A343)&amp;"|"&amp;$D343)</f>
        <v/>
      </c>
    </row>
    <row r="344">
      <c r="A344" s="44" t="n"/>
      <c r="B344" s="26" t="n"/>
      <c r="C344" s="26" t="n"/>
      <c r="D344" s="26" t="n"/>
      <c r="E344" s="26" t="n"/>
      <c r="F344" s="27" t="n"/>
      <c r="G344" s="27" t="n"/>
      <c r="H344" s="27" t="n"/>
      <c r="I344" s="27" t="n"/>
      <c r="J344" s="27" t="n"/>
      <c r="K344" s="28" t="n"/>
      <c r="L344" s="29">
        <f>IF(COUNTA($A344:$K344)=0,"",MAX($F344-$G344-$H344,0))</f>
        <v/>
      </c>
      <c r="M344" s="29">
        <f>IF(COUNTA($A344:$K344)=0,"",MAX($L344-$I344,0))</f>
        <v/>
      </c>
      <c r="N344" s="45">
        <f>IF(COUNTA($A344:$K344)=0,"",IF($L344=0,"",$I344/$L344))</f>
        <v/>
      </c>
      <c r="O344" s="29">
        <f>IF(COUNTA($A344:$K344)=0,"",$G344+$H344)</f>
        <v/>
      </c>
      <c r="P344" s="31">
        <f>IF(COUNTA($A344:$K344)=0,"",IF(OR($A344="",$B344="",$C344="",$D344="",$E344="",$F344="",$G344="",$H344="",$I344="",$J344=""),"Missing required field",IF(COUNTIFS(Lists!$B$2:$B$21,$B344,Lists!$D$2:$D$21,$C344)=0,"Room/clinic mismatch",IF(COUNTIFS($A$7:$A$506,$A344,$B$7:$B$506,$B344,$C$7:$C$506,$C344,$D$7:$D$506,$D344)&gt;1,"Duplicate room session",IF($G344+$H344&gt;$F344,"Unavailable exceeds capacity",IF($I344&gt;$L344,"Occupied exceeds usable","Ready"))))))</f>
        <v/>
      </c>
      <c r="Q344" s="29">
        <f>IF($P344&lt;&gt;"Ready",0,IF(AND($A344&gt;=Dashboard!$B$4,$A344&lt;=Dashboard!$B$5,OR(Dashboard!$B$6="All",$B344=Dashboard!$B$6),OR(Dashboard!$B$7="All",$E344=Dashboard!$B$7)),1,0))</f>
        <v/>
      </c>
      <c r="R344" s="32">
        <f>IF(OR($A344="",$B344="",$C344="",$D344=""),"",$B344&amp;"|"&amp;$C344&amp;"|"&amp;YEAR($A344)&amp;"-"&amp;MONTH($A344)&amp;"-"&amp;DAY($A344)&amp;"|"&amp;$D344)</f>
        <v/>
      </c>
    </row>
    <row r="345">
      <c r="A345" s="44" t="n"/>
      <c r="B345" s="26" t="n"/>
      <c r="C345" s="26" t="n"/>
      <c r="D345" s="26" t="n"/>
      <c r="E345" s="26" t="n"/>
      <c r="F345" s="27" t="n"/>
      <c r="G345" s="27" t="n"/>
      <c r="H345" s="27" t="n"/>
      <c r="I345" s="27" t="n"/>
      <c r="J345" s="27" t="n"/>
      <c r="K345" s="28" t="n"/>
      <c r="L345" s="29">
        <f>IF(COUNTA($A345:$K345)=0,"",MAX($F345-$G345-$H345,0))</f>
        <v/>
      </c>
      <c r="M345" s="29">
        <f>IF(COUNTA($A345:$K345)=0,"",MAX($L345-$I345,0))</f>
        <v/>
      </c>
      <c r="N345" s="45">
        <f>IF(COUNTA($A345:$K345)=0,"",IF($L345=0,"",$I345/$L345))</f>
        <v/>
      </c>
      <c r="O345" s="29">
        <f>IF(COUNTA($A345:$K345)=0,"",$G345+$H345)</f>
        <v/>
      </c>
      <c r="P345" s="31">
        <f>IF(COUNTA($A345:$K345)=0,"",IF(OR($A345="",$B345="",$C345="",$D345="",$E345="",$F345="",$G345="",$H345="",$I345="",$J345=""),"Missing required field",IF(COUNTIFS(Lists!$B$2:$B$21,$B345,Lists!$D$2:$D$21,$C345)=0,"Room/clinic mismatch",IF(COUNTIFS($A$7:$A$506,$A345,$B$7:$B$506,$B345,$C$7:$C$506,$C345,$D$7:$D$506,$D345)&gt;1,"Duplicate room session",IF($G345+$H345&gt;$F345,"Unavailable exceeds capacity",IF($I345&gt;$L345,"Occupied exceeds usable","Ready"))))))</f>
        <v/>
      </c>
      <c r="Q345" s="29">
        <f>IF($P345&lt;&gt;"Ready",0,IF(AND($A345&gt;=Dashboard!$B$4,$A345&lt;=Dashboard!$B$5,OR(Dashboard!$B$6="All",$B345=Dashboard!$B$6),OR(Dashboard!$B$7="All",$E345=Dashboard!$B$7)),1,0))</f>
        <v/>
      </c>
      <c r="R345" s="32">
        <f>IF(OR($A345="",$B345="",$C345="",$D345=""),"",$B345&amp;"|"&amp;$C345&amp;"|"&amp;YEAR($A345)&amp;"-"&amp;MONTH($A345)&amp;"-"&amp;DAY($A345)&amp;"|"&amp;$D345)</f>
        <v/>
      </c>
    </row>
    <row r="346">
      <c r="A346" s="44" t="n"/>
      <c r="B346" s="26" t="n"/>
      <c r="C346" s="26" t="n"/>
      <c r="D346" s="26" t="n"/>
      <c r="E346" s="26" t="n"/>
      <c r="F346" s="27" t="n"/>
      <c r="G346" s="27" t="n"/>
      <c r="H346" s="27" t="n"/>
      <c r="I346" s="27" t="n"/>
      <c r="J346" s="27" t="n"/>
      <c r="K346" s="28" t="n"/>
      <c r="L346" s="29">
        <f>IF(COUNTA($A346:$K346)=0,"",MAX($F346-$G346-$H346,0))</f>
        <v/>
      </c>
      <c r="M346" s="29">
        <f>IF(COUNTA($A346:$K346)=0,"",MAX($L346-$I346,0))</f>
        <v/>
      </c>
      <c r="N346" s="45">
        <f>IF(COUNTA($A346:$K346)=0,"",IF($L346=0,"",$I346/$L346))</f>
        <v/>
      </c>
      <c r="O346" s="29">
        <f>IF(COUNTA($A346:$K346)=0,"",$G346+$H346)</f>
        <v/>
      </c>
      <c r="P346" s="31">
        <f>IF(COUNTA($A346:$K346)=0,"",IF(OR($A346="",$B346="",$C346="",$D346="",$E346="",$F346="",$G346="",$H346="",$I346="",$J346=""),"Missing required field",IF(COUNTIFS(Lists!$B$2:$B$21,$B346,Lists!$D$2:$D$21,$C346)=0,"Room/clinic mismatch",IF(COUNTIFS($A$7:$A$506,$A346,$B$7:$B$506,$B346,$C$7:$C$506,$C346,$D$7:$D$506,$D346)&gt;1,"Duplicate room session",IF($G346+$H346&gt;$F346,"Unavailable exceeds capacity",IF($I346&gt;$L346,"Occupied exceeds usable","Ready"))))))</f>
        <v/>
      </c>
      <c r="Q346" s="29">
        <f>IF($P346&lt;&gt;"Ready",0,IF(AND($A346&gt;=Dashboard!$B$4,$A346&lt;=Dashboard!$B$5,OR(Dashboard!$B$6="All",$B346=Dashboard!$B$6),OR(Dashboard!$B$7="All",$E346=Dashboard!$B$7)),1,0))</f>
        <v/>
      </c>
      <c r="R346" s="32">
        <f>IF(OR($A346="",$B346="",$C346="",$D346=""),"",$B346&amp;"|"&amp;$C346&amp;"|"&amp;YEAR($A346)&amp;"-"&amp;MONTH($A346)&amp;"-"&amp;DAY($A346)&amp;"|"&amp;$D346)</f>
        <v/>
      </c>
    </row>
    <row r="347">
      <c r="A347" s="44" t="n"/>
      <c r="B347" s="26" t="n"/>
      <c r="C347" s="26" t="n"/>
      <c r="D347" s="26" t="n"/>
      <c r="E347" s="26" t="n"/>
      <c r="F347" s="27" t="n"/>
      <c r="G347" s="27" t="n"/>
      <c r="H347" s="27" t="n"/>
      <c r="I347" s="27" t="n"/>
      <c r="J347" s="27" t="n"/>
      <c r="K347" s="28" t="n"/>
      <c r="L347" s="29">
        <f>IF(COUNTA($A347:$K347)=0,"",MAX($F347-$G347-$H347,0))</f>
        <v/>
      </c>
      <c r="M347" s="29">
        <f>IF(COUNTA($A347:$K347)=0,"",MAX($L347-$I347,0))</f>
        <v/>
      </c>
      <c r="N347" s="45">
        <f>IF(COUNTA($A347:$K347)=0,"",IF($L347=0,"",$I347/$L347))</f>
        <v/>
      </c>
      <c r="O347" s="29">
        <f>IF(COUNTA($A347:$K347)=0,"",$G347+$H347)</f>
        <v/>
      </c>
      <c r="P347" s="31">
        <f>IF(COUNTA($A347:$K347)=0,"",IF(OR($A347="",$B347="",$C347="",$D347="",$E347="",$F347="",$G347="",$H347="",$I347="",$J347=""),"Missing required field",IF(COUNTIFS(Lists!$B$2:$B$21,$B347,Lists!$D$2:$D$21,$C347)=0,"Room/clinic mismatch",IF(COUNTIFS($A$7:$A$506,$A347,$B$7:$B$506,$B347,$C$7:$C$506,$C347,$D$7:$D$506,$D347)&gt;1,"Duplicate room session",IF($G347+$H347&gt;$F347,"Unavailable exceeds capacity",IF($I347&gt;$L347,"Occupied exceeds usable","Ready"))))))</f>
        <v/>
      </c>
      <c r="Q347" s="29">
        <f>IF($P347&lt;&gt;"Ready",0,IF(AND($A347&gt;=Dashboard!$B$4,$A347&lt;=Dashboard!$B$5,OR(Dashboard!$B$6="All",$B347=Dashboard!$B$6),OR(Dashboard!$B$7="All",$E347=Dashboard!$B$7)),1,0))</f>
        <v/>
      </c>
      <c r="R347" s="32">
        <f>IF(OR($A347="",$B347="",$C347="",$D347=""),"",$B347&amp;"|"&amp;$C347&amp;"|"&amp;YEAR($A347)&amp;"-"&amp;MONTH($A347)&amp;"-"&amp;DAY($A347)&amp;"|"&amp;$D347)</f>
        <v/>
      </c>
    </row>
    <row r="348">
      <c r="A348" s="44" t="n"/>
      <c r="B348" s="26" t="n"/>
      <c r="C348" s="26" t="n"/>
      <c r="D348" s="26" t="n"/>
      <c r="E348" s="26" t="n"/>
      <c r="F348" s="27" t="n"/>
      <c r="G348" s="27" t="n"/>
      <c r="H348" s="27" t="n"/>
      <c r="I348" s="27" t="n"/>
      <c r="J348" s="27" t="n"/>
      <c r="K348" s="28" t="n"/>
      <c r="L348" s="29">
        <f>IF(COUNTA($A348:$K348)=0,"",MAX($F348-$G348-$H348,0))</f>
        <v/>
      </c>
      <c r="M348" s="29">
        <f>IF(COUNTA($A348:$K348)=0,"",MAX($L348-$I348,0))</f>
        <v/>
      </c>
      <c r="N348" s="45">
        <f>IF(COUNTA($A348:$K348)=0,"",IF($L348=0,"",$I348/$L348))</f>
        <v/>
      </c>
      <c r="O348" s="29">
        <f>IF(COUNTA($A348:$K348)=0,"",$G348+$H348)</f>
        <v/>
      </c>
      <c r="P348" s="31">
        <f>IF(COUNTA($A348:$K348)=0,"",IF(OR($A348="",$B348="",$C348="",$D348="",$E348="",$F348="",$G348="",$H348="",$I348="",$J348=""),"Missing required field",IF(COUNTIFS(Lists!$B$2:$B$21,$B348,Lists!$D$2:$D$21,$C348)=0,"Room/clinic mismatch",IF(COUNTIFS($A$7:$A$506,$A348,$B$7:$B$506,$B348,$C$7:$C$506,$C348,$D$7:$D$506,$D348)&gt;1,"Duplicate room session",IF($G348+$H348&gt;$F348,"Unavailable exceeds capacity",IF($I348&gt;$L348,"Occupied exceeds usable","Ready"))))))</f>
        <v/>
      </c>
      <c r="Q348" s="29">
        <f>IF($P348&lt;&gt;"Ready",0,IF(AND($A348&gt;=Dashboard!$B$4,$A348&lt;=Dashboard!$B$5,OR(Dashboard!$B$6="All",$B348=Dashboard!$B$6),OR(Dashboard!$B$7="All",$E348=Dashboard!$B$7)),1,0))</f>
        <v/>
      </c>
      <c r="R348" s="32">
        <f>IF(OR($A348="",$B348="",$C348="",$D348=""),"",$B348&amp;"|"&amp;$C348&amp;"|"&amp;YEAR($A348)&amp;"-"&amp;MONTH($A348)&amp;"-"&amp;DAY($A348)&amp;"|"&amp;$D348)</f>
        <v/>
      </c>
    </row>
    <row r="349">
      <c r="A349" s="44" t="n"/>
      <c r="B349" s="26" t="n"/>
      <c r="C349" s="26" t="n"/>
      <c r="D349" s="26" t="n"/>
      <c r="E349" s="26" t="n"/>
      <c r="F349" s="27" t="n"/>
      <c r="G349" s="27" t="n"/>
      <c r="H349" s="27" t="n"/>
      <c r="I349" s="27" t="n"/>
      <c r="J349" s="27" t="n"/>
      <c r="K349" s="28" t="n"/>
      <c r="L349" s="29">
        <f>IF(COUNTA($A349:$K349)=0,"",MAX($F349-$G349-$H349,0))</f>
        <v/>
      </c>
      <c r="M349" s="29">
        <f>IF(COUNTA($A349:$K349)=0,"",MAX($L349-$I349,0))</f>
        <v/>
      </c>
      <c r="N349" s="45">
        <f>IF(COUNTA($A349:$K349)=0,"",IF($L349=0,"",$I349/$L349))</f>
        <v/>
      </c>
      <c r="O349" s="29">
        <f>IF(COUNTA($A349:$K349)=0,"",$G349+$H349)</f>
        <v/>
      </c>
      <c r="P349" s="31">
        <f>IF(COUNTA($A349:$K349)=0,"",IF(OR($A349="",$B349="",$C349="",$D349="",$E349="",$F349="",$G349="",$H349="",$I349="",$J349=""),"Missing required field",IF(COUNTIFS(Lists!$B$2:$B$21,$B349,Lists!$D$2:$D$21,$C349)=0,"Room/clinic mismatch",IF(COUNTIFS($A$7:$A$506,$A349,$B$7:$B$506,$B349,$C$7:$C$506,$C349,$D$7:$D$506,$D349)&gt;1,"Duplicate room session",IF($G349+$H349&gt;$F349,"Unavailable exceeds capacity",IF($I349&gt;$L349,"Occupied exceeds usable","Ready"))))))</f>
        <v/>
      </c>
      <c r="Q349" s="29">
        <f>IF($P349&lt;&gt;"Ready",0,IF(AND($A349&gt;=Dashboard!$B$4,$A349&lt;=Dashboard!$B$5,OR(Dashboard!$B$6="All",$B349=Dashboard!$B$6),OR(Dashboard!$B$7="All",$E349=Dashboard!$B$7)),1,0))</f>
        <v/>
      </c>
      <c r="R349" s="32">
        <f>IF(OR($A349="",$B349="",$C349="",$D349=""),"",$B349&amp;"|"&amp;$C349&amp;"|"&amp;YEAR($A349)&amp;"-"&amp;MONTH($A349)&amp;"-"&amp;DAY($A349)&amp;"|"&amp;$D349)</f>
        <v/>
      </c>
    </row>
    <row r="350">
      <c r="A350" s="44" t="n"/>
      <c r="B350" s="26" t="n"/>
      <c r="C350" s="26" t="n"/>
      <c r="D350" s="26" t="n"/>
      <c r="E350" s="26" t="n"/>
      <c r="F350" s="27" t="n"/>
      <c r="G350" s="27" t="n"/>
      <c r="H350" s="27" t="n"/>
      <c r="I350" s="27" t="n"/>
      <c r="J350" s="27" t="n"/>
      <c r="K350" s="28" t="n"/>
      <c r="L350" s="29">
        <f>IF(COUNTA($A350:$K350)=0,"",MAX($F350-$G350-$H350,0))</f>
        <v/>
      </c>
      <c r="M350" s="29">
        <f>IF(COUNTA($A350:$K350)=0,"",MAX($L350-$I350,0))</f>
        <v/>
      </c>
      <c r="N350" s="45">
        <f>IF(COUNTA($A350:$K350)=0,"",IF($L350=0,"",$I350/$L350))</f>
        <v/>
      </c>
      <c r="O350" s="29">
        <f>IF(COUNTA($A350:$K350)=0,"",$G350+$H350)</f>
        <v/>
      </c>
      <c r="P350" s="31">
        <f>IF(COUNTA($A350:$K350)=0,"",IF(OR($A350="",$B350="",$C350="",$D350="",$E350="",$F350="",$G350="",$H350="",$I350="",$J350=""),"Missing required field",IF(COUNTIFS(Lists!$B$2:$B$21,$B350,Lists!$D$2:$D$21,$C350)=0,"Room/clinic mismatch",IF(COUNTIFS($A$7:$A$506,$A350,$B$7:$B$506,$B350,$C$7:$C$506,$C350,$D$7:$D$506,$D350)&gt;1,"Duplicate room session",IF($G350+$H350&gt;$F350,"Unavailable exceeds capacity",IF($I350&gt;$L350,"Occupied exceeds usable","Ready"))))))</f>
        <v/>
      </c>
      <c r="Q350" s="29">
        <f>IF($P350&lt;&gt;"Ready",0,IF(AND($A350&gt;=Dashboard!$B$4,$A350&lt;=Dashboard!$B$5,OR(Dashboard!$B$6="All",$B350=Dashboard!$B$6),OR(Dashboard!$B$7="All",$E350=Dashboard!$B$7)),1,0))</f>
        <v/>
      </c>
      <c r="R350" s="32">
        <f>IF(OR($A350="",$B350="",$C350="",$D350=""),"",$B350&amp;"|"&amp;$C350&amp;"|"&amp;YEAR($A350)&amp;"-"&amp;MONTH($A350)&amp;"-"&amp;DAY($A350)&amp;"|"&amp;$D350)</f>
        <v/>
      </c>
    </row>
    <row r="351">
      <c r="A351" s="44" t="n"/>
      <c r="B351" s="26" t="n"/>
      <c r="C351" s="26" t="n"/>
      <c r="D351" s="26" t="n"/>
      <c r="E351" s="26" t="n"/>
      <c r="F351" s="27" t="n"/>
      <c r="G351" s="27" t="n"/>
      <c r="H351" s="27" t="n"/>
      <c r="I351" s="27" t="n"/>
      <c r="J351" s="27" t="n"/>
      <c r="K351" s="28" t="n"/>
      <c r="L351" s="29">
        <f>IF(COUNTA($A351:$K351)=0,"",MAX($F351-$G351-$H351,0))</f>
        <v/>
      </c>
      <c r="M351" s="29">
        <f>IF(COUNTA($A351:$K351)=0,"",MAX($L351-$I351,0))</f>
        <v/>
      </c>
      <c r="N351" s="45">
        <f>IF(COUNTA($A351:$K351)=0,"",IF($L351=0,"",$I351/$L351))</f>
        <v/>
      </c>
      <c r="O351" s="29">
        <f>IF(COUNTA($A351:$K351)=0,"",$G351+$H351)</f>
        <v/>
      </c>
      <c r="P351" s="31">
        <f>IF(COUNTA($A351:$K351)=0,"",IF(OR($A351="",$B351="",$C351="",$D351="",$E351="",$F351="",$G351="",$H351="",$I351="",$J351=""),"Missing required field",IF(COUNTIFS(Lists!$B$2:$B$21,$B351,Lists!$D$2:$D$21,$C351)=0,"Room/clinic mismatch",IF(COUNTIFS($A$7:$A$506,$A351,$B$7:$B$506,$B351,$C$7:$C$506,$C351,$D$7:$D$506,$D351)&gt;1,"Duplicate room session",IF($G351+$H351&gt;$F351,"Unavailable exceeds capacity",IF($I351&gt;$L351,"Occupied exceeds usable","Ready"))))))</f>
        <v/>
      </c>
      <c r="Q351" s="29">
        <f>IF($P351&lt;&gt;"Ready",0,IF(AND($A351&gt;=Dashboard!$B$4,$A351&lt;=Dashboard!$B$5,OR(Dashboard!$B$6="All",$B351=Dashboard!$B$6),OR(Dashboard!$B$7="All",$E351=Dashboard!$B$7)),1,0))</f>
        <v/>
      </c>
      <c r="R351" s="32">
        <f>IF(OR($A351="",$B351="",$C351="",$D351=""),"",$B351&amp;"|"&amp;$C351&amp;"|"&amp;YEAR($A351)&amp;"-"&amp;MONTH($A351)&amp;"-"&amp;DAY($A351)&amp;"|"&amp;$D351)</f>
        <v/>
      </c>
    </row>
    <row r="352">
      <c r="A352" s="44" t="n"/>
      <c r="B352" s="26" t="n"/>
      <c r="C352" s="26" t="n"/>
      <c r="D352" s="26" t="n"/>
      <c r="E352" s="26" t="n"/>
      <c r="F352" s="27" t="n"/>
      <c r="G352" s="27" t="n"/>
      <c r="H352" s="27" t="n"/>
      <c r="I352" s="27" t="n"/>
      <c r="J352" s="27" t="n"/>
      <c r="K352" s="28" t="n"/>
      <c r="L352" s="29">
        <f>IF(COUNTA($A352:$K352)=0,"",MAX($F352-$G352-$H352,0))</f>
        <v/>
      </c>
      <c r="M352" s="29">
        <f>IF(COUNTA($A352:$K352)=0,"",MAX($L352-$I352,0))</f>
        <v/>
      </c>
      <c r="N352" s="45">
        <f>IF(COUNTA($A352:$K352)=0,"",IF($L352=0,"",$I352/$L352))</f>
        <v/>
      </c>
      <c r="O352" s="29">
        <f>IF(COUNTA($A352:$K352)=0,"",$G352+$H352)</f>
        <v/>
      </c>
      <c r="P352" s="31">
        <f>IF(COUNTA($A352:$K352)=0,"",IF(OR($A352="",$B352="",$C352="",$D352="",$E352="",$F352="",$G352="",$H352="",$I352="",$J352=""),"Missing required field",IF(COUNTIFS(Lists!$B$2:$B$21,$B352,Lists!$D$2:$D$21,$C352)=0,"Room/clinic mismatch",IF(COUNTIFS($A$7:$A$506,$A352,$B$7:$B$506,$B352,$C$7:$C$506,$C352,$D$7:$D$506,$D352)&gt;1,"Duplicate room session",IF($G352+$H352&gt;$F352,"Unavailable exceeds capacity",IF($I352&gt;$L352,"Occupied exceeds usable","Ready"))))))</f>
        <v/>
      </c>
      <c r="Q352" s="29">
        <f>IF($P352&lt;&gt;"Ready",0,IF(AND($A352&gt;=Dashboard!$B$4,$A352&lt;=Dashboard!$B$5,OR(Dashboard!$B$6="All",$B352=Dashboard!$B$6),OR(Dashboard!$B$7="All",$E352=Dashboard!$B$7)),1,0))</f>
        <v/>
      </c>
      <c r="R352" s="32">
        <f>IF(OR($A352="",$B352="",$C352="",$D352=""),"",$B352&amp;"|"&amp;$C352&amp;"|"&amp;YEAR($A352)&amp;"-"&amp;MONTH($A352)&amp;"-"&amp;DAY($A352)&amp;"|"&amp;$D352)</f>
        <v/>
      </c>
    </row>
    <row r="353">
      <c r="A353" s="44" t="n"/>
      <c r="B353" s="26" t="n"/>
      <c r="C353" s="26" t="n"/>
      <c r="D353" s="26" t="n"/>
      <c r="E353" s="26" t="n"/>
      <c r="F353" s="27" t="n"/>
      <c r="G353" s="27" t="n"/>
      <c r="H353" s="27" t="n"/>
      <c r="I353" s="27" t="n"/>
      <c r="J353" s="27" t="n"/>
      <c r="K353" s="28" t="n"/>
      <c r="L353" s="29">
        <f>IF(COUNTA($A353:$K353)=0,"",MAX($F353-$G353-$H353,0))</f>
        <v/>
      </c>
      <c r="M353" s="29">
        <f>IF(COUNTA($A353:$K353)=0,"",MAX($L353-$I353,0))</f>
        <v/>
      </c>
      <c r="N353" s="45">
        <f>IF(COUNTA($A353:$K353)=0,"",IF($L353=0,"",$I353/$L353))</f>
        <v/>
      </c>
      <c r="O353" s="29">
        <f>IF(COUNTA($A353:$K353)=0,"",$G353+$H353)</f>
        <v/>
      </c>
      <c r="P353" s="31">
        <f>IF(COUNTA($A353:$K353)=0,"",IF(OR($A353="",$B353="",$C353="",$D353="",$E353="",$F353="",$G353="",$H353="",$I353="",$J353=""),"Missing required field",IF(COUNTIFS(Lists!$B$2:$B$21,$B353,Lists!$D$2:$D$21,$C353)=0,"Room/clinic mismatch",IF(COUNTIFS($A$7:$A$506,$A353,$B$7:$B$506,$B353,$C$7:$C$506,$C353,$D$7:$D$506,$D353)&gt;1,"Duplicate room session",IF($G353+$H353&gt;$F353,"Unavailable exceeds capacity",IF($I353&gt;$L353,"Occupied exceeds usable","Ready"))))))</f>
        <v/>
      </c>
      <c r="Q353" s="29">
        <f>IF($P353&lt;&gt;"Ready",0,IF(AND($A353&gt;=Dashboard!$B$4,$A353&lt;=Dashboard!$B$5,OR(Dashboard!$B$6="All",$B353=Dashboard!$B$6),OR(Dashboard!$B$7="All",$E353=Dashboard!$B$7)),1,0))</f>
        <v/>
      </c>
      <c r="R353" s="32">
        <f>IF(OR($A353="",$B353="",$C353="",$D353=""),"",$B353&amp;"|"&amp;$C353&amp;"|"&amp;YEAR($A353)&amp;"-"&amp;MONTH($A353)&amp;"-"&amp;DAY($A353)&amp;"|"&amp;$D353)</f>
        <v/>
      </c>
    </row>
    <row r="354">
      <c r="A354" s="44" t="n"/>
      <c r="B354" s="26" t="n"/>
      <c r="C354" s="26" t="n"/>
      <c r="D354" s="26" t="n"/>
      <c r="E354" s="26" t="n"/>
      <c r="F354" s="27" t="n"/>
      <c r="G354" s="27" t="n"/>
      <c r="H354" s="27" t="n"/>
      <c r="I354" s="27" t="n"/>
      <c r="J354" s="27" t="n"/>
      <c r="K354" s="28" t="n"/>
      <c r="L354" s="29">
        <f>IF(COUNTA($A354:$K354)=0,"",MAX($F354-$G354-$H354,0))</f>
        <v/>
      </c>
      <c r="M354" s="29">
        <f>IF(COUNTA($A354:$K354)=0,"",MAX($L354-$I354,0))</f>
        <v/>
      </c>
      <c r="N354" s="45">
        <f>IF(COUNTA($A354:$K354)=0,"",IF($L354=0,"",$I354/$L354))</f>
        <v/>
      </c>
      <c r="O354" s="29">
        <f>IF(COUNTA($A354:$K354)=0,"",$G354+$H354)</f>
        <v/>
      </c>
      <c r="P354" s="31">
        <f>IF(COUNTA($A354:$K354)=0,"",IF(OR($A354="",$B354="",$C354="",$D354="",$E354="",$F354="",$G354="",$H354="",$I354="",$J354=""),"Missing required field",IF(COUNTIFS(Lists!$B$2:$B$21,$B354,Lists!$D$2:$D$21,$C354)=0,"Room/clinic mismatch",IF(COUNTIFS($A$7:$A$506,$A354,$B$7:$B$506,$B354,$C$7:$C$506,$C354,$D$7:$D$506,$D354)&gt;1,"Duplicate room session",IF($G354+$H354&gt;$F354,"Unavailable exceeds capacity",IF($I354&gt;$L354,"Occupied exceeds usable","Ready"))))))</f>
        <v/>
      </c>
      <c r="Q354" s="29">
        <f>IF($P354&lt;&gt;"Ready",0,IF(AND($A354&gt;=Dashboard!$B$4,$A354&lt;=Dashboard!$B$5,OR(Dashboard!$B$6="All",$B354=Dashboard!$B$6),OR(Dashboard!$B$7="All",$E354=Dashboard!$B$7)),1,0))</f>
        <v/>
      </c>
      <c r="R354" s="32">
        <f>IF(OR($A354="",$B354="",$C354="",$D354=""),"",$B354&amp;"|"&amp;$C354&amp;"|"&amp;YEAR($A354)&amp;"-"&amp;MONTH($A354)&amp;"-"&amp;DAY($A354)&amp;"|"&amp;$D354)</f>
        <v/>
      </c>
    </row>
    <row r="355">
      <c r="A355" s="44" t="n"/>
      <c r="B355" s="26" t="n"/>
      <c r="C355" s="26" t="n"/>
      <c r="D355" s="26" t="n"/>
      <c r="E355" s="26" t="n"/>
      <c r="F355" s="27" t="n"/>
      <c r="G355" s="27" t="n"/>
      <c r="H355" s="27" t="n"/>
      <c r="I355" s="27" t="n"/>
      <c r="J355" s="27" t="n"/>
      <c r="K355" s="28" t="n"/>
      <c r="L355" s="29">
        <f>IF(COUNTA($A355:$K355)=0,"",MAX($F355-$G355-$H355,0))</f>
        <v/>
      </c>
      <c r="M355" s="29">
        <f>IF(COUNTA($A355:$K355)=0,"",MAX($L355-$I355,0))</f>
        <v/>
      </c>
      <c r="N355" s="45">
        <f>IF(COUNTA($A355:$K355)=0,"",IF($L355=0,"",$I355/$L355))</f>
        <v/>
      </c>
      <c r="O355" s="29">
        <f>IF(COUNTA($A355:$K355)=0,"",$G355+$H355)</f>
        <v/>
      </c>
      <c r="P355" s="31">
        <f>IF(COUNTA($A355:$K355)=0,"",IF(OR($A355="",$B355="",$C355="",$D355="",$E355="",$F355="",$G355="",$H355="",$I355="",$J355=""),"Missing required field",IF(COUNTIFS(Lists!$B$2:$B$21,$B355,Lists!$D$2:$D$21,$C355)=0,"Room/clinic mismatch",IF(COUNTIFS($A$7:$A$506,$A355,$B$7:$B$506,$B355,$C$7:$C$506,$C355,$D$7:$D$506,$D355)&gt;1,"Duplicate room session",IF($G355+$H355&gt;$F355,"Unavailable exceeds capacity",IF($I355&gt;$L355,"Occupied exceeds usable","Ready"))))))</f>
        <v/>
      </c>
      <c r="Q355" s="29">
        <f>IF($P355&lt;&gt;"Ready",0,IF(AND($A355&gt;=Dashboard!$B$4,$A355&lt;=Dashboard!$B$5,OR(Dashboard!$B$6="All",$B355=Dashboard!$B$6),OR(Dashboard!$B$7="All",$E355=Dashboard!$B$7)),1,0))</f>
        <v/>
      </c>
      <c r="R355" s="32">
        <f>IF(OR($A355="",$B355="",$C355="",$D355=""),"",$B355&amp;"|"&amp;$C355&amp;"|"&amp;YEAR($A355)&amp;"-"&amp;MONTH($A355)&amp;"-"&amp;DAY($A355)&amp;"|"&amp;$D355)</f>
        <v/>
      </c>
    </row>
    <row r="356">
      <c r="A356" s="44" t="n"/>
      <c r="B356" s="26" t="n"/>
      <c r="C356" s="26" t="n"/>
      <c r="D356" s="26" t="n"/>
      <c r="E356" s="26" t="n"/>
      <c r="F356" s="27" t="n"/>
      <c r="G356" s="27" t="n"/>
      <c r="H356" s="27" t="n"/>
      <c r="I356" s="27" t="n"/>
      <c r="J356" s="27" t="n"/>
      <c r="K356" s="28" t="n"/>
      <c r="L356" s="29">
        <f>IF(COUNTA($A356:$K356)=0,"",MAX($F356-$G356-$H356,0))</f>
        <v/>
      </c>
      <c r="M356" s="29">
        <f>IF(COUNTA($A356:$K356)=0,"",MAX($L356-$I356,0))</f>
        <v/>
      </c>
      <c r="N356" s="45">
        <f>IF(COUNTA($A356:$K356)=0,"",IF($L356=0,"",$I356/$L356))</f>
        <v/>
      </c>
      <c r="O356" s="29">
        <f>IF(COUNTA($A356:$K356)=0,"",$G356+$H356)</f>
        <v/>
      </c>
      <c r="P356" s="31">
        <f>IF(COUNTA($A356:$K356)=0,"",IF(OR($A356="",$B356="",$C356="",$D356="",$E356="",$F356="",$G356="",$H356="",$I356="",$J356=""),"Missing required field",IF(COUNTIFS(Lists!$B$2:$B$21,$B356,Lists!$D$2:$D$21,$C356)=0,"Room/clinic mismatch",IF(COUNTIFS($A$7:$A$506,$A356,$B$7:$B$506,$B356,$C$7:$C$506,$C356,$D$7:$D$506,$D356)&gt;1,"Duplicate room session",IF($G356+$H356&gt;$F356,"Unavailable exceeds capacity",IF($I356&gt;$L356,"Occupied exceeds usable","Ready"))))))</f>
        <v/>
      </c>
      <c r="Q356" s="29">
        <f>IF($P356&lt;&gt;"Ready",0,IF(AND($A356&gt;=Dashboard!$B$4,$A356&lt;=Dashboard!$B$5,OR(Dashboard!$B$6="All",$B356=Dashboard!$B$6),OR(Dashboard!$B$7="All",$E356=Dashboard!$B$7)),1,0))</f>
        <v/>
      </c>
      <c r="R356" s="32">
        <f>IF(OR($A356="",$B356="",$C356="",$D356=""),"",$B356&amp;"|"&amp;$C356&amp;"|"&amp;YEAR($A356)&amp;"-"&amp;MONTH($A356)&amp;"-"&amp;DAY($A356)&amp;"|"&amp;$D356)</f>
        <v/>
      </c>
    </row>
    <row r="357">
      <c r="A357" s="44" t="n"/>
      <c r="B357" s="26" t="n"/>
      <c r="C357" s="26" t="n"/>
      <c r="D357" s="26" t="n"/>
      <c r="E357" s="26" t="n"/>
      <c r="F357" s="27" t="n"/>
      <c r="G357" s="27" t="n"/>
      <c r="H357" s="27" t="n"/>
      <c r="I357" s="27" t="n"/>
      <c r="J357" s="27" t="n"/>
      <c r="K357" s="28" t="n"/>
      <c r="L357" s="29">
        <f>IF(COUNTA($A357:$K357)=0,"",MAX($F357-$G357-$H357,0))</f>
        <v/>
      </c>
      <c r="M357" s="29">
        <f>IF(COUNTA($A357:$K357)=0,"",MAX($L357-$I357,0))</f>
        <v/>
      </c>
      <c r="N357" s="45">
        <f>IF(COUNTA($A357:$K357)=0,"",IF($L357=0,"",$I357/$L357))</f>
        <v/>
      </c>
      <c r="O357" s="29">
        <f>IF(COUNTA($A357:$K357)=0,"",$G357+$H357)</f>
        <v/>
      </c>
      <c r="P357" s="31">
        <f>IF(COUNTA($A357:$K357)=0,"",IF(OR($A357="",$B357="",$C357="",$D357="",$E357="",$F357="",$G357="",$H357="",$I357="",$J357=""),"Missing required field",IF(COUNTIFS(Lists!$B$2:$B$21,$B357,Lists!$D$2:$D$21,$C357)=0,"Room/clinic mismatch",IF(COUNTIFS($A$7:$A$506,$A357,$B$7:$B$506,$B357,$C$7:$C$506,$C357,$D$7:$D$506,$D357)&gt;1,"Duplicate room session",IF($G357+$H357&gt;$F357,"Unavailable exceeds capacity",IF($I357&gt;$L357,"Occupied exceeds usable","Ready"))))))</f>
        <v/>
      </c>
      <c r="Q357" s="29">
        <f>IF($P357&lt;&gt;"Ready",0,IF(AND($A357&gt;=Dashboard!$B$4,$A357&lt;=Dashboard!$B$5,OR(Dashboard!$B$6="All",$B357=Dashboard!$B$6),OR(Dashboard!$B$7="All",$E357=Dashboard!$B$7)),1,0))</f>
        <v/>
      </c>
      <c r="R357" s="32">
        <f>IF(OR($A357="",$B357="",$C357="",$D357=""),"",$B357&amp;"|"&amp;$C357&amp;"|"&amp;YEAR($A357)&amp;"-"&amp;MONTH($A357)&amp;"-"&amp;DAY($A357)&amp;"|"&amp;$D357)</f>
        <v/>
      </c>
    </row>
    <row r="358">
      <c r="A358" s="44" t="n"/>
      <c r="B358" s="26" t="n"/>
      <c r="C358" s="26" t="n"/>
      <c r="D358" s="26" t="n"/>
      <c r="E358" s="26" t="n"/>
      <c r="F358" s="27" t="n"/>
      <c r="G358" s="27" t="n"/>
      <c r="H358" s="27" t="n"/>
      <c r="I358" s="27" t="n"/>
      <c r="J358" s="27" t="n"/>
      <c r="K358" s="28" t="n"/>
      <c r="L358" s="29">
        <f>IF(COUNTA($A358:$K358)=0,"",MAX($F358-$G358-$H358,0))</f>
        <v/>
      </c>
      <c r="M358" s="29">
        <f>IF(COUNTA($A358:$K358)=0,"",MAX($L358-$I358,0))</f>
        <v/>
      </c>
      <c r="N358" s="45">
        <f>IF(COUNTA($A358:$K358)=0,"",IF($L358=0,"",$I358/$L358))</f>
        <v/>
      </c>
      <c r="O358" s="29">
        <f>IF(COUNTA($A358:$K358)=0,"",$G358+$H358)</f>
        <v/>
      </c>
      <c r="P358" s="31">
        <f>IF(COUNTA($A358:$K358)=0,"",IF(OR($A358="",$B358="",$C358="",$D358="",$E358="",$F358="",$G358="",$H358="",$I358="",$J358=""),"Missing required field",IF(COUNTIFS(Lists!$B$2:$B$21,$B358,Lists!$D$2:$D$21,$C358)=0,"Room/clinic mismatch",IF(COUNTIFS($A$7:$A$506,$A358,$B$7:$B$506,$B358,$C$7:$C$506,$C358,$D$7:$D$506,$D358)&gt;1,"Duplicate room session",IF($G358+$H358&gt;$F358,"Unavailable exceeds capacity",IF($I358&gt;$L358,"Occupied exceeds usable","Ready"))))))</f>
        <v/>
      </c>
      <c r="Q358" s="29">
        <f>IF($P358&lt;&gt;"Ready",0,IF(AND($A358&gt;=Dashboard!$B$4,$A358&lt;=Dashboard!$B$5,OR(Dashboard!$B$6="All",$B358=Dashboard!$B$6),OR(Dashboard!$B$7="All",$E358=Dashboard!$B$7)),1,0))</f>
        <v/>
      </c>
      <c r="R358" s="32">
        <f>IF(OR($A358="",$B358="",$C358="",$D358=""),"",$B358&amp;"|"&amp;$C358&amp;"|"&amp;YEAR($A358)&amp;"-"&amp;MONTH($A358)&amp;"-"&amp;DAY($A358)&amp;"|"&amp;$D358)</f>
        <v/>
      </c>
    </row>
    <row r="359">
      <c r="A359" s="44" t="n"/>
      <c r="B359" s="26" t="n"/>
      <c r="C359" s="26" t="n"/>
      <c r="D359" s="26" t="n"/>
      <c r="E359" s="26" t="n"/>
      <c r="F359" s="27" t="n"/>
      <c r="G359" s="27" t="n"/>
      <c r="H359" s="27" t="n"/>
      <c r="I359" s="27" t="n"/>
      <c r="J359" s="27" t="n"/>
      <c r="K359" s="28" t="n"/>
      <c r="L359" s="29">
        <f>IF(COUNTA($A359:$K359)=0,"",MAX($F359-$G359-$H359,0))</f>
        <v/>
      </c>
      <c r="M359" s="29">
        <f>IF(COUNTA($A359:$K359)=0,"",MAX($L359-$I359,0))</f>
        <v/>
      </c>
      <c r="N359" s="45">
        <f>IF(COUNTA($A359:$K359)=0,"",IF($L359=0,"",$I359/$L359))</f>
        <v/>
      </c>
      <c r="O359" s="29">
        <f>IF(COUNTA($A359:$K359)=0,"",$G359+$H359)</f>
        <v/>
      </c>
      <c r="P359" s="31">
        <f>IF(COUNTA($A359:$K359)=0,"",IF(OR($A359="",$B359="",$C359="",$D359="",$E359="",$F359="",$G359="",$H359="",$I359="",$J359=""),"Missing required field",IF(COUNTIFS(Lists!$B$2:$B$21,$B359,Lists!$D$2:$D$21,$C359)=0,"Room/clinic mismatch",IF(COUNTIFS($A$7:$A$506,$A359,$B$7:$B$506,$B359,$C$7:$C$506,$C359,$D$7:$D$506,$D359)&gt;1,"Duplicate room session",IF($G359+$H359&gt;$F359,"Unavailable exceeds capacity",IF($I359&gt;$L359,"Occupied exceeds usable","Ready"))))))</f>
        <v/>
      </c>
      <c r="Q359" s="29">
        <f>IF($P359&lt;&gt;"Ready",0,IF(AND($A359&gt;=Dashboard!$B$4,$A359&lt;=Dashboard!$B$5,OR(Dashboard!$B$6="All",$B359=Dashboard!$B$6),OR(Dashboard!$B$7="All",$E359=Dashboard!$B$7)),1,0))</f>
        <v/>
      </c>
      <c r="R359" s="32">
        <f>IF(OR($A359="",$B359="",$C359="",$D359=""),"",$B359&amp;"|"&amp;$C359&amp;"|"&amp;YEAR($A359)&amp;"-"&amp;MONTH($A359)&amp;"-"&amp;DAY($A359)&amp;"|"&amp;$D359)</f>
        <v/>
      </c>
    </row>
    <row r="360">
      <c r="A360" s="44" t="n"/>
      <c r="B360" s="26" t="n"/>
      <c r="C360" s="26" t="n"/>
      <c r="D360" s="26" t="n"/>
      <c r="E360" s="26" t="n"/>
      <c r="F360" s="27" t="n"/>
      <c r="G360" s="27" t="n"/>
      <c r="H360" s="27" t="n"/>
      <c r="I360" s="27" t="n"/>
      <c r="J360" s="27" t="n"/>
      <c r="K360" s="28" t="n"/>
      <c r="L360" s="29">
        <f>IF(COUNTA($A360:$K360)=0,"",MAX($F360-$G360-$H360,0))</f>
        <v/>
      </c>
      <c r="M360" s="29">
        <f>IF(COUNTA($A360:$K360)=0,"",MAX($L360-$I360,0))</f>
        <v/>
      </c>
      <c r="N360" s="45">
        <f>IF(COUNTA($A360:$K360)=0,"",IF($L360=0,"",$I360/$L360))</f>
        <v/>
      </c>
      <c r="O360" s="29">
        <f>IF(COUNTA($A360:$K360)=0,"",$G360+$H360)</f>
        <v/>
      </c>
      <c r="P360" s="31">
        <f>IF(COUNTA($A360:$K360)=0,"",IF(OR($A360="",$B360="",$C360="",$D360="",$E360="",$F360="",$G360="",$H360="",$I360="",$J360=""),"Missing required field",IF(COUNTIFS(Lists!$B$2:$B$21,$B360,Lists!$D$2:$D$21,$C360)=0,"Room/clinic mismatch",IF(COUNTIFS($A$7:$A$506,$A360,$B$7:$B$506,$B360,$C$7:$C$506,$C360,$D$7:$D$506,$D360)&gt;1,"Duplicate room session",IF($G360+$H360&gt;$F360,"Unavailable exceeds capacity",IF($I360&gt;$L360,"Occupied exceeds usable","Ready"))))))</f>
        <v/>
      </c>
      <c r="Q360" s="29">
        <f>IF($P360&lt;&gt;"Ready",0,IF(AND($A360&gt;=Dashboard!$B$4,$A360&lt;=Dashboard!$B$5,OR(Dashboard!$B$6="All",$B360=Dashboard!$B$6),OR(Dashboard!$B$7="All",$E360=Dashboard!$B$7)),1,0))</f>
        <v/>
      </c>
      <c r="R360" s="32">
        <f>IF(OR($A360="",$B360="",$C360="",$D360=""),"",$B360&amp;"|"&amp;$C360&amp;"|"&amp;YEAR($A360)&amp;"-"&amp;MONTH($A360)&amp;"-"&amp;DAY($A360)&amp;"|"&amp;$D360)</f>
        <v/>
      </c>
    </row>
    <row r="361">
      <c r="A361" s="44" t="n"/>
      <c r="B361" s="26" t="n"/>
      <c r="C361" s="26" t="n"/>
      <c r="D361" s="26" t="n"/>
      <c r="E361" s="26" t="n"/>
      <c r="F361" s="27" t="n"/>
      <c r="G361" s="27" t="n"/>
      <c r="H361" s="27" t="n"/>
      <c r="I361" s="27" t="n"/>
      <c r="J361" s="27" t="n"/>
      <c r="K361" s="28" t="n"/>
      <c r="L361" s="29">
        <f>IF(COUNTA($A361:$K361)=0,"",MAX($F361-$G361-$H361,0))</f>
        <v/>
      </c>
      <c r="M361" s="29">
        <f>IF(COUNTA($A361:$K361)=0,"",MAX($L361-$I361,0))</f>
        <v/>
      </c>
      <c r="N361" s="45">
        <f>IF(COUNTA($A361:$K361)=0,"",IF($L361=0,"",$I361/$L361))</f>
        <v/>
      </c>
      <c r="O361" s="29">
        <f>IF(COUNTA($A361:$K361)=0,"",$G361+$H361)</f>
        <v/>
      </c>
      <c r="P361" s="31">
        <f>IF(COUNTA($A361:$K361)=0,"",IF(OR($A361="",$B361="",$C361="",$D361="",$E361="",$F361="",$G361="",$H361="",$I361="",$J361=""),"Missing required field",IF(COUNTIFS(Lists!$B$2:$B$21,$B361,Lists!$D$2:$D$21,$C361)=0,"Room/clinic mismatch",IF(COUNTIFS($A$7:$A$506,$A361,$B$7:$B$506,$B361,$C$7:$C$506,$C361,$D$7:$D$506,$D361)&gt;1,"Duplicate room session",IF($G361+$H361&gt;$F361,"Unavailable exceeds capacity",IF($I361&gt;$L361,"Occupied exceeds usable","Ready"))))))</f>
        <v/>
      </c>
      <c r="Q361" s="29">
        <f>IF($P361&lt;&gt;"Ready",0,IF(AND($A361&gt;=Dashboard!$B$4,$A361&lt;=Dashboard!$B$5,OR(Dashboard!$B$6="All",$B361=Dashboard!$B$6),OR(Dashboard!$B$7="All",$E361=Dashboard!$B$7)),1,0))</f>
        <v/>
      </c>
      <c r="R361" s="32">
        <f>IF(OR($A361="",$B361="",$C361="",$D361=""),"",$B361&amp;"|"&amp;$C361&amp;"|"&amp;YEAR($A361)&amp;"-"&amp;MONTH($A361)&amp;"-"&amp;DAY($A361)&amp;"|"&amp;$D361)</f>
        <v/>
      </c>
    </row>
    <row r="362">
      <c r="A362" s="44" t="n"/>
      <c r="B362" s="26" t="n"/>
      <c r="C362" s="26" t="n"/>
      <c r="D362" s="26" t="n"/>
      <c r="E362" s="26" t="n"/>
      <c r="F362" s="27" t="n"/>
      <c r="G362" s="27" t="n"/>
      <c r="H362" s="27" t="n"/>
      <c r="I362" s="27" t="n"/>
      <c r="J362" s="27" t="n"/>
      <c r="K362" s="28" t="n"/>
      <c r="L362" s="29">
        <f>IF(COUNTA($A362:$K362)=0,"",MAX($F362-$G362-$H362,0))</f>
        <v/>
      </c>
      <c r="M362" s="29">
        <f>IF(COUNTA($A362:$K362)=0,"",MAX($L362-$I362,0))</f>
        <v/>
      </c>
      <c r="N362" s="45">
        <f>IF(COUNTA($A362:$K362)=0,"",IF($L362=0,"",$I362/$L362))</f>
        <v/>
      </c>
      <c r="O362" s="29">
        <f>IF(COUNTA($A362:$K362)=0,"",$G362+$H362)</f>
        <v/>
      </c>
      <c r="P362" s="31">
        <f>IF(COUNTA($A362:$K362)=0,"",IF(OR($A362="",$B362="",$C362="",$D362="",$E362="",$F362="",$G362="",$H362="",$I362="",$J362=""),"Missing required field",IF(COUNTIFS(Lists!$B$2:$B$21,$B362,Lists!$D$2:$D$21,$C362)=0,"Room/clinic mismatch",IF(COUNTIFS($A$7:$A$506,$A362,$B$7:$B$506,$B362,$C$7:$C$506,$C362,$D$7:$D$506,$D362)&gt;1,"Duplicate room session",IF($G362+$H362&gt;$F362,"Unavailable exceeds capacity",IF($I362&gt;$L362,"Occupied exceeds usable","Ready"))))))</f>
        <v/>
      </c>
      <c r="Q362" s="29">
        <f>IF($P362&lt;&gt;"Ready",0,IF(AND($A362&gt;=Dashboard!$B$4,$A362&lt;=Dashboard!$B$5,OR(Dashboard!$B$6="All",$B362=Dashboard!$B$6),OR(Dashboard!$B$7="All",$E362=Dashboard!$B$7)),1,0))</f>
        <v/>
      </c>
      <c r="R362" s="32">
        <f>IF(OR($A362="",$B362="",$C362="",$D362=""),"",$B362&amp;"|"&amp;$C362&amp;"|"&amp;YEAR($A362)&amp;"-"&amp;MONTH($A362)&amp;"-"&amp;DAY($A362)&amp;"|"&amp;$D362)</f>
        <v/>
      </c>
    </row>
    <row r="363">
      <c r="A363" s="44" t="n"/>
      <c r="B363" s="26" t="n"/>
      <c r="C363" s="26" t="n"/>
      <c r="D363" s="26" t="n"/>
      <c r="E363" s="26" t="n"/>
      <c r="F363" s="27" t="n"/>
      <c r="G363" s="27" t="n"/>
      <c r="H363" s="27" t="n"/>
      <c r="I363" s="27" t="n"/>
      <c r="J363" s="27" t="n"/>
      <c r="K363" s="28" t="n"/>
      <c r="L363" s="29">
        <f>IF(COUNTA($A363:$K363)=0,"",MAX($F363-$G363-$H363,0))</f>
        <v/>
      </c>
      <c r="M363" s="29">
        <f>IF(COUNTA($A363:$K363)=0,"",MAX($L363-$I363,0))</f>
        <v/>
      </c>
      <c r="N363" s="45">
        <f>IF(COUNTA($A363:$K363)=0,"",IF($L363=0,"",$I363/$L363))</f>
        <v/>
      </c>
      <c r="O363" s="29">
        <f>IF(COUNTA($A363:$K363)=0,"",$G363+$H363)</f>
        <v/>
      </c>
      <c r="P363" s="31">
        <f>IF(COUNTA($A363:$K363)=0,"",IF(OR($A363="",$B363="",$C363="",$D363="",$E363="",$F363="",$G363="",$H363="",$I363="",$J363=""),"Missing required field",IF(COUNTIFS(Lists!$B$2:$B$21,$B363,Lists!$D$2:$D$21,$C363)=0,"Room/clinic mismatch",IF(COUNTIFS($A$7:$A$506,$A363,$B$7:$B$506,$B363,$C$7:$C$506,$C363,$D$7:$D$506,$D363)&gt;1,"Duplicate room session",IF($G363+$H363&gt;$F363,"Unavailable exceeds capacity",IF($I363&gt;$L363,"Occupied exceeds usable","Ready"))))))</f>
        <v/>
      </c>
      <c r="Q363" s="29">
        <f>IF($P363&lt;&gt;"Ready",0,IF(AND($A363&gt;=Dashboard!$B$4,$A363&lt;=Dashboard!$B$5,OR(Dashboard!$B$6="All",$B363=Dashboard!$B$6),OR(Dashboard!$B$7="All",$E363=Dashboard!$B$7)),1,0))</f>
        <v/>
      </c>
      <c r="R363" s="32">
        <f>IF(OR($A363="",$B363="",$C363="",$D363=""),"",$B363&amp;"|"&amp;$C363&amp;"|"&amp;YEAR($A363)&amp;"-"&amp;MONTH($A363)&amp;"-"&amp;DAY($A363)&amp;"|"&amp;$D363)</f>
        <v/>
      </c>
    </row>
    <row r="364">
      <c r="A364" s="44" t="n"/>
      <c r="B364" s="26" t="n"/>
      <c r="C364" s="26" t="n"/>
      <c r="D364" s="26" t="n"/>
      <c r="E364" s="26" t="n"/>
      <c r="F364" s="27" t="n"/>
      <c r="G364" s="27" t="n"/>
      <c r="H364" s="27" t="n"/>
      <c r="I364" s="27" t="n"/>
      <c r="J364" s="27" t="n"/>
      <c r="K364" s="28" t="n"/>
      <c r="L364" s="29">
        <f>IF(COUNTA($A364:$K364)=0,"",MAX($F364-$G364-$H364,0))</f>
        <v/>
      </c>
      <c r="M364" s="29">
        <f>IF(COUNTA($A364:$K364)=0,"",MAX($L364-$I364,0))</f>
        <v/>
      </c>
      <c r="N364" s="45">
        <f>IF(COUNTA($A364:$K364)=0,"",IF($L364=0,"",$I364/$L364))</f>
        <v/>
      </c>
      <c r="O364" s="29">
        <f>IF(COUNTA($A364:$K364)=0,"",$G364+$H364)</f>
        <v/>
      </c>
      <c r="P364" s="31">
        <f>IF(COUNTA($A364:$K364)=0,"",IF(OR($A364="",$B364="",$C364="",$D364="",$E364="",$F364="",$G364="",$H364="",$I364="",$J364=""),"Missing required field",IF(COUNTIFS(Lists!$B$2:$B$21,$B364,Lists!$D$2:$D$21,$C364)=0,"Room/clinic mismatch",IF(COUNTIFS($A$7:$A$506,$A364,$B$7:$B$506,$B364,$C$7:$C$506,$C364,$D$7:$D$506,$D364)&gt;1,"Duplicate room session",IF($G364+$H364&gt;$F364,"Unavailable exceeds capacity",IF($I364&gt;$L364,"Occupied exceeds usable","Ready"))))))</f>
        <v/>
      </c>
      <c r="Q364" s="29">
        <f>IF($P364&lt;&gt;"Ready",0,IF(AND($A364&gt;=Dashboard!$B$4,$A364&lt;=Dashboard!$B$5,OR(Dashboard!$B$6="All",$B364=Dashboard!$B$6),OR(Dashboard!$B$7="All",$E364=Dashboard!$B$7)),1,0))</f>
        <v/>
      </c>
      <c r="R364" s="32">
        <f>IF(OR($A364="",$B364="",$C364="",$D364=""),"",$B364&amp;"|"&amp;$C364&amp;"|"&amp;YEAR($A364)&amp;"-"&amp;MONTH($A364)&amp;"-"&amp;DAY($A364)&amp;"|"&amp;$D364)</f>
        <v/>
      </c>
    </row>
    <row r="365">
      <c r="A365" s="44" t="n"/>
      <c r="B365" s="26" t="n"/>
      <c r="C365" s="26" t="n"/>
      <c r="D365" s="26" t="n"/>
      <c r="E365" s="26" t="n"/>
      <c r="F365" s="27" t="n"/>
      <c r="G365" s="27" t="n"/>
      <c r="H365" s="27" t="n"/>
      <c r="I365" s="27" t="n"/>
      <c r="J365" s="27" t="n"/>
      <c r="K365" s="28" t="n"/>
      <c r="L365" s="29">
        <f>IF(COUNTA($A365:$K365)=0,"",MAX($F365-$G365-$H365,0))</f>
        <v/>
      </c>
      <c r="M365" s="29">
        <f>IF(COUNTA($A365:$K365)=0,"",MAX($L365-$I365,0))</f>
        <v/>
      </c>
      <c r="N365" s="45">
        <f>IF(COUNTA($A365:$K365)=0,"",IF($L365=0,"",$I365/$L365))</f>
        <v/>
      </c>
      <c r="O365" s="29">
        <f>IF(COUNTA($A365:$K365)=0,"",$G365+$H365)</f>
        <v/>
      </c>
      <c r="P365" s="31">
        <f>IF(COUNTA($A365:$K365)=0,"",IF(OR($A365="",$B365="",$C365="",$D365="",$E365="",$F365="",$G365="",$H365="",$I365="",$J365=""),"Missing required field",IF(COUNTIFS(Lists!$B$2:$B$21,$B365,Lists!$D$2:$D$21,$C365)=0,"Room/clinic mismatch",IF(COUNTIFS($A$7:$A$506,$A365,$B$7:$B$506,$B365,$C$7:$C$506,$C365,$D$7:$D$506,$D365)&gt;1,"Duplicate room session",IF($G365+$H365&gt;$F365,"Unavailable exceeds capacity",IF($I365&gt;$L365,"Occupied exceeds usable","Ready"))))))</f>
        <v/>
      </c>
      <c r="Q365" s="29">
        <f>IF($P365&lt;&gt;"Ready",0,IF(AND($A365&gt;=Dashboard!$B$4,$A365&lt;=Dashboard!$B$5,OR(Dashboard!$B$6="All",$B365=Dashboard!$B$6),OR(Dashboard!$B$7="All",$E365=Dashboard!$B$7)),1,0))</f>
        <v/>
      </c>
      <c r="R365" s="32">
        <f>IF(OR($A365="",$B365="",$C365="",$D365=""),"",$B365&amp;"|"&amp;$C365&amp;"|"&amp;YEAR($A365)&amp;"-"&amp;MONTH($A365)&amp;"-"&amp;DAY($A365)&amp;"|"&amp;$D365)</f>
        <v/>
      </c>
    </row>
    <row r="366">
      <c r="A366" s="44" t="n"/>
      <c r="B366" s="26" t="n"/>
      <c r="C366" s="26" t="n"/>
      <c r="D366" s="26" t="n"/>
      <c r="E366" s="26" t="n"/>
      <c r="F366" s="27" t="n"/>
      <c r="G366" s="27" t="n"/>
      <c r="H366" s="27" t="n"/>
      <c r="I366" s="27" t="n"/>
      <c r="J366" s="27" t="n"/>
      <c r="K366" s="28" t="n"/>
      <c r="L366" s="29">
        <f>IF(COUNTA($A366:$K366)=0,"",MAX($F366-$G366-$H366,0))</f>
        <v/>
      </c>
      <c r="M366" s="29">
        <f>IF(COUNTA($A366:$K366)=0,"",MAX($L366-$I366,0))</f>
        <v/>
      </c>
      <c r="N366" s="45">
        <f>IF(COUNTA($A366:$K366)=0,"",IF($L366=0,"",$I366/$L366))</f>
        <v/>
      </c>
      <c r="O366" s="29">
        <f>IF(COUNTA($A366:$K366)=0,"",$G366+$H366)</f>
        <v/>
      </c>
      <c r="P366" s="31">
        <f>IF(COUNTA($A366:$K366)=0,"",IF(OR($A366="",$B366="",$C366="",$D366="",$E366="",$F366="",$G366="",$H366="",$I366="",$J366=""),"Missing required field",IF(COUNTIFS(Lists!$B$2:$B$21,$B366,Lists!$D$2:$D$21,$C366)=0,"Room/clinic mismatch",IF(COUNTIFS($A$7:$A$506,$A366,$B$7:$B$506,$B366,$C$7:$C$506,$C366,$D$7:$D$506,$D366)&gt;1,"Duplicate room session",IF($G366+$H366&gt;$F366,"Unavailable exceeds capacity",IF($I366&gt;$L366,"Occupied exceeds usable","Ready"))))))</f>
        <v/>
      </c>
      <c r="Q366" s="29">
        <f>IF($P366&lt;&gt;"Ready",0,IF(AND($A366&gt;=Dashboard!$B$4,$A366&lt;=Dashboard!$B$5,OR(Dashboard!$B$6="All",$B366=Dashboard!$B$6),OR(Dashboard!$B$7="All",$E366=Dashboard!$B$7)),1,0))</f>
        <v/>
      </c>
      <c r="R366" s="32">
        <f>IF(OR($A366="",$B366="",$C366="",$D366=""),"",$B366&amp;"|"&amp;$C366&amp;"|"&amp;YEAR($A366)&amp;"-"&amp;MONTH($A366)&amp;"-"&amp;DAY($A366)&amp;"|"&amp;$D366)</f>
        <v/>
      </c>
    </row>
    <row r="367">
      <c r="A367" s="44" t="n"/>
      <c r="B367" s="26" t="n"/>
      <c r="C367" s="26" t="n"/>
      <c r="D367" s="26" t="n"/>
      <c r="E367" s="26" t="n"/>
      <c r="F367" s="27" t="n"/>
      <c r="G367" s="27" t="n"/>
      <c r="H367" s="27" t="n"/>
      <c r="I367" s="27" t="n"/>
      <c r="J367" s="27" t="n"/>
      <c r="K367" s="28" t="n"/>
      <c r="L367" s="29">
        <f>IF(COUNTA($A367:$K367)=0,"",MAX($F367-$G367-$H367,0))</f>
        <v/>
      </c>
      <c r="M367" s="29">
        <f>IF(COUNTA($A367:$K367)=0,"",MAX($L367-$I367,0))</f>
        <v/>
      </c>
      <c r="N367" s="45">
        <f>IF(COUNTA($A367:$K367)=0,"",IF($L367=0,"",$I367/$L367))</f>
        <v/>
      </c>
      <c r="O367" s="29">
        <f>IF(COUNTA($A367:$K367)=0,"",$G367+$H367)</f>
        <v/>
      </c>
      <c r="P367" s="31">
        <f>IF(COUNTA($A367:$K367)=0,"",IF(OR($A367="",$B367="",$C367="",$D367="",$E367="",$F367="",$G367="",$H367="",$I367="",$J367=""),"Missing required field",IF(COUNTIFS(Lists!$B$2:$B$21,$B367,Lists!$D$2:$D$21,$C367)=0,"Room/clinic mismatch",IF(COUNTIFS($A$7:$A$506,$A367,$B$7:$B$506,$B367,$C$7:$C$506,$C367,$D$7:$D$506,$D367)&gt;1,"Duplicate room session",IF($G367+$H367&gt;$F367,"Unavailable exceeds capacity",IF($I367&gt;$L367,"Occupied exceeds usable","Ready"))))))</f>
        <v/>
      </c>
      <c r="Q367" s="29">
        <f>IF($P367&lt;&gt;"Ready",0,IF(AND($A367&gt;=Dashboard!$B$4,$A367&lt;=Dashboard!$B$5,OR(Dashboard!$B$6="All",$B367=Dashboard!$B$6),OR(Dashboard!$B$7="All",$E367=Dashboard!$B$7)),1,0))</f>
        <v/>
      </c>
      <c r="R367" s="32">
        <f>IF(OR($A367="",$B367="",$C367="",$D367=""),"",$B367&amp;"|"&amp;$C367&amp;"|"&amp;YEAR($A367)&amp;"-"&amp;MONTH($A367)&amp;"-"&amp;DAY($A367)&amp;"|"&amp;$D367)</f>
        <v/>
      </c>
    </row>
    <row r="368">
      <c r="A368" s="44" t="n"/>
      <c r="B368" s="26" t="n"/>
      <c r="C368" s="26" t="n"/>
      <c r="D368" s="26" t="n"/>
      <c r="E368" s="26" t="n"/>
      <c r="F368" s="27" t="n"/>
      <c r="G368" s="27" t="n"/>
      <c r="H368" s="27" t="n"/>
      <c r="I368" s="27" t="n"/>
      <c r="J368" s="27" t="n"/>
      <c r="K368" s="28" t="n"/>
      <c r="L368" s="29">
        <f>IF(COUNTA($A368:$K368)=0,"",MAX($F368-$G368-$H368,0))</f>
        <v/>
      </c>
      <c r="M368" s="29">
        <f>IF(COUNTA($A368:$K368)=0,"",MAX($L368-$I368,0))</f>
        <v/>
      </c>
      <c r="N368" s="45">
        <f>IF(COUNTA($A368:$K368)=0,"",IF($L368=0,"",$I368/$L368))</f>
        <v/>
      </c>
      <c r="O368" s="29">
        <f>IF(COUNTA($A368:$K368)=0,"",$G368+$H368)</f>
        <v/>
      </c>
      <c r="P368" s="31">
        <f>IF(COUNTA($A368:$K368)=0,"",IF(OR($A368="",$B368="",$C368="",$D368="",$E368="",$F368="",$G368="",$H368="",$I368="",$J368=""),"Missing required field",IF(COUNTIFS(Lists!$B$2:$B$21,$B368,Lists!$D$2:$D$21,$C368)=0,"Room/clinic mismatch",IF(COUNTIFS($A$7:$A$506,$A368,$B$7:$B$506,$B368,$C$7:$C$506,$C368,$D$7:$D$506,$D368)&gt;1,"Duplicate room session",IF($G368+$H368&gt;$F368,"Unavailable exceeds capacity",IF($I368&gt;$L368,"Occupied exceeds usable","Ready"))))))</f>
        <v/>
      </c>
      <c r="Q368" s="29">
        <f>IF($P368&lt;&gt;"Ready",0,IF(AND($A368&gt;=Dashboard!$B$4,$A368&lt;=Dashboard!$B$5,OR(Dashboard!$B$6="All",$B368=Dashboard!$B$6),OR(Dashboard!$B$7="All",$E368=Dashboard!$B$7)),1,0))</f>
        <v/>
      </c>
      <c r="R368" s="32">
        <f>IF(OR($A368="",$B368="",$C368="",$D368=""),"",$B368&amp;"|"&amp;$C368&amp;"|"&amp;YEAR($A368)&amp;"-"&amp;MONTH($A368)&amp;"-"&amp;DAY($A368)&amp;"|"&amp;$D368)</f>
        <v/>
      </c>
    </row>
    <row r="369">
      <c r="A369" s="44" t="n"/>
      <c r="B369" s="26" t="n"/>
      <c r="C369" s="26" t="n"/>
      <c r="D369" s="26" t="n"/>
      <c r="E369" s="26" t="n"/>
      <c r="F369" s="27" t="n"/>
      <c r="G369" s="27" t="n"/>
      <c r="H369" s="27" t="n"/>
      <c r="I369" s="27" t="n"/>
      <c r="J369" s="27" t="n"/>
      <c r="K369" s="28" t="n"/>
      <c r="L369" s="29">
        <f>IF(COUNTA($A369:$K369)=0,"",MAX($F369-$G369-$H369,0))</f>
        <v/>
      </c>
      <c r="M369" s="29">
        <f>IF(COUNTA($A369:$K369)=0,"",MAX($L369-$I369,0))</f>
        <v/>
      </c>
      <c r="N369" s="45">
        <f>IF(COUNTA($A369:$K369)=0,"",IF($L369=0,"",$I369/$L369))</f>
        <v/>
      </c>
      <c r="O369" s="29">
        <f>IF(COUNTA($A369:$K369)=0,"",$G369+$H369)</f>
        <v/>
      </c>
      <c r="P369" s="31">
        <f>IF(COUNTA($A369:$K369)=0,"",IF(OR($A369="",$B369="",$C369="",$D369="",$E369="",$F369="",$G369="",$H369="",$I369="",$J369=""),"Missing required field",IF(COUNTIFS(Lists!$B$2:$B$21,$B369,Lists!$D$2:$D$21,$C369)=0,"Room/clinic mismatch",IF(COUNTIFS($A$7:$A$506,$A369,$B$7:$B$506,$B369,$C$7:$C$506,$C369,$D$7:$D$506,$D369)&gt;1,"Duplicate room session",IF($G369+$H369&gt;$F369,"Unavailable exceeds capacity",IF($I369&gt;$L369,"Occupied exceeds usable","Ready"))))))</f>
        <v/>
      </c>
      <c r="Q369" s="29">
        <f>IF($P369&lt;&gt;"Ready",0,IF(AND($A369&gt;=Dashboard!$B$4,$A369&lt;=Dashboard!$B$5,OR(Dashboard!$B$6="All",$B369=Dashboard!$B$6),OR(Dashboard!$B$7="All",$E369=Dashboard!$B$7)),1,0))</f>
        <v/>
      </c>
      <c r="R369" s="32">
        <f>IF(OR($A369="",$B369="",$C369="",$D369=""),"",$B369&amp;"|"&amp;$C369&amp;"|"&amp;YEAR($A369)&amp;"-"&amp;MONTH($A369)&amp;"-"&amp;DAY($A369)&amp;"|"&amp;$D369)</f>
        <v/>
      </c>
    </row>
    <row r="370">
      <c r="A370" s="44" t="n"/>
      <c r="B370" s="26" t="n"/>
      <c r="C370" s="26" t="n"/>
      <c r="D370" s="26" t="n"/>
      <c r="E370" s="26" t="n"/>
      <c r="F370" s="27" t="n"/>
      <c r="G370" s="27" t="n"/>
      <c r="H370" s="27" t="n"/>
      <c r="I370" s="27" t="n"/>
      <c r="J370" s="27" t="n"/>
      <c r="K370" s="28" t="n"/>
      <c r="L370" s="29">
        <f>IF(COUNTA($A370:$K370)=0,"",MAX($F370-$G370-$H370,0))</f>
        <v/>
      </c>
      <c r="M370" s="29">
        <f>IF(COUNTA($A370:$K370)=0,"",MAX($L370-$I370,0))</f>
        <v/>
      </c>
      <c r="N370" s="45">
        <f>IF(COUNTA($A370:$K370)=0,"",IF($L370=0,"",$I370/$L370))</f>
        <v/>
      </c>
      <c r="O370" s="29">
        <f>IF(COUNTA($A370:$K370)=0,"",$G370+$H370)</f>
        <v/>
      </c>
      <c r="P370" s="31">
        <f>IF(COUNTA($A370:$K370)=0,"",IF(OR($A370="",$B370="",$C370="",$D370="",$E370="",$F370="",$G370="",$H370="",$I370="",$J370=""),"Missing required field",IF(COUNTIFS(Lists!$B$2:$B$21,$B370,Lists!$D$2:$D$21,$C370)=0,"Room/clinic mismatch",IF(COUNTIFS($A$7:$A$506,$A370,$B$7:$B$506,$B370,$C$7:$C$506,$C370,$D$7:$D$506,$D370)&gt;1,"Duplicate room session",IF($G370+$H370&gt;$F370,"Unavailable exceeds capacity",IF($I370&gt;$L370,"Occupied exceeds usable","Ready"))))))</f>
        <v/>
      </c>
      <c r="Q370" s="29">
        <f>IF($P370&lt;&gt;"Ready",0,IF(AND($A370&gt;=Dashboard!$B$4,$A370&lt;=Dashboard!$B$5,OR(Dashboard!$B$6="All",$B370=Dashboard!$B$6),OR(Dashboard!$B$7="All",$E370=Dashboard!$B$7)),1,0))</f>
        <v/>
      </c>
      <c r="R370" s="32">
        <f>IF(OR($A370="",$B370="",$C370="",$D370=""),"",$B370&amp;"|"&amp;$C370&amp;"|"&amp;YEAR($A370)&amp;"-"&amp;MONTH($A370)&amp;"-"&amp;DAY($A370)&amp;"|"&amp;$D370)</f>
        <v/>
      </c>
    </row>
    <row r="371">
      <c r="A371" s="44" t="n"/>
      <c r="B371" s="26" t="n"/>
      <c r="C371" s="26" t="n"/>
      <c r="D371" s="26" t="n"/>
      <c r="E371" s="26" t="n"/>
      <c r="F371" s="27" t="n"/>
      <c r="G371" s="27" t="n"/>
      <c r="H371" s="27" t="n"/>
      <c r="I371" s="27" t="n"/>
      <c r="J371" s="27" t="n"/>
      <c r="K371" s="28" t="n"/>
      <c r="L371" s="29">
        <f>IF(COUNTA($A371:$K371)=0,"",MAX($F371-$G371-$H371,0))</f>
        <v/>
      </c>
      <c r="M371" s="29">
        <f>IF(COUNTA($A371:$K371)=0,"",MAX($L371-$I371,0))</f>
        <v/>
      </c>
      <c r="N371" s="45">
        <f>IF(COUNTA($A371:$K371)=0,"",IF($L371=0,"",$I371/$L371))</f>
        <v/>
      </c>
      <c r="O371" s="29">
        <f>IF(COUNTA($A371:$K371)=0,"",$G371+$H371)</f>
        <v/>
      </c>
      <c r="P371" s="31">
        <f>IF(COUNTA($A371:$K371)=0,"",IF(OR($A371="",$B371="",$C371="",$D371="",$E371="",$F371="",$G371="",$H371="",$I371="",$J371=""),"Missing required field",IF(COUNTIFS(Lists!$B$2:$B$21,$B371,Lists!$D$2:$D$21,$C371)=0,"Room/clinic mismatch",IF(COUNTIFS($A$7:$A$506,$A371,$B$7:$B$506,$B371,$C$7:$C$506,$C371,$D$7:$D$506,$D371)&gt;1,"Duplicate room session",IF($G371+$H371&gt;$F371,"Unavailable exceeds capacity",IF($I371&gt;$L371,"Occupied exceeds usable","Ready"))))))</f>
        <v/>
      </c>
      <c r="Q371" s="29">
        <f>IF($P371&lt;&gt;"Ready",0,IF(AND($A371&gt;=Dashboard!$B$4,$A371&lt;=Dashboard!$B$5,OR(Dashboard!$B$6="All",$B371=Dashboard!$B$6),OR(Dashboard!$B$7="All",$E371=Dashboard!$B$7)),1,0))</f>
        <v/>
      </c>
      <c r="R371" s="32">
        <f>IF(OR($A371="",$B371="",$C371="",$D371=""),"",$B371&amp;"|"&amp;$C371&amp;"|"&amp;YEAR($A371)&amp;"-"&amp;MONTH($A371)&amp;"-"&amp;DAY($A371)&amp;"|"&amp;$D371)</f>
        <v/>
      </c>
    </row>
    <row r="372">
      <c r="A372" s="44" t="n"/>
      <c r="B372" s="26" t="n"/>
      <c r="C372" s="26" t="n"/>
      <c r="D372" s="26" t="n"/>
      <c r="E372" s="26" t="n"/>
      <c r="F372" s="27" t="n"/>
      <c r="G372" s="27" t="n"/>
      <c r="H372" s="27" t="n"/>
      <c r="I372" s="27" t="n"/>
      <c r="J372" s="27" t="n"/>
      <c r="K372" s="28" t="n"/>
      <c r="L372" s="29">
        <f>IF(COUNTA($A372:$K372)=0,"",MAX($F372-$G372-$H372,0))</f>
        <v/>
      </c>
      <c r="M372" s="29">
        <f>IF(COUNTA($A372:$K372)=0,"",MAX($L372-$I372,0))</f>
        <v/>
      </c>
      <c r="N372" s="45">
        <f>IF(COUNTA($A372:$K372)=0,"",IF($L372=0,"",$I372/$L372))</f>
        <v/>
      </c>
      <c r="O372" s="29">
        <f>IF(COUNTA($A372:$K372)=0,"",$G372+$H372)</f>
        <v/>
      </c>
      <c r="P372" s="31">
        <f>IF(COUNTA($A372:$K372)=0,"",IF(OR($A372="",$B372="",$C372="",$D372="",$E372="",$F372="",$G372="",$H372="",$I372="",$J372=""),"Missing required field",IF(COUNTIFS(Lists!$B$2:$B$21,$B372,Lists!$D$2:$D$21,$C372)=0,"Room/clinic mismatch",IF(COUNTIFS($A$7:$A$506,$A372,$B$7:$B$506,$B372,$C$7:$C$506,$C372,$D$7:$D$506,$D372)&gt;1,"Duplicate room session",IF($G372+$H372&gt;$F372,"Unavailable exceeds capacity",IF($I372&gt;$L372,"Occupied exceeds usable","Ready"))))))</f>
        <v/>
      </c>
      <c r="Q372" s="29">
        <f>IF($P372&lt;&gt;"Ready",0,IF(AND($A372&gt;=Dashboard!$B$4,$A372&lt;=Dashboard!$B$5,OR(Dashboard!$B$6="All",$B372=Dashboard!$B$6),OR(Dashboard!$B$7="All",$E372=Dashboard!$B$7)),1,0))</f>
        <v/>
      </c>
      <c r="R372" s="32">
        <f>IF(OR($A372="",$B372="",$C372="",$D372=""),"",$B372&amp;"|"&amp;$C372&amp;"|"&amp;YEAR($A372)&amp;"-"&amp;MONTH($A372)&amp;"-"&amp;DAY($A372)&amp;"|"&amp;$D372)</f>
        <v/>
      </c>
    </row>
    <row r="373">
      <c r="A373" s="44" t="n"/>
      <c r="B373" s="26" t="n"/>
      <c r="C373" s="26" t="n"/>
      <c r="D373" s="26" t="n"/>
      <c r="E373" s="26" t="n"/>
      <c r="F373" s="27" t="n"/>
      <c r="G373" s="27" t="n"/>
      <c r="H373" s="27" t="n"/>
      <c r="I373" s="27" t="n"/>
      <c r="J373" s="27" t="n"/>
      <c r="K373" s="28" t="n"/>
      <c r="L373" s="29">
        <f>IF(COUNTA($A373:$K373)=0,"",MAX($F373-$G373-$H373,0))</f>
        <v/>
      </c>
      <c r="M373" s="29">
        <f>IF(COUNTA($A373:$K373)=0,"",MAX($L373-$I373,0))</f>
        <v/>
      </c>
      <c r="N373" s="45">
        <f>IF(COUNTA($A373:$K373)=0,"",IF($L373=0,"",$I373/$L373))</f>
        <v/>
      </c>
      <c r="O373" s="29">
        <f>IF(COUNTA($A373:$K373)=0,"",$G373+$H373)</f>
        <v/>
      </c>
      <c r="P373" s="31">
        <f>IF(COUNTA($A373:$K373)=0,"",IF(OR($A373="",$B373="",$C373="",$D373="",$E373="",$F373="",$G373="",$H373="",$I373="",$J373=""),"Missing required field",IF(COUNTIFS(Lists!$B$2:$B$21,$B373,Lists!$D$2:$D$21,$C373)=0,"Room/clinic mismatch",IF(COUNTIFS($A$7:$A$506,$A373,$B$7:$B$506,$B373,$C$7:$C$506,$C373,$D$7:$D$506,$D373)&gt;1,"Duplicate room session",IF($G373+$H373&gt;$F373,"Unavailable exceeds capacity",IF($I373&gt;$L373,"Occupied exceeds usable","Ready"))))))</f>
        <v/>
      </c>
      <c r="Q373" s="29">
        <f>IF($P373&lt;&gt;"Ready",0,IF(AND($A373&gt;=Dashboard!$B$4,$A373&lt;=Dashboard!$B$5,OR(Dashboard!$B$6="All",$B373=Dashboard!$B$6),OR(Dashboard!$B$7="All",$E373=Dashboard!$B$7)),1,0))</f>
        <v/>
      </c>
      <c r="R373" s="32">
        <f>IF(OR($A373="",$B373="",$C373="",$D373=""),"",$B373&amp;"|"&amp;$C373&amp;"|"&amp;YEAR($A373)&amp;"-"&amp;MONTH($A373)&amp;"-"&amp;DAY($A373)&amp;"|"&amp;$D373)</f>
        <v/>
      </c>
    </row>
    <row r="374">
      <c r="A374" s="44" t="n"/>
      <c r="B374" s="26" t="n"/>
      <c r="C374" s="26" t="n"/>
      <c r="D374" s="26" t="n"/>
      <c r="E374" s="26" t="n"/>
      <c r="F374" s="27" t="n"/>
      <c r="G374" s="27" t="n"/>
      <c r="H374" s="27" t="n"/>
      <c r="I374" s="27" t="n"/>
      <c r="J374" s="27" t="n"/>
      <c r="K374" s="28" t="n"/>
      <c r="L374" s="29">
        <f>IF(COUNTA($A374:$K374)=0,"",MAX($F374-$G374-$H374,0))</f>
        <v/>
      </c>
      <c r="M374" s="29">
        <f>IF(COUNTA($A374:$K374)=0,"",MAX($L374-$I374,0))</f>
        <v/>
      </c>
      <c r="N374" s="45">
        <f>IF(COUNTA($A374:$K374)=0,"",IF($L374=0,"",$I374/$L374))</f>
        <v/>
      </c>
      <c r="O374" s="29">
        <f>IF(COUNTA($A374:$K374)=0,"",$G374+$H374)</f>
        <v/>
      </c>
      <c r="P374" s="31">
        <f>IF(COUNTA($A374:$K374)=0,"",IF(OR($A374="",$B374="",$C374="",$D374="",$E374="",$F374="",$G374="",$H374="",$I374="",$J374=""),"Missing required field",IF(COUNTIFS(Lists!$B$2:$B$21,$B374,Lists!$D$2:$D$21,$C374)=0,"Room/clinic mismatch",IF(COUNTIFS($A$7:$A$506,$A374,$B$7:$B$506,$B374,$C$7:$C$506,$C374,$D$7:$D$506,$D374)&gt;1,"Duplicate room session",IF($G374+$H374&gt;$F374,"Unavailable exceeds capacity",IF($I374&gt;$L374,"Occupied exceeds usable","Ready"))))))</f>
        <v/>
      </c>
      <c r="Q374" s="29">
        <f>IF($P374&lt;&gt;"Ready",0,IF(AND($A374&gt;=Dashboard!$B$4,$A374&lt;=Dashboard!$B$5,OR(Dashboard!$B$6="All",$B374=Dashboard!$B$6),OR(Dashboard!$B$7="All",$E374=Dashboard!$B$7)),1,0))</f>
        <v/>
      </c>
      <c r="R374" s="32">
        <f>IF(OR($A374="",$B374="",$C374="",$D374=""),"",$B374&amp;"|"&amp;$C374&amp;"|"&amp;YEAR($A374)&amp;"-"&amp;MONTH($A374)&amp;"-"&amp;DAY($A374)&amp;"|"&amp;$D374)</f>
        <v/>
      </c>
    </row>
    <row r="375">
      <c r="A375" s="44" t="n"/>
      <c r="B375" s="26" t="n"/>
      <c r="C375" s="26" t="n"/>
      <c r="D375" s="26" t="n"/>
      <c r="E375" s="26" t="n"/>
      <c r="F375" s="27" t="n"/>
      <c r="G375" s="27" t="n"/>
      <c r="H375" s="27" t="n"/>
      <c r="I375" s="27" t="n"/>
      <c r="J375" s="27" t="n"/>
      <c r="K375" s="28" t="n"/>
      <c r="L375" s="29">
        <f>IF(COUNTA($A375:$K375)=0,"",MAX($F375-$G375-$H375,0))</f>
        <v/>
      </c>
      <c r="M375" s="29">
        <f>IF(COUNTA($A375:$K375)=0,"",MAX($L375-$I375,0))</f>
        <v/>
      </c>
      <c r="N375" s="45">
        <f>IF(COUNTA($A375:$K375)=0,"",IF($L375=0,"",$I375/$L375))</f>
        <v/>
      </c>
      <c r="O375" s="29">
        <f>IF(COUNTA($A375:$K375)=0,"",$G375+$H375)</f>
        <v/>
      </c>
      <c r="P375" s="31">
        <f>IF(COUNTA($A375:$K375)=0,"",IF(OR($A375="",$B375="",$C375="",$D375="",$E375="",$F375="",$G375="",$H375="",$I375="",$J375=""),"Missing required field",IF(COUNTIFS(Lists!$B$2:$B$21,$B375,Lists!$D$2:$D$21,$C375)=0,"Room/clinic mismatch",IF(COUNTIFS($A$7:$A$506,$A375,$B$7:$B$506,$B375,$C$7:$C$506,$C375,$D$7:$D$506,$D375)&gt;1,"Duplicate room session",IF($G375+$H375&gt;$F375,"Unavailable exceeds capacity",IF($I375&gt;$L375,"Occupied exceeds usable","Ready"))))))</f>
        <v/>
      </c>
      <c r="Q375" s="29">
        <f>IF($P375&lt;&gt;"Ready",0,IF(AND($A375&gt;=Dashboard!$B$4,$A375&lt;=Dashboard!$B$5,OR(Dashboard!$B$6="All",$B375=Dashboard!$B$6),OR(Dashboard!$B$7="All",$E375=Dashboard!$B$7)),1,0))</f>
        <v/>
      </c>
      <c r="R375" s="32">
        <f>IF(OR($A375="",$B375="",$C375="",$D375=""),"",$B375&amp;"|"&amp;$C375&amp;"|"&amp;YEAR($A375)&amp;"-"&amp;MONTH($A375)&amp;"-"&amp;DAY($A375)&amp;"|"&amp;$D375)</f>
        <v/>
      </c>
    </row>
    <row r="376">
      <c r="A376" s="44" t="n"/>
      <c r="B376" s="26" t="n"/>
      <c r="C376" s="26" t="n"/>
      <c r="D376" s="26" t="n"/>
      <c r="E376" s="26" t="n"/>
      <c r="F376" s="27" t="n"/>
      <c r="G376" s="27" t="n"/>
      <c r="H376" s="27" t="n"/>
      <c r="I376" s="27" t="n"/>
      <c r="J376" s="27" t="n"/>
      <c r="K376" s="28" t="n"/>
      <c r="L376" s="29">
        <f>IF(COUNTA($A376:$K376)=0,"",MAX($F376-$G376-$H376,0))</f>
        <v/>
      </c>
      <c r="M376" s="29">
        <f>IF(COUNTA($A376:$K376)=0,"",MAX($L376-$I376,0))</f>
        <v/>
      </c>
      <c r="N376" s="45">
        <f>IF(COUNTA($A376:$K376)=0,"",IF($L376=0,"",$I376/$L376))</f>
        <v/>
      </c>
      <c r="O376" s="29">
        <f>IF(COUNTA($A376:$K376)=0,"",$G376+$H376)</f>
        <v/>
      </c>
      <c r="P376" s="31">
        <f>IF(COUNTA($A376:$K376)=0,"",IF(OR($A376="",$B376="",$C376="",$D376="",$E376="",$F376="",$G376="",$H376="",$I376="",$J376=""),"Missing required field",IF(COUNTIFS(Lists!$B$2:$B$21,$B376,Lists!$D$2:$D$21,$C376)=0,"Room/clinic mismatch",IF(COUNTIFS($A$7:$A$506,$A376,$B$7:$B$506,$B376,$C$7:$C$506,$C376,$D$7:$D$506,$D376)&gt;1,"Duplicate room session",IF($G376+$H376&gt;$F376,"Unavailable exceeds capacity",IF($I376&gt;$L376,"Occupied exceeds usable","Ready"))))))</f>
        <v/>
      </c>
      <c r="Q376" s="29">
        <f>IF($P376&lt;&gt;"Ready",0,IF(AND($A376&gt;=Dashboard!$B$4,$A376&lt;=Dashboard!$B$5,OR(Dashboard!$B$6="All",$B376=Dashboard!$B$6),OR(Dashboard!$B$7="All",$E376=Dashboard!$B$7)),1,0))</f>
        <v/>
      </c>
      <c r="R376" s="32">
        <f>IF(OR($A376="",$B376="",$C376="",$D376=""),"",$B376&amp;"|"&amp;$C376&amp;"|"&amp;YEAR($A376)&amp;"-"&amp;MONTH($A376)&amp;"-"&amp;DAY($A376)&amp;"|"&amp;$D376)</f>
        <v/>
      </c>
    </row>
    <row r="377">
      <c r="A377" s="44" t="n"/>
      <c r="B377" s="26" t="n"/>
      <c r="C377" s="26" t="n"/>
      <c r="D377" s="26" t="n"/>
      <c r="E377" s="26" t="n"/>
      <c r="F377" s="27" t="n"/>
      <c r="G377" s="27" t="n"/>
      <c r="H377" s="27" t="n"/>
      <c r="I377" s="27" t="n"/>
      <c r="J377" s="27" t="n"/>
      <c r="K377" s="28" t="n"/>
      <c r="L377" s="29">
        <f>IF(COUNTA($A377:$K377)=0,"",MAX($F377-$G377-$H377,0))</f>
        <v/>
      </c>
      <c r="M377" s="29">
        <f>IF(COUNTA($A377:$K377)=0,"",MAX($L377-$I377,0))</f>
        <v/>
      </c>
      <c r="N377" s="45">
        <f>IF(COUNTA($A377:$K377)=0,"",IF($L377=0,"",$I377/$L377))</f>
        <v/>
      </c>
      <c r="O377" s="29">
        <f>IF(COUNTA($A377:$K377)=0,"",$G377+$H377)</f>
        <v/>
      </c>
      <c r="P377" s="31">
        <f>IF(COUNTA($A377:$K377)=0,"",IF(OR($A377="",$B377="",$C377="",$D377="",$E377="",$F377="",$G377="",$H377="",$I377="",$J377=""),"Missing required field",IF(COUNTIFS(Lists!$B$2:$B$21,$B377,Lists!$D$2:$D$21,$C377)=0,"Room/clinic mismatch",IF(COUNTIFS($A$7:$A$506,$A377,$B$7:$B$506,$B377,$C$7:$C$506,$C377,$D$7:$D$506,$D377)&gt;1,"Duplicate room session",IF($G377+$H377&gt;$F377,"Unavailable exceeds capacity",IF($I377&gt;$L377,"Occupied exceeds usable","Ready"))))))</f>
        <v/>
      </c>
      <c r="Q377" s="29">
        <f>IF($P377&lt;&gt;"Ready",0,IF(AND($A377&gt;=Dashboard!$B$4,$A377&lt;=Dashboard!$B$5,OR(Dashboard!$B$6="All",$B377=Dashboard!$B$6),OR(Dashboard!$B$7="All",$E377=Dashboard!$B$7)),1,0))</f>
        <v/>
      </c>
      <c r="R377" s="32">
        <f>IF(OR($A377="",$B377="",$C377="",$D377=""),"",$B377&amp;"|"&amp;$C377&amp;"|"&amp;YEAR($A377)&amp;"-"&amp;MONTH($A377)&amp;"-"&amp;DAY($A377)&amp;"|"&amp;$D377)</f>
        <v/>
      </c>
    </row>
    <row r="378">
      <c r="A378" s="44" t="n"/>
      <c r="B378" s="26" t="n"/>
      <c r="C378" s="26" t="n"/>
      <c r="D378" s="26" t="n"/>
      <c r="E378" s="26" t="n"/>
      <c r="F378" s="27" t="n"/>
      <c r="G378" s="27" t="n"/>
      <c r="H378" s="27" t="n"/>
      <c r="I378" s="27" t="n"/>
      <c r="J378" s="27" t="n"/>
      <c r="K378" s="28" t="n"/>
      <c r="L378" s="29">
        <f>IF(COUNTA($A378:$K378)=0,"",MAX($F378-$G378-$H378,0))</f>
        <v/>
      </c>
      <c r="M378" s="29">
        <f>IF(COUNTA($A378:$K378)=0,"",MAX($L378-$I378,0))</f>
        <v/>
      </c>
      <c r="N378" s="45">
        <f>IF(COUNTA($A378:$K378)=0,"",IF($L378=0,"",$I378/$L378))</f>
        <v/>
      </c>
      <c r="O378" s="29">
        <f>IF(COUNTA($A378:$K378)=0,"",$G378+$H378)</f>
        <v/>
      </c>
      <c r="P378" s="31">
        <f>IF(COUNTA($A378:$K378)=0,"",IF(OR($A378="",$B378="",$C378="",$D378="",$E378="",$F378="",$G378="",$H378="",$I378="",$J378=""),"Missing required field",IF(COUNTIFS(Lists!$B$2:$B$21,$B378,Lists!$D$2:$D$21,$C378)=0,"Room/clinic mismatch",IF(COUNTIFS($A$7:$A$506,$A378,$B$7:$B$506,$B378,$C$7:$C$506,$C378,$D$7:$D$506,$D378)&gt;1,"Duplicate room session",IF($G378+$H378&gt;$F378,"Unavailable exceeds capacity",IF($I378&gt;$L378,"Occupied exceeds usable","Ready"))))))</f>
        <v/>
      </c>
      <c r="Q378" s="29">
        <f>IF($P378&lt;&gt;"Ready",0,IF(AND($A378&gt;=Dashboard!$B$4,$A378&lt;=Dashboard!$B$5,OR(Dashboard!$B$6="All",$B378=Dashboard!$B$6),OR(Dashboard!$B$7="All",$E378=Dashboard!$B$7)),1,0))</f>
        <v/>
      </c>
      <c r="R378" s="32">
        <f>IF(OR($A378="",$B378="",$C378="",$D378=""),"",$B378&amp;"|"&amp;$C378&amp;"|"&amp;YEAR($A378)&amp;"-"&amp;MONTH($A378)&amp;"-"&amp;DAY($A378)&amp;"|"&amp;$D378)</f>
        <v/>
      </c>
    </row>
    <row r="379">
      <c r="A379" s="44" t="n"/>
      <c r="B379" s="26" t="n"/>
      <c r="C379" s="26" t="n"/>
      <c r="D379" s="26" t="n"/>
      <c r="E379" s="26" t="n"/>
      <c r="F379" s="27" t="n"/>
      <c r="G379" s="27" t="n"/>
      <c r="H379" s="27" t="n"/>
      <c r="I379" s="27" t="n"/>
      <c r="J379" s="27" t="n"/>
      <c r="K379" s="28" t="n"/>
      <c r="L379" s="29">
        <f>IF(COUNTA($A379:$K379)=0,"",MAX($F379-$G379-$H379,0))</f>
        <v/>
      </c>
      <c r="M379" s="29">
        <f>IF(COUNTA($A379:$K379)=0,"",MAX($L379-$I379,0))</f>
        <v/>
      </c>
      <c r="N379" s="45">
        <f>IF(COUNTA($A379:$K379)=0,"",IF($L379=0,"",$I379/$L379))</f>
        <v/>
      </c>
      <c r="O379" s="29">
        <f>IF(COUNTA($A379:$K379)=0,"",$G379+$H379)</f>
        <v/>
      </c>
      <c r="P379" s="31">
        <f>IF(COUNTA($A379:$K379)=0,"",IF(OR($A379="",$B379="",$C379="",$D379="",$E379="",$F379="",$G379="",$H379="",$I379="",$J379=""),"Missing required field",IF(COUNTIFS(Lists!$B$2:$B$21,$B379,Lists!$D$2:$D$21,$C379)=0,"Room/clinic mismatch",IF(COUNTIFS($A$7:$A$506,$A379,$B$7:$B$506,$B379,$C$7:$C$506,$C379,$D$7:$D$506,$D379)&gt;1,"Duplicate room session",IF($G379+$H379&gt;$F379,"Unavailable exceeds capacity",IF($I379&gt;$L379,"Occupied exceeds usable","Ready"))))))</f>
        <v/>
      </c>
      <c r="Q379" s="29">
        <f>IF($P379&lt;&gt;"Ready",0,IF(AND($A379&gt;=Dashboard!$B$4,$A379&lt;=Dashboard!$B$5,OR(Dashboard!$B$6="All",$B379=Dashboard!$B$6),OR(Dashboard!$B$7="All",$E379=Dashboard!$B$7)),1,0))</f>
        <v/>
      </c>
      <c r="R379" s="32">
        <f>IF(OR($A379="",$B379="",$C379="",$D379=""),"",$B379&amp;"|"&amp;$C379&amp;"|"&amp;YEAR($A379)&amp;"-"&amp;MONTH($A379)&amp;"-"&amp;DAY($A379)&amp;"|"&amp;$D379)</f>
        <v/>
      </c>
    </row>
    <row r="380">
      <c r="A380" s="44" t="n"/>
      <c r="B380" s="26" t="n"/>
      <c r="C380" s="26" t="n"/>
      <c r="D380" s="26" t="n"/>
      <c r="E380" s="26" t="n"/>
      <c r="F380" s="27" t="n"/>
      <c r="G380" s="27" t="n"/>
      <c r="H380" s="27" t="n"/>
      <c r="I380" s="27" t="n"/>
      <c r="J380" s="27" t="n"/>
      <c r="K380" s="28" t="n"/>
      <c r="L380" s="29">
        <f>IF(COUNTA($A380:$K380)=0,"",MAX($F380-$G380-$H380,0))</f>
        <v/>
      </c>
      <c r="M380" s="29">
        <f>IF(COUNTA($A380:$K380)=0,"",MAX($L380-$I380,0))</f>
        <v/>
      </c>
      <c r="N380" s="45">
        <f>IF(COUNTA($A380:$K380)=0,"",IF($L380=0,"",$I380/$L380))</f>
        <v/>
      </c>
      <c r="O380" s="29">
        <f>IF(COUNTA($A380:$K380)=0,"",$G380+$H380)</f>
        <v/>
      </c>
      <c r="P380" s="31">
        <f>IF(COUNTA($A380:$K380)=0,"",IF(OR($A380="",$B380="",$C380="",$D380="",$E380="",$F380="",$G380="",$H380="",$I380="",$J380=""),"Missing required field",IF(COUNTIFS(Lists!$B$2:$B$21,$B380,Lists!$D$2:$D$21,$C380)=0,"Room/clinic mismatch",IF(COUNTIFS($A$7:$A$506,$A380,$B$7:$B$506,$B380,$C$7:$C$506,$C380,$D$7:$D$506,$D380)&gt;1,"Duplicate room session",IF($G380+$H380&gt;$F380,"Unavailable exceeds capacity",IF($I380&gt;$L380,"Occupied exceeds usable","Ready"))))))</f>
        <v/>
      </c>
      <c r="Q380" s="29">
        <f>IF($P380&lt;&gt;"Ready",0,IF(AND($A380&gt;=Dashboard!$B$4,$A380&lt;=Dashboard!$B$5,OR(Dashboard!$B$6="All",$B380=Dashboard!$B$6),OR(Dashboard!$B$7="All",$E380=Dashboard!$B$7)),1,0))</f>
        <v/>
      </c>
      <c r="R380" s="32">
        <f>IF(OR($A380="",$B380="",$C380="",$D380=""),"",$B380&amp;"|"&amp;$C380&amp;"|"&amp;YEAR($A380)&amp;"-"&amp;MONTH($A380)&amp;"-"&amp;DAY($A380)&amp;"|"&amp;$D380)</f>
        <v/>
      </c>
    </row>
    <row r="381">
      <c r="A381" s="44" t="n"/>
      <c r="B381" s="26" t="n"/>
      <c r="C381" s="26" t="n"/>
      <c r="D381" s="26" t="n"/>
      <c r="E381" s="26" t="n"/>
      <c r="F381" s="27" t="n"/>
      <c r="G381" s="27" t="n"/>
      <c r="H381" s="27" t="n"/>
      <c r="I381" s="27" t="n"/>
      <c r="J381" s="27" t="n"/>
      <c r="K381" s="28" t="n"/>
      <c r="L381" s="29">
        <f>IF(COUNTA($A381:$K381)=0,"",MAX($F381-$G381-$H381,0))</f>
        <v/>
      </c>
      <c r="M381" s="29">
        <f>IF(COUNTA($A381:$K381)=0,"",MAX($L381-$I381,0))</f>
        <v/>
      </c>
      <c r="N381" s="45">
        <f>IF(COUNTA($A381:$K381)=0,"",IF($L381=0,"",$I381/$L381))</f>
        <v/>
      </c>
      <c r="O381" s="29">
        <f>IF(COUNTA($A381:$K381)=0,"",$G381+$H381)</f>
        <v/>
      </c>
      <c r="P381" s="31">
        <f>IF(COUNTA($A381:$K381)=0,"",IF(OR($A381="",$B381="",$C381="",$D381="",$E381="",$F381="",$G381="",$H381="",$I381="",$J381=""),"Missing required field",IF(COUNTIFS(Lists!$B$2:$B$21,$B381,Lists!$D$2:$D$21,$C381)=0,"Room/clinic mismatch",IF(COUNTIFS($A$7:$A$506,$A381,$B$7:$B$506,$B381,$C$7:$C$506,$C381,$D$7:$D$506,$D381)&gt;1,"Duplicate room session",IF($G381+$H381&gt;$F381,"Unavailable exceeds capacity",IF($I381&gt;$L381,"Occupied exceeds usable","Ready"))))))</f>
        <v/>
      </c>
      <c r="Q381" s="29">
        <f>IF($P381&lt;&gt;"Ready",0,IF(AND($A381&gt;=Dashboard!$B$4,$A381&lt;=Dashboard!$B$5,OR(Dashboard!$B$6="All",$B381=Dashboard!$B$6),OR(Dashboard!$B$7="All",$E381=Dashboard!$B$7)),1,0))</f>
        <v/>
      </c>
      <c r="R381" s="32">
        <f>IF(OR($A381="",$B381="",$C381="",$D381=""),"",$B381&amp;"|"&amp;$C381&amp;"|"&amp;YEAR($A381)&amp;"-"&amp;MONTH($A381)&amp;"-"&amp;DAY($A381)&amp;"|"&amp;$D381)</f>
        <v/>
      </c>
    </row>
    <row r="382">
      <c r="A382" s="44" t="n"/>
      <c r="B382" s="26" t="n"/>
      <c r="C382" s="26" t="n"/>
      <c r="D382" s="26" t="n"/>
      <c r="E382" s="26" t="n"/>
      <c r="F382" s="27" t="n"/>
      <c r="G382" s="27" t="n"/>
      <c r="H382" s="27" t="n"/>
      <c r="I382" s="27" t="n"/>
      <c r="J382" s="27" t="n"/>
      <c r="K382" s="28" t="n"/>
      <c r="L382" s="29">
        <f>IF(COUNTA($A382:$K382)=0,"",MAX($F382-$G382-$H382,0))</f>
        <v/>
      </c>
      <c r="M382" s="29">
        <f>IF(COUNTA($A382:$K382)=0,"",MAX($L382-$I382,0))</f>
        <v/>
      </c>
      <c r="N382" s="45">
        <f>IF(COUNTA($A382:$K382)=0,"",IF($L382=0,"",$I382/$L382))</f>
        <v/>
      </c>
      <c r="O382" s="29">
        <f>IF(COUNTA($A382:$K382)=0,"",$G382+$H382)</f>
        <v/>
      </c>
      <c r="P382" s="31">
        <f>IF(COUNTA($A382:$K382)=0,"",IF(OR($A382="",$B382="",$C382="",$D382="",$E382="",$F382="",$G382="",$H382="",$I382="",$J382=""),"Missing required field",IF(COUNTIFS(Lists!$B$2:$B$21,$B382,Lists!$D$2:$D$21,$C382)=0,"Room/clinic mismatch",IF(COUNTIFS($A$7:$A$506,$A382,$B$7:$B$506,$B382,$C$7:$C$506,$C382,$D$7:$D$506,$D382)&gt;1,"Duplicate room session",IF($G382+$H382&gt;$F382,"Unavailable exceeds capacity",IF($I382&gt;$L382,"Occupied exceeds usable","Ready"))))))</f>
        <v/>
      </c>
      <c r="Q382" s="29">
        <f>IF($P382&lt;&gt;"Ready",0,IF(AND($A382&gt;=Dashboard!$B$4,$A382&lt;=Dashboard!$B$5,OR(Dashboard!$B$6="All",$B382=Dashboard!$B$6),OR(Dashboard!$B$7="All",$E382=Dashboard!$B$7)),1,0))</f>
        <v/>
      </c>
      <c r="R382" s="32">
        <f>IF(OR($A382="",$B382="",$C382="",$D382=""),"",$B382&amp;"|"&amp;$C382&amp;"|"&amp;YEAR($A382)&amp;"-"&amp;MONTH($A382)&amp;"-"&amp;DAY($A382)&amp;"|"&amp;$D382)</f>
        <v/>
      </c>
    </row>
    <row r="383">
      <c r="A383" s="44" t="n"/>
      <c r="B383" s="26" t="n"/>
      <c r="C383" s="26" t="n"/>
      <c r="D383" s="26" t="n"/>
      <c r="E383" s="26" t="n"/>
      <c r="F383" s="27" t="n"/>
      <c r="G383" s="27" t="n"/>
      <c r="H383" s="27" t="n"/>
      <c r="I383" s="27" t="n"/>
      <c r="J383" s="27" t="n"/>
      <c r="K383" s="28" t="n"/>
      <c r="L383" s="29">
        <f>IF(COUNTA($A383:$K383)=0,"",MAX($F383-$G383-$H383,0))</f>
        <v/>
      </c>
      <c r="M383" s="29">
        <f>IF(COUNTA($A383:$K383)=0,"",MAX($L383-$I383,0))</f>
        <v/>
      </c>
      <c r="N383" s="45">
        <f>IF(COUNTA($A383:$K383)=0,"",IF($L383=0,"",$I383/$L383))</f>
        <v/>
      </c>
      <c r="O383" s="29">
        <f>IF(COUNTA($A383:$K383)=0,"",$G383+$H383)</f>
        <v/>
      </c>
      <c r="P383" s="31">
        <f>IF(COUNTA($A383:$K383)=0,"",IF(OR($A383="",$B383="",$C383="",$D383="",$E383="",$F383="",$G383="",$H383="",$I383="",$J383=""),"Missing required field",IF(COUNTIFS(Lists!$B$2:$B$21,$B383,Lists!$D$2:$D$21,$C383)=0,"Room/clinic mismatch",IF(COUNTIFS($A$7:$A$506,$A383,$B$7:$B$506,$B383,$C$7:$C$506,$C383,$D$7:$D$506,$D383)&gt;1,"Duplicate room session",IF($G383+$H383&gt;$F383,"Unavailable exceeds capacity",IF($I383&gt;$L383,"Occupied exceeds usable","Ready"))))))</f>
        <v/>
      </c>
      <c r="Q383" s="29">
        <f>IF($P383&lt;&gt;"Ready",0,IF(AND($A383&gt;=Dashboard!$B$4,$A383&lt;=Dashboard!$B$5,OR(Dashboard!$B$6="All",$B383=Dashboard!$B$6),OR(Dashboard!$B$7="All",$E383=Dashboard!$B$7)),1,0))</f>
        <v/>
      </c>
      <c r="R383" s="32">
        <f>IF(OR($A383="",$B383="",$C383="",$D383=""),"",$B383&amp;"|"&amp;$C383&amp;"|"&amp;YEAR($A383)&amp;"-"&amp;MONTH($A383)&amp;"-"&amp;DAY($A383)&amp;"|"&amp;$D383)</f>
        <v/>
      </c>
    </row>
    <row r="384">
      <c r="A384" s="44" t="n"/>
      <c r="B384" s="26" t="n"/>
      <c r="C384" s="26" t="n"/>
      <c r="D384" s="26" t="n"/>
      <c r="E384" s="26" t="n"/>
      <c r="F384" s="27" t="n"/>
      <c r="G384" s="27" t="n"/>
      <c r="H384" s="27" t="n"/>
      <c r="I384" s="27" t="n"/>
      <c r="J384" s="27" t="n"/>
      <c r="K384" s="28" t="n"/>
      <c r="L384" s="29">
        <f>IF(COUNTA($A384:$K384)=0,"",MAX($F384-$G384-$H384,0))</f>
        <v/>
      </c>
      <c r="M384" s="29">
        <f>IF(COUNTA($A384:$K384)=0,"",MAX($L384-$I384,0))</f>
        <v/>
      </c>
      <c r="N384" s="45">
        <f>IF(COUNTA($A384:$K384)=0,"",IF($L384=0,"",$I384/$L384))</f>
        <v/>
      </c>
      <c r="O384" s="29">
        <f>IF(COUNTA($A384:$K384)=0,"",$G384+$H384)</f>
        <v/>
      </c>
      <c r="P384" s="31">
        <f>IF(COUNTA($A384:$K384)=0,"",IF(OR($A384="",$B384="",$C384="",$D384="",$E384="",$F384="",$G384="",$H384="",$I384="",$J384=""),"Missing required field",IF(COUNTIFS(Lists!$B$2:$B$21,$B384,Lists!$D$2:$D$21,$C384)=0,"Room/clinic mismatch",IF(COUNTIFS($A$7:$A$506,$A384,$B$7:$B$506,$B384,$C$7:$C$506,$C384,$D$7:$D$506,$D384)&gt;1,"Duplicate room session",IF($G384+$H384&gt;$F384,"Unavailable exceeds capacity",IF($I384&gt;$L384,"Occupied exceeds usable","Ready"))))))</f>
        <v/>
      </c>
      <c r="Q384" s="29">
        <f>IF($P384&lt;&gt;"Ready",0,IF(AND($A384&gt;=Dashboard!$B$4,$A384&lt;=Dashboard!$B$5,OR(Dashboard!$B$6="All",$B384=Dashboard!$B$6),OR(Dashboard!$B$7="All",$E384=Dashboard!$B$7)),1,0))</f>
        <v/>
      </c>
      <c r="R384" s="32">
        <f>IF(OR($A384="",$B384="",$C384="",$D384=""),"",$B384&amp;"|"&amp;$C384&amp;"|"&amp;YEAR($A384)&amp;"-"&amp;MONTH($A384)&amp;"-"&amp;DAY($A384)&amp;"|"&amp;$D384)</f>
        <v/>
      </c>
    </row>
    <row r="385">
      <c r="A385" s="44" t="n"/>
      <c r="B385" s="26" t="n"/>
      <c r="C385" s="26" t="n"/>
      <c r="D385" s="26" t="n"/>
      <c r="E385" s="26" t="n"/>
      <c r="F385" s="27" t="n"/>
      <c r="G385" s="27" t="n"/>
      <c r="H385" s="27" t="n"/>
      <c r="I385" s="27" t="n"/>
      <c r="J385" s="27" t="n"/>
      <c r="K385" s="28" t="n"/>
      <c r="L385" s="29">
        <f>IF(COUNTA($A385:$K385)=0,"",MAX($F385-$G385-$H385,0))</f>
        <v/>
      </c>
      <c r="M385" s="29">
        <f>IF(COUNTA($A385:$K385)=0,"",MAX($L385-$I385,0))</f>
        <v/>
      </c>
      <c r="N385" s="45">
        <f>IF(COUNTA($A385:$K385)=0,"",IF($L385=0,"",$I385/$L385))</f>
        <v/>
      </c>
      <c r="O385" s="29">
        <f>IF(COUNTA($A385:$K385)=0,"",$G385+$H385)</f>
        <v/>
      </c>
      <c r="P385" s="31">
        <f>IF(COUNTA($A385:$K385)=0,"",IF(OR($A385="",$B385="",$C385="",$D385="",$E385="",$F385="",$G385="",$H385="",$I385="",$J385=""),"Missing required field",IF(COUNTIFS(Lists!$B$2:$B$21,$B385,Lists!$D$2:$D$21,$C385)=0,"Room/clinic mismatch",IF(COUNTIFS($A$7:$A$506,$A385,$B$7:$B$506,$B385,$C$7:$C$506,$C385,$D$7:$D$506,$D385)&gt;1,"Duplicate room session",IF($G385+$H385&gt;$F385,"Unavailable exceeds capacity",IF($I385&gt;$L385,"Occupied exceeds usable","Ready"))))))</f>
        <v/>
      </c>
      <c r="Q385" s="29">
        <f>IF($P385&lt;&gt;"Ready",0,IF(AND($A385&gt;=Dashboard!$B$4,$A385&lt;=Dashboard!$B$5,OR(Dashboard!$B$6="All",$B385=Dashboard!$B$6),OR(Dashboard!$B$7="All",$E385=Dashboard!$B$7)),1,0))</f>
        <v/>
      </c>
      <c r="R385" s="32">
        <f>IF(OR($A385="",$B385="",$C385="",$D385=""),"",$B385&amp;"|"&amp;$C385&amp;"|"&amp;YEAR($A385)&amp;"-"&amp;MONTH($A385)&amp;"-"&amp;DAY($A385)&amp;"|"&amp;$D385)</f>
        <v/>
      </c>
    </row>
    <row r="386">
      <c r="A386" s="44" t="n"/>
      <c r="B386" s="26" t="n"/>
      <c r="C386" s="26" t="n"/>
      <c r="D386" s="26" t="n"/>
      <c r="E386" s="26" t="n"/>
      <c r="F386" s="27" t="n"/>
      <c r="G386" s="27" t="n"/>
      <c r="H386" s="27" t="n"/>
      <c r="I386" s="27" t="n"/>
      <c r="J386" s="27" t="n"/>
      <c r="K386" s="28" t="n"/>
      <c r="L386" s="29">
        <f>IF(COUNTA($A386:$K386)=0,"",MAX($F386-$G386-$H386,0))</f>
        <v/>
      </c>
      <c r="M386" s="29">
        <f>IF(COUNTA($A386:$K386)=0,"",MAX($L386-$I386,0))</f>
        <v/>
      </c>
      <c r="N386" s="45">
        <f>IF(COUNTA($A386:$K386)=0,"",IF($L386=0,"",$I386/$L386))</f>
        <v/>
      </c>
      <c r="O386" s="29">
        <f>IF(COUNTA($A386:$K386)=0,"",$G386+$H386)</f>
        <v/>
      </c>
      <c r="P386" s="31">
        <f>IF(COUNTA($A386:$K386)=0,"",IF(OR($A386="",$B386="",$C386="",$D386="",$E386="",$F386="",$G386="",$H386="",$I386="",$J386=""),"Missing required field",IF(COUNTIFS(Lists!$B$2:$B$21,$B386,Lists!$D$2:$D$21,$C386)=0,"Room/clinic mismatch",IF(COUNTIFS($A$7:$A$506,$A386,$B$7:$B$506,$B386,$C$7:$C$506,$C386,$D$7:$D$506,$D386)&gt;1,"Duplicate room session",IF($G386+$H386&gt;$F386,"Unavailable exceeds capacity",IF($I386&gt;$L386,"Occupied exceeds usable","Ready"))))))</f>
        <v/>
      </c>
      <c r="Q386" s="29">
        <f>IF($P386&lt;&gt;"Ready",0,IF(AND($A386&gt;=Dashboard!$B$4,$A386&lt;=Dashboard!$B$5,OR(Dashboard!$B$6="All",$B386=Dashboard!$B$6),OR(Dashboard!$B$7="All",$E386=Dashboard!$B$7)),1,0))</f>
        <v/>
      </c>
      <c r="R386" s="32">
        <f>IF(OR($A386="",$B386="",$C386="",$D386=""),"",$B386&amp;"|"&amp;$C386&amp;"|"&amp;YEAR($A386)&amp;"-"&amp;MONTH($A386)&amp;"-"&amp;DAY($A386)&amp;"|"&amp;$D386)</f>
        <v/>
      </c>
    </row>
    <row r="387">
      <c r="A387" s="44" t="n"/>
      <c r="B387" s="26" t="n"/>
      <c r="C387" s="26" t="n"/>
      <c r="D387" s="26" t="n"/>
      <c r="E387" s="26" t="n"/>
      <c r="F387" s="27" t="n"/>
      <c r="G387" s="27" t="n"/>
      <c r="H387" s="27" t="n"/>
      <c r="I387" s="27" t="n"/>
      <c r="J387" s="27" t="n"/>
      <c r="K387" s="28" t="n"/>
      <c r="L387" s="29">
        <f>IF(COUNTA($A387:$K387)=0,"",MAX($F387-$G387-$H387,0))</f>
        <v/>
      </c>
      <c r="M387" s="29">
        <f>IF(COUNTA($A387:$K387)=0,"",MAX($L387-$I387,0))</f>
        <v/>
      </c>
      <c r="N387" s="45">
        <f>IF(COUNTA($A387:$K387)=0,"",IF($L387=0,"",$I387/$L387))</f>
        <v/>
      </c>
      <c r="O387" s="29">
        <f>IF(COUNTA($A387:$K387)=0,"",$G387+$H387)</f>
        <v/>
      </c>
      <c r="P387" s="31">
        <f>IF(COUNTA($A387:$K387)=0,"",IF(OR($A387="",$B387="",$C387="",$D387="",$E387="",$F387="",$G387="",$H387="",$I387="",$J387=""),"Missing required field",IF(COUNTIFS(Lists!$B$2:$B$21,$B387,Lists!$D$2:$D$21,$C387)=0,"Room/clinic mismatch",IF(COUNTIFS($A$7:$A$506,$A387,$B$7:$B$506,$B387,$C$7:$C$506,$C387,$D$7:$D$506,$D387)&gt;1,"Duplicate room session",IF($G387+$H387&gt;$F387,"Unavailable exceeds capacity",IF($I387&gt;$L387,"Occupied exceeds usable","Ready"))))))</f>
        <v/>
      </c>
      <c r="Q387" s="29">
        <f>IF($P387&lt;&gt;"Ready",0,IF(AND($A387&gt;=Dashboard!$B$4,$A387&lt;=Dashboard!$B$5,OR(Dashboard!$B$6="All",$B387=Dashboard!$B$6),OR(Dashboard!$B$7="All",$E387=Dashboard!$B$7)),1,0))</f>
        <v/>
      </c>
      <c r="R387" s="32">
        <f>IF(OR($A387="",$B387="",$C387="",$D387=""),"",$B387&amp;"|"&amp;$C387&amp;"|"&amp;YEAR($A387)&amp;"-"&amp;MONTH($A387)&amp;"-"&amp;DAY($A387)&amp;"|"&amp;$D387)</f>
        <v/>
      </c>
    </row>
    <row r="388">
      <c r="A388" s="44" t="n"/>
      <c r="B388" s="26" t="n"/>
      <c r="C388" s="26" t="n"/>
      <c r="D388" s="26" t="n"/>
      <c r="E388" s="26" t="n"/>
      <c r="F388" s="27" t="n"/>
      <c r="G388" s="27" t="n"/>
      <c r="H388" s="27" t="n"/>
      <c r="I388" s="27" t="n"/>
      <c r="J388" s="27" t="n"/>
      <c r="K388" s="28" t="n"/>
      <c r="L388" s="29">
        <f>IF(COUNTA($A388:$K388)=0,"",MAX($F388-$G388-$H388,0))</f>
        <v/>
      </c>
      <c r="M388" s="29">
        <f>IF(COUNTA($A388:$K388)=0,"",MAX($L388-$I388,0))</f>
        <v/>
      </c>
      <c r="N388" s="45">
        <f>IF(COUNTA($A388:$K388)=0,"",IF($L388=0,"",$I388/$L388))</f>
        <v/>
      </c>
      <c r="O388" s="29">
        <f>IF(COUNTA($A388:$K388)=0,"",$G388+$H388)</f>
        <v/>
      </c>
      <c r="P388" s="31">
        <f>IF(COUNTA($A388:$K388)=0,"",IF(OR($A388="",$B388="",$C388="",$D388="",$E388="",$F388="",$G388="",$H388="",$I388="",$J388=""),"Missing required field",IF(COUNTIFS(Lists!$B$2:$B$21,$B388,Lists!$D$2:$D$21,$C388)=0,"Room/clinic mismatch",IF(COUNTIFS($A$7:$A$506,$A388,$B$7:$B$506,$B388,$C$7:$C$506,$C388,$D$7:$D$506,$D388)&gt;1,"Duplicate room session",IF($G388+$H388&gt;$F388,"Unavailable exceeds capacity",IF($I388&gt;$L388,"Occupied exceeds usable","Ready"))))))</f>
        <v/>
      </c>
      <c r="Q388" s="29">
        <f>IF($P388&lt;&gt;"Ready",0,IF(AND($A388&gt;=Dashboard!$B$4,$A388&lt;=Dashboard!$B$5,OR(Dashboard!$B$6="All",$B388=Dashboard!$B$6),OR(Dashboard!$B$7="All",$E388=Dashboard!$B$7)),1,0))</f>
        <v/>
      </c>
      <c r="R388" s="32">
        <f>IF(OR($A388="",$B388="",$C388="",$D388=""),"",$B388&amp;"|"&amp;$C388&amp;"|"&amp;YEAR($A388)&amp;"-"&amp;MONTH($A388)&amp;"-"&amp;DAY($A388)&amp;"|"&amp;$D388)</f>
        <v/>
      </c>
    </row>
    <row r="389">
      <c r="A389" s="44" t="n"/>
      <c r="B389" s="26" t="n"/>
      <c r="C389" s="26" t="n"/>
      <c r="D389" s="26" t="n"/>
      <c r="E389" s="26" t="n"/>
      <c r="F389" s="27" t="n"/>
      <c r="G389" s="27" t="n"/>
      <c r="H389" s="27" t="n"/>
      <c r="I389" s="27" t="n"/>
      <c r="J389" s="27" t="n"/>
      <c r="K389" s="28" t="n"/>
      <c r="L389" s="29">
        <f>IF(COUNTA($A389:$K389)=0,"",MAX($F389-$G389-$H389,0))</f>
        <v/>
      </c>
      <c r="M389" s="29">
        <f>IF(COUNTA($A389:$K389)=0,"",MAX($L389-$I389,0))</f>
        <v/>
      </c>
      <c r="N389" s="45">
        <f>IF(COUNTA($A389:$K389)=0,"",IF($L389=0,"",$I389/$L389))</f>
        <v/>
      </c>
      <c r="O389" s="29">
        <f>IF(COUNTA($A389:$K389)=0,"",$G389+$H389)</f>
        <v/>
      </c>
      <c r="P389" s="31">
        <f>IF(COUNTA($A389:$K389)=0,"",IF(OR($A389="",$B389="",$C389="",$D389="",$E389="",$F389="",$G389="",$H389="",$I389="",$J389=""),"Missing required field",IF(COUNTIFS(Lists!$B$2:$B$21,$B389,Lists!$D$2:$D$21,$C389)=0,"Room/clinic mismatch",IF(COUNTIFS($A$7:$A$506,$A389,$B$7:$B$506,$B389,$C$7:$C$506,$C389,$D$7:$D$506,$D389)&gt;1,"Duplicate room session",IF($G389+$H389&gt;$F389,"Unavailable exceeds capacity",IF($I389&gt;$L389,"Occupied exceeds usable","Ready"))))))</f>
        <v/>
      </c>
      <c r="Q389" s="29">
        <f>IF($P389&lt;&gt;"Ready",0,IF(AND($A389&gt;=Dashboard!$B$4,$A389&lt;=Dashboard!$B$5,OR(Dashboard!$B$6="All",$B389=Dashboard!$B$6),OR(Dashboard!$B$7="All",$E389=Dashboard!$B$7)),1,0))</f>
        <v/>
      </c>
      <c r="R389" s="32">
        <f>IF(OR($A389="",$B389="",$C389="",$D389=""),"",$B389&amp;"|"&amp;$C389&amp;"|"&amp;YEAR($A389)&amp;"-"&amp;MONTH($A389)&amp;"-"&amp;DAY($A389)&amp;"|"&amp;$D389)</f>
        <v/>
      </c>
    </row>
    <row r="390">
      <c r="A390" s="44" t="n"/>
      <c r="B390" s="26" t="n"/>
      <c r="C390" s="26" t="n"/>
      <c r="D390" s="26" t="n"/>
      <c r="E390" s="26" t="n"/>
      <c r="F390" s="27" t="n"/>
      <c r="G390" s="27" t="n"/>
      <c r="H390" s="27" t="n"/>
      <c r="I390" s="27" t="n"/>
      <c r="J390" s="27" t="n"/>
      <c r="K390" s="28" t="n"/>
      <c r="L390" s="29">
        <f>IF(COUNTA($A390:$K390)=0,"",MAX($F390-$G390-$H390,0))</f>
        <v/>
      </c>
      <c r="M390" s="29">
        <f>IF(COUNTA($A390:$K390)=0,"",MAX($L390-$I390,0))</f>
        <v/>
      </c>
      <c r="N390" s="45">
        <f>IF(COUNTA($A390:$K390)=0,"",IF($L390=0,"",$I390/$L390))</f>
        <v/>
      </c>
      <c r="O390" s="29">
        <f>IF(COUNTA($A390:$K390)=0,"",$G390+$H390)</f>
        <v/>
      </c>
      <c r="P390" s="31">
        <f>IF(COUNTA($A390:$K390)=0,"",IF(OR($A390="",$B390="",$C390="",$D390="",$E390="",$F390="",$G390="",$H390="",$I390="",$J390=""),"Missing required field",IF(COUNTIFS(Lists!$B$2:$B$21,$B390,Lists!$D$2:$D$21,$C390)=0,"Room/clinic mismatch",IF(COUNTIFS($A$7:$A$506,$A390,$B$7:$B$506,$B390,$C$7:$C$506,$C390,$D$7:$D$506,$D390)&gt;1,"Duplicate room session",IF($G390+$H390&gt;$F390,"Unavailable exceeds capacity",IF($I390&gt;$L390,"Occupied exceeds usable","Ready"))))))</f>
        <v/>
      </c>
      <c r="Q390" s="29">
        <f>IF($P390&lt;&gt;"Ready",0,IF(AND($A390&gt;=Dashboard!$B$4,$A390&lt;=Dashboard!$B$5,OR(Dashboard!$B$6="All",$B390=Dashboard!$B$6),OR(Dashboard!$B$7="All",$E390=Dashboard!$B$7)),1,0))</f>
        <v/>
      </c>
      <c r="R390" s="32">
        <f>IF(OR($A390="",$B390="",$C390="",$D390=""),"",$B390&amp;"|"&amp;$C390&amp;"|"&amp;YEAR($A390)&amp;"-"&amp;MONTH($A390)&amp;"-"&amp;DAY($A390)&amp;"|"&amp;$D390)</f>
        <v/>
      </c>
    </row>
    <row r="391">
      <c r="A391" s="44" t="n"/>
      <c r="B391" s="26" t="n"/>
      <c r="C391" s="26" t="n"/>
      <c r="D391" s="26" t="n"/>
      <c r="E391" s="26" t="n"/>
      <c r="F391" s="27" t="n"/>
      <c r="G391" s="27" t="n"/>
      <c r="H391" s="27" t="n"/>
      <c r="I391" s="27" t="n"/>
      <c r="J391" s="27" t="n"/>
      <c r="K391" s="28" t="n"/>
      <c r="L391" s="29">
        <f>IF(COUNTA($A391:$K391)=0,"",MAX($F391-$G391-$H391,0))</f>
        <v/>
      </c>
      <c r="M391" s="29">
        <f>IF(COUNTA($A391:$K391)=0,"",MAX($L391-$I391,0))</f>
        <v/>
      </c>
      <c r="N391" s="45">
        <f>IF(COUNTA($A391:$K391)=0,"",IF($L391=0,"",$I391/$L391))</f>
        <v/>
      </c>
      <c r="O391" s="29">
        <f>IF(COUNTA($A391:$K391)=0,"",$G391+$H391)</f>
        <v/>
      </c>
      <c r="P391" s="31">
        <f>IF(COUNTA($A391:$K391)=0,"",IF(OR($A391="",$B391="",$C391="",$D391="",$E391="",$F391="",$G391="",$H391="",$I391="",$J391=""),"Missing required field",IF(COUNTIFS(Lists!$B$2:$B$21,$B391,Lists!$D$2:$D$21,$C391)=0,"Room/clinic mismatch",IF(COUNTIFS($A$7:$A$506,$A391,$B$7:$B$506,$B391,$C$7:$C$506,$C391,$D$7:$D$506,$D391)&gt;1,"Duplicate room session",IF($G391+$H391&gt;$F391,"Unavailable exceeds capacity",IF($I391&gt;$L391,"Occupied exceeds usable","Ready"))))))</f>
        <v/>
      </c>
      <c r="Q391" s="29">
        <f>IF($P391&lt;&gt;"Ready",0,IF(AND($A391&gt;=Dashboard!$B$4,$A391&lt;=Dashboard!$B$5,OR(Dashboard!$B$6="All",$B391=Dashboard!$B$6),OR(Dashboard!$B$7="All",$E391=Dashboard!$B$7)),1,0))</f>
        <v/>
      </c>
      <c r="R391" s="32">
        <f>IF(OR($A391="",$B391="",$C391="",$D391=""),"",$B391&amp;"|"&amp;$C391&amp;"|"&amp;YEAR($A391)&amp;"-"&amp;MONTH($A391)&amp;"-"&amp;DAY($A391)&amp;"|"&amp;$D391)</f>
        <v/>
      </c>
    </row>
    <row r="392">
      <c r="A392" s="44" t="n"/>
      <c r="B392" s="26" t="n"/>
      <c r="C392" s="26" t="n"/>
      <c r="D392" s="26" t="n"/>
      <c r="E392" s="26" t="n"/>
      <c r="F392" s="27" t="n"/>
      <c r="G392" s="27" t="n"/>
      <c r="H392" s="27" t="n"/>
      <c r="I392" s="27" t="n"/>
      <c r="J392" s="27" t="n"/>
      <c r="K392" s="28" t="n"/>
      <c r="L392" s="29">
        <f>IF(COUNTA($A392:$K392)=0,"",MAX($F392-$G392-$H392,0))</f>
        <v/>
      </c>
      <c r="M392" s="29">
        <f>IF(COUNTA($A392:$K392)=0,"",MAX($L392-$I392,0))</f>
        <v/>
      </c>
      <c r="N392" s="45">
        <f>IF(COUNTA($A392:$K392)=0,"",IF($L392=0,"",$I392/$L392))</f>
        <v/>
      </c>
      <c r="O392" s="29">
        <f>IF(COUNTA($A392:$K392)=0,"",$G392+$H392)</f>
        <v/>
      </c>
      <c r="P392" s="31">
        <f>IF(COUNTA($A392:$K392)=0,"",IF(OR($A392="",$B392="",$C392="",$D392="",$E392="",$F392="",$G392="",$H392="",$I392="",$J392=""),"Missing required field",IF(COUNTIFS(Lists!$B$2:$B$21,$B392,Lists!$D$2:$D$21,$C392)=0,"Room/clinic mismatch",IF(COUNTIFS($A$7:$A$506,$A392,$B$7:$B$506,$B392,$C$7:$C$506,$C392,$D$7:$D$506,$D392)&gt;1,"Duplicate room session",IF($G392+$H392&gt;$F392,"Unavailable exceeds capacity",IF($I392&gt;$L392,"Occupied exceeds usable","Ready"))))))</f>
        <v/>
      </c>
      <c r="Q392" s="29">
        <f>IF($P392&lt;&gt;"Ready",0,IF(AND($A392&gt;=Dashboard!$B$4,$A392&lt;=Dashboard!$B$5,OR(Dashboard!$B$6="All",$B392=Dashboard!$B$6),OR(Dashboard!$B$7="All",$E392=Dashboard!$B$7)),1,0))</f>
        <v/>
      </c>
      <c r="R392" s="32">
        <f>IF(OR($A392="",$B392="",$C392="",$D392=""),"",$B392&amp;"|"&amp;$C392&amp;"|"&amp;YEAR($A392)&amp;"-"&amp;MONTH($A392)&amp;"-"&amp;DAY($A392)&amp;"|"&amp;$D392)</f>
        <v/>
      </c>
    </row>
    <row r="393">
      <c r="A393" s="44" t="n"/>
      <c r="B393" s="26" t="n"/>
      <c r="C393" s="26" t="n"/>
      <c r="D393" s="26" t="n"/>
      <c r="E393" s="26" t="n"/>
      <c r="F393" s="27" t="n"/>
      <c r="G393" s="27" t="n"/>
      <c r="H393" s="27" t="n"/>
      <c r="I393" s="27" t="n"/>
      <c r="J393" s="27" t="n"/>
      <c r="K393" s="28" t="n"/>
      <c r="L393" s="29">
        <f>IF(COUNTA($A393:$K393)=0,"",MAX($F393-$G393-$H393,0))</f>
        <v/>
      </c>
      <c r="M393" s="29">
        <f>IF(COUNTA($A393:$K393)=0,"",MAX($L393-$I393,0))</f>
        <v/>
      </c>
      <c r="N393" s="45">
        <f>IF(COUNTA($A393:$K393)=0,"",IF($L393=0,"",$I393/$L393))</f>
        <v/>
      </c>
      <c r="O393" s="29">
        <f>IF(COUNTA($A393:$K393)=0,"",$G393+$H393)</f>
        <v/>
      </c>
      <c r="P393" s="31">
        <f>IF(COUNTA($A393:$K393)=0,"",IF(OR($A393="",$B393="",$C393="",$D393="",$E393="",$F393="",$G393="",$H393="",$I393="",$J393=""),"Missing required field",IF(COUNTIFS(Lists!$B$2:$B$21,$B393,Lists!$D$2:$D$21,$C393)=0,"Room/clinic mismatch",IF(COUNTIFS($A$7:$A$506,$A393,$B$7:$B$506,$B393,$C$7:$C$506,$C393,$D$7:$D$506,$D393)&gt;1,"Duplicate room session",IF($G393+$H393&gt;$F393,"Unavailable exceeds capacity",IF($I393&gt;$L393,"Occupied exceeds usable","Ready"))))))</f>
        <v/>
      </c>
      <c r="Q393" s="29">
        <f>IF($P393&lt;&gt;"Ready",0,IF(AND($A393&gt;=Dashboard!$B$4,$A393&lt;=Dashboard!$B$5,OR(Dashboard!$B$6="All",$B393=Dashboard!$B$6),OR(Dashboard!$B$7="All",$E393=Dashboard!$B$7)),1,0))</f>
        <v/>
      </c>
      <c r="R393" s="32">
        <f>IF(OR($A393="",$B393="",$C393="",$D393=""),"",$B393&amp;"|"&amp;$C393&amp;"|"&amp;YEAR($A393)&amp;"-"&amp;MONTH($A393)&amp;"-"&amp;DAY($A393)&amp;"|"&amp;$D393)</f>
        <v/>
      </c>
    </row>
    <row r="394">
      <c r="A394" s="44" t="n"/>
      <c r="B394" s="26" t="n"/>
      <c r="C394" s="26" t="n"/>
      <c r="D394" s="26" t="n"/>
      <c r="E394" s="26" t="n"/>
      <c r="F394" s="27" t="n"/>
      <c r="G394" s="27" t="n"/>
      <c r="H394" s="27" t="n"/>
      <c r="I394" s="27" t="n"/>
      <c r="J394" s="27" t="n"/>
      <c r="K394" s="28" t="n"/>
      <c r="L394" s="29">
        <f>IF(COUNTA($A394:$K394)=0,"",MAX($F394-$G394-$H394,0))</f>
        <v/>
      </c>
      <c r="M394" s="29">
        <f>IF(COUNTA($A394:$K394)=0,"",MAX($L394-$I394,0))</f>
        <v/>
      </c>
      <c r="N394" s="45">
        <f>IF(COUNTA($A394:$K394)=0,"",IF($L394=0,"",$I394/$L394))</f>
        <v/>
      </c>
      <c r="O394" s="29">
        <f>IF(COUNTA($A394:$K394)=0,"",$G394+$H394)</f>
        <v/>
      </c>
      <c r="P394" s="31">
        <f>IF(COUNTA($A394:$K394)=0,"",IF(OR($A394="",$B394="",$C394="",$D394="",$E394="",$F394="",$G394="",$H394="",$I394="",$J394=""),"Missing required field",IF(COUNTIFS(Lists!$B$2:$B$21,$B394,Lists!$D$2:$D$21,$C394)=0,"Room/clinic mismatch",IF(COUNTIFS($A$7:$A$506,$A394,$B$7:$B$506,$B394,$C$7:$C$506,$C394,$D$7:$D$506,$D394)&gt;1,"Duplicate room session",IF($G394+$H394&gt;$F394,"Unavailable exceeds capacity",IF($I394&gt;$L394,"Occupied exceeds usable","Ready"))))))</f>
        <v/>
      </c>
      <c r="Q394" s="29">
        <f>IF($P394&lt;&gt;"Ready",0,IF(AND($A394&gt;=Dashboard!$B$4,$A394&lt;=Dashboard!$B$5,OR(Dashboard!$B$6="All",$B394=Dashboard!$B$6),OR(Dashboard!$B$7="All",$E394=Dashboard!$B$7)),1,0))</f>
        <v/>
      </c>
      <c r="R394" s="32">
        <f>IF(OR($A394="",$B394="",$C394="",$D394=""),"",$B394&amp;"|"&amp;$C394&amp;"|"&amp;YEAR($A394)&amp;"-"&amp;MONTH($A394)&amp;"-"&amp;DAY($A394)&amp;"|"&amp;$D394)</f>
        <v/>
      </c>
    </row>
    <row r="395">
      <c r="A395" s="44" t="n"/>
      <c r="B395" s="26" t="n"/>
      <c r="C395" s="26" t="n"/>
      <c r="D395" s="26" t="n"/>
      <c r="E395" s="26" t="n"/>
      <c r="F395" s="27" t="n"/>
      <c r="G395" s="27" t="n"/>
      <c r="H395" s="27" t="n"/>
      <c r="I395" s="27" t="n"/>
      <c r="J395" s="27" t="n"/>
      <c r="K395" s="28" t="n"/>
      <c r="L395" s="29">
        <f>IF(COUNTA($A395:$K395)=0,"",MAX($F395-$G395-$H395,0))</f>
        <v/>
      </c>
      <c r="M395" s="29">
        <f>IF(COUNTA($A395:$K395)=0,"",MAX($L395-$I395,0))</f>
        <v/>
      </c>
      <c r="N395" s="45">
        <f>IF(COUNTA($A395:$K395)=0,"",IF($L395=0,"",$I395/$L395))</f>
        <v/>
      </c>
      <c r="O395" s="29">
        <f>IF(COUNTA($A395:$K395)=0,"",$G395+$H395)</f>
        <v/>
      </c>
      <c r="P395" s="31">
        <f>IF(COUNTA($A395:$K395)=0,"",IF(OR($A395="",$B395="",$C395="",$D395="",$E395="",$F395="",$G395="",$H395="",$I395="",$J395=""),"Missing required field",IF(COUNTIFS(Lists!$B$2:$B$21,$B395,Lists!$D$2:$D$21,$C395)=0,"Room/clinic mismatch",IF(COUNTIFS($A$7:$A$506,$A395,$B$7:$B$506,$B395,$C$7:$C$506,$C395,$D$7:$D$506,$D395)&gt;1,"Duplicate room session",IF($G395+$H395&gt;$F395,"Unavailable exceeds capacity",IF($I395&gt;$L395,"Occupied exceeds usable","Ready"))))))</f>
        <v/>
      </c>
      <c r="Q395" s="29">
        <f>IF($P395&lt;&gt;"Ready",0,IF(AND($A395&gt;=Dashboard!$B$4,$A395&lt;=Dashboard!$B$5,OR(Dashboard!$B$6="All",$B395=Dashboard!$B$6),OR(Dashboard!$B$7="All",$E395=Dashboard!$B$7)),1,0))</f>
        <v/>
      </c>
      <c r="R395" s="32">
        <f>IF(OR($A395="",$B395="",$C395="",$D395=""),"",$B395&amp;"|"&amp;$C395&amp;"|"&amp;YEAR($A395)&amp;"-"&amp;MONTH($A395)&amp;"-"&amp;DAY($A395)&amp;"|"&amp;$D395)</f>
        <v/>
      </c>
    </row>
    <row r="396">
      <c r="A396" s="44" t="n"/>
      <c r="B396" s="26" t="n"/>
      <c r="C396" s="26" t="n"/>
      <c r="D396" s="26" t="n"/>
      <c r="E396" s="26" t="n"/>
      <c r="F396" s="27" t="n"/>
      <c r="G396" s="27" t="n"/>
      <c r="H396" s="27" t="n"/>
      <c r="I396" s="27" t="n"/>
      <c r="J396" s="27" t="n"/>
      <c r="K396" s="28" t="n"/>
      <c r="L396" s="29">
        <f>IF(COUNTA($A396:$K396)=0,"",MAX($F396-$G396-$H396,0))</f>
        <v/>
      </c>
      <c r="M396" s="29">
        <f>IF(COUNTA($A396:$K396)=0,"",MAX($L396-$I396,0))</f>
        <v/>
      </c>
      <c r="N396" s="45">
        <f>IF(COUNTA($A396:$K396)=0,"",IF($L396=0,"",$I396/$L396))</f>
        <v/>
      </c>
      <c r="O396" s="29">
        <f>IF(COUNTA($A396:$K396)=0,"",$G396+$H396)</f>
        <v/>
      </c>
      <c r="P396" s="31">
        <f>IF(COUNTA($A396:$K396)=0,"",IF(OR($A396="",$B396="",$C396="",$D396="",$E396="",$F396="",$G396="",$H396="",$I396="",$J396=""),"Missing required field",IF(COUNTIFS(Lists!$B$2:$B$21,$B396,Lists!$D$2:$D$21,$C396)=0,"Room/clinic mismatch",IF(COUNTIFS($A$7:$A$506,$A396,$B$7:$B$506,$B396,$C$7:$C$506,$C396,$D$7:$D$506,$D396)&gt;1,"Duplicate room session",IF($G396+$H396&gt;$F396,"Unavailable exceeds capacity",IF($I396&gt;$L396,"Occupied exceeds usable","Ready"))))))</f>
        <v/>
      </c>
      <c r="Q396" s="29">
        <f>IF($P396&lt;&gt;"Ready",0,IF(AND($A396&gt;=Dashboard!$B$4,$A396&lt;=Dashboard!$B$5,OR(Dashboard!$B$6="All",$B396=Dashboard!$B$6),OR(Dashboard!$B$7="All",$E396=Dashboard!$B$7)),1,0))</f>
        <v/>
      </c>
      <c r="R396" s="32">
        <f>IF(OR($A396="",$B396="",$C396="",$D396=""),"",$B396&amp;"|"&amp;$C396&amp;"|"&amp;YEAR($A396)&amp;"-"&amp;MONTH($A396)&amp;"-"&amp;DAY($A396)&amp;"|"&amp;$D396)</f>
        <v/>
      </c>
    </row>
    <row r="397">
      <c r="A397" s="44" t="n"/>
      <c r="B397" s="26" t="n"/>
      <c r="C397" s="26" t="n"/>
      <c r="D397" s="26" t="n"/>
      <c r="E397" s="26" t="n"/>
      <c r="F397" s="27" t="n"/>
      <c r="G397" s="27" t="n"/>
      <c r="H397" s="27" t="n"/>
      <c r="I397" s="27" t="n"/>
      <c r="J397" s="27" t="n"/>
      <c r="K397" s="28" t="n"/>
      <c r="L397" s="29">
        <f>IF(COUNTA($A397:$K397)=0,"",MAX($F397-$G397-$H397,0))</f>
        <v/>
      </c>
      <c r="M397" s="29">
        <f>IF(COUNTA($A397:$K397)=0,"",MAX($L397-$I397,0))</f>
        <v/>
      </c>
      <c r="N397" s="45">
        <f>IF(COUNTA($A397:$K397)=0,"",IF($L397=0,"",$I397/$L397))</f>
        <v/>
      </c>
      <c r="O397" s="29">
        <f>IF(COUNTA($A397:$K397)=0,"",$G397+$H397)</f>
        <v/>
      </c>
      <c r="P397" s="31">
        <f>IF(COUNTA($A397:$K397)=0,"",IF(OR($A397="",$B397="",$C397="",$D397="",$E397="",$F397="",$G397="",$H397="",$I397="",$J397=""),"Missing required field",IF(COUNTIFS(Lists!$B$2:$B$21,$B397,Lists!$D$2:$D$21,$C397)=0,"Room/clinic mismatch",IF(COUNTIFS($A$7:$A$506,$A397,$B$7:$B$506,$B397,$C$7:$C$506,$C397,$D$7:$D$506,$D397)&gt;1,"Duplicate room session",IF($G397+$H397&gt;$F397,"Unavailable exceeds capacity",IF($I397&gt;$L397,"Occupied exceeds usable","Ready"))))))</f>
        <v/>
      </c>
      <c r="Q397" s="29">
        <f>IF($P397&lt;&gt;"Ready",0,IF(AND($A397&gt;=Dashboard!$B$4,$A397&lt;=Dashboard!$B$5,OR(Dashboard!$B$6="All",$B397=Dashboard!$B$6),OR(Dashboard!$B$7="All",$E397=Dashboard!$B$7)),1,0))</f>
        <v/>
      </c>
      <c r="R397" s="32">
        <f>IF(OR($A397="",$B397="",$C397="",$D397=""),"",$B397&amp;"|"&amp;$C397&amp;"|"&amp;YEAR($A397)&amp;"-"&amp;MONTH($A397)&amp;"-"&amp;DAY($A397)&amp;"|"&amp;$D397)</f>
        <v/>
      </c>
    </row>
    <row r="398">
      <c r="A398" s="44" t="n"/>
      <c r="B398" s="26" t="n"/>
      <c r="C398" s="26" t="n"/>
      <c r="D398" s="26" t="n"/>
      <c r="E398" s="26" t="n"/>
      <c r="F398" s="27" t="n"/>
      <c r="G398" s="27" t="n"/>
      <c r="H398" s="27" t="n"/>
      <c r="I398" s="27" t="n"/>
      <c r="J398" s="27" t="n"/>
      <c r="K398" s="28" t="n"/>
      <c r="L398" s="29">
        <f>IF(COUNTA($A398:$K398)=0,"",MAX($F398-$G398-$H398,0))</f>
        <v/>
      </c>
      <c r="M398" s="29">
        <f>IF(COUNTA($A398:$K398)=0,"",MAX($L398-$I398,0))</f>
        <v/>
      </c>
      <c r="N398" s="45">
        <f>IF(COUNTA($A398:$K398)=0,"",IF($L398=0,"",$I398/$L398))</f>
        <v/>
      </c>
      <c r="O398" s="29">
        <f>IF(COUNTA($A398:$K398)=0,"",$G398+$H398)</f>
        <v/>
      </c>
      <c r="P398" s="31">
        <f>IF(COUNTA($A398:$K398)=0,"",IF(OR($A398="",$B398="",$C398="",$D398="",$E398="",$F398="",$G398="",$H398="",$I398="",$J398=""),"Missing required field",IF(COUNTIFS(Lists!$B$2:$B$21,$B398,Lists!$D$2:$D$21,$C398)=0,"Room/clinic mismatch",IF(COUNTIFS($A$7:$A$506,$A398,$B$7:$B$506,$B398,$C$7:$C$506,$C398,$D$7:$D$506,$D398)&gt;1,"Duplicate room session",IF($G398+$H398&gt;$F398,"Unavailable exceeds capacity",IF($I398&gt;$L398,"Occupied exceeds usable","Ready"))))))</f>
        <v/>
      </c>
      <c r="Q398" s="29">
        <f>IF($P398&lt;&gt;"Ready",0,IF(AND($A398&gt;=Dashboard!$B$4,$A398&lt;=Dashboard!$B$5,OR(Dashboard!$B$6="All",$B398=Dashboard!$B$6),OR(Dashboard!$B$7="All",$E398=Dashboard!$B$7)),1,0))</f>
        <v/>
      </c>
      <c r="R398" s="32">
        <f>IF(OR($A398="",$B398="",$C398="",$D398=""),"",$B398&amp;"|"&amp;$C398&amp;"|"&amp;YEAR($A398)&amp;"-"&amp;MONTH($A398)&amp;"-"&amp;DAY($A398)&amp;"|"&amp;$D398)</f>
        <v/>
      </c>
    </row>
    <row r="399">
      <c r="A399" s="44" t="n"/>
      <c r="B399" s="26" t="n"/>
      <c r="C399" s="26" t="n"/>
      <c r="D399" s="26" t="n"/>
      <c r="E399" s="26" t="n"/>
      <c r="F399" s="27" t="n"/>
      <c r="G399" s="27" t="n"/>
      <c r="H399" s="27" t="n"/>
      <c r="I399" s="27" t="n"/>
      <c r="J399" s="27" t="n"/>
      <c r="K399" s="28" t="n"/>
      <c r="L399" s="29">
        <f>IF(COUNTA($A399:$K399)=0,"",MAX($F399-$G399-$H399,0))</f>
        <v/>
      </c>
      <c r="M399" s="29">
        <f>IF(COUNTA($A399:$K399)=0,"",MAX($L399-$I399,0))</f>
        <v/>
      </c>
      <c r="N399" s="45">
        <f>IF(COUNTA($A399:$K399)=0,"",IF($L399=0,"",$I399/$L399))</f>
        <v/>
      </c>
      <c r="O399" s="29">
        <f>IF(COUNTA($A399:$K399)=0,"",$G399+$H399)</f>
        <v/>
      </c>
      <c r="P399" s="31">
        <f>IF(COUNTA($A399:$K399)=0,"",IF(OR($A399="",$B399="",$C399="",$D399="",$E399="",$F399="",$G399="",$H399="",$I399="",$J399=""),"Missing required field",IF(COUNTIFS(Lists!$B$2:$B$21,$B399,Lists!$D$2:$D$21,$C399)=0,"Room/clinic mismatch",IF(COUNTIFS($A$7:$A$506,$A399,$B$7:$B$506,$B399,$C$7:$C$506,$C399,$D$7:$D$506,$D399)&gt;1,"Duplicate room session",IF($G399+$H399&gt;$F399,"Unavailable exceeds capacity",IF($I399&gt;$L399,"Occupied exceeds usable","Ready"))))))</f>
        <v/>
      </c>
      <c r="Q399" s="29">
        <f>IF($P399&lt;&gt;"Ready",0,IF(AND($A399&gt;=Dashboard!$B$4,$A399&lt;=Dashboard!$B$5,OR(Dashboard!$B$6="All",$B399=Dashboard!$B$6),OR(Dashboard!$B$7="All",$E399=Dashboard!$B$7)),1,0))</f>
        <v/>
      </c>
      <c r="R399" s="32">
        <f>IF(OR($A399="",$B399="",$C399="",$D399=""),"",$B399&amp;"|"&amp;$C399&amp;"|"&amp;YEAR($A399)&amp;"-"&amp;MONTH($A399)&amp;"-"&amp;DAY($A399)&amp;"|"&amp;$D399)</f>
        <v/>
      </c>
    </row>
    <row r="400">
      <c r="A400" s="44" t="n"/>
      <c r="B400" s="26" t="n"/>
      <c r="C400" s="26" t="n"/>
      <c r="D400" s="26" t="n"/>
      <c r="E400" s="26" t="n"/>
      <c r="F400" s="27" t="n"/>
      <c r="G400" s="27" t="n"/>
      <c r="H400" s="27" t="n"/>
      <c r="I400" s="27" t="n"/>
      <c r="J400" s="27" t="n"/>
      <c r="K400" s="28" t="n"/>
      <c r="L400" s="29">
        <f>IF(COUNTA($A400:$K400)=0,"",MAX($F400-$G400-$H400,0))</f>
        <v/>
      </c>
      <c r="M400" s="29">
        <f>IF(COUNTA($A400:$K400)=0,"",MAX($L400-$I400,0))</f>
        <v/>
      </c>
      <c r="N400" s="45">
        <f>IF(COUNTA($A400:$K400)=0,"",IF($L400=0,"",$I400/$L400))</f>
        <v/>
      </c>
      <c r="O400" s="29">
        <f>IF(COUNTA($A400:$K400)=0,"",$G400+$H400)</f>
        <v/>
      </c>
      <c r="P400" s="31">
        <f>IF(COUNTA($A400:$K400)=0,"",IF(OR($A400="",$B400="",$C400="",$D400="",$E400="",$F400="",$G400="",$H400="",$I400="",$J400=""),"Missing required field",IF(COUNTIFS(Lists!$B$2:$B$21,$B400,Lists!$D$2:$D$21,$C400)=0,"Room/clinic mismatch",IF(COUNTIFS($A$7:$A$506,$A400,$B$7:$B$506,$B400,$C$7:$C$506,$C400,$D$7:$D$506,$D400)&gt;1,"Duplicate room session",IF($G400+$H400&gt;$F400,"Unavailable exceeds capacity",IF($I400&gt;$L400,"Occupied exceeds usable","Ready"))))))</f>
        <v/>
      </c>
      <c r="Q400" s="29">
        <f>IF($P400&lt;&gt;"Ready",0,IF(AND($A400&gt;=Dashboard!$B$4,$A400&lt;=Dashboard!$B$5,OR(Dashboard!$B$6="All",$B400=Dashboard!$B$6),OR(Dashboard!$B$7="All",$E400=Dashboard!$B$7)),1,0))</f>
        <v/>
      </c>
      <c r="R400" s="32">
        <f>IF(OR($A400="",$B400="",$C400="",$D400=""),"",$B400&amp;"|"&amp;$C400&amp;"|"&amp;YEAR($A400)&amp;"-"&amp;MONTH($A400)&amp;"-"&amp;DAY($A400)&amp;"|"&amp;$D400)</f>
        <v/>
      </c>
    </row>
    <row r="401">
      <c r="A401" s="44" t="n"/>
      <c r="B401" s="26" t="n"/>
      <c r="C401" s="26" t="n"/>
      <c r="D401" s="26" t="n"/>
      <c r="E401" s="26" t="n"/>
      <c r="F401" s="27" t="n"/>
      <c r="G401" s="27" t="n"/>
      <c r="H401" s="27" t="n"/>
      <c r="I401" s="27" t="n"/>
      <c r="J401" s="27" t="n"/>
      <c r="K401" s="28" t="n"/>
      <c r="L401" s="29">
        <f>IF(COUNTA($A401:$K401)=0,"",MAX($F401-$G401-$H401,0))</f>
        <v/>
      </c>
      <c r="M401" s="29">
        <f>IF(COUNTA($A401:$K401)=0,"",MAX($L401-$I401,0))</f>
        <v/>
      </c>
      <c r="N401" s="45">
        <f>IF(COUNTA($A401:$K401)=0,"",IF($L401=0,"",$I401/$L401))</f>
        <v/>
      </c>
      <c r="O401" s="29">
        <f>IF(COUNTA($A401:$K401)=0,"",$G401+$H401)</f>
        <v/>
      </c>
      <c r="P401" s="31">
        <f>IF(COUNTA($A401:$K401)=0,"",IF(OR($A401="",$B401="",$C401="",$D401="",$E401="",$F401="",$G401="",$H401="",$I401="",$J401=""),"Missing required field",IF(COUNTIFS(Lists!$B$2:$B$21,$B401,Lists!$D$2:$D$21,$C401)=0,"Room/clinic mismatch",IF(COUNTIFS($A$7:$A$506,$A401,$B$7:$B$506,$B401,$C$7:$C$506,$C401,$D$7:$D$506,$D401)&gt;1,"Duplicate room session",IF($G401+$H401&gt;$F401,"Unavailable exceeds capacity",IF($I401&gt;$L401,"Occupied exceeds usable","Ready"))))))</f>
        <v/>
      </c>
      <c r="Q401" s="29">
        <f>IF($P401&lt;&gt;"Ready",0,IF(AND($A401&gt;=Dashboard!$B$4,$A401&lt;=Dashboard!$B$5,OR(Dashboard!$B$6="All",$B401=Dashboard!$B$6),OR(Dashboard!$B$7="All",$E401=Dashboard!$B$7)),1,0))</f>
        <v/>
      </c>
      <c r="R401" s="32">
        <f>IF(OR($A401="",$B401="",$C401="",$D401=""),"",$B401&amp;"|"&amp;$C401&amp;"|"&amp;YEAR($A401)&amp;"-"&amp;MONTH($A401)&amp;"-"&amp;DAY($A401)&amp;"|"&amp;$D401)</f>
        <v/>
      </c>
    </row>
    <row r="402">
      <c r="A402" s="44" t="n"/>
      <c r="B402" s="26" t="n"/>
      <c r="C402" s="26" t="n"/>
      <c r="D402" s="26" t="n"/>
      <c r="E402" s="26" t="n"/>
      <c r="F402" s="27" t="n"/>
      <c r="G402" s="27" t="n"/>
      <c r="H402" s="27" t="n"/>
      <c r="I402" s="27" t="n"/>
      <c r="J402" s="27" t="n"/>
      <c r="K402" s="28" t="n"/>
      <c r="L402" s="29">
        <f>IF(COUNTA($A402:$K402)=0,"",MAX($F402-$G402-$H402,0))</f>
        <v/>
      </c>
      <c r="M402" s="29">
        <f>IF(COUNTA($A402:$K402)=0,"",MAX($L402-$I402,0))</f>
        <v/>
      </c>
      <c r="N402" s="45">
        <f>IF(COUNTA($A402:$K402)=0,"",IF($L402=0,"",$I402/$L402))</f>
        <v/>
      </c>
      <c r="O402" s="29">
        <f>IF(COUNTA($A402:$K402)=0,"",$G402+$H402)</f>
        <v/>
      </c>
      <c r="P402" s="31">
        <f>IF(COUNTA($A402:$K402)=0,"",IF(OR($A402="",$B402="",$C402="",$D402="",$E402="",$F402="",$G402="",$H402="",$I402="",$J402=""),"Missing required field",IF(COUNTIFS(Lists!$B$2:$B$21,$B402,Lists!$D$2:$D$21,$C402)=0,"Room/clinic mismatch",IF(COUNTIFS($A$7:$A$506,$A402,$B$7:$B$506,$B402,$C$7:$C$506,$C402,$D$7:$D$506,$D402)&gt;1,"Duplicate room session",IF($G402+$H402&gt;$F402,"Unavailable exceeds capacity",IF($I402&gt;$L402,"Occupied exceeds usable","Ready"))))))</f>
        <v/>
      </c>
      <c r="Q402" s="29">
        <f>IF($P402&lt;&gt;"Ready",0,IF(AND($A402&gt;=Dashboard!$B$4,$A402&lt;=Dashboard!$B$5,OR(Dashboard!$B$6="All",$B402=Dashboard!$B$6),OR(Dashboard!$B$7="All",$E402=Dashboard!$B$7)),1,0))</f>
        <v/>
      </c>
      <c r="R402" s="32">
        <f>IF(OR($A402="",$B402="",$C402="",$D402=""),"",$B402&amp;"|"&amp;$C402&amp;"|"&amp;YEAR($A402)&amp;"-"&amp;MONTH($A402)&amp;"-"&amp;DAY($A402)&amp;"|"&amp;$D402)</f>
        <v/>
      </c>
    </row>
    <row r="403">
      <c r="A403" s="44" t="n"/>
      <c r="B403" s="26" t="n"/>
      <c r="C403" s="26" t="n"/>
      <c r="D403" s="26" t="n"/>
      <c r="E403" s="26" t="n"/>
      <c r="F403" s="27" t="n"/>
      <c r="G403" s="27" t="n"/>
      <c r="H403" s="27" t="n"/>
      <c r="I403" s="27" t="n"/>
      <c r="J403" s="27" t="n"/>
      <c r="K403" s="28" t="n"/>
      <c r="L403" s="29">
        <f>IF(COUNTA($A403:$K403)=0,"",MAX($F403-$G403-$H403,0))</f>
        <v/>
      </c>
      <c r="M403" s="29">
        <f>IF(COUNTA($A403:$K403)=0,"",MAX($L403-$I403,0))</f>
        <v/>
      </c>
      <c r="N403" s="45">
        <f>IF(COUNTA($A403:$K403)=0,"",IF($L403=0,"",$I403/$L403))</f>
        <v/>
      </c>
      <c r="O403" s="29">
        <f>IF(COUNTA($A403:$K403)=0,"",$G403+$H403)</f>
        <v/>
      </c>
      <c r="P403" s="31">
        <f>IF(COUNTA($A403:$K403)=0,"",IF(OR($A403="",$B403="",$C403="",$D403="",$E403="",$F403="",$G403="",$H403="",$I403="",$J403=""),"Missing required field",IF(COUNTIFS(Lists!$B$2:$B$21,$B403,Lists!$D$2:$D$21,$C403)=0,"Room/clinic mismatch",IF(COUNTIFS($A$7:$A$506,$A403,$B$7:$B$506,$B403,$C$7:$C$506,$C403,$D$7:$D$506,$D403)&gt;1,"Duplicate room session",IF($G403+$H403&gt;$F403,"Unavailable exceeds capacity",IF($I403&gt;$L403,"Occupied exceeds usable","Ready"))))))</f>
        <v/>
      </c>
      <c r="Q403" s="29">
        <f>IF($P403&lt;&gt;"Ready",0,IF(AND($A403&gt;=Dashboard!$B$4,$A403&lt;=Dashboard!$B$5,OR(Dashboard!$B$6="All",$B403=Dashboard!$B$6),OR(Dashboard!$B$7="All",$E403=Dashboard!$B$7)),1,0))</f>
        <v/>
      </c>
      <c r="R403" s="32">
        <f>IF(OR($A403="",$B403="",$C403="",$D403=""),"",$B403&amp;"|"&amp;$C403&amp;"|"&amp;YEAR($A403)&amp;"-"&amp;MONTH($A403)&amp;"-"&amp;DAY($A403)&amp;"|"&amp;$D403)</f>
        <v/>
      </c>
    </row>
    <row r="404">
      <c r="A404" s="44" t="n"/>
      <c r="B404" s="26" t="n"/>
      <c r="C404" s="26" t="n"/>
      <c r="D404" s="26" t="n"/>
      <c r="E404" s="26" t="n"/>
      <c r="F404" s="27" t="n"/>
      <c r="G404" s="27" t="n"/>
      <c r="H404" s="27" t="n"/>
      <c r="I404" s="27" t="n"/>
      <c r="J404" s="27" t="n"/>
      <c r="K404" s="28" t="n"/>
      <c r="L404" s="29">
        <f>IF(COUNTA($A404:$K404)=0,"",MAX($F404-$G404-$H404,0))</f>
        <v/>
      </c>
      <c r="M404" s="29">
        <f>IF(COUNTA($A404:$K404)=0,"",MAX($L404-$I404,0))</f>
        <v/>
      </c>
      <c r="N404" s="45">
        <f>IF(COUNTA($A404:$K404)=0,"",IF($L404=0,"",$I404/$L404))</f>
        <v/>
      </c>
      <c r="O404" s="29">
        <f>IF(COUNTA($A404:$K404)=0,"",$G404+$H404)</f>
        <v/>
      </c>
      <c r="P404" s="31">
        <f>IF(COUNTA($A404:$K404)=0,"",IF(OR($A404="",$B404="",$C404="",$D404="",$E404="",$F404="",$G404="",$H404="",$I404="",$J404=""),"Missing required field",IF(COUNTIFS(Lists!$B$2:$B$21,$B404,Lists!$D$2:$D$21,$C404)=0,"Room/clinic mismatch",IF(COUNTIFS($A$7:$A$506,$A404,$B$7:$B$506,$B404,$C$7:$C$506,$C404,$D$7:$D$506,$D404)&gt;1,"Duplicate room session",IF($G404+$H404&gt;$F404,"Unavailable exceeds capacity",IF($I404&gt;$L404,"Occupied exceeds usable","Ready"))))))</f>
        <v/>
      </c>
      <c r="Q404" s="29">
        <f>IF($P404&lt;&gt;"Ready",0,IF(AND($A404&gt;=Dashboard!$B$4,$A404&lt;=Dashboard!$B$5,OR(Dashboard!$B$6="All",$B404=Dashboard!$B$6),OR(Dashboard!$B$7="All",$E404=Dashboard!$B$7)),1,0))</f>
        <v/>
      </c>
      <c r="R404" s="32">
        <f>IF(OR($A404="",$B404="",$C404="",$D404=""),"",$B404&amp;"|"&amp;$C404&amp;"|"&amp;YEAR($A404)&amp;"-"&amp;MONTH($A404)&amp;"-"&amp;DAY($A404)&amp;"|"&amp;$D404)</f>
        <v/>
      </c>
    </row>
    <row r="405">
      <c r="A405" s="44" t="n"/>
      <c r="B405" s="26" t="n"/>
      <c r="C405" s="26" t="n"/>
      <c r="D405" s="26" t="n"/>
      <c r="E405" s="26" t="n"/>
      <c r="F405" s="27" t="n"/>
      <c r="G405" s="27" t="n"/>
      <c r="H405" s="27" t="n"/>
      <c r="I405" s="27" t="n"/>
      <c r="J405" s="27" t="n"/>
      <c r="K405" s="28" t="n"/>
      <c r="L405" s="29">
        <f>IF(COUNTA($A405:$K405)=0,"",MAX($F405-$G405-$H405,0))</f>
        <v/>
      </c>
      <c r="M405" s="29">
        <f>IF(COUNTA($A405:$K405)=0,"",MAX($L405-$I405,0))</f>
        <v/>
      </c>
      <c r="N405" s="45">
        <f>IF(COUNTA($A405:$K405)=0,"",IF($L405=0,"",$I405/$L405))</f>
        <v/>
      </c>
      <c r="O405" s="29">
        <f>IF(COUNTA($A405:$K405)=0,"",$G405+$H405)</f>
        <v/>
      </c>
      <c r="P405" s="31">
        <f>IF(COUNTA($A405:$K405)=0,"",IF(OR($A405="",$B405="",$C405="",$D405="",$E405="",$F405="",$G405="",$H405="",$I405="",$J405=""),"Missing required field",IF(COUNTIFS(Lists!$B$2:$B$21,$B405,Lists!$D$2:$D$21,$C405)=0,"Room/clinic mismatch",IF(COUNTIFS($A$7:$A$506,$A405,$B$7:$B$506,$B405,$C$7:$C$506,$C405,$D$7:$D$506,$D405)&gt;1,"Duplicate room session",IF($G405+$H405&gt;$F405,"Unavailable exceeds capacity",IF($I405&gt;$L405,"Occupied exceeds usable","Ready"))))))</f>
        <v/>
      </c>
      <c r="Q405" s="29">
        <f>IF($P405&lt;&gt;"Ready",0,IF(AND($A405&gt;=Dashboard!$B$4,$A405&lt;=Dashboard!$B$5,OR(Dashboard!$B$6="All",$B405=Dashboard!$B$6),OR(Dashboard!$B$7="All",$E405=Dashboard!$B$7)),1,0))</f>
        <v/>
      </c>
      <c r="R405" s="32">
        <f>IF(OR($A405="",$B405="",$C405="",$D405=""),"",$B405&amp;"|"&amp;$C405&amp;"|"&amp;YEAR($A405)&amp;"-"&amp;MONTH($A405)&amp;"-"&amp;DAY($A405)&amp;"|"&amp;$D405)</f>
        <v/>
      </c>
    </row>
    <row r="406">
      <c r="A406" s="44" t="n"/>
      <c r="B406" s="26" t="n"/>
      <c r="C406" s="26" t="n"/>
      <c r="D406" s="26" t="n"/>
      <c r="E406" s="26" t="n"/>
      <c r="F406" s="27" t="n"/>
      <c r="G406" s="27" t="n"/>
      <c r="H406" s="27" t="n"/>
      <c r="I406" s="27" t="n"/>
      <c r="J406" s="27" t="n"/>
      <c r="K406" s="28" t="n"/>
      <c r="L406" s="29">
        <f>IF(COUNTA($A406:$K406)=0,"",MAX($F406-$G406-$H406,0))</f>
        <v/>
      </c>
      <c r="M406" s="29">
        <f>IF(COUNTA($A406:$K406)=0,"",MAX($L406-$I406,0))</f>
        <v/>
      </c>
      <c r="N406" s="45">
        <f>IF(COUNTA($A406:$K406)=0,"",IF($L406=0,"",$I406/$L406))</f>
        <v/>
      </c>
      <c r="O406" s="29">
        <f>IF(COUNTA($A406:$K406)=0,"",$G406+$H406)</f>
        <v/>
      </c>
      <c r="P406" s="31">
        <f>IF(COUNTA($A406:$K406)=0,"",IF(OR($A406="",$B406="",$C406="",$D406="",$E406="",$F406="",$G406="",$H406="",$I406="",$J406=""),"Missing required field",IF(COUNTIFS(Lists!$B$2:$B$21,$B406,Lists!$D$2:$D$21,$C406)=0,"Room/clinic mismatch",IF(COUNTIFS($A$7:$A$506,$A406,$B$7:$B$506,$B406,$C$7:$C$506,$C406,$D$7:$D$506,$D406)&gt;1,"Duplicate room session",IF($G406+$H406&gt;$F406,"Unavailable exceeds capacity",IF($I406&gt;$L406,"Occupied exceeds usable","Ready"))))))</f>
        <v/>
      </c>
      <c r="Q406" s="29">
        <f>IF($P406&lt;&gt;"Ready",0,IF(AND($A406&gt;=Dashboard!$B$4,$A406&lt;=Dashboard!$B$5,OR(Dashboard!$B$6="All",$B406=Dashboard!$B$6),OR(Dashboard!$B$7="All",$E406=Dashboard!$B$7)),1,0))</f>
        <v/>
      </c>
      <c r="R406" s="32">
        <f>IF(OR($A406="",$B406="",$C406="",$D406=""),"",$B406&amp;"|"&amp;$C406&amp;"|"&amp;YEAR($A406)&amp;"-"&amp;MONTH($A406)&amp;"-"&amp;DAY($A406)&amp;"|"&amp;$D406)</f>
        <v/>
      </c>
    </row>
    <row r="407">
      <c r="A407" s="44" t="n"/>
      <c r="B407" s="26" t="n"/>
      <c r="C407" s="26" t="n"/>
      <c r="D407" s="26" t="n"/>
      <c r="E407" s="26" t="n"/>
      <c r="F407" s="27" t="n"/>
      <c r="G407" s="27" t="n"/>
      <c r="H407" s="27" t="n"/>
      <c r="I407" s="27" t="n"/>
      <c r="J407" s="27" t="n"/>
      <c r="K407" s="28" t="n"/>
      <c r="L407" s="29">
        <f>IF(COUNTA($A407:$K407)=0,"",MAX($F407-$G407-$H407,0))</f>
        <v/>
      </c>
      <c r="M407" s="29">
        <f>IF(COUNTA($A407:$K407)=0,"",MAX($L407-$I407,0))</f>
        <v/>
      </c>
      <c r="N407" s="45">
        <f>IF(COUNTA($A407:$K407)=0,"",IF($L407=0,"",$I407/$L407))</f>
        <v/>
      </c>
      <c r="O407" s="29">
        <f>IF(COUNTA($A407:$K407)=0,"",$G407+$H407)</f>
        <v/>
      </c>
      <c r="P407" s="31">
        <f>IF(COUNTA($A407:$K407)=0,"",IF(OR($A407="",$B407="",$C407="",$D407="",$E407="",$F407="",$G407="",$H407="",$I407="",$J407=""),"Missing required field",IF(COUNTIFS(Lists!$B$2:$B$21,$B407,Lists!$D$2:$D$21,$C407)=0,"Room/clinic mismatch",IF(COUNTIFS($A$7:$A$506,$A407,$B$7:$B$506,$B407,$C$7:$C$506,$C407,$D$7:$D$506,$D407)&gt;1,"Duplicate room session",IF($G407+$H407&gt;$F407,"Unavailable exceeds capacity",IF($I407&gt;$L407,"Occupied exceeds usable","Ready"))))))</f>
        <v/>
      </c>
      <c r="Q407" s="29">
        <f>IF($P407&lt;&gt;"Ready",0,IF(AND($A407&gt;=Dashboard!$B$4,$A407&lt;=Dashboard!$B$5,OR(Dashboard!$B$6="All",$B407=Dashboard!$B$6),OR(Dashboard!$B$7="All",$E407=Dashboard!$B$7)),1,0))</f>
        <v/>
      </c>
      <c r="R407" s="32">
        <f>IF(OR($A407="",$B407="",$C407="",$D407=""),"",$B407&amp;"|"&amp;$C407&amp;"|"&amp;YEAR($A407)&amp;"-"&amp;MONTH($A407)&amp;"-"&amp;DAY($A407)&amp;"|"&amp;$D407)</f>
        <v/>
      </c>
    </row>
    <row r="408">
      <c r="A408" s="44" t="n"/>
      <c r="B408" s="26" t="n"/>
      <c r="C408" s="26" t="n"/>
      <c r="D408" s="26" t="n"/>
      <c r="E408" s="26" t="n"/>
      <c r="F408" s="27" t="n"/>
      <c r="G408" s="27" t="n"/>
      <c r="H408" s="27" t="n"/>
      <c r="I408" s="27" t="n"/>
      <c r="J408" s="27" t="n"/>
      <c r="K408" s="28" t="n"/>
      <c r="L408" s="29">
        <f>IF(COUNTA($A408:$K408)=0,"",MAX($F408-$G408-$H408,0))</f>
        <v/>
      </c>
      <c r="M408" s="29">
        <f>IF(COUNTA($A408:$K408)=0,"",MAX($L408-$I408,0))</f>
        <v/>
      </c>
      <c r="N408" s="45">
        <f>IF(COUNTA($A408:$K408)=0,"",IF($L408=0,"",$I408/$L408))</f>
        <v/>
      </c>
      <c r="O408" s="29">
        <f>IF(COUNTA($A408:$K408)=0,"",$G408+$H408)</f>
        <v/>
      </c>
      <c r="P408" s="31">
        <f>IF(COUNTA($A408:$K408)=0,"",IF(OR($A408="",$B408="",$C408="",$D408="",$E408="",$F408="",$G408="",$H408="",$I408="",$J408=""),"Missing required field",IF(COUNTIFS(Lists!$B$2:$B$21,$B408,Lists!$D$2:$D$21,$C408)=0,"Room/clinic mismatch",IF(COUNTIFS($A$7:$A$506,$A408,$B$7:$B$506,$B408,$C$7:$C$506,$C408,$D$7:$D$506,$D408)&gt;1,"Duplicate room session",IF($G408+$H408&gt;$F408,"Unavailable exceeds capacity",IF($I408&gt;$L408,"Occupied exceeds usable","Ready"))))))</f>
        <v/>
      </c>
      <c r="Q408" s="29">
        <f>IF($P408&lt;&gt;"Ready",0,IF(AND($A408&gt;=Dashboard!$B$4,$A408&lt;=Dashboard!$B$5,OR(Dashboard!$B$6="All",$B408=Dashboard!$B$6),OR(Dashboard!$B$7="All",$E408=Dashboard!$B$7)),1,0))</f>
        <v/>
      </c>
      <c r="R408" s="32">
        <f>IF(OR($A408="",$B408="",$C408="",$D408=""),"",$B408&amp;"|"&amp;$C408&amp;"|"&amp;YEAR($A408)&amp;"-"&amp;MONTH($A408)&amp;"-"&amp;DAY($A408)&amp;"|"&amp;$D408)</f>
        <v/>
      </c>
    </row>
    <row r="409">
      <c r="A409" s="44" t="n"/>
      <c r="B409" s="26" t="n"/>
      <c r="C409" s="26" t="n"/>
      <c r="D409" s="26" t="n"/>
      <c r="E409" s="26" t="n"/>
      <c r="F409" s="27" t="n"/>
      <c r="G409" s="27" t="n"/>
      <c r="H409" s="27" t="n"/>
      <c r="I409" s="27" t="n"/>
      <c r="J409" s="27" t="n"/>
      <c r="K409" s="28" t="n"/>
      <c r="L409" s="29">
        <f>IF(COUNTA($A409:$K409)=0,"",MAX($F409-$G409-$H409,0))</f>
        <v/>
      </c>
      <c r="M409" s="29">
        <f>IF(COUNTA($A409:$K409)=0,"",MAX($L409-$I409,0))</f>
        <v/>
      </c>
      <c r="N409" s="45">
        <f>IF(COUNTA($A409:$K409)=0,"",IF($L409=0,"",$I409/$L409))</f>
        <v/>
      </c>
      <c r="O409" s="29">
        <f>IF(COUNTA($A409:$K409)=0,"",$G409+$H409)</f>
        <v/>
      </c>
      <c r="P409" s="31">
        <f>IF(COUNTA($A409:$K409)=0,"",IF(OR($A409="",$B409="",$C409="",$D409="",$E409="",$F409="",$G409="",$H409="",$I409="",$J409=""),"Missing required field",IF(COUNTIFS(Lists!$B$2:$B$21,$B409,Lists!$D$2:$D$21,$C409)=0,"Room/clinic mismatch",IF(COUNTIFS($A$7:$A$506,$A409,$B$7:$B$506,$B409,$C$7:$C$506,$C409,$D$7:$D$506,$D409)&gt;1,"Duplicate room session",IF($G409+$H409&gt;$F409,"Unavailable exceeds capacity",IF($I409&gt;$L409,"Occupied exceeds usable","Ready"))))))</f>
        <v/>
      </c>
      <c r="Q409" s="29">
        <f>IF($P409&lt;&gt;"Ready",0,IF(AND($A409&gt;=Dashboard!$B$4,$A409&lt;=Dashboard!$B$5,OR(Dashboard!$B$6="All",$B409=Dashboard!$B$6),OR(Dashboard!$B$7="All",$E409=Dashboard!$B$7)),1,0))</f>
        <v/>
      </c>
      <c r="R409" s="32">
        <f>IF(OR($A409="",$B409="",$C409="",$D409=""),"",$B409&amp;"|"&amp;$C409&amp;"|"&amp;YEAR($A409)&amp;"-"&amp;MONTH($A409)&amp;"-"&amp;DAY($A409)&amp;"|"&amp;$D409)</f>
        <v/>
      </c>
    </row>
    <row r="410">
      <c r="A410" s="44" t="n"/>
      <c r="B410" s="26" t="n"/>
      <c r="C410" s="26" t="n"/>
      <c r="D410" s="26" t="n"/>
      <c r="E410" s="26" t="n"/>
      <c r="F410" s="27" t="n"/>
      <c r="G410" s="27" t="n"/>
      <c r="H410" s="27" t="n"/>
      <c r="I410" s="27" t="n"/>
      <c r="J410" s="27" t="n"/>
      <c r="K410" s="28" t="n"/>
      <c r="L410" s="29">
        <f>IF(COUNTA($A410:$K410)=0,"",MAX($F410-$G410-$H410,0))</f>
        <v/>
      </c>
      <c r="M410" s="29">
        <f>IF(COUNTA($A410:$K410)=0,"",MAX($L410-$I410,0))</f>
        <v/>
      </c>
      <c r="N410" s="45">
        <f>IF(COUNTA($A410:$K410)=0,"",IF($L410=0,"",$I410/$L410))</f>
        <v/>
      </c>
      <c r="O410" s="29">
        <f>IF(COUNTA($A410:$K410)=0,"",$G410+$H410)</f>
        <v/>
      </c>
      <c r="P410" s="31">
        <f>IF(COUNTA($A410:$K410)=0,"",IF(OR($A410="",$B410="",$C410="",$D410="",$E410="",$F410="",$G410="",$H410="",$I410="",$J410=""),"Missing required field",IF(COUNTIFS(Lists!$B$2:$B$21,$B410,Lists!$D$2:$D$21,$C410)=0,"Room/clinic mismatch",IF(COUNTIFS($A$7:$A$506,$A410,$B$7:$B$506,$B410,$C$7:$C$506,$C410,$D$7:$D$506,$D410)&gt;1,"Duplicate room session",IF($G410+$H410&gt;$F410,"Unavailable exceeds capacity",IF($I410&gt;$L410,"Occupied exceeds usable","Ready"))))))</f>
        <v/>
      </c>
      <c r="Q410" s="29">
        <f>IF($P410&lt;&gt;"Ready",0,IF(AND($A410&gt;=Dashboard!$B$4,$A410&lt;=Dashboard!$B$5,OR(Dashboard!$B$6="All",$B410=Dashboard!$B$6),OR(Dashboard!$B$7="All",$E410=Dashboard!$B$7)),1,0))</f>
        <v/>
      </c>
      <c r="R410" s="32">
        <f>IF(OR($A410="",$B410="",$C410="",$D410=""),"",$B410&amp;"|"&amp;$C410&amp;"|"&amp;YEAR($A410)&amp;"-"&amp;MONTH($A410)&amp;"-"&amp;DAY($A410)&amp;"|"&amp;$D410)</f>
        <v/>
      </c>
    </row>
    <row r="411">
      <c r="A411" s="44" t="n"/>
      <c r="B411" s="26" t="n"/>
      <c r="C411" s="26" t="n"/>
      <c r="D411" s="26" t="n"/>
      <c r="E411" s="26" t="n"/>
      <c r="F411" s="27" t="n"/>
      <c r="G411" s="27" t="n"/>
      <c r="H411" s="27" t="n"/>
      <c r="I411" s="27" t="n"/>
      <c r="J411" s="27" t="n"/>
      <c r="K411" s="28" t="n"/>
      <c r="L411" s="29">
        <f>IF(COUNTA($A411:$K411)=0,"",MAX($F411-$G411-$H411,0))</f>
        <v/>
      </c>
      <c r="M411" s="29">
        <f>IF(COUNTA($A411:$K411)=0,"",MAX($L411-$I411,0))</f>
        <v/>
      </c>
      <c r="N411" s="45">
        <f>IF(COUNTA($A411:$K411)=0,"",IF($L411=0,"",$I411/$L411))</f>
        <v/>
      </c>
      <c r="O411" s="29">
        <f>IF(COUNTA($A411:$K411)=0,"",$G411+$H411)</f>
        <v/>
      </c>
      <c r="P411" s="31">
        <f>IF(COUNTA($A411:$K411)=0,"",IF(OR($A411="",$B411="",$C411="",$D411="",$E411="",$F411="",$G411="",$H411="",$I411="",$J411=""),"Missing required field",IF(COUNTIFS(Lists!$B$2:$B$21,$B411,Lists!$D$2:$D$21,$C411)=0,"Room/clinic mismatch",IF(COUNTIFS($A$7:$A$506,$A411,$B$7:$B$506,$B411,$C$7:$C$506,$C411,$D$7:$D$506,$D411)&gt;1,"Duplicate room session",IF($G411+$H411&gt;$F411,"Unavailable exceeds capacity",IF($I411&gt;$L411,"Occupied exceeds usable","Ready"))))))</f>
        <v/>
      </c>
      <c r="Q411" s="29">
        <f>IF($P411&lt;&gt;"Ready",0,IF(AND($A411&gt;=Dashboard!$B$4,$A411&lt;=Dashboard!$B$5,OR(Dashboard!$B$6="All",$B411=Dashboard!$B$6),OR(Dashboard!$B$7="All",$E411=Dashboard!$B$7)),1,0))</f>
        <v/>
      </c>
      <c r="R411" s="32">
        <f>IF(OR($A411="",$B411="",$C411="",$D411=""),"",$B411&amp;"|"&amp;$C411&amp;"|"&amp;YEAR($A411)&amp;"-"&amp;MONTH($A411)&amp;"-"&amp;DAY($A411)&amp;"|"&amp;$D411)</f>
        <v/>
      </c>
    </row>
    <row r="412">
      <c r="A412" s="44" t="n"/>
      <c r="B412" s="26" t="n"/>
      <c r="C412" s="26" t="n"/>
      <c r="D412" s="26" t="n"/>
      <c r="E412" s="26" t="n"/>
      <c r="F412" s="27" t="n"/>
      <c r="G412" s="27" t="n"/>
      <c r="H412" s="27" t="n"/>
      <c r="I412" s="27" t="n"/>
      <c r="J412" s="27" t="n"/>
      <c r="K412" s="28" t="n"/>
      <c r="L412" s="29">
        <f>IF(COUNTA($A412:$K412)=0,"",MAX($F412-$G412-$H412,0))</f>
        <v/>
      </c>
      <c r="M412" s="29">
        <f>IF(COUNTA($A412:$K412)=0,"",MAX($L412-$I412,0))</f>
        <v/>
      </c>
      <c r="N412" s="45">
        <f>IF(COUNTA($A412:$K412)=0,"",IF($L412=0,"",$I412/$L412))</f>
        <v/>
      </c>
      <c r="O412" s="29">
        <f>IF(COUNTA($A412:$K412)=0,"",$G412+$H412)</f>
        <v/>
      </c>
      <c r="P412" s="31">
        <f>IF(COUNTA($A412:$K412)=0,"",IF(OR($A412="",$B412="",$C412="",$D412="",$E412="",$F412="",$G412="",$H412="",$I412="",$J412=""),"Missing required field",IF(COUNTIFS(Lists!$B$2:$B$21,$B412,Lists!$D$2:$D$21,$C412)=0,"Room/clinic mismatch",IF(COUNTIFS($A$7:$A$506,$A412,$B$7:$B$506,$B412,$C$7:$C$506,$C412,$D$7:$D$506,$D412)&gt;1,"Duplicate room session",IF($G412+$H412&gt;$F412,"Unavailable exceeds capacity",IF($I412&gt;$L412,"Occupied exceeds usable","Ready"))))))</f>
        <v/>
      </c>
      <c r="Q412" s="29">
        <f>IF($P412&lt;&gt;"Ready",0,IF(AND($A412&gt;=Dashboard!$B$4,$A412&lt;=Dashboard!$B$5,OR(Dashboard!$B$6="All",$B412=Dashboard!$B$6),OR(Dashboard!$B$7="All",$E412=Dashboard!$B$7)),1,0))</f>
        <v/>
      </c>
      <c r="R412" s="32">
        <f>IF(OR($A412="",$B412="",$C412="",$D412=""),"",$B412&amp;"|"&amp;$C412&amp;"|"&amp;YEAR($A412)&amp;"-"&amp;MONTH($A412)&amp;"-"&amp;DAY($A412)&amp;"|"&amp;$D412)</f>
        <v/>
      </c>
    </row>
    <row r="413">
      <c r="A413" s="44" t="n"/>
      <c r="B413" s="26" t="n"/>
      <c r="C413" s="26" t="n"/>
      <c r="D413" s="26" t="n"/>
      <c r="E413" s="26" t="n"/>
      <c r="F413" s="27" t="n"/>
      <c r="G413" s="27" t="n"/>
      <c r="H413" s="27" t="n"/>
      <c r="I413" s="27" t="n"/>
      <c r="J413" s="27" t="n"/>
      <c r="K413" s="28" t="n"/>
      <c r="L413" s="29">
        <f>IF(COUNTA($A413:$K413)=0,"",MAX($F413-$G413-$H413,0))</f>
        <v/>
      </c>
      <c r="M413" s="29">
        <f>IF(COUNTA($A413:$K413)=0,"",MAX($L413-$I413,0))</f>
        <v/>
      </c>
      <c r="N413" s="45">
        <f>IF(COUNTA($A413:$K413)=0,"",IF($L413=0,"",$I413/$L413))</f>
        <v/>
      </c>
      <c r="O413" s="29">
        <f>IF(COUNTA($A413:$K413)=0,"",$G413+$H413)</f>
        <v/>
      </c>
      <c r="P413" s="31">
        <f>IF(COUNTA($A413:$K413)=0,"",IF(OR($A413="",$B413="",$C413="",$D413="",$E413="",$F413="",$G413="",$H413="",$I413="",$J413=""),"Missing required field",IF(COUNTIFS(Lists!$B$2:$B$21,$B413,Lists!$D$2:$D$21,$C413)=0,"Room/clinic mismatch",IF(COUNTIFS($A$7:$A$506,$A413,$B$7:$B$506,$B413,$C$7:$C$506,$C413,$D$7:$D$506,$D413)&gt;1,"Duplicate room session",IF($G413+$H413&gt;$F413,"Unavailable exceeds capacity",IF($I413&gt;$L413,"Occupied exceeds usable","Ready"))))))</f>
        <v/>
      </c>
      <c r="Q413" s="29">
        <f>IF($P413&lt;&gt;"Ready",0,IF(AND($A413&gt;=Dashboard!$B$4,$A413&lt;=Dashboard!$B$5,OR(Dashboard!$B$6="All",$B413=Dashboard!$B$6),OR(Dashboard!$B$7="All",$E413=Dashboard!$B$7)),1,0))</f>
        <v/>
      </c>
      <c r="R413" s="32">
        <f>IF(OR($A413="",$B413="",$C413="",$D413=""),"",$B413&amp;"|"&amp;$C413&amp;"|"&amp;YEAR($A413)&amp;"-"&amp;MONTH($A413)&amp;"-"&amp;DAY($A413)&amp;"|"&amp;$D413)</f>
        <v/>
      </c>
    </row>
    <row r="414">
      <c r="A414" s="44" t="n"/>
      <c r="B414" s="26" t="n"/>
      <c r="C414" s="26" t="n"/>
      <c r="D414" s="26" t="n"/>
      <c r="E414" s="26" t="n"/>
      <c r="F414" s="27" t="n"/>
      <c r="G414" s="27" t="n"/>
      <c r="H414" s="27" t="n"/>
      <c r="I414" s="27" t="n"/>
      <c r="J414" s="27" t="n"/>
      <c r="K414" s="28" t="n"/>
      <c r="L414" s="29">
        <f>IF(COUNTA($A414:$K414)=0,"",MAX($F414-$G414-$H414,0))</f>
        <v/>
      </c>
      <c r="M414" s="29">
        <f>IF(COUNTA($A414:$K414)=0,"",MAX($L414-$I414,0))</f>
        <v/>
      </c>
      <c r="N414" s="45">
        <f>IF(COUNTA($A414:$K414)=0,"",IF($L414=0,"",$I414/$L414))</f>
        <v/>
      </c>
      <c r="O414" s="29">
        <f>IF(COUNTA($A414:$K414)=0,"",$G414+$H414)</f>
        <v/>
      </c>
      <c r="P414" s="31">
        <f>IF(COUNTA($A414:$K414)=0,"",IF(OR($A414="",$B414="",$C414="",$D414="",$E414="",$F414="",$G414="",$H414="",$I414="",$J414=""),"Missing required field",IF(COUNTIFS(Lists!$B$2:$B$21,$B414,Lists!$D$2:$D$21,$C414)=0,"Room/clinic mismatch",IF(COUNTIFS($A$7:$A$506,$A414,$B$7:$B$506,$B414,$C$7:$C$506,$C414,$D$7:$D$506,$D414)&gt;1,"Duplicate room session",IF($G414+$H414&gt;$F414,"Unavailable exceeds capacity",IF($I414&gt;$L414,"Occupied exceeds usable","Ready"))))))</f>
        <v/>
      </c>
      <c r="Q414" s="29">
        <f>IF($P414&lt;&gt;"Ready",0,IF(AND($A414&gt;=Dashboard!$B$4,$A414&lt;=Dashboard!$B$5,OR(Dashboard!$B$6="All",$B414=Dashboard!$B$6),OR(Dashboard!$B$7="All",$E414=Dashboard!$B$7)),1,0))</f>
        <v/>
      </c>
      <c r="R414" s="32">
        <f>IF(OR($A414="",$B414="",$C414="",$D414=""),"",$B414&amp;"|"&amp;$C414&amp;"|"&amp;YEAR($A414)&amp;"-"&amp;MONTH($A414)&amp;"-"&amp;DAY($A414)&amp;"|"&amp;$D414)</f>
        <v/>
      </c>
    </row>
    <row r="415">
      <c r="A415" s="44" t="n"/>
      <c r="B415" s="26" t="n"/>
      <c r="C415" s="26" t="n"/>
      <c r="D415" s="26" t="n"/>
      <c r="E415" s="26" t="n"/>
      <c r="F415" s="27" t="n"/>
      <c r="G415" s="27" t="n"/>
      <c r="H415" s="27" t="n"/>
      <c r="I415" s="27" t="n"/>
      <c r="J415" s="27" t="n"/>
      <c r="K415" s="28" t="n"/>
      <c r="L415" s="29">
        <f>IF(COUNTA($A415:$K415)=0,"",MAX($F415-$G415-$H415,0))</f>
        <v/>
      </c>
      <c r="M415" s="29">
        <f>IF(COUNTA($A415:$K415)=0,"",MAX($L415-$I415,0))</f>
        <v/>
      </c>
      <c r="N415" s="45">
        <f>IF(COUNTA($A415:$K415)=0,"",IF($L415=0,"",$I415/$L415))</f>
        <v/>
      </c>
      <c r="O415" s="29">
        <f>IF(COUNTA($A415:$K415)=0,"",$G415+$H415)</f>
        <v/>
      </c>
      <c r="P415" s="31">
        <f>IF(COUNTA($A415:$K415)=0,"",IF(OR($A415="",$B415="",$C415="",$D415="",$E415="",$F415="",$G415="",$H415="",$I415="",$J415=""),"Missing required field",IF(COUNTIFS(Lists!$B$2:$B$21,$B415,Lists!$D$2:$D$21,$C415)=0,"Room/clinic mismatch",IF(COUNTIFS($A$7:$A$506,$A415,$B$7:$B$506,$B415,$C$7:$C$506,$C415,$D$7:$D$506,$D415)&gt;1,"Duplicate room session",IF($G415+$H415&gt;$F415,"Unavailable exceeds capacity",IF($I415&gt;$L415,"Occupied exceeds usable","Ready"))))))</f>
        <v/>
      </c>
      <c r="Q415" s="29">
        <f>IF($P415&lt;&gt;"Ready",0,IF(AND($A415&gt;=Dashboard!$B$4,$A415&lt;=Dashboard!$B$5,OR(Dashboard!$B$6="All",$B415=Dashboard!$B$6),OR(Dashboard!$B$7="All",$E415=Dashboard!$B$7)),1,0))</f>
        <v/>
      </c>
      <c r="R415" s="32">
        <f>IF(OR($A415="",$B415="",$C415="",$D415=""),"",$B415&amp;"|"&amp;$C415&amp;"|"&amp;YEAR($A415)&amp;"-"&amp;MONTH($A415)&amp;"-"&amp;DAY($A415)&amp;"|"&amp;$D415)</f>
        <v/>
      </c>
    </row>
    <row r="416">
      <c r="A416" s="44" t="n"/>
      <c r="B416" s="26" t="n"/>
      <c r="C416" s="26" t="n"/>
      <c r="D416" s="26" t="n"/>
      <c r="E416" s="26" t="n"/>
      <c r="F416" s="27" t="n"/>
      <c r="G416" s="27" t="n"/>
      <c r="H416" s="27" t="n"/>
      <c r="I416" s="27" t="n"/>
      <c r="J416" s="27" t="n"/>
      <c r="K416" s="28" t="n"/>
      <c r="L416" s="29">
        <f>IF(COUNTA($A416:$K416)=0,"",MAX($F416-$G416-$H416,0))</f>
        <v/>
      </c>
      <c r="M416" s="29">
        <f>IF(COUNTA($A416:$K416)=0,"",MAX($L416-$I416,0))</f>
        <v/>
      </c>
      <c r="N416" s="45">
        <f>IF(COUNTA($A416:$K416)=0,"",IF($L416=0,"",$I416/$L416))</f>
        <v/>
      </c>
      <c r="O416" s="29">
        <f>IF(COUNTA($A416:$K416)=0,"",$G416+$H416)</f>
        <v/>
      </c>
      <c r="P416" s="31">
        <f>IF(COUNTA($A416:$K416)=0,"",IF(OR($A416="",$B416="",$C416="",$D416="",$E416="",$F416="",$G416="",$H416="",$I416="",$J416=""),"Missing required field",IF(COUNTIFS(Lists!$B$2:$B$21,$B416,Lists!$D$2:$D$21,$C416)=0,"Room/clinic mismatch",IF(COUNTIFS($A$7:$A$506,$A416,$B$7:$B$506,$B416,$C$7:$C$506,$C416,$D$7:$D$506,$D416)&gt;1,"Duplicate room session",IF($G416+$H416&gt;$F416,"Unavailable exceeds capacity",IF($I416&gt;$L416,"Occupied exceeds usable","Ready"))))))</f>
        <v/>
      </c>
      <c r="Q416" s="29">
        <f>IF($P416&lt;&gt;"Ready",0,IF(AND($A416&gt;=Dashboard!$B$4,$A416&lt;=Dashboard!$B$5,OR(Dashboard!$B$6="All",$B416=Dashboard!$B$6),OR(Dashboard!$B$7="All",$E416=Dashboard!$B$7)),1,0))</f>
        <v/>
      </c>
      <c r="R416" s="32">
        <f>IF(OR($A416="",$B416="",$C416="",$D416=""),"",$B416&amp;"|"&amp;$C416&amp;"|"&amp;YEAR($A416)&amp;"-"&amp;MONTH($A416)&amp;"-"&amp;DAY($A416)&amp;"|"&amp;$D416)</f>
        <v/>
      </c>
    </row>
    <row r="417">
      <c r="A417" s="44" t="n"/>
      <c r="B417" s="26" t="n"/>
      <c r="C417" s="26" t="n"/>
      <c r="D417" s="26" t="n"/>
      <c r="E417" s="26" t="n"/>
      <c r="F417" s="27" t="n"/>
      <c r="G417" s="27" t="n"/>
      <c r="H417" s="27" t="n"/>
      <c r="I417" s="27" t="n"/>
      <c r="J417" s="27" t="n"/>
      <c r="K417" s="28" t="n"/>
      <c r="L417" s="29">
        <f>IF(COUNTA($A417:$K417)=0,"",MAX($F417-$G417-$H417,0))</f>
        <v/>
      </c>
      <c r="M417" s="29">
        <f>IF(COUNTA($A417:$K417)=0,"",MAX($L417-$I417,0))</f>
        <v/>
      </c>
      <c r="N417" s="45">
        <f>IF(COUNTA($A417:$K417)=0,"",IF($L417=0,"",$I417/$L417))</f>
        <v/>
      </c>
      <c r="O417" s="29">
        <f>IF(COUNTA($A417:$K417)=0,"",$G417+$H417)</f>
        <v/>
      </c>
      <c r="P417" s="31">
        <f>IF(COUNTA($A417:$K417)=0,"",IF(OR($A417="",$B417="",$C417="",$D417="",$E417="",$F417="",$G417="",$H417="",$I417="",$J417=""),"Missing required field",IF(COUNTIFS(Lists!$B$2:$B$21,$B417,Lists!$D$2:$D$21,$C417)=0,"Room/clinic mismatch",IF(COUNTIFS($A$7:$A$506,$A417,$B$7:$B$506,$B417,$C$7:$C$506,$C417,$D$7:$D$506,$D417)&gt;1,"Duplicate room session",IF($G417+$H417&gt;$F417,"Unavailable exceeds capacity",IF($I417&gt;$L417,"Occupied exceeds usable","Ready"))))))</f>
        <v/>
      </c>
      <c r="Q417" s="29">
        <f>IF($P417&lt;&gt;"Ready",0,IF(AND($A417&gt;=Dashboard!$B$4,$A417&lt;=Dashboard!$B$5,OR(Dashboard!$B$6="All",$B417=Dashboard!$B$6),OR(Dashboard!$B$7="All",$E417=Dashboard!$B$7)),1,0))</f>
        <v/>
      </c>
      <c r="R417" s="32">
        <f>IF(OR($A417="",$B417="",$C417="",$D417=""),"",$B417&amp;"|"&amp;$C417&amp;"|"&amp;YEAR($A417)&amp;"-"&amp;MONTH($A417)&amp;"-"&amp;DAY($A417)&amp;"|"&amp;$D417)</f>
        <v/>
      </c>
    </row>
    <row r="418">
      <c r="A418" s="44" t="n"/>
      <c r="B418" s="26" t="n"/>
      <c r="C418" s="26" t="n"/>
      <c r="D418" s="26" t="n"/>
      <c r="E418" s="26" t="n"/>
      <c r="F418" s="27" t="n"/>
      <c r="G418" s="27" t="n"/>
      <c r="H418" s="27" t="n"/>
      <c r="I418" s="27" t="n"/>
      <c r="J418" s="27" t="n"/>
      <c r="K418" s="28" t="n"/>
      <c r="L418" s="29">
        <f>IF(COUNTA($A418:$K418)=0,"",MAX($F418-$G418-$H418,0))</f>
        <v/>
      </c>
      <c r="M418" s="29">
        <f>IF(COUNTA($A418:$K418)=0,"",MAX($L418-$I418,0))</f>
        <v/>
      </c>
      <c r="N418" s="45">
        <f>IF(COUNTA($A418:$K418)=0,"",IF($L418=0,"",$I418/$L418))</f>
        <v/>
      </c>
      <c r="O418" s="29">
        <f>IF(COUNTA($A418:$K418)=0,"",$G418+$H418)</f>
        <v/>
      </c>
      <c r="P418" s="31">
        <f>IF(COUNTA($A418:$K418)=0,"",IF(OR($A418="",$B418="",$C418="",$D418="",$E418="",$F418="",$G418="",$H418="",$I418="",$J418=""),"Missing required field",IF(COUNTIFS(Lists!$B$2:$B$21,$B418,Lists!$D$2:$D$21,$C418)=0,"Room/clinic mismatch",IF(COUNTIFS($A$7:$A$506,$A418,$B$7:$B$506,$B418,$C$7:$C$506,$C418,$D$7:$D$506,$D418)&gt;1,"Duplicate room session",IF($G418+$H418&gt;$F418,"Unavailable exceeds capacity",IF($I418&gt;$L418,"Occupied exceeds usable","Ready"))))))</f>
        <v/>
      </c>
      <c r="Q418" s="29">
        <f>IF($P418&lt;&gt;"Ready",0,IF(AND($A418&gt;=Dashboard!$B$4,$A418&lt;=Dashboard!$B$5,OR(Dashboard!$B$6="All",$B418=Dashboard!$B$6),OR(Dashboard!$B$7="All",$E418=Dashboard!$B$7)),1,0))</f>
        <v/>
      </c>
      <c r="R418" s="32">
        <f>IF(OR($A418="",$B418="",$C418="",$D418=""),"",$B418&amp;"|"&amp;$C418&amp;"|"&amp;YEAR($A418)&amp;"-"&amp;MONTH($A418)&amp;"-"&amp;DAY($A418)&amp;"|"&amp;$D418)</f>
        <v/>
      </c>
    </row>
    <row r="419">
      <c r="A419" s="44" t="n"/>
      <c r="B419" s="26" t="n"/>
      <c r="C419" s="26" t="n"/>
      <c r="D419" s="26" t="n"/>
      <c r="E419" s="26" t="n"/>
      <c r="F419" s="27" t="n"/>
      <c r="G419" s="27" t="n"/>
      <c r="H419" s="27" t="n"/>
      <c r="I419" s="27" t="n"/>
      <c r="J419" s="27" t="n"/>
      <c r="K419" s="28" t="n"/>
      <c r="L419" s="29">
        <f>IF(COUNTA($A419:$K419)=0,"",MAX($F419-$G419-$H419,0))</f>
        <v/>
      </c>
      <c r="M419" s="29">
        <f>IF(COUNTA($A419:$K419)=0,"",MAX($L419-$I419,0))</f>
        <v/>
      </c>
      <c r="N419" s="45">
        <f>IF(COUNTA($A419:$K419)=0,"",IF($L419=0,"",$I419/$L419))</f>
        <v/>
      </c>
      <c r="O419" s="29">
        <f>IF(COUNTA($A419:$K419)=0,"",$G419+$H419)</f>
        <v/>
      </c>
      <c r="P419" s="31">
        <f>IF(COUNTA($A419:$K419)=0,"",IF(OR($A419="",$B419="",$C419="",$D419="",$E419="",$F419="",$G419="",$H419="",$I419="",$J419=""),"Missing required field",IF(COUNTIFS(Lists!$B$2:$B$21,$B419,Lists!$D$2:$D$21,$C419)=0,"Room/clinic mismatch",IF(COUNTIFS($A$7:$A$506,$A419,$B$7:$B$506,$B419,$C$7:$C$506,$C419,$D$7:$D$506,$D419)&gt;1,"Duplicate room session",IF($G419+$H419&gt;$F419,"Unavailable exceeds capacity",IF($I419&gt;$L419,"Occupied exceeds usable","Ready"))))))</f>
        <v/>
      </c>
      <c r="Q419" s="29">
        <f>IF($P419&lt;&gt;"Ready",0,IF(AND($A419&gt;=Dashboard!$B$4,$A419&lt;=Dashboard!$B$5,OR(Dashboard!$B$6="All",$B419=Dashboard!$B$6),OR(Dashboard!$B$7="All",$E419=Dashboard!$B$7)),1,0))</f>
        <v/>
      </c>
      <c r="R419" s="32">
        <f>IF(OR($A419="",$B419="",$C419="",$D419=""),"",$B419&amp;"|"&amp;$C419&amp;"|"&amp;YEAR($A419)&amp;"-"&amp;MONTH($A419)&amp;"-"&amp;DAY($A419)&amp;"|"&amp;$D419)</f>
        <v/>
      </c>
    </row>
    <row r="420">
      <c r="A420" s="44" t="n"/>
      <c r="B420" s="26" t="n"/>
      <c r="C420" s="26" t="n"/>
      <c r="D420" s="26" t="n"/>
      <c r="E420" s="26" t="n"/>
      <c r="F420" s="27" t="n"/>
      <c r="G420" s="27" t="n"/>
      <c r="H420" s="27" t="n"/>
      <c r="I420" s="27" t="n"/>
      <c r="J420" s="27" t="n"/>
      <c r="K420" s="28" t="n"/>
      <c r="L420" s="29">
        <f>IF(COUNTA($A420:$K420)=0,"",MAX($F420-$G420-$H420,0))</f>
        <v/>
      </c>
      <c r="M420" s="29">
        <f>IF(COUNTA($A420:$K420)=0,"",MAX($L420-$I420,0))</f>
        <v/>
      </c>
      <c r="N420" s="45">
        <f>IF(COUNTA($A420:$K420)=0,"",IF($L420=0,"",$I420/$L420))</f>
        <v/>
      </c>
      <c r="O420" s="29">
        <f>IF(COUNTA($A420:$K420)=0,"",$G420+$H420)</f>
        <v/>
      </c>
      <c r="P420" s="31">
        <f>IF(COUNTA($A420:$K420)=0,"",IF(OR($A420="",$B420="",$C420="",$D420="",$E420="",$F420="",$G420="",$H420="",$I420="",$J420=""),"Missing required field",IF(COUNTIFS(Lists!$B$2:$B$21,$B420,Lists!$D$2:$D$21,$C420)=0,"Room/clinic mismatch",IF(COUNTIFS($A$7:$A$506,$A420,$B$7:$B$506,$B420,$C$7:$C$506,$C420,$D$7:$D$506,$D420)&gt;1,"Duplicate room session",IF($G420+$H420&gt;$F420,"Unavailable exceeds capacity",IF($I420&gt;$L420,"Occupied exceeds usable","Ready"))))))</f>
        <v/>
      </c>
      <c r="Q420" s="29">
        <f>IF($P420&lt;&gt;"Ready",0,IF(AND($A420&gt;=Dashboard!$B$4,$A420&lt;=Dashboard!$B$5,OR(Dashboard!$B$6="All",$B420=Dashboard!$B$6),OR(Dashboard!$B$7="All",$E420=Dashboard!$B$7)),1,0))</f>
        <v/>
      </c>
      <c r="R420" s="32">
        <f>IF(OR($A420="",$B420="",$C420="",$D420=""),"",$B420&amp;"|"&amp;$C420&amp;"|"&amp;YEAR($A420)&amp;"-"&amp;MONTH($A420)&amp;"-"&amp;DAY($A420)&amp;"|"&amp;$D420)</f>
        <v/>
      </c>
    </row>
    <row r="421">
      <c r="A421" s="44" t="n"/>
      <c r="B421" s="26" t="n"/>
      <c r="C421" s="26" t="n"/>
      <c r="D421" s="26" t="n"/>
      <c r="E421" s="26" t="n"/>
      <c r="F421" s="27" t="n"/>
      <c r="G421" s="27" t="n"/>
      <c r="H421" s="27" t="n"/>
      <c r="I421" s="27" t="n"/>
      <c r="J421" s="27" t="n"/>
      <c r="K421" s="28" t="n"/>
      <c r="L421" s="29">
        <f>IF(COUNTA($A421:$K421)=0,"",MAX($F421-$G421-$H421,0))</f>
        <v/>
      </c>
      <c r="M421" s="29">
        <f>IF(COUNTA($A421:$K421)=0,"",MAX($L421-$I421,0))</f>
        <v/>
      </c>
      <c r="N421" s="45">
        <f>IF(COUNTA($A421:$K421)=0,"",IF($L421=0,"",$I421/$L421))</f>
        <v/>
      </c>
      <c r="O421" s="29">
        <f>IF(COUNTA($A421:$K421)=0,"",$G421+$H421)</f>
        <v/>
      </c>
      <c r="P421" s="31">
        <f>IF(COUNTA($A421:$K421)=0,"",IF(OR($A421="",$B421="",$C421="",$D421="",$E421="",$F421="",$G421="",$H421="",$I421="",$J421=""),"Missing required field",IF(COUNTIFS(Lists!$B$2:$B$21,$B421,Lists!$D$2:$D$21,$C421)=0,"Room/clinic mismatch",IF(COUNTIFS($A$7:$A$506,$A421,$B$7:$B$506,$B421,$C$7:$C$506,$C421,$D$7:$D$506,$D421)&gt;1,"Duplicate room session",IF($G421+$H421&gt;$F421,"Unavailable exceeds capacity",IF($I421&gt;$L421,"Occupied exceeds usable","Ready"))))))</f>
        <v/>
      </c>
      <c r="Q421" s="29">
        <f>IF($P421&lt;&gt;"Ready",0,IF(AND($A421&gt;=Dashboard!$B$4,$A421&lt;=Dashboard!$B$5,OR(Dashboard!$B$6="All",$B421=Dashboard!$B$6),OR(Dashboard!$B$7="All",$E421=Dashboard!$B$7)),1,0))</f>
        <v/>
      </c>
      <c r="R421" s="32">
        <f>IF(OR($A421="",$B421="",$C421="",$D421=""),"",$B421&amp;"|"&amp;$C421&amp;"|"&amp;YEAR($A421)&amp;"-"&amp;MONTH($A421)&amp;"-"&amp;DAY($A421)&amp;"|"&amp;$D421)</f>
        <v/>
      </c>
    </row>
    <row r="422">
      <c r="A422" s="44" t="n"/>
      <c r="B422" s="26" t="n"/>
      <c r="C422" s="26" t="n"/>
      <c r="D422" s="26" t="n"/>
      <c r="E422" s="26" t="n"/>
      <c r="F422" s="27" t="n"/>
      <c r="G422" s="27" t="n"/>
      <c r="H422" s="27" t="n"/>
      <c r="I422" s="27" t="n"/>
      <c r="J422" s="27" t="n"/>
      <c r="K422" s="28" t="n"/>
      <c r="L422" s="29">
        <f>IF(COUNTA($A422:$K422)=0,"",MAX($F422-$G422-$H422,0))</f>
        <v/>
      </c>
      <c r="M422" s="29">
        <f>IF(COUNTA($A422:$K422)=0,"",MAX($L422-$I422,0))</f>
        <v/>
      </c>
      <c r="N422" s="45">
        <f>IF(COUNTA($A422:$K422)=0,"",IF($L422=0,"",$I422/$L422))</f>
        <v/>
      </c>
      <c r="O422" s="29">
        <f>IF(COUNTA($A422:$K422)=0,"",$G422+$H422)</f>
        <v/>
      </c>
      <c r="P422" s="31">
        <f>IF(COUNTA($A422:$K422)=0,"",IF(OR($A422="",$B422="",$C422="",$D422="",$E422="",$F422="",$G422="",$H422="",$I422="",$J422=""),"Missing required field",IF(COUNTIFS(Lists!$B$2:$B$21,$B422,Lists!$D$2:$D$21,$C422)=0,"Room/clinic mismatch",IF(COUNTIFS($A$7:$A$506,$A422,$B$7:$B$506,$B422,$C$7:$C$506,$C422,$D$7:$D$506,$D422)&gt;1,"Duplicate room session",IF($G422+$H422&gt;$F422,"Unavailable exceeds capacity",IF($I422&gt;$L422,"Occupied exceeds usable","Ready"))))))</f>
        <v/>
      </c>
      <c r="Q422" s="29">
        <f>IF($P422&lt;&gt;"Ready",0,IF(AND($A422&gt;=Dashboard!$B$4,$A422&lt;=Dashboard!$B$5,OR(Dashboard!$B$6="All",$B422=Dashboard!$B$6),OR(Dashboard!$B$7="All",$E422=Dashboard!$B$7)),1,0))</f>
        <v/>
      </c>
      <c r="R422" s="32">
        <f>IF(OR($A422="",$B422="",$C422="",$D422=""),"",$B422&amp;"|"&amp;$C422&amp;"|"&amp;YEAR($A422)&amp;"-"&amp;MONTH($A422)&amp;"-"&amp;DAY($A422)&amp;"|"&amp;$D422)</f>
        <v/>
      </c>
    </row>
    <row r="423">
      <c r="A423" s="44" t="n"/>
      <c r="B423" s="26" t="n"/>
      <c r="C423" s="26" t="n"/>
      <c r="D423" s="26" t="n"/>
      <c r="E423" s="26" t="n"/>
      <c r="F423" s="27" t="n"/>
      <c r="G423" s="27" t="n"/>
      <c r="H423" s="27" t="n"/>
      <c r="I423" s="27" t="n"/>
      <c r="J423" s="27" t="n"/>
      <c r="K423" s="28" t="n"/>
      <c r="L423" s="29">
        <f>IF(COUNTA($A423:$K423)=0,"",MAX($F423-$G423-$H423,0))</f>
        <v/>
      </c>
      <c r="M423" s="29">
        <f>IF(COUNTA($A423:$K423)=0,"",MAX($L423-$I423,0))</f>
        <v/>
      </c>
      <c r="N423" s="45">
        <f>IF(COUNTA($A423:$K423)=0,"",IF($L423=0,"",$I423/$L423))</f>
        <v/>
      </c>
      <c r="O423" s="29">
        <f>IF(COUNTA($A423:$K423)=0,"",$G423+$H423)</f>
        <v/>
      </c>
      <c r="P423" s="31">
        <f>IF(COUNTA($A423:$K423)=0,"",IF(OR($A423="",$B423="",$C423="",$D423="",$E423="",$F423="",$G423="",$H423="",$I423="",$J423=""),"Missing required field",IF(COUNTIFS(Lists!$B$2:$B$21,$B423,Lists!$D$2:$D$21,$C423)=0,"Room/clinic mismatch",IF(COUNTIFS($A$7:$A$506,$A423,$B$7:$B$506,$B423,$C$7:$C$506,$C423,$D$7:$D$506,$D423)&gt;1,"Duplicate room session",IF($G423+$H423&gt;$F423,"Unavailable exceeds capacity",IF($I423&gt;$L423,"Occupied exceeds usable","Ready"))))))</f>
        <v/>
      </c>
      <c r="Q423" s="29">
        <f>IF($P423&lt;&gt;"Ready",0,IF(AND($A423&gt;=Dashboard!$B$4,$A423&lt;=Dashboard!$B$5,OR(Dashboard!$B$6="All",$B423=Dashboard!$B$6),OR(Dashboard!$B$7="All",$E423=Dashboard!$B$7)),1,0))</f>
        <v/>
      </c>
      <c r="R423" s="32">
        <f>IF(OR($A423="",$B423="",$C423="",$D423=""),"",$B423&amp;"|"&amp;$C423&amp;"|"&amp;YEAR($A423)&amp;"-"&amp;MONTH($A423)&amp;"-"&amp;DAY($A423)&amp;"|"&amp;$D423)</f>
        <v/>
      </c>
    </row>
    <row r="424">
      <c r="A424" s="44" t="n"/>
      <c r="B424" s="26" t="n"/>
      <c r="C424" s="26" t="n"/>
      <c r="D424" s="26" t="n"/>
      <c r="E424" s="26" t="n"/>
      <c r="F424" s="27" t="n"/>
      <c r="G424" s="27" t="n"/>
      <c r="H424" s="27" t="n"/>
      <c r="I424" s="27" t="n"/>
      <c r="J424" s="27" t="n"/>
      <c r="K424" s="28" t="n"/>
      <c r="L424" s="29">
        <f>IF(COUNTA($A424:$K424)=0,"",MAX($F424-$G424-$H424,0))</f>
        <v/>
      </c>
      <c r="M424" s="29">
        <f>IF(COUNTA($A424:$K424)=0,"",MAX($L424-$I424,0))</f>
        <v/>
      </c>
      <c r="N424" s="45">
        <f>IF(COUNTA($A424:$K424)=0,"",IF($L424=0,"",$I424/$L424))</f>
        <v/>
      </c>
      <c r="O424" s="29">
        <f>IF(COUNTA($A424:$K424)=0,"",$G424+$H424)</f>
        <v/>
      </c>
      <c r="P424" s="31">
        <f>IF(COUNTA($A424:$K424)=0,"",IF(OR($A424="",$B424="",$C424="",$D424="",$E424="",$F424="",$G424="",$H424="",$I424="",$J424=""),"Missing required field",IF(COUNTIFS(Lists!$B$2:$B$21,$B424,Lists!$D$2:$D$21,$C424)=0,"Room/clinic mismatch",IF(COUNTIFS($A$7:$A$506,$A424,$B$7:$B$506,$B424,$C$7:$C$506,$C424,$D$7:$D$506,$D424)&gt;1,"Duplicate room session",IF($G424+$H424&gt;$F424,"Unavailable exceeds capacity",IF($I424&gt;$L424,"Occupied exceeds usable","Ready"))))))</f>
        <v/>
      </c>
      <c r="Q424" s="29">
        <f>IF($P424&lt;&gt;"Ready",0,IF(AND($A424&gt;=Dashboard!$B$4,$A424&lt;=Dashboard!$B$5,OR(Dashboard!$B$6="All",$B424=Dashboard!$B$6),OR(Dashboard!$B$7="All",$E424=Dashboard!$B$7)),1,0))</f>
        <v/>
      </c>
      <c r="R424" s="32">
        <f>IF(OR($A424="",$B424="",$C424="",$D424=""),"",$B424&amp;"|"&amp;$C424&amp;"|"&amp;YEAR($A424)&amp;"-"&amp;MONTH($A424)&amp;"-"&amp;DAY($A424)&amp;"|"&amp;$D424)</f>
        <v/>
      </c>
    </row>
    <row r="425">
      <c r="A425" s="44" t="n"/>
      <c r="B425" s="26" t="n"/>
      <c r="C425" s="26" t="n"/>
      <c r="D425" s="26" t="n"/>
      <c r="E425" s="26" t="n"/>
      <c r="F425" s="27" t="n"/>
      <c r="G425" s="27" t="n"/>
      <c r="H425" s="27" t="n"/>
      <c r="I425" s="27" t="n"/>
      <c r="J425" s="27" t="n"/>
      <c r="K425" s="28" t="n"/>
      <c r="L425" s="29">
        <f>IF(COUNTA($A425:$K425)=0,"",MAX($F425-$G425-$H425,0))</f>
        <v/>
      </c>
      <c r="M425" s="29">
        <f>IF(COUNTA($A425:$K425)=0,"",MAX($L425-$I425,0))</f>
        <v/>
      </c>
      <c r="N425" s="45">
        <f>IF(COUNTA($A425:$K425)=0,"",IF($L425=0,"",$I425/$L425))</f>
        <v/>
      </c>
      <c r="O425" s="29">
        <f>IF(COUNTA($A425:$K425)=0,"",$G425+$H425)</f>
        <v/>
      </c>
      <c r="P425" s="31">
        <f>IF(COUNTA($A425:$K425)=0,"",IF(OR($A425="",$B425="",$C425="",$D425="",$E425="",$F425="",$G425="",$H425="",$I425="",$J425=""),"Missing required field",IF(COUNTIFS(Lists!$B$2:$B$21,$B425,Lists!$D$2:$D$21,$C425)=0,"Room/clinic mismatch",IF(COUNTIFS($A$7:$A$506,$A425,$B$7:$B$506,$B425,$C$7:$C$506,$C425,$D$7:$D$506,$D425)&gt;1,"Duplicate room session",IF($G425+$H425&gt;$F425,"Unavailable exceeds capacity",IF($I425&gt;$L425,"Occupied exceeds usable","Ready"))))))</f>
        <v/>
      </c>
      <c r="Q425" s="29">
        <f>IF($P425&lt;&gt;"Ready",0,IF(AND($A425&gt;=Dashboard!$B$4,$A425&lt;=Dashboard!$B$5,OR(Dashboard!$B$6="All",$B425=Dashboard!$B$6),OR(Dashboard!$B$7="All",$E425=Dashboard!$B$7)),1,0))</f>
        <v/>
      </c>
      <c r="R425" s="32">
        <f>IF(OR($A425="",$B425="",$C425="",$D425=""),"",$B425&amp;"|"&amp;$C425&amp;"|"&amp;YEAR($A425)&amp;"-"&amp;MONTH($A425)&amp;"-"&amp;DAY($A425)&amp;"|"&amp;$D425)</f>
        <v/>
      </c>
    </row>
    <row r="426">
      <c r="A426" s="44" t="n"/>
      <c r="B426" s="26" t="n"/>
      <c r="C426" s="26" t="n"/>
      <c r="D426" s="26" t="n"/>
      <c r="E426" s="26" t="n"/>
      <c r="F426" s="27" t="n"/>
      <c r="G426" s="27" t="n"/>
      <c r="H426" s="27" t="n"/>
      <c r="I426" s="27" t="n"/>
      <c r="J426" s="27" t="n"/>
      <c r="K426" s="28" t="n"/>
      <c r="L426" s="29">
        <f>IF(COUNTA($A426:$K426)=0,"",MAX($F426-$G426-$H426,0))</f>
        <v/>
      </c>
      <c r="M426" s="29">
        <f>IF(COUNTA($A426:$K426)=0,"",MAX($L426-$I426,0))</f>
        <v/>
      </c>
      <c r="N426" s="45">
        <f>IF(COUNTA($A426:$K426)=0,"",IF($L426=0,"",$I426/$L426))</f>
        <v/>
      </c>
      <c r="O426" s="29">
        <f>IF(COUNTA($A426:$K426)=0,"",$G426+$H426)</f>
        <v/>
      </c>
      <c r="P426" s="31">
        <f>IF(COUNTA($A426:$K426)=0,"",IF(OR($A426="",$B426="",$C426="",$D426="",$E426="",$F426="",$G426="",$H426="",$I426="",$J426=""),"Missing required field",IF(COUNTIFS(Lists!$B$2:$B$21,$B426,Lists!$D$2:$D$21,$C426)=0,"Room/clinic mismatch",IF(COUNTIFS($A$7:$A$506,$A426,$B$7:$B$506,$B426,$C$7:$C$506,$C426,$D$7:$D$506,$D426)&gt;1,"Duplicate room session",IF($G426+$H426&gt;$F426,"Unavailable exceeds capacity",IF($I426&gt;$L426,"Occupied exceeds usable","Ready"))))))</f>
        <v/>
      </c>
      <c r="Q426" s="29">
        <f>IF($P426&lt;&gt;"Ready",0,IF(AND($A426&gt;=Dashboard!$B$4,$A426&lt;=Dashboard!$B$5,OR(Dashboard!$B$6="All",$B426=Dashboard!$B$6),OR(Dashboard!$B$7="All",$E426=Dashboard!$B$7)),1,0))</f>
        <v/>
      </c>
      <c r="R426" s="32">
        <f>IF(OR($A426="",$B426="",$C426="",$D426=""),"",$B426&amp;"|"&amp;$C426&amp;"|"&amp;YEAR($A426)&amp;"-"&amp;MONTH($A426)&amp;"-"&amp;DAY($A426)&amp;"|"&amp;$D426)</f>
        <v/>
      </c>
    </row>
    <row r="427">
      <c r="A427" s="44" t="n"/>
      <c r="B427" s="26" t="n"/>
      <c r="C427" s="26" t="n"/>
      <c r="D427" s="26" t="n"/>
      <c r="E427" s="26" t="n"/>
      <c r="F427" s="27" t="n"/>
      <c r="G427" s="27" t="n"/>
      <c r="H427" s="27" t="n"/>
      <c r="I427" s="27" t="n"/>
      <c r="J427" s="27" t="n"/>
      <c r="K427" s="28" t="n"/>
      <c r="L427" s="29">
        <f>IF(COUNTA($A427:$K427)=0,"",MAX($F427-$G427-$H427,0))</f>
        <v/>
      </c>
      <c r="M427" s="29">
        <f>IF(COUNTA($A427:$K427)=0,"",MAX($L427-$I427,0))</f>
        <v/>
      </c>
      <c r="N427" s="45">
        <f>IF(COUNTA($A427:$K427)=0,"",IF($L427=0,"",$I427/$L427))</f>
        <v/>
      </c>
      <c r="O427" s="29">
        <f>IF(COUNTA($A427:$K427)=0,"",$G427+$H427)</f>
        <v/>
      </c>
      <c r="P427" s="31">
        <f>IF(COUNTA($A427:$K427)=0,"",IF(OR($A427="",$B427="",$C427="",$D427="",$E427="",$F427="",$G427="",$H427="",$I427="",$J427=""),"Missing required field",IF(COUNTIFS(Lists!$B$2:$B$21,$B427,Lists!$D$2:$D$21,$C427)=0,"Room/clinic mismatch",IF(COUNTIFS($A$7:$A$506,$A427,$B$7:$B$506,$B427,$C$7:$C$506,$C427,$D$7:$D$506,$D427)&gt;1,"Duplicate room session",IF($G427+$H427&gt;$F427,"Unavailable exceeds capacity",IF($I427&gt;$L427,"Occupied exceeds usable","Ready"))))))</f>
        <v/>
      </c>
      <c r="Q427" s="29">
        <f>IF($P427&lt;&gt;"Ready",0,IF(AND($A427&gt;=Dashboard!$B$4,$A427&lt;=Dashboard!$B$5,OR(Dashboard!$B$6="All",$B427=Dashboard!$B$6),OR(Dashboard!$B$7="All",$E427=Dashboard!$B$7)),1,0))</f>
        <v/>
      </c>
      <c r="R427" s="32">
        <f>IF(OR($A427="",$B427="",$C427="",$D427=""),"",$B427&amp;"|"&amp;$C427&amp;"|"&amp;YEAR($A427)&amp;"-"&amp;MONTH($A427)&amp;"-"&amp;DAY($A427)&amp;"|"&amp;$D427)</f>
        <v/>
      </c>
    </row>
    <row r="428">
      <c r="A428" s="44" t="n"/>
      <c r="B428" s="26" t="n"/>
      <c r="C428" s="26" t="n"/>
      <c r="D428" s="26" t="n"/>
      <c r="E428" s="26" t="n"/>
      <c r="F428" s="27" t="n"/>
      <c r="G428" s="27" t="n"/>
      <c r="H428" s="27" t="n"/>
      <c r="I428" s="27" t="n"/>
      <c r="J428" s="27" t="n"/>
      <c r="K428" s="28" t="n"/>
      <c r="L428" s="29">
        <f>IF(COUNTA($A428:$K428)=0,"",MAX($F428-$G428-$H428,0))</f>
        <v/>
      </c>
      <c r="M428" s="29">
        <f>IF(COUNTA($A428:$K428)=0,"",MAX($L428-$I428,0))</f>
        <v/>
      </c>
      <c r="N428" s="45">
        <f>IF(COUNTA($A428:$K428)=0,"",IF($L428=0,"",$I428/$L428))</f>
        <v/>
      </c>
      <c r="O428" s="29">
        <f>IF(COUNTA($A428:$K428)=0,"",$G428+$H428)</f>
        <v/>
      </c>
      <c r="P428" s="31">
        <f>IF(COUNTA($A428:$K428)=0,"",IF(OR($A428="",$B428="",$C428="",$D428="",$E428="",$F428="",$G428="",$H428="",$I428="",$J428=""),"Missing required field",IF(COUNTIFS(Lists!$B$2:$B$21,$B428,Lists!$D$2:$D$21,$C428)=0,"Room/clinic mismatch",IF(COUNTIFS($A$7:$A$506,$A428,$B$7:$B$506,$B428,$C$7:$C$506,$C428,$D$7:$D$506,$D428)&gt;1,"Duplicate room session",IF($G428+$H428&gt;$F428,"Unavailable exceeds capacity",IF($I428&gt;$L428,"Occupied exceeds usable","Ready"))))))</f>
        <v/>
      </c>
      <c r="Q428" s="29">
        <f>IF($P428&lt;&gt;"Ready",0,IF(AND($A428&gt;=Dashboard!$B$4,$A428&lt;=Dashboard!$B$5,OR(Dashboard!$B$6="All",$B428=Dashboard!$B$6),OR(Dashboard!$B$7="All",$E428=Dashboard!$B$7)),1,0))</f>
        <v/>
      </c>
      <c r="R428" s="32">
        <f>IF(OR($A428="",$B428="",$C428="",$D428=""),"",$B428&amp;"|"&amp;$C428&amp;"|"&amp;YEAR($A428)&amp;"-"&amp;MONTH($A428)&amp;"-"&amp;DAY($A428)&amp;"|"&amp;$D428)</f>
        <v/>
      </c>
    </row>
    <row r="429">
      <c r="A429" s="44" t="n"/>
      <c r="B429" s="26" t="n"/>
      <c r="C429" s="26" t="n"/>
      <c r="D429" s="26" t="n"/>
      <c r="E429" s="26" t="n"/>
      <c r="F429" s="27" t="n"/>
      <c r="G429" s="27" t="n"/>
      <c r="H429" s="27" t="n"/>
      <c r="I429" s="27" t="n"/>
      <c r="J429" s="27" t="n"/>
      <c r="K429" s="28" t="n"/>
      <c r="L429" s="29">
        <f>IF(COUNTA($A429:$K429)=0,"",MAX($F429-$G429-$H429,0))</f>
        <v/>
      </c>
      <c r="M429" s="29">
        <f>IF(COUNTA($A429:$K429)=0,"",MAX($L429-$I429,0))</f>
        <v/>
      </c>
      <c r="N429" s="45">
        <f>IF(COUNTA($A429:$K429)=0,"",IF($L429=0,"",$I429/$L429))</f>
        <v/>
      </c>
      <c r="O429" s="29">
        <f>IF(COUNTA($A429:$K429)=0,"",$G429+$H429)</f>
        <v/>
      </c>
      <c r="P429" s="31">
        <f>IF(COUNTA($A429:$K429)=0,"",IF(OR($A429="",$B429="",$C429="",$D429="",$E429="",$F429="",$G429="",$H429="",$I429="",$J429=""),"Missing required field",IF(COUNTIFS(Lists!$B$2:$B$21,$B429,Lists!$D$2:$D$21,$C429)=0,"Room/clinic mismatch",IF(COUNTIFS($A$7:$A$506,$A429,$B$7:$B$506,$B429,$C$7:$C$506,$C429,$D$7:$D$506,$D429)&gt;1,"Duplicate room session",IF($G429+$H429&gt;$F429,"Unavailable exceeds capacity",IF($I429&gt;$L429,"Occupied exceeds usable","Ready"))))))</f>
        <v/>
      </c>
      <c r="Q429" s="29">
        <f>IF($P429&lt;&gt;"Ready",0,IF(AND($A429&gt;=Dashboard!$B$4,$A429&lt;=Dashboard!$B$5,OR(Dashboard!$B$6="All",$B429=Dashboard!$B$6),OR(Dashboard!$B$7="All",$E429=Dashboard!$B$7)),1,0))</f>
        <v/>
      </c>
      <c r="R429" s="32">
        <f>IF(OR($A429="",$B429="",$C429="",$D429=""),"",$B429&amp;"|"&amp;$C429&amp;"|"&amp;YEAR($A429)&amp;"-"&amp;MONTH($A429)&amp;"-"&amp;DAY($A429)&amp;"|"&amp;$D429)</f>
        <v/>
      </c>
    </row>
    <row r="430">
      <c r="A430" s="44" t="n"/>
      <c r="B430" s="26" t="n"/>
      <c r="C430" s="26" t="n"/>
      <c r="D430" s="26" t="n"/>
      <c r="E430" s="26" t="n"/>
      <c r="F430" s="27" t="n"/>
      <c r="G430" s="27" t="n"/>
      <c r="H430" s="27" t="n"/>
      <c r="I430" s="27" t="n"/>
      <c r="J430" s="27" t="n"/>
      <c r="K430" s="28" t="n"/>
      <c r="L430" s="29">
        <f>IF(COUNTA($A430:$K430)=0,"",MAX($F430-$G430-$H430,0))</f>
        <v/>
      </c>
      <c r="M430" s="29">
        <f>IF(COUNTA($A430:$K430)=0,"",MAX($L430-$I430,0))</f>
        <v/>
      </c>
      <c r="N430" s="45">
        <f>IF(COUNTA($A430:$K430)=0,"",IF($L430=0,"",$I430/$L430))</f>
        <v/>
      </c>
      <c r="O430" s="29">
        <f>IF(COUNTA($A430:$K430)=0,"",$G430+$H430)</f>
        <v/>
      </c>
      <c r="P430" s="31">
        <f>IF(COUNTA($A430:$K430)=0,"",IF(OR($A430="",$B430="",$C430="",$D430="",$E430="",$F430="",$G430="",$H430="",$I430="",$J430=""),"Missing required field",IF(COUNTIFS(Lists!$B$2:$B$21,$B430,Lists!$D$2:$D$21,$C430)=0,"Room/clinic mismatch",IF(COUNTIFS($A$7:$A$506,$A430,$B$7:$B$506,$B430,$C$7:$C$506,$C430,$D$7:$D$506,$D430)&gt;1,"Duplicate room session",IF($G430+$H430&gt;$F430,"Unavailable exceeds capacity",IF($I430&gt;$L430,"Occupied exceeds usable","Ready"))))))</f>
        <v/>
      </c>
      <c r="Q430" s="29">
        <f>IF($P430&lt;&gt;"Ready",0,IF(AND($A430&gt;=Dashboard!$B$4,$A430&lt;=Dashboard!$B$5,OR(Dashboard!$B$6="All",$B430=Dashboard!$B$6),OR(Dashboard!$B$7="All",$E430=Dashboard!$B$7)),1,0))</f>
        <v/>
      </c>
      <c r="R430" s="32">
        <f>IF(OR($A430="",$B430="",$C430="",$D430=""),"",$B430&amp;"|"&amp;$C430&amp;"|"&amp;YEAR($A430)&amp;"-"&amp;MONTH($A430)&amp;"-"&amp;DAY($A430)&amp;"|"&amp;$D430)</f>
        <v/>
      </c>
    </row>
    <row r="431">
      <c r="A431" s="44" t="n"/>
      <c r="B431" s="26" t="n"/>
      <c r="C431" s="26" t="n"/>
      <c r="D431" s="26" t="n"/>
      <c r="E431" s="26" t="n"/>
      <c r="F431" s="27" t="n"/>
      <c r="G431" s="27" t="n"/>
      <c r="H431" s="27" t="n"/>
      <c r="I431" s="27" t="n"/>
      <c r="J431" s="27" t="n"/>
      <c r="K431" s="28" t="n"/>
      <c r="L431" s="29">
        <f>IF(COUNTA($A431:$K431)=0,"",MAX($F431-$G431-$H431,0))</f>
        <v/>
      </c>
      <c r="M431" s="29">
        <f>IF(COUNTA($A431:$K431)=0,"",MAX($L431-$I431,0))</f>
        <v/>
      </c>
      <c r="N431" s="45">
        <f>IF(COUNTA($A431:$K431)=0,"",IF($L431=0,"",$I431/$L431))</f>
        <v/>
      </c>
      <c r="O431" s="29">
        <f>IF(COUNTA($A431:$K431)=0,"",$G431+$H431)</f>
        <v/>
      </c>
      <c r="P431" s="31">
        <f>IF(COUNTA($A431:$K431)=0,"",IF(OR($A431="",$B431="",$C431="",$D431="",$E431="",$F431="",$G431="",$H431="",$I431="",$J431=""),"Missing required field",IF(COUNTIFS(Lists!$B$2:$B$21,$B431,Lists!$D$2:$D$21,$C431)=0,"Room/clinic mismatch",IF(COUNTIFS($A$7:$A$506,$A431,$B$7:$B$506,$B431,$C$7:$C$506,$C431,$D$7:$D$506,$D431)&gt;1,"Duplicate room session",IF($G431+$H431&gt;$F431,"Unavailable exceeds capacity",IF($I431&gt;$L431,"Occupied exceeds usable","Ready"))))))</f>
        <v/>
      </c>
      <c r="Q431" s="29">
        <f>IF($P431&lt;&gt;"Ready",0,IF(AND($A431&gt;=Dashboard!$B$4,$A431&lt;=Dashboard!$B$5,OR(Dashboard!$B$6="All",$B431=Dashboard!$B$6),OR(Dashboard!$B$7="All",$E431=Dashboard!$B$7)),1,0))</f>
        <v/>
      </c>
      <c r="R431" s="32">
        <f>IF(OR($A431="",$B431="",$C431="",$D431=""),"",$B431&amp;"|"&amp;$C431&amp;"|"&amp;YEAR($A431)&amp;"-"&amp;MONTH($A431)&amp;"-"&amp;DAY($A431)&amp;"|"&amp;$D431)</f>
        <v/>
      </c>
    </row>
    <row r="432">
      <c r="A432" s="44" t="n"/>
      <c r="B432" s="26" t="n"/>
      <c r="C432" s="26" t="n"/>
      <c r="D432" s="26" t="n"/>
      <c r="E432" s="26" t="n"/>
      <c r="F432" s="27" t="n"/>
      <c r="G432" s="27" t="n"/>
      <c r="H432" s="27" t="n"/>
      <c r="I432" s="27" t="n"/>
      <c r="J432" s="27" t="n"/>
      <c r="K432" s="28" t="n"/>
      <c r="L432" s="29">
        <f>IF(COUNTA($A432:$K432)=0,"",MAX($F432-$G432-$H432,0))</f>
        <v/>
      </c>
      <c r="M432" s="29">
        <f>IF(COUNTA($A432:$K432)=0,"",MAX($L432-$I432,0))</f>
        <v/>
      </c>
      <c r="N432" s="45">
        <f>IF(COUNTA($A432:$K432)=0,"",IF($L432=0,"",$I432/$L432))</f>
        <v/>
      </c>
      <c r="O432" s="29">
        <f>IF(COUNTA($A432:$K432)=0,"",$G432+$H432)</f>
        <v/>
      </c>
      <c r="P432" s="31">
        <f>IF(COUNTA($A432:$K432)=0,"",IF(OR($A432="",$B432="",$C432="",$D432="",$E432="",$F432="",$G432="",$H432="",$I432="",$J432=""),"Missing required field",IF(COUNTIFS(Lists!$B$2:$B$21,$B432,Lists!$D$2:$D$21,$C432)=0,"Room/clinic mismatch",IF(COUNTIFS($A$7:$A$506,$A432,$B$7:$B$506,$B432,$C$7:$C$506,$C432,$D$7:$D$506,$D432)&gt;1,"Duplicate room session",IF($G432+$H432&gt;$F432,"Unavailable exceeds capacity",IF($I432&gt;$L432,"Occupied exceeds usable","Ready"))))))</f>
        <v/>
      </c>
      <c r="Q432" s="29">
        <f>IF($P432&lt;&gt;"Ready",0,IF(AND($A432&gt;=Dashboard!$B$4,$A432&lt;=Dashboard!$B$5,OR(Dashboard!$B$6="All",$B432=Dashboard!$B$6),OR(Dashboard!$B$7="All",$E432=Dashboard!$B$7)),1,0))</f>
        <v/>
      </c>
      <c r="R432" s="32">
        <f>IF(OR($A432="",$B432="",$C432="",$D432=""),"",$B432&amp;"|"&amp;$C432&amp;"|"&amp;YEAR($A432)&amp;"-"&amp;MONTH($A432)&amp;"-"&amp;DAY($A432)&amp;"|"&amp;$D432)</f>
        <v/>
      </c>
    </row>
    <row r="433">
      <c r="A433" s="44" t="n"/>
      <c r="B433" s="26" t="n"/>
      <c r="C433" s="26" t="n"/>
      <c r="D433" s="26" t="n"/>
      <c r="E433" s="26" t="n"/>
      <c r="F433" s="27" t="n"/>
      <c r="G433" s="27" t="n"/>
      <c r="H433" s="27" t="n"/>
      <c r="I433" s="27" t="n"/>
      <c r="J433" s="27" t="n"/>
      <c r="K433" s="28" t="n"/>
      <c r="L433" s="29">
        <f>IF(COUNTA($A433:$K433)=0,"",MAX($F433-$G433-$H433,0))</f>
        <v/>
      </c>
      <c r="M433" s="29">
        <f>IF(COUNTA($A433:$K433)=0,"",MAX($L433-$I433,0))</f>
        <v/>
      </c>
      <c r="N433" s="45">
        <f>IF(COUNTA($A433:$K433)=0,"",IF($L433=0,"",$I433/$L433))</f>
        <v/>
      </c>
      <c r="O433" s="29">
        <f>IF(COUNTA($A433:$K433)=0,"",$G433+$H433)</f>
        <v/>
      </c>
      <c r="P433" s="31">
        <f>IF(COUNTA($A433:$K433)=0,"",IF(OR($A433="",$B433="",$C433="",$D433="",$E433="",$F433="",$G433="",$H433="",$I433="",$J433=""),"Missing required field",IF(COUNTIFS(Lists!$B$2:$B$21,$B433,Lists!$D$2:$D$21,$C433)=0,"Room/clinic mismatch",IF(COUNTIFS($A$7:$A$506,$A433,$B$7:$B$506,$B433,$C$7:$C$506,$C433,$D$7:$D$506,$D433)&gt;1,"Duplicate room session",IF($G433+$H433&gt;$F433,"Unavailable exceeds capacity",IF($I433&gt;$L433,"Occupied exceeds usable","Ready"))))))</f>
        <v/>
      </c>
      <c r="Q433" s="29">
        <f>IF($P433&lt;&gt;"Ready",0,IF(AND($A433&gt;=Dashboard!$B$4,$A433&lt;=Dashboard!$B$5,OR(Dashboard!$B$6="All",$B433=Dashboard!$B$6),OR(Dashboard!$B$7="All",$E433=Dashboard!$B$7)),1,0))</f>
        <v/>
      </c>
      <c r="R433" s="32">
        <f>IF(OR($A433="",$B433="",$C433="",$D433=""),"",$B433&amp;"|"&amp;$C433&amp;"|"&amp;YEAR($A433)&amp;"-"&amp;MONTH($A433)&amp;"-"&amp;DAY($A433)&amp;"|"&amp;$D433)</f>
        <v/>
      </c>
    </row>
    <row r="434">
      <c r="A434" s="44" t="n"/>
      <c r="B434" s="26" t="n"/>
      <c r="C434" s="26" t="n"/>
      <c r="D434" s="26" t="n"/>
      <c r="E434" s="26" t="n"/>
      <c r="F434" s="27" t="n"/>
      <c r="G434" s="27" t="n"/>
      <c r="H434" s="27" t="n"/>
      <c r="I434" s="27" t="n"/>
      <c r="J434" s="27" t="n"/>
      <c r="K434" s="28" t="n"/>
      <c r="L434" s="29">
        <f>IF(COUNTA($A434:$K434)=0,"",MAX($F434-$G434-$H434,0))</f>
        <v/>
      </c>
      <c r="M434" s="29">
        <f>IF(COUNTA($A434:$K434)=0,"",MAX($L434-$I434,0))</f>
        <v/>
      </c>
      <c r="N434" s="45">
        <f>IF(COUNTA($A434:$K434)=0,"",IF($L434=0,"",$I434/$L434))</f>
        <v/>
      </c>
      <c r="O434" s="29">
        <f>IF(COUNTA($A434:$K434)=0,"",$G434+$H434)</f>
        <v/>
      </c>
      <c r="P434" s="31">
        <f>IF(COUNTA($A434:$K434)=0,"",IF(OR($A434="",$B434="",$C434="",$D434="",$E434="",$F434="",$G434="",$H434="",$I434="",$J434=""),"Missing required field",IF(COUNTIFS(Lists!$B$2:$B$21,$B434,Lists!$D$2:$D$21,$C434)=0,"Room/clinic mismatch",IF(COUNTIFS($A$7:$A$506,$A434,$B$7:$B$506,$B434,$C$7:$C$506,$C434,$D$7:$D$506,$D434)&gt;1,"Duplicate room session",IF($G434+$H434&gt;$F434,"Unavailable exceeds capacity",IF($I434&gt;$L434,"Occupied exceeds usable","Ready"))))))</f>
        <v/>
      </c>
      <c r="Q434" s="29">
        <f>IF($P434&lt;&gt;"Ready",0,IF(AND($A434&gt;=Dashboard!$B$4,$A434&lt;=Dashboard!$B$5,OR(Dashboard!$B$6="All",$B434=Dashboard!$B$6),OR(Dashboard!$B$7="All",$E434=Dashboard!$B$7)),1,0))</f>
        <v/>
      </c>
      <c r="R434" s="32">
        <f>IF(OR($A434="",$B434="",$C434="",$D434=""),"",$B434&amp;"|"&amp;$C434&amp;"|"&amp;YEAR($A434)&amp;"-"&amp;MONTH($A434)&amp;"-"&amp;DAY($A434)&amp;"|"&amp;$D434)</f>
        <v/>
      </c>
    </row>
    <row r="435">
      <c r="A435" s="44" t="n"/>
      <c r="B435" s="26" t="n"/>
      <c r="C435" s="26" t="n"/>
      <c r="D435" s="26" t="n"/>
      <c r="E435" s="26" t="n"/>
      <c r="F435" s="27" t="n"/>
      <c r="G435" s="27" t="n"/>
      <c r="H435" s="27" t="n"/>
      <c r="I435" s="27" t="n"/>
      <c r="J435" s="27" t="n"/>
      <c r="K435" s="28" t="n"/>
      <c r="L435" s="29">
        <f>IF(COUNTA($A435:$K435)=0,"",MAX($F435-$G435-$H435,0))</f>
        <v/>
      </c>
      <c r="M435" s="29">
        <f>IF(COUNTA($A435:$K435)=0,"",MAX($L435-$I435,0))</f>
        <v/>
      </c>
      <c r="N435" s="45">
        <f>IF(COUNTA($A435:$K435)=0,"",IF($L435=0,"",$I435/$L435))</f>
        <v/>
      </c>
      <c r="O435" s="29">
        <f>IF(COUNTA($A435:$K435)=0,"",$G435+$H435)</f>
        <v/>
      </c>
      <c r="P435" s="31">
        <f>IF(COUNTA($A435:$K435)=0,"",IF(OR($A435="",$B435="",$C435="",$D435="",$E435="",$F435="",$G435="",$H435="",$I435="",$J435=""),"Missing required field",IF(COUNTIFS(Lists!$B$2:$B$21,$B435,Lists!$D$2:$D$21,$C435)=0,"Room/clinic mismatch",IF(COUNTIFS($A$7:$A$506,$A435,$B$7:$B$506,$B435,$C$7:$C$506,$C435,$D$7:$D$506,$D435)&gt;1,"Duplicate room session",IF($G435+$H435&gt;$F435,"Unavailable exceeds capacity",IF($I435&gt;$L435,"Occupied exceeds usable","Ready"))))))</f>
        <v/>
      </c>
      <c r="Q435" s="29">
        <f>IF($P435&lt;&gt;"Ready",0,IF(AND($A435&gt;=Dashboard!$B$4,$A435&lt;=Dashboard!$B$5,OR(Dashboard!$B$6="All",$B435=Dashboard!$B$6),OR(Dashboard!$B$7="All",$E435=Dashboard!$B$7)),1,0))</f>
        <v/>
      </c>
      <c r="R435" s="32">
        <f>IF(OR($A435="",$B435="",$C435="",$D435=""),"",$B435&amp;"|"&amp;$C435&amp;"|"&amp;YEAR($A435)&amp;"-"&amp;MONTH($A435)&amp;"-"&amp;DAY($A435)&amp;"|"&amp;$D435)</f>
        <v/>
      </c>
    </row>
    <row r="436">
      <c r="A436" s="44" t="n"/>
      <c r="B436" s="26" t="n"/>
      <c r="C436" s="26" t="n"/>
      <c r="D436" s="26" t="n"/>
      <c r="E436" s="26" t="n"/>
      <c r="F436" s="27" t="n"/>
      <c r="G436" s="27" t="n"/>
      <c r="H436" s="27" t="n"/>
      <c r="I436" s="27" t="n"/>
      <c r="J436" s="27" t="n"/>
      <c r="K436" s="28" t="n"/>
      <c r="L436" s="29">
        <f>IF(COUNTA($A436:$K436)=0,"",MAX($F436-$G436-$H436,0))</f>
        <v/>
      </c>
      <c r="M436" s="29">
        <f>IF(COUNTA($A436:$K436)=0,"",MAX($L436-$I436,0))</f>
        <v/>
      </c>
      <c r="N436" s="45">
        <f>IF(COUNTA($A436:$K436)=0,"",IF($L436=0,"",$I436/$L436))</f>
        <v/>
      </c>
      <c r="O436" s="29">
        <f>IF(COUNTA($A436:$K436)=0,"",$G436+$H436)</f>
        <v/>
      </c>
      <c r="P436" s="31">
        <f>IF(COUNTA($A436:$K436)=0,"",IF(OR($A436="",$B436="",$C436="",$D436="",$E436="",$F436="",$G436="",$H436="",$I436="",$J436=""),"Missing required field",IF(COUNTIFS(Lists!$B$2:$B$21,$B436,Lists!$D$2:$D$21,$C436)=0,"Room/clinic mismatch",IF(COUNTIFS($A$7:$A$506,$A436,$B$7:$B$506,$B436,$C$7:$C$506,$C436,$D$7:$D$506,$D436)&gt;1,"Duplicate room session",IF($G436+$H436&gt;$F436,"Unavailable exceeds capacity",IF($I436&gt;$L436,"Occupied exceeds usable","Ready"))))))</f>
        <v/>
      </c>
      <c r="Q436" s="29">
        <f>IF($P436&lt;&gt;"Ready",0,IF(AND($A436&gt;=Dashboard!$B$4,$A436&lt;=Dashboard!$B$5,OR(Dashboard!$B$6="All",$B436=Dashboard!$B$6),OR(Dashboard!$B$7="All",$E436=Dashboard!$B$7)),1,0))</f>
        <v/>
      </c>
      <c r="R436" s="32">
        <f>IF(OR($A436="",$B436="",$C436="",$D436=""),"",$B436&amp;"|"&amp;$C436&amp;"|"&amp;YEAR($A436)&amp;"-"&amp;MONTH($A436)&amp;"-"&amp;DAY($A436)&amp;"|"&amp;$D436)</f>
        <v/>
      </c>
    </row>
    <row r="437">
      <c r="A437" s="44" t="n"/>
      <c r="B437" s="26" t="n"/>
      <c r="C437" s="26" t="n"/>
      <c r="D437" s="26" t="n"/>
      <c r="E437" s="26" t="n"/>
      <c r="F437" s="27" t="n"/>
      <c r="G437" s="27" t="n"/>
      <c r="H437" s="27" t="n"/>
      <c r="I437" s="27" t="n"/>
      <c r="J437" s="27" t="n"/>
      <c r="K437" s="28" t="n"/>
      <c r="L437" s="29">
        <f>IF(COUNTA($A437:$K437)=0,"",MAX($F437-$G437-$H437,0))</f>
        <v/>
      </c>
      <c r="M437" s="29">
        <f>IF(COUNTA($A437:$K437)=0,"",MAX($L437-$I437,0))</f>
        <v/>
      </c>
      <c r="N437" s="45">
        <f>IF(COUNTA($A437:$K437)=0,"",IF($L437=0,"",$I437/$L437))</f>
        <v/>
      </c>
      <c r="O437" s="29">
        <f>IF(COUNTA($A437:$K437)=0,"",$G437+$H437)</f>
        <v/>
      </c>
      <c r="P437" s="31">
        <f>IF(COUNTA($A437:$K437)=0,"",IF(OR($A437="",$B437="",$C437="",$D437="",$E437="",$F437="",$G437="",$H437="",$I437="",$J437=""),"Missing required field",IF(COUNTIFS(Lists!$B$2:$B$21,$B437,Lists!$D$2:$D$21,$C437)=0,"Room/clinic mismatch",IF(COUNTIFS($A$7:$A$506,$A437,$B$7:$B$506,$B437,$C$7:$C$506,$C437,$D$7:$D$506,$D437)&gt;1,"Duplicate room session",IF($G437+$H437&gt;$F437,"Unavailable exceeds capacity",IF($I437&gt;$L437,"Occupied exceeds usable","Ready"))))))</f>
        <v/>
      </c>
      <c r="Q437" s="29">
        <f>IF($P437&lt;&gt;"Ready",0,IF(AND($A437&gt;=Dashboard!$B$4,$A437&lt;=Dashboard!$B$5,OR(Dashboard!$B$6="All",$B437=Dashboard!$B$6),OR(Dashboard!$B$7="All",$E437=Dashboard!$B$7)),1,0))</f>
        <v/>
      </c>
      <c r="R437" s="32">
        <f>IF(OR($A437="",$B437="",$C437="",$D437=""),"",$B437&amp;"|"&amp;$C437&amp;"|"&amp;YEAR($A437)&amp;"-"&amp;MONTH($A437)&amp;"-"&amp;DAY($A437)&amp;"|"&amp;$D437)</f>
        <v/>
      </c>
    </row>
    <row r="438">
      <c r="A438" s="44" t="n"/>
      <c r="B438" s="26" t="n"/>
      <c r="C438" s="26" t="n"/>
      <c r="D438" s="26" t="n"/>
      <c r="E438" s="26" t="n"/>
      <c r="F438" s="27" t="n"/>
      <c r="G438" s="27" t="n"/>
      <c r="H438" s="27" t="n"/>
      <c r="I438" s="27" t="n"/>
      <c r="J438" s="27" t="n"/>
      <c r="K438" s="28" t="n"/>
      <c r="L438" s="29">
        <f>IF(COUNTA($A438:$K438)=0,"",MAX($F438-$G438-$H438,0))</f>
        <v/>
      </c>
      <c r="M438" s="29">
        <f>IF(COUNTA($A438:$K438)=0,"",MAX($L438-$I438,0))</f>
        <v/>
      </c>
      <c r="N438" s="45">
        <f>IF(COUNTA($A438:$K438)=0,"",IF($L438=0,"",$I438/$L438))</f>
        <v/>
      </c>
      <c r="O438" s="29">
        <f>IF(COUNTA($A438:$K438)=0,"",$G438+$H438)</f>
        <v/>
      </c>
      <c r="P438" s="31">
        <f>IF(COUNTA($A438:$K438)=0,"",IF(OR($A438="",$B438="",$C438="",$D438="",$E438="",$F438="",$G438="",$H438="",$I438="",$J438=""),"Missing required field",IF(COUNTIFS(Lists!$B$2:$B$21,$B438,Lists!$D$2:$D$21,$C438)=0,"Room/clinic mismatch",IF(COUNTIFS($A$7:$A$506,$A438,$B$7:$B$506,$B438,$C$7:$C$506,$C438,$D$7:$D$506,$D438)&gt;1,"Duplicate room session",IF($G438+$H438&gt;$F438,"Unavailable exceeds capacity",IF($I438&gt;$L438,"Occupied exceeds usable","Ready"))))))</f>
        <v/>
      </c>
      <c r="Q438" s="29">
        <f>IF($P438&lt;&gt;"Ready",0,IF(AND($A438&gt;=Dashboard!$B$4,$A438&lt;=Dashboard!$B$5,OR(Dashboard!$B$6="All",$B438=Dashboard!$B$6),OR(Dashboard!$B$7="All",$E438=Dashboard!$B$7)),1,0))</f>
        <v/>
      </c>
      <c r="R438" s="32">
        <f>IF(OR($A438="",$B438="",$C438="",$D438=""),"",$B438&amp;"|"&amp;$C438&amp;"|"&amp;YEAR($A438)&amp;"-"&amp;MONTH($A438)&amp;"-"&amp;DAY($A438)&amp;"|"&amp;$D438)</f>
        <v/>
      </c>
    </row>
    <row r="439">
      <c r="A439" s="44" t="n"/>
      <c r="B439" s="26" t="n"/>
      <c r="C439" s="26" t="n"/>
      <c r="D439" s="26" t="n"/>
      <c r="E439" s="26" t="n"/>
      <c r="F439" s="27" t="n"/>
      <c r="G439" s="27" t="n"/>
      <c r="H439" s="27" t="n"/>
      <c r="I439" s="27" t="n"/>
      <c r="J439" s="27" t="n"/>
      <c r="K439" s="28" t="n"/>
      <c r="L439" s="29">
        <f>IF(COUNTA($A439:$K439)=0,"",MAX($F439-$G439-$H439,0))</f>
        <v/>
      </c>
      <c r="M439" s="29">
        <f>IF(COUNTA($A439:$K439)=0,"",MAX($L439-$I439,0))</f>
        <v/>
      </c>
      <c r="N439" s="45">
        <f>IF(COUNTA($A439:$K439)=0,"",IF($L439=0,"",$I439/$L439))</f>
        <v/>
      </c>
      <c r="O439" s="29">
        <f>IF(COUNTA($A439:$K439)=0,"",$G439+$H439)</f>
        <v/>
      </c>
      <c r="P439" s="31">
        <f>IF(COUNTA($A439:$K439)=0,"",IF(OR($A439="",$B439="",$C439="",$D439="",$E439="",$F439="",$G439="",$H439="",$I439="",$J439=""),"Missing required field",IF(COUNTIFS(Lists!$B$2:$B$21,$B439,Lists!$D$2:$D$21,$C439)=0,"Room/clinic mismatch",IF(COUNTIFS($A$7:$A$506,$A439,$B$7:$B$506,$B439,$C$7:$C$506,$C439,$D$7:$D$506,$D439)&gt;1,"Duplicate room session",IF($G439+$H439&gt;$F439,"Unavailable exceeds capacity",IF($I439&gt;$L439,"Occupied exceeds usable","Ready"))))))</f>
        <v/>
      </c>
      <c r="Q439" s="29">
        <f>IF($P439&lt;&gt;"Ready",0,IF(AND($A439&gt;=Dashboard!$B$4,$A439&lt;=Dashboard!$B$5,OR(Dashboard!$B$6="All",$B439=Dashboard!$B$6),OR(Dashboard!$B$7="All",$E439=Dashboard!$B$7)),1,0))</f>
        <v/>
      </c>
      <c r="R439" s="32">
        <f>IF(OR($A439="",$B439="",$C439="",$D439=""),"",$B439&amp;"|"&amp;$C439&amp;"|"&amp;YEAR($A439)&amp;"-"&amp;MONTH($A439)&amp;"-"&amp;DAY($A439)&amp;"|"&amp;$D439)</f>
        <v/>
      </c>
    </row>
    <row r="440">
      <c r="A440" s="44" t="n"/>
      <c r="B440" s="26" t="n"/>
      <c r="C440" s="26" t="n"/>
      <c r="D440" s="26" t="n"/>
      <c r="E440" s="26" t="n"/>
      <c r="F440" s="27" t="n"/>
      <c r="G440" s="27" t="n"/>
      <c r="H440" s="27" t="n"/>
      <c r="I440" s="27" t="n"/>
      <c r="J440" s="27" t="n"/>
      <c r="K440" s="28" t="n"/>
      <c r="L440" s="29">
        <f>IF(COUNTA($A440:$K440)=0,"",MAX($F440-$G440-$H440,0))</f>
        <v/>
      </c>
      <c r="M440" s="29">
        <f>IF(COUNTA($A440:$K440)=0,"",MAX($L440-$I440,0))</f>
        <v/>
      </c>
      <c r="N440" s="45">
        <f>IF(COUNTA($A440:$K440)=0,"",IF($L440=0,"",$I440/$L440))</f>
        <v/>
      </c>
      <c r="O440" s="29">
        <f>IF(COUNTA($A440:$K440)=0,"",$G440+$H440)</f>
        <v/>
      </c>
      <c r="P440" s="31">
        <f>IF(COUNTA($A440:$K440)=0,"",IF(OR($A440="",$B440="",$C440="",$D440="",$E440="",$F440="",$G440="",$H440="",$I440="",$J440=""),"Missing required field",IF(COUNTIFS(Lists!$B$2:$B$21,$B440,Lists!$D$2:$D$21,$C440)=0,"Room/clinic mismatch",IF(COUNTIFS($A$7:$A$506,$A440,$B$7:$B$506,$B440,$C$7:$C$506,$C440,$D$7:$D$506,$D440)&gt;1,"Duplicate room session",IF($G440+$H440&gt;$F440,"Unavailable exceeds capacity",IF($I440&gt;$L440,"Occupied exceeds usable","Ready"))))))</f>
        <v/>
      </c>
      <c r="Q440" s="29">
        <f>IF($P440&lt;&gt;"Ready",0,IF(AND($A440&gt;=Dashboard!$B$4,$A440&lt;=Dashboard!$B$5,OR(Dashboard!$B$6="All",$B440=Dashboard!$B$6),OR(Dashboard!$B$7="All",$E440=Dashboard!$B$7)),1,0))</f>
        <v/>
      </c>
      <c r="R440" s="32">
        <f>IF(OR($A440="",$B440="",$C440="",$D440=""),"",$B440&amp;"|"&amp;$C440&amp;"|"&amp;YEAR($A440)&amp;"-"&amp;MONTH($A440)&amp;"-"&amp;DAY($A440)&amp;"|"&amp;$D440)</f>
        <v/>
      </c>
    </row>
    <row r="441">
      <c r="A441" s="44" t="n"/>
      <c r="B441" s="26" t="n"/>
      <c r="C441" s="26" t="n"/>
      <c r="D441" s="26" t="n"/>
      <c r="E441" s="26" t="n"/>
      <c r="F441" s="27" t="n"/>
      <c r="G441" s="27" t="n"/>
      <c r="H441" s="27" t="n"/>
      <c r="I441" s="27" t="n"/>
      <c r="J441" s="27" t="n"/>
      <c r="K441" s="28" t="n"/>
      <c r="L441" s="29">
        <f>IF(COUNTA($A441:$K441)=0,"",MAX($F441-$G441-$H441,0))</f>
        <v/>
      </c>
      <c r="M441" s="29">
        <f>IF(COUNTA($A441:$K441)=0,"",MAX($L441-$I441,0))</f>
        <v/>
      </c>
      <c r="N441" s="45">
        <f>IF(COUNTA($A441:$K441)=0,"",IF($L441=0,"",$I441/$L441))</f>
        <v/>
      </c>
      <c r="O441" s="29">
        <f>IF(COUNTA($A441:$K441)=0,"",$G441+$H441)</f>
        <v/>
      </c>
      <c r="P441" s="31">
        <f>IF(COUNTA($A441:$K441)=0,"",IF(OR($A441="",$B441="",$C441="",$D441="",$E441="",$F441="",$G441="",$H441="",$I441="",$J441=""),"Missing required field",IF(COUNTIFS(Lists!$B$2:$B$21,$B441,Lists!$D$2:$D$21,$C441)=0,"Room/clinic mismatch",IF(COUNTIFS($A$7:$A$506,$A441,$B$7:$B$506,$B441,$C$7:$C$506,$C441,$D$7:$D$506,$D441)&gt;1,"Duplicate room session",IF($G441+$H441&gt;$F441,"Unavailable exceeds capacity",IF($I441&gt;$L441,"Occupied exceeds usable","Ready"))))))</f>
        <v/>
      </c>
      <c r="Q441" s="29">
        <f>IF($P441&lt;&gt;"Ready",0,IF(AND($A441&gt;=Dashboard!$B$4,$A441&lt;=Dashboard!$B$5,OR(Dashboard!$B$6="All",$B441=Dashboard!$B$6),OR(Dashboard!$B$7="All",$E441=Dashboard!$B$7)),1,0))</f>
        <v/>
      </c>
      <c r="R441" s="32">
        <f>IF(OR($A441="",$B441="",$C441="",$D441=""),"",$B441&amp;"|"&amp;$C441&amp;"|"&amp;YEAR($A441)&amp;"-"&amp;MONTH($A441)&amp;"-"&amp;DAY($A441)&amp;"|"&amp;$D441)</f>
        <v/>
      </c>
    </row>
    <row r="442">
      <c r="A442" s="44" t="n"/>
      <c r="B442" s="26" t="n"/>
      <c r="C442" s="26" t="n"/>
      <c r="D442" s="26" t="n"/>
      <c r="E442" s="26" t="n"/>
      <c r="F442" s="27" t="n"/>
      <c r="G442" s="27" t="n"/>
      <c r="H442" s="27" t="n"/>
      <c r="I442" s="27" t="n"/>
      <c r="J442" s="27" t="n"/>
      <c r="K442" s="28" t="n"/>
      <c r="L442" s="29">
        <f>IF(COUNTA($A442:$K442)=0,"",MAX($F442-$G442-$H442,0))</f>
        <v/>
      </c>
      <c r="M442" s="29">
        <f>IF(COUNTA($A442:$K442)=0,"",MAX($L442-$I442,0))</f>
        <v/>
      </c>
      <c r="N442" s="45">
        <f>IF(COUNTA($A442:$K442)=0,"",IF($L442=0,"",$I442/$L442))</f>
        <v/>
      </c>
      <c r="O442" s="29">
        <f>IF(COUNTA($A442:$K442)=0,"",$G442+$H442)</f>
        <v/>
      </c>
      <c r="P442" s="31">
        <f>IF(COUNTA($A442:$K442)=0,"",IF(OR($A442="",$B442="",$C442="",$D442="",$E442="",$F442="",$G442="",$H442="",$I442="",$J442=""),"Missing required field",IF(COUNTIFS(Lists!$B$2:$B$21,$B442,Lists!$D$2:$D$21,$C442)=0,"Room/clinic mismatch",IF(COUNTIFS($A$7:$A$506,$A442,$B$7:$B$506,$B442,$C$7:$C$506,$C442,$D$7:$D$506,$D442)&gt;1,"Duplicate room session",IF($G442+$H442&gt;$F442,"Unavailable exceeds capacity",IF($I442&gt;$L442,"Occupied exceeds usable","Ready"))))))</f>
        <v/>
      </c>
      <c r="Q442" s="29">
        <f>IF($P442&lt;&gt;"Ready",0,IF(AND($A442&gt;=Dashboard!$B$4,$A442&lt;=Dashboard!$B$5,OR(Dashboard!$B$6="All",$B442=Dashboard!$B$6),OR(Dashboard!$B$7="All",$E442=Dashboard!$B$7)),1,0))</f>
        <v/>
      </c>
      <c r="R442" s="32">
        <f>IF(OR($A442="",$B442="",$C442="",$D442=""),"",$B442&amp;"|"&amp;$C442&amp;"|"&amp;YEAR($A442)&amp;"-"&amp;MONTH($A442)&amp;"-"&amp;DAY($A442)&amp;"|"&amp;$D442)</f>
        <v/>
      </c>
    </row>
    <row r="443">
      <c r="A443" s="44" t="n"/>
      <c r="B443" s="26" t="n"/>
      <c r="C443" s="26" t="n"/>
      <c r="D443" s="26" t="n"/>
      <c r="E443" s="26" t="n"/>
      <c r="F443" s="27" t="n"/>
      <c r="G443" s="27" t="n"/>
      <c r="H443" s="27" t="n"/>
      <c r="I443" s="27" t="n"/>
      <c r="J443" s="27" t="n"/>
      <c r="K443" s="28" t="n"/>
      <c r="L443" s="29">
        <f>IF(COUNTA($A443:$K443)=0,"",MAX($F443-$G443-$H443,0))</f>
        <v/>
      </c>
      <c r="M443" s="29">
        <f>IF(COUNTA($A443:$K443)=0,"",MAX($L443-$I443,0))</f>
        <v/>
      </c>
      <c r="N443" s="45">
        <f>IF(COUNTA($A443:$K443)=0,"",IF($L443=0,"",$I443/$L443))</f>
        <v/>
      </c>
      <c r="O443" s="29">
        <f>IF(COUNTA($A443:$K443)=0,"",$G443+$H443)</f>
        <v/>
      </c>
      <c r="P443" s="31">
        <f>IF(COUNTA($A443:$K443)=0,"",IF(OR($A443="",$B443="",$C443="",$D443="",$E443="",$F443="",$G443="",$H443="",$I443="",$J443=""),"Missing required field",IF(COUNTIFS(Lists!$B$2:$B$21,$B443,Lists!$D$2:$D$21,$C443)=0,"Room/clinic mismatch",IF(COUNTIFS($A$7:$A$506,$A443,$B$7:$B$506,$B443,$C$7:$C$506,$C443,$D$7:$D$506,$D443)&gt;1,"Duplicate room session",IF($G443+$H443&gt;$F443,"Unavailable exceeds capacity",IF($I443&gt;$L443,"Occupied exceeds usable","Ready"))))))</f>
        <v/>
      </c>
      <c r="Q443" s="29">
        <f>IF($P443&lt;&gt;"Ready",0,IF(AND($A443&gt;=Dashboard!$B$4,$A443&lt;=Dashboard!$B$5,OR(Dashboard!$B$6="All",$B443=Dashboard!$B$6),OR(Dashboard!$B$7="All",$E443=Dashboard!$B$7)),1,0))</f>
        <v/>
      </c>
      <c r="R443" s="32">
        <f>IF(OR($A443="",$B443="",$C443="",$D443=""),"",$B443&amp;"|"&amp;$C443&amp;"|"&amp;YEAR($A443)&amp;"-"&amp;MONTH($A443)&amp;"-"&amp;DAY($A443)&amp;"|"&amp;$D443)</f>
        <v/>
      </c>
    </row>
    <row r="444">
      <c r="A444" s="44" t="n"/>
      <c r="B444" s="26" t="n"/>
      <c r="C444" s="26" t="n"/>
      <c r="D444" s="26" t="n"/>
      <c r="E444" s="26" t="n"/>
      <c r="F444" s="27" t="n"/>
      <c r="G444" s="27" t="n"/>
      <c r="H444" s="27" t="n"/>
      <c r="I444" s="27" t="n"/>
      <c r="J444" s="27" t="n"/>
      <c r="K444" s="28" t="n"/>
      <c r="L444" s="29">
        <f>IF(COUNTA($A444:$K444)=0,"",MAX($F444-$G444-$H444,0))</f>
        <v/>
      </c>
      <c r="M444" s="29">
        <f>IF(COUNTA($A444:$K444)=0,"",MAX($L444-$I444,0))</f>
        <v/>
      </c>
      <c r="N444" s="45">
        <f>IF(COUNTA($A444:$K444)=0,"",IF($L444=0,"",$I444/$L444))</f>
        <v/>
      </c>
      <c r="O444" s="29">
        <f>IF(COUNTA($A444:$K444)=0,"",$G444+$H444)</f>
        <v/>
      </c>
      <c r="P444" s="31">
        <f>IF(COUNTA($A444:$K444)=0,"",IF(OR($A444="",$B444="",$C444="",$D444="",$E444="",$F444="",$G444="",$H444="",$I444="",$J444=""),"Missing required field",IF(COUNTIFS(Lists!$B$2:$B$21,$B444,Lists!$D$2:$D$21,$C444)=0,"Room/clinic mismatch",IF(COUNTIFS($A$7:$A$506,$A444,$B$7:$B$506,$B444,$C$7:$C$506,$C444,$D$7:$D$506,$D444)&gt;1,"Duplicate room session",IF($G444+$H444&gt;$F444,"Unavailable exceeds capacity",IF($I444&gt;$L444,"Occupied exceeds usable","Ready"))))))</f>
        <v/>
      </c>
      <c r="Q444" s="29">
        <f>IF($P444&lt;&gt;"Ready",0,IF(AND($A444&gt;=Dashboard!$B$4,$A444&lt;=Dashboard!$B$5,OR(Dashboard!$B$6="All",$B444=Dashboard!$B$6),OR(Dashboard!$B$7="All",$E444=Dashboard!$B$7)),1,0))</f>
        <v/>
      </c>
      <c r="R444" s="32">
        <f>IF(OR($A444="",$B444="",$C444="",$D444=""),"",$B444&amp;"|"&amp;$C444&amp;"|"&amp;YEAR($A444)&amp;"-"&amp;MONTH($A444)&amp;"-"&amp;DAY($A444)&amp;"|"&amp;$D444)</f>
        <v/>
      </c>
    </row>
    <row r="445">
      <c r="A445" s="44" t="n"/>
      <c r="B445" s="26" t="n"/>
      <c r="C445" s="26" t="n"/>
      <c r="D445" s="26" t="n"/>
      <c r="E445" s="26" t="n"/>
      <c r="F445" s="27" t="n"/>
      <c r="G445" s="27" t="n"/>
      <c r="H445" s="27" t="n"/>
      <c r="I445" s="27" t="n"/>
      <c r="J445" s="27" t="n"/>
      <c r="K445" s="28" t="n"/>
      <c r="L445" s="29">
        <f>IF(COUNTA($A445:$K445)=0,"",MAX($F445-$G445-$H445,0))</f>
        <v/>
      </c>
      <c r="M445" s="29">
        <f>IF(COUNTA($A445:$K445)=0,"",MAX($L445-$I445,0))</f>
        <v/>
      </c>
      <c r="N445" s="45">
        <f>IF(COUNTA($A445:$K445)=0,"",IF($L445=0,"",$I445/$L445))</f>
        <v/>
      </c>
      <c r="O445" s="29">
        <f>IF(COUNTA($A445:$K445)=0,"",$G445+$H445)</f>
        <v/>
      </c>
      <c r="P445" s="31">
        <f>IF(COUNTA($A445:$K445)=0,"",IF(OR($A445="",$B445="",$C445="",$D445="",$E445="",$F445="",$G445="",$H445="",$I445="",$J445=""),"Missing required field",IF(COUNTIFS(Lists!$B$2:$B$21,$B445,Lists!$D$2:$D$21,$C445)=0,"Room/clinic mismatch",IF(COUNTIFS($A$7:$A$506,$A445,$B$7:$B$506,$B445,$C$7:$C$506,$C445,$D$7:$D$506,$D445)&gt;1,"Duplicate room session",IF($G445+$H445&gt;$F445,"Unavailable exceeds capacity",IF($I445&gt;$L445,"Occupied exceeds usable","Ready"))))))</f>
        <v/>
      </c>
      <c r="Q445" s="29">
        <f>IF($P445&lt;&gt;"Ready",0,IF(AND($A445&gt;=Dashboard!$B$4,$A445&lt;=Dashboard!$B$5,OR(Dashboard!$B$6="All",$B445=Dashboard!$B$6),OR(Dashboard!$B$7="All",$E445=Dashboard!$B$7)),1,0))</f>
        <v/>
      </c>
      <c r="R445" s="32">
        <f>IF(OR($A445="",$B445="",$C445="",$D445=""),"",$B445&amp;"|"&amp;$C445&amp;"|"&amp;YEAR($A445)&amp;"-"&amp;MONTH($A445)&amp;"-"&amp;DAY($A445)&amp;"|"&amp;$D445)</f>
        <v/>
      </c>
    </row>
    <row r="446">
      <c r="A446" s="44" t="n"/>
      <c r="B446" s="26" t="n"/>
      <c r="C446" s="26" t="n"/>
      <c r="D446" s="26" t="n"/>
      <c r="E446" s="26" t="n"/>
      <c r="F446" s="27" t="n"/>
      <c r="G446" s="27" t="n"/>
      <c r="H446" s="27" t="n"/>
      <c r="I446" s="27" t="n"/>
      <c r="J446" s="27" t="n"/>
      <c r="K446" s="28" t="n"/>
      <c r="L446" s="29">
        <f>IF(COUNTA($A446:$K446)=0,"",MAX($F446-$G446-$H446,0))</f>
        <v/>
      </c>
      <c r="M446" s="29">
        <f>IF(COUNTA($A446:$K446)=0,"",MAX($L446-$I446,0))</f>
        <v/>
      </c>
      <c r="N446" s="45">
        <f>IF(COUNTA($A446:$K446)=0,"",IF($L446=0,"",$I446/$L446))</f>
        <v/>
      </c>
      <c r="O446" s="29">
        <f>IF(COUNTA($A446:$K446)=0,"",$G446+$H446)</f>
        <v/>
      </c>
      <c r="P446" s="31">
        <f>IF(COUNTA($A446:$K446)=0,"",IF(OR($A446="",$B446="",$C446="",$D446="",$E446="",$F446="",$G446="",$H446="",$I446="",$J446=""),"Missing required field",IF(COUNTIFS(Lists!$B$2:$B$21,$B446,Lists!$D$2:$D$21,$C446)=0,"Room/clinic mismatch",IF(COUNTIFS($A$7:$A$506,$A446,$B$7:$B$506,$B446,$C$7:$C$506,$C446,$D$7:$D$506,$D446)&gt;1,"Duplicate room session",IF($G446+$H446&gt;$F446,"Unavailable exceeds capacity",IF($I446&gt;$L446,"Occupied exceeds usable","Ready"))))))</f>
        <v/>
      </c>
      <c r="Q446" s="29">
        <f>IF($P446&lt;&gt;"Ready",0,IF(AND($A446&gt;=Dashboard!$B$4,$A446&lt;=Dashboard!$B$5,OR(Dashboard!$B$6="All",$B446=Dashboard!$B$6),OR(Dashboard!$B$7="All",$E446=Dashboard!$B$7)),1,0))</f>
        <v/>
      </c>
      <c r="R446" s="32">
        <f>IF(OR($A446="",$B446="",$C446="",$D446=""),"",$B446&amp;"|"&amp;$C446&amp;"|"&amp;YEAR($A446)&amp;"-"&amp;MONTH($A446)&amp;"-"&amp;DAY($A446)&amp;"|"&amp;$D446)</f>
        <v/>
      </c>
    </row>
    <row r="447">
      <c r="A447" s="44" t="n"/>
      <c r="B447" s="26" t="n"/>
      <c r="C447" s="26" t="n"/>
      <c r="D447" s="26" t="n"/>
      <c r="E447" s="26" t="n"/>
      <c r="F447" s="27" t="n"/>
      <c r="G447" s="27" t="n"/>
      <c r="H447" s="27" t="n"/>
      <c r="I447" s="27" t="n"/>
      <c r="J447" s="27" t="n"/>
      <c r="K447" s="28" t="n"/>
      <c r="L447" s="29">
        <f>IF(COUNTA($A447:$K447)=0,"",MAX($F447-$G447-$H447,0))</f>
        <v/>
      </c>
      <c r="M447" s="29">
        <f>IF(COUNTA($A447:$K447)=0,"",MAX($L447-$I447,0))</f>
        <v/>
      </c>
      <c r="N447" s="45">
        <f>IF(COUNTA($A447:$K447)=0,"",IF($L447=0,"",$I447/$L447))</f>
        <v/>
      </c>
      <c r="O447" s="29">
        <f>IF(COUNTA($A447:$K447)=0,"",$G447+$H447)</f>
        <v/>
      </c>
      <c r="P447" s="31">
        <f>IF(COUNTA($A447:$K447)=0,"",IF(OR($A447="",$B447="",$C447="",$D447="",$E447="",$F447="",$G447="",$H447="",$I447="",$J447=""),"Missing required field",IF(COUNTIFS(Lists!$B$2:$B$21,$B447,Lists!$D$2:$D$21,$C447)=0,"Room/clinic mismatch",IF(COUNTIFS($A$7:$A$506,$A447,$B$7:$B$506,$B447,$C$7:$C$506,$C447,$D$7:$D$506,$D447)&gt;1,"Duplicate room session",IF($G447+$H447&gt;$F447,"Unavailable exceeds capacity",IF($I447&gt;$L447,"Occupied exceeds usable","Ready"))))))</f>
        <v/>
      </c>
      <c r="Q447" s="29">
        <f>IF($P447&lt;&gt;"Ready",0,IF(AND($A447&gt;=Dashboard!$B$4,$A447&lt;=Dashboard!$B$5,OR(Dashboard!$B$6="All",$B447=Dashboard!$B$6),OR(Dashboard!$B$7="All",$E447=Dashboard!$B$7)),1,0))</f>
        <v/>
      </c>
      <c r="R447" s="32">
        <f>IF(OR($A447="",$B447="",$C447="",$D447=""),"",$B447&amp;"|"&amp;$C447&amp;"|"&amp;YEAR($A447)&amp;"-"&amp;MONTH($A447)&amp;"-"&amp;DAY($A447)&amp;"|"&amp;$D447)</f>
        <v/>
      </c>
    </row>
    <row r="448">
      <c r="A448" s="44" t="n"/>
      <c r="B448" s="26" t="n"/>
      <c r="C448" s="26" t="n"/>
      <c r="D448" s="26" t="n"/>
      <c r="E448" s="26" t="n"/>
      <c r="F448" s="27" t="n"/>
      <c r="G448" s="27" t="n"/>
      <c r="H448" s="27" t="n"/>
      <c r="I448" s="27" t="n"/>
      <c r="J448" s="27" t="n"/>
      <c r="K448" s="28" t="n"/>
      <c r="L448" s="29">
        <f>IF(COUNTA($A448:$K448)=0,"",MAX($F448-$G448-$H448,0))</f>
        <v/>
      </c>
      <c r="M448" s="29">
        <f>IF(COUNTA($A448:$K448)=0,"",MAX($L448-$I448,0))</f>
        <v/>
      </c>
      <c r="N448" s="45">
        <f>IF(COUNTA($A448:$K448)=0,"",IF($L448=0,"",$I448/$L448))</f>
        <v/>
      </c>
      <c r="O448" s="29">
        <f>IF(COUNTA($A448:$K448)=0,"",$G448+$H448)</f>
        <v/>
      </c>
      <c r="P448" s="31">
        <f>IF(COUNTA($A448:$K448)=0,"",IF(OR($A448="",$B448="",$C448="",$D448="",$E448="",$F448="",$G448="",$H448="",$I448="",$J448=""),"Missing required field",IF(COUNTIFS(Lists!$B$2:$B$21,$B448,Lists!$D$2:$D$21,$C448)=0,"Room/clinic mismatch",IF(COUNTIFS($A$7:$A$506,$A448,$B$7:$B$506,$B448,$C$7:$C$506,$C448,$D$7:$D$506,$D448)&gt;1,"Duplicate room session",IF($G448+$H448&gt;$F448,"Unavailable exceeds capacity",IF($I448&gt;$L448,"Occupied exceeds usable","Ready"))))))</f>
        <v/>
      </c>
      <c r="Q448" s="29">
        <f>IF($P448&lt;&gt;"Ready",0,IF(AND($A448&gt;=Dashboard!$B$4,$A448&lt;=Dashboard!$B$5,OR(Dashboard!$B$6="All",$B448=Dashboard!$B$6),OR(Dashboard!$B$7="All",$E448=Dashboard!$B$7)),1,0))</f>
        <v/>
      </c>
      <c r="R448" s="32">
        <f>IF(OR($A448="",$B448="",$C448="",$D448=""),"",$B448&amp;"|"&amp;$C448&amp;"|"&amp;YEAR($A448)&amp;"-"&amp;MONTH($A448)&amp;"-"&amp;DAY($A448)&amp;"|"&amp;$D448)</f>
        <v/>
      </c>
    </row>
    <row r="449">
      <c r="A449" s="44" t="n"/>
      <c r="B449" s="26" t="n"/>
      <c r="C449" s="26" t="n"/>
      <c r="D449" s="26" t="n"/>
      <c r="E449" s="26" t="n"/>
      <c r="F449" s="27" t="n"/>
      <c r="G449" s="27" t="n"/>
      <c r="H449" s="27" t="n"/>
      <c r="I449" s="27" t="n"/>
      <c r="J449" s="27" t="n"/>
      <c r="K449" s="28" t="n"/>
      <c r="L449" s="29">
        <f>IF(COUNTA($A449:$K449)=0,"",MAX($F449-$G449-$H449,0))</f>
        <v/>
      </c>
      <c r="M449" s="29">
        <f>IF(COUNTA($A449:$K449)=0,"",MAX($L449-$I449,0))</f>
        <v/>
      </c>
      <c r="N449" s="45">
        <f>IF(COUNTA($A449:$K449)=0,"",IF($L449=0,"",$I449/$L449))</f>
        <v/>
      </c>
      <c r="O449" s="29">
        <f>IF(COUNTA($A449:$K449)=0,"",$G449+$H449)</f>
        <v/>
      </c>
      <c r="P449" s="31">
        <f>IF(COUNTA($A449:$K449)=0,"",IF(OR($A449="",$B449="",$C449="",$D449="",$E449="",$F449="",$G449="",$H449="",$I449="",$J449=""),"Missing required field",IF(COUNTIFS(Lists!$B$2:$B$21,$B449,Lists!$D$2:$D$21,$C449)=0,"Room/clinic mismatch",IF(COUNTIFS($A$7:$A$506,$A449,$B$7:$B$506,$B449,$C$7:$C$506,$C449,$D$7:$D$506,$D449)&gt;1,"Duplicate room session",IF($G449+$H449&gt;$F449,"Unavailable exceeds capacity",IF($I449&gt;$L449,"Occupied exceeds usable","Ready"))))))</f>
        <v/>
      </c>
      <c r="Q449" s="29">
        <f>IF($P449&lt;&gt;"Ready",0,IF(AND($A449&gt;=Dashboard!$B$4,$A449&lt;=Dashboard!$B$5,OR(Dashboard!$B$6="All",$B449=Dashboard!$B$6),OR(Dashboard!$B$7="All",$E449=Dashboard!$B$7)),1,0))</f>
        <v/>
      </c>
      <c r="R449" s="32">
        <f>IF(OR($A449="",$B449="",$C449="",$D449=""),"",$B449&amp;"|"&amp;$C449&amp;"|"&amp;YEAR($A449)&amp;"-"&amp;MONTH($A449)&amp;"-"&amp;DAY($A449)&amp;"|"&amp;$D449)</f>
        <v/>
      </c>
    </row>
    <row r="450">
      <c r="A450" s="44" t="n"/>
      <c r="B450" s="26" t="n"/>
      <c r="C450" s="26" t="n"/>
      <c r="D450" s="26" t="n"/>
      <c r="E450" s="26" t="n"/>
      <c r="F450" s="27" t="n"/>
      <c r="G450" s="27" t="n"/>
      <c r="H450" s="27" t="n"/>
      <c r="I450" s="27" t="n"/>
      <c r="J450" s="27" t="n"/>
      <c r="K450" s="28" t="n"/>
      <c r="L450" s="29">
        <f>IF(COUNTA($A450:$K450)=0,"",MAX($F450-$G450-$H450,0))</f>
        <v/>
      </c>
      <c r="M450" s="29">
        <f>IF(COUNTA($A450:$K450)=0,"",MAX($L450-$I450,0))</f>
        <v/>
      </c>
      <c r="N450" s="45">
        <f>IF(COUNTA($A450:$K450)=0,"",IF($L450=0,"",$I450/$L450))</f>
        <v/>
      </c>
      <c r="O450" s="29">
        <f>IF(COUNTA($A450:$K450)=0,"",$G450+$H450)</f>
        <v/>
      </c>
      <c r="P450" s="31">
        <f>IF(COUNTA($A450:$K450)=0,"",IF(OR($A450="",$B450="",$C450="",$D450="",$E450="",$F450="",$G450="",$H450="",$I450="",$J450=""),"Missing required field",IF(COUNTIFS(Lists!$B$2:$B$21,$B450,Lists!$D$2:$D$21,$C450)=0,"Room/clinic mismatch",IF(COUNTIFS($A$7:$A$506,$A450,$B$7:$B$506,$B450,$C$7:$C$506,$C450,$D$7:$D$506,$D450)&gt;1,"Duplicate room session",IF($G450+$H450&gt;$F450,"Unavailable exceeds capacity",IF($I450&gt;$L450,"Occupied exceeds usable","Ready"))))))</f>
        <v/>
      </c>
      <c r="Q450" s="29">
        <f>IF($P450&lt;&gt;"Ready",0,IF(AND($A450&gt;=Dashboard!$B$4,$A450&lt;=Dashboard!$B$5,OR(Dashboard!$B$6="All",$B450=Dashboard!$B$6),OR(Dashboard!$B$7="All",$E450=Dashboard!$B$7)),1,0))</f>
        <v/>
      </c>
      <c r="R450" s="32">
        <f>IF(OR($A450="",$B450="",$C450="",$D450=""),"",$B450&amp;"|"&amp;$C450&amp;"|"&amp;YEAR($A450)&amp;"-"&amp;MONTH($A450)&amp;"-"&amp;DAY($A450)&amp;"|"&amp;$D450)</f>
        <v/>
      </c>
    </row>
    <row r="451">
      <c r="A451" s="44" t="n"/>
      <c r="B451" s="26" t="n"/>
      <c r="C451" s="26" t="n"/>
      <c r="D451" s="26" t="n"/>
      <c r="E451" s="26" t="n"/>
      <c r="F451" s="27" t="n"/>
      <c r="G451" s="27" t="n"/>
      <c r="H451" s="27" t="n"/>
      <c r="I451" s="27" t="n"/>
      <c r="J451" s="27" t="n"/>
      <c r="K451" s="28" t="n"/>
      <c r="L451" s="29">
        <f>IF(COUNTA($A451:$K451)=0,"",MAX($F451-$G451-$H451,0))</f>
        <v/>
      </c>
      <c r="M451" s="29">
        <f>IF(COUNTA($A451:$K451)=0,"",MAX($L451-$I451,0))</f>
        <v/>
      </c>
      <c r="N451" s="45">
        <f>IF(COUNTA($A451:$K451)=0,"",IF($L451=0,"",$I451/$L451))</f>
        <v/>
      </c>
      <c r="O451" s="29">
        <f>IF(COUNTA($A451:$K451)=0,"",$G451+$H451)</f>
        <v/>
      </c>
      <c r="P451" s="31">
        <f>IF(COUNTA($A451:$K451)=0,"",IF(OR($A451="",$B451="",$C451="",$D451="",$E451="",$F451="",$G451="",$H451="",$I451="",$J451=""),"Missing required field",IF(COUNTIFS(Lists!$B$2:$B$21,$B451,Lists!$D$2:$D$21,$C451)=0,"Room/clinic mismatch",IF(COUNTIFS($A$7:$A$506,$A451,$B$7:$B$506,$B451,$C$7:$C$506,$C451,$D$7:$D$506,$D451)&gt;1,"Duplicate room session",IF($G451+$H451&gt;$F451,"Unavailable exceeds capacity",IF($I451&gt;$L451,"Occupied exceeds usable","Ready"))))))</f>
        <v/>
      </c>
      <c r="Q451" s="29">
        <f>IF($P451&lt;&gt;"Ready",0,IF(AND($A451&gt;=Dashboard!$B$4,$A451&lt;=Dashboard!$B$5,OR(Dashboard!$B$6="All",$B451=Dashboard!$B$6),OR(Dashboard!$B$7="All",$E451=Dashboard!$B$7)),1,0))</f>
        <v/>
      </c>
      <c r="R451" s="32">
        <f>IF(OR($A451="",$B451="",$C451="",$D451=""),"",$B451&amp;"|"&amp;$C451&amp;"|"&amp;YEAR($A451)&amp;"-"&amp;MONTH($A451)&amp;"-"&amp;DAY($A451)&amp;"|"&amp;$D451)</f>
        <v/>
      </c>
    </row>
    <row r="452">
      <c r="A452" s="44" t="n"/>
      <c r="B452" s="26" t="n"/>
      <c r="C452" s="26" t="n"/>
      <c r="D452" s="26" t="n"/>
      <c r="E452" s="26" t="n"/>
      <c r="F452" s="27" t="n"/>
      <c r="G452" s="27" t="n"/>
      <c r="H452" s="27" t="n"/>
      <c r="I452" s="27" t="n"/>
      <c r="J452" s="27" t="n"/>
      <c r="K452" s="28" t="n"/>
      <c r="L452" s="29">
        <f>IF(COUNTA($A452:$K452)=0,"",MAX($F452-$G452-$H452,0))</f>
        <v/>
      </c>
      <c r="M452" s="29">
        <f>IF(COUNTA($A452:$K452)=0,"",MAX($L452-$I452,0))</f>
        <v/>
      </c>
      <c r="N452" s="45">
        <f>IF(COUNTA($A452:$K452)=0,"",IF($L452=0,"",$I452/$L452))</f>
        <v/>
      </c>
      <c r="O452" s="29">
        <f>IF(COUNTA($A452:$K452)=0,"",$G452+$H452)</f>
        <v/>
      </c>
      <c r="P452" s="31">
        <f>IF(COUNTA($A452:$K452)=0,"",IF(OR($A452="",$B452="",$C452="",$D452="",$E452="",$F452="",$G452="",$H452="",$I452="",$J452=""),"Missing required field",IF(COUNTIFS(Lists!$B$2:$B$21,$B452,Lists!$D$2:$D$21,$C452)=0,"Room/clinic mismatch",IF(COUNTIFS($A$7:$A$506,$A452,$B$7:$B$506,$B452,$C$7:$C$506,$C452,$D$7:$D$506,$D452)&gt;1,"Duplicate room session",IF($G452+$H452&gt;$F452,"Unavailable exceeds capacity",IF($I452&gt;$L452,"Occupied exceeds usable","Ready"))))))</f>
        <v/>
      </c>
      <c r="Q452" s="29">
        <f>IF($P452&lt;&gt;"Ready",0,IF(AND($A452&gt;=Dashboard!$B$4,$A452&lt;=Dashboard!$B$5,OR(Dashboard!$B$6="All",$B452=Dashboard!$B$6),OR(Dashboard!$B$7="All",$E452=Dashboard!$B$7)),1,0))</f>
        <v/>
      </c>
      <c r="R452" s="32">
        <f>IF(OR($A452="",$B452="",$C452="",$D452=""),"",$B452&amp;"|"&amp;$C452&amp;"|"&amp;YEAR($A452)&amp;"-"&amp;MONTH($A452)&amp;"-"&amp;DAY($A452)&amp;"|"&amp;$D452)</f>
        <v/>
      </c>
    </row>
    <row r="453">
      <c r="A453" s="44" t="n"/>
      <c r="B453" s="26" t="n"/>
      <c r="C453" s="26" t="n"/>
      <c r="D453" s="26" t="n"/>
      <c r="E453" s="26" t="n"/>
      <c r="F453" s="27" t="n"/>
      <c r="G453" s="27" t="n"/>
      <c r="H453" s="27" t="n"/>
      <c r="I453" s="27" t="n"/>
      <c r="J453" s="27" t="n"/>
      <c r="K453" s="28" t="n"/>
      <c r="L453" s="29">
        <f>IF(COUNTA($A453:$K453)=0,"",MAX($F453-$G453-$H453,0))</f>
        <v/>
      </c>
      <c r="M453" s="29">
        <f>IF(COUNTA($A453:$K453)=0,"",MAX($L453-$I453,0))</f>
        <v/>
      </c>
      <c r="N453" s="45">
        <f>IF(COUNTA($A453:$K453)=0,"",IF($L453=0,"",$I453/$L453))</f>
        <v/>
      </c>
      <c r="O453" s="29">
        <f>IF(COUNTA($A453:$K453)=0,"",$G453+$H453)</f>
        <v/>
      </c>
      <c r="P453" s="31">
        <f>IF(COUNTA($A453:$K453)=0,"",IF(OR($A453="",$B453="",$C453="",$D453="",$E453="",$F453="",$G453="",$H453="",$I453="",$J453=""),"Missing required field",IF(COUNTIFS(Lists!$B$2:$B$21,$B453,Lists!$D$2:$D$21,$C453)=0,"Room/clinic mismatch",IF(COUNTIFS($A$7:$A$506,$A453,$B$7:$B$506,$B453,$C$7:$C$506,$C453,$D$7:$D$506,$D453)&gt;1,"Duplicate room session",IF($G453+$H453&gt;$F453,"Unavailable exceeds capacity",IF($I453&gt;$L453,"Occupied exceeds usable","Ready"))))))</f>
        <v/>
      </c>
      <c r="Q453" s="29">
        <f>IF($P453&lt;&gt;"Ready",0,IF(AND($A453&gt;=Dashboard!$B$4,$A453&lt;=Dashboard!$B$5,OR(Dashboard!$B$6="All",$B453=Dashboard!$B$6),OR(Dashboard!$B$7="All",$E453=Dashboard!$B$7)),1,0))</f>
        <v/>
      </c>
      <c r="R453" s="32">
        <f>IF(OR($A453="",$B453="",$C453="",$D453=""),"",$B453&amp;"|"&amp;$C453&amp;"|"&amp;YEAR($A453)&amp;"-"&amp;MONTH($A453)&amp;"-"&amp;DAY($A453)&amp;"|"&amp;$D453)</f>
        <v/>
      </c>
    </row>
    <row r="454">
      <c r="A454" s="44" t="n"/>
      <c r="B454" s="26" t="n"/>
      <c r="C454" s="26" t="n"/>
      <c r="D454" s="26" t="n"/>
      <c r="E454" s="26" t="n"/>
      <c r="F454" s="27" t="n"/>
      <c r="G454" s="27" t="n"/>
      <c r="H454" s="27" t="n"/>
      <c r="I454" s="27" t="n"/>
      <c r="J454" s="27" t="n"/>
      <c r="K454" s="28" t="n"/>
      <c r="L454" s="29">
        <f>IF(COUNTA($A454:$K454)=0,"",MAX($F454-$G454-$H454,0))</f>
        <v/>
      </c>
      <c r="M454" s="29">
        <f>IF(COUNTA($A454:$K454)=0,"",MAX($L454-$I454,0))</f>
        <v/>
      </c>
      <c r="N454" s="45">
        <f>IF(COUNTA($A454:$K454)=0,"",IF($L454=0,"",$I454/$L454))</f>
        <v/>
      </c>
      <c r="O454" s="29">
        <f>IF(COUNTA($A454:$K454)=0,"",$G454+$H454)</f>
        <v/>
      </c>
      <c r="P454" s="31">
        <f>IF(COUNTA($A454:$K454)=0,"",IF(OR($A454="",$B454="",$C454="",$D454="",$E454="",$F454="",$G454="",$H454="",$I454="",$J454=""),"Missing required field",IF(COUNTIFS(Lists!$B$2:$B$21,$B454,Lists!$D$2:$D$21,$C454)=0,"Room/clinic mismatch",IF(COUNTIFS($A$7:$A$506,$A454,$B$7:$B$506,$B454,$C$7:$C$506,$C454,$D$7:$D$506,$D454)&gt;1,"Duplicate room session",IF($G454+$H454&gt;$F454,"Unavailable exceeds capacity",IF($I454&gt;$L454,"Occupied exceeds usable","Ready"))))))</f>
        <v/>
      </c>
      <c r="Q454" s="29">
        <f>IF($P454&lt;&gt;"Ready",0,IF(AND($A454&gt;=Dashboard!$B$4,$A454&lt;=Dashboard!$B$5,OR(Dashboard!$B$6="All",$B454=Dashboard!$B$6),OR(Dashboard!$B$7="All",$E454=Dashboard!$B$7)),1,0))</f>
        <v/>
      </c>
      <c r="R454" s="32">
        <f>IF(OR($A454="",$B454="",$C454="",$D454=""),"",$B454&amp;"|"&amp;$C454&amp;"|"&amp;YEAR($A454)&amp;"-"&amp;MONTH($A454)&amp;"-"&amp;DAY($A454)&amp;"|"&amp;$D454)</f>
        <v/>
      </c>
    </row>
    <row r="455">
      <c r="A455" s="44" t="n"/>
      <c r="B455" s="26" t="n"/>
      <c r="C455" s="26" t="n"/>
      <c r="D455" s="26" t="n"/>
      <c r="E455" s="26" t="n"/>
      <c r="F455" s="27" t="n"/>
      <c r="G455" s="27" t="n"/>
      <c r="H455" s="27" t="n"/>
      <c r="I455" s="27" t="n"/>
      <c r="J455" s="27" t="n"/>
      <c r="K455" s="28" t="n"/>
      <c r="L455" s="29">
        <f>IF(COUNTA($A455:$K455)=0,"",MAX($F455-$G455-$H455,0))</f>
        <v/>
      </c>
      <c r="M455" s="29">
        <f>IF(COUNTA($A455:$K455)=0,"",MAX($L455-$I455,0))</f>
        <v/>
      </c>
      <c r="N455" s="45">
        <f>IF(COUNTA($A455:$K455)=0,"",IF($L455=0,"",$I455/$L455))</f>
        <v/>
      </c>
      <c r="O455" s="29">
        <f>IF(COUNTA($A455:$K455)=0,"",$G455+$H455)</f>
        <v/>
      </c>
      <c r="P455" s="31">
        <f>IF(COUNTA($A455:$K455)=0,"",IF(OR($A455="",$B455="",$C455="",$D455="",$E455="",$F455="",$G455="",$H455="",$I455="",$J455=""),"Missing required field",IF(COUNTIFS(Lists!$B$2:$B$21,$B455,Lists!$D$2:$D$21,$C455)=0,"Room/clinic mismatch",IF(COUNTIFS($A$7:$A$506,$A455,$B$7:$B$506,$B455,$C$7:$C$506,$C455,$D$7:$D$506,$D455)&gt;1,"Duplicate room session",IF($G455+$H455&gt;$F455,"Unavailable exceeds capacity",IF($I455&gt;$L455,"Occupied exceeds usable","Ready"))))))</f>
        <v/>
      </c>
      <c r="Q455" s="29">
        <f>IF($P455&lt;&gt;"Ready",0,IF(AND($A455&gt;=Dashboard!$B$4,$A455&lt;=Dashboard!$B$5,OR(Dashboard!$B$6="All",$B455=Dashboard!$B$6),OR(Dashboard!$B$7="All",$E455=Dashboard!$B$7)),1,0))</f>
        <v/>
      </c>
      <c r="R455" s="32">
        <f>IF(OR($A455="",$B455="",$C455="",$D455=""),"",$B455&amp;"|"&amp;$C455&amp;"|"&amp;YEAR($A455)&amp;"-"&amp;MONTH($A455)&amp;"-"&amp;DAY($A455)&amp;"|"&amp;$D455)</f>
        <v/>
      </c>
    </row>
    <row r="456">
      <c r="A456" s="44" t="n"/>
      <c r="B456" s="26" t="n"/>
      <c r="C456" s="26" t="n"/>
      <c r="D456" s="26" t="n"/>
      <c r="E456" s="26" t="n"/>
      <c r="F456" s="27" t="n"/>
      <c r="G456" s="27" t="n"/>
      <c r="H456" s="27" t="n"/>
      <c r="I456" s="27" t="n"/>
      <c r="J456" s="27" t="n"/>
      <c r="K456" s="28" t="n"/>
      <c r="L456" s="29">
        <f>IF(COUNTA($A456:$K456)=0,"",MAX($F456-$G456-$H456,0))</f>
        <v/>
      </c>
      <c r="M456" s="29">
        <f>IF(COUNTA($A456:$K456)=0,"",MAX($L456-$I456,0))</f>
        <v/>
      </c>
      <c r="N456" s="45">
        <f>IF(COUNTA($A456:$K456)=0,"",IF($L456=0,"",$I456/$L456))</f>
        <v/>
      </c>
      <c r="O456" s="29">
        <f>IF(COUNTA($A456:$K456)=0,"",$G456+$H456)</f>
        <v/>
      </c>
      <c r="P456" s="31">
        <f>IF(COUNTA($A456:$K456)=0,"",IF(OR($A456="",$B456="",$C456="",$D456="",$E456="",$F456="",$G456="",$H456="",$I456="",$J456=""),"Missing required field",IF(COUNTIFS(Lists!$B$2:$B$21,$B456,Lists!$D$2:$D$21,$C456)=0,"Room/clinic mismatch",IF(COUNTIFS($A$7:$A$506,$A456,$B$7:$B$506,$B456,$C$7:$C$506,$C456,$D$7:$D$506,$D456)&gt;1,"Duplicate room session",IF($G456+$H456&gt;$F456,"Unavailable exceeds capacity",IF($I456&gt;$L456,"Occupied exceeds usable","Ready"))))))</f>
        <v/>
      </c>
      <c r="Q456" s="29">
        <f>IF($P456&lt;&gt;"Ready",0,IF(AND($A456&gt;=Dashboard!$B$4,$A456&lt;=Dashboard!$B$5,OR(Dashboard!$B$6="All",$B456=Dashboard!$B$6),OR(Dashboard!$B$7="All",$E456=Dashboard!$B$7)),1,0))</f>
        <v/>
      </c>
      <c r="R456" s="32">
        <f>IF(OR($A456="",$B456="",$C456="",$D456=""),"",$B456&amp;"|"&amp;$C456&amp;"|"&amp;YEAR($A456)&amp;"-"&amp;MONTH($A456)&amp;"-"&amp;DAY($A456)&amp;"|"&amp;$D456)</f>
        <v/>
      </c>
    </row>
    <row r="457">
      <c r="A457" s="44" t="n"/>
      <c r="B457" s="26" t="n"/>
      <c r="C457" s="26" t="n"/>
      <c r="D457" s="26" t="n"/>
      <c r="E457" s="26" t="n"/>
      <c r="F457" s="27" t="n"/>
      <c r="G457" s="27" t="n"/>
      <c r="H457" s="27" t="n"/>
      <c r="I457" s="27" t="n"/>
      <c r="J457" s="27" t="n"/>
      <c r="K457" s="28" t="n"/>
      <c r="L457" s="29">
        <f>IF(COUNTA($A457:$K457)=0,"",MAX($F457-$G457-$H457,0))</f>
        <v/>
      </c>
      <c r="M457" s="29">
        <f>IF(COUNTA($A457:$K457)=0,"",MAX($L457-$I457,0))</f>
        <v/>
      </c>
      <c r="N457" s="45">
        <f>IF(COUNTA($A457:$K457)=0,"",IF($L457=0,"",$I457/$L457))</f>
        <v/>
      </c>
      <c r="O457" s="29">
        <f>IF(COUNTA($A457:$K457)=0,"",$G457+$H457)</f>
        <v/>
      </c>
      <c r="P457" s="31">
        <f>IF(COUNTA($A457:$K457)=0,"",IF(OR($A457="",$B457="",$C457="",$D457="",$E457="",$F457="",$G457="",$H457="",$I457="",$J457=""),"Missing required field",IF(COUNTIFS(Lists!$B$2:$B$21,$B457,Lists!$D$2:$D$21,$C457)=0,"Room/clinic mismatch",IF(COUNTIFS($A$7:$A$506,$A457,$B$7:$B$506,$B457,$C$7:$C$506,$C457,$D$7:$D$506,$D457)&gt;1,"Duplicate room session",IF($G457+$H457&gt;$F457,"Unavailable exceeds capacity",IF($I457&gt;$L457,"Occupied exceeds usable","Ready"))))))</f>
        <v/>
      </c>
      <c r="Q457" s="29">
        <f>IF($P457&lt;&gt;"Ready",0,IF(AND($A457&gt;=Dashboard!$B$4,$A457&lt;=Dashboard!$B$5,OR(Dashboard!$B$6="All",$B457=Dashboard!$B$6),OR(Dashboard!$B$7="All",$E457=Dashboard!$B$7)),1,0))</f>
        <v/>
      </c>
      <c r="R457" s="32">
        <f>IF(OR($A457="",$B457="",$C457="",$D457=""),"",$B457&amp;"|"&amp;$C457&amp;"|"&amp;YEAR($A457)&amp;"-"&amp;MONTH($A457)&amp;"-"&amp;DAY($A457)&amp;"|"&amp;$D457)</f>
        <v/>
      </c>
    </row>
    <row r="458">
      <c r="A458" s="44" t="n"/>
      <c r="B458" s="26" t="n"/>
      <c r="C458" s="26" t="n"/>
      <c r="D458" s="26" t="n"/>
      <c r="E458" s="26" t="n"/>
      <c r="F458" s="27" t="n"/>
      <c r="G458" s="27" t="n"/>
      <c r="H458" s="27" t="n"/>
      <c r="I458" s="27" t="n"/>
      <c r="J458" s="27" t="n"/>
      <c r="K458" s="28" t="n"/>
      <c r="L458" s="29">
        <f>IF(COUNTA($A458:$K458)=0,"",MAX($F458-$G458-$H458,0))</f>
        <v/>
      </c>
      <c r="M458" s="29">
        <f>IF(COUNTA($A458:$K458)=0,"",MAX($L458-$I458,0))</f>
        <v/>
      </c>
      <c r="N458" s="45">
        <f>IF(COUNTA($A458:$K458)=0,"",IF($L458=0,"",$I458/$L458))</f>
        <v/>
      </c>
      <c r="O458" s="29">
        <f>IF(COUNTA($A458:$K458)=0,"",$G458+$H458)</f>
        <v/>
      </c>
      <c r="P458" s="31">
        <f>IF(COUNTA($A458:$K458)=0,"",IF(OR($A458="",$B458="",$C458="",$D458="",$E458="",$F458="",$G458="",$H458="",$I458="",$J458=""),"Missing required field",IF(COUNTIFS(Lists!$B$2:$B$21,$B458,Lists!$D$2:$D$21,$C458)=0,"Room/clinic mismatch",IF(COUNTIFS($A$7:$A$506,$A458,$B$7:$B$506,$B458,$C$7:$C$506,$C458,$D$7:$D$506,$D458)&gt;1,"Duplicate room session",IF($G458+$H458&gt;$F458,"Unavailable exceeds capacity",IF($I458&gt;$L458,"Occupied exceeds usable","Ready"))))))</f>
        <v/>
      </c>
      <c r="Q458" s="29">
        <f>IF($P458&lt;&gt;"Ready",0,IF(AND($A458&gt;=Dashboard!$B$4,$A458&lt;=Dashboard!$B$5,OR(Dashboard!$B$6="All",$B458=Dashboard!$B$6),OR(Dashboard!$B$7="All",$E458=Dashboard!$B$7)),1,0))</f>
        <v/>
      </c>
      <c r="R458" s="32">
        <f>IF(OR($A458="",$B458="",$C458="",$D458=""),"",$B458&amp;"|"&amp;$C458&amp;"|"&amp;YEAR($A458)&amp;"-"&amp;MONTH($A458)&amp;"-"&amp;DAY($A458)&amp;"|"&amp;$D458)</f>
        <v/>
      </c>
    </row>
    <row r="459">
      <c r="A459" s="44" t="n"/>
      <c r="B459" s="26" t="n"/>
      <c r="C459" s="26" t="n"/>
      <c r="D459" s="26" t="n"/>
      <c r="E459" s="26" t="n"/>
      <c r="F459" s="27" t="n"/>
      <c r="G459" s="27" t="n"/>
      <c r="H459" s="27" t="n"/>
      <c r="I459" s="27" t="n"/>
      <c r="J459" s="27" t="n"/>
      <c r="K459" s="28" t="n"/>
      <c r="L459" s="29">
        <f>IF(COUNTA($A459:$K459)=0,"",MAX($F459-$G459-$H459,0))</f>
        <v/>
      </c>
      <c r="M459" s="29">
        <f>IF(COUNTA($A459:$K459)=0,"",MAX($L459-$I459,0))</f>
        <v/>
      </c>
      <c r="N459" s="45">
        <f>IF(COUNTA($A459:$K459)=0,"",IF($L459=0,"",$I459/$L459))</f>
        <v/>
      </c>
      <c r="O459" s="29">
        <f>IF(COUNTA($A459:$K459)=0,"",$G459+$H459)</f>
        <v/>
      </c>
      <c r="P459" s="31">
        <f>IF(COUNTA($A459:$K459)=0,"",IF(OR($A459="",$B459="",$C459="",$D459="",$E459="",$F459="",$G459="",$H459="",$I459="",$J459=""),"Missing required field",IF(COUNTIFS(Lists!$B$2:$B$21,$B459,Lists!$D$2:$D$21,$C459)=0,"Room/clinic mismatch",IF(COUNTIFS($A$7:$A$506,$A459,$B$7:$B$506,$B459,$C$7:$C$506,$C459,$D$7:$D$506,$D459)&gt;1,"Duplicate room session",IF($G459+$H459&gt;$F459,"Unavailable exceeds capacity",IF($I459&gt;$L459,"Occupied exceeds usable","Ready"))))))</f>
        <v/>
      </c>
      <c r="Q459" s="29">
        <f>IF($P459&lt;&gt;"Ready",0,IF(AND($A459&gt;=Dashboard!$B$4,$A459&lt;=Dashboard!$B$5,OR(Dashboard!$B$6="All",$B459=Dashboard!$B$6),OR(Dashboard!$B$7="All",$E459=Dashboard!$B$7)),1,0))</f>
        <v/>
      </c>
      <c r="R459" s="32">
        <f>IF(OR($A459="",$B459="",$C459="",$D459=""),"",$B459&amp;"|"&amp;$C459&amp;"|"&amp;YEAR($A459)&amp;"-"&amp;MONTH($A459)&amp;"-"&amp;DAY($A459)&amp;"|"&amp;$D459)</f>
        <v/>
      </c>
    </row>
    <row r="460">
      <c r="A460" s="44" t="n"/>
      <c r="B460" s="26" t="n"/>
      <c r="C460" s="26" t="n"/>
      <c r="D460" s="26" t="n"/>
      <c r="E460" s="26" t="n"/>
      <c r="F460" s="27" t="n"/>
      <c r="G460" s="27" t="n"/>
      <c r="H460" s="27" t="n"/>
      <c r="I460" s="27" t="n"/>
      <c r="J460" s="27" t="n"/>
      <c r="K460" s="28" t="n"/>
      <c r="L460" s="29">
        <f>IF(COUNTA($A460:$K460)=0,"",MAX($F460-$G460-$H460,0))</f>
        <v/>
      </c>
      <c r="M460" s="29">
        <f>IF(COUNTA($A460:$K460)=0,"",MAX($L460-$I460,0))</f>
        <v/>
      </c>
      <c r="N460" s="45">
        <f>IF(COUNTA($A460:$K460)=0,"",IF($L460=0,"",$I460/$L460))</f>
        <v/>
      </c>
      <c r="O460" s="29">
        <f>IF(COUNTA($A460:$K460)=0,"",$G460+$H460)</f>
        <v/>
      </c>
      <c r="P460" s="31">
        <f>IF(COUNTA($A460:$K460)=0,"",IF(OR($A460="",$B460="",$C460="",$D460="",$E460="",$F460="",$G460="",$H460="",$I460="",$J460=""),"Missing required field",IF(COUNTIFS(Lists!$B$2:$B$21,$B460,Lists!$D$2:$D$21,$C460)=0,"Room/clinic mismatch",IF(COUNTIFS($A$7:$A$506,$A460,$B$7:$B$506,$B460,$C$7:$C$506,$C460,$D$7:$D$506,$D460)&gt;1,"Duplicate room session",IF($G460+$H460&gt;$F460,"Unavailable exceeds capacity",IF($I460&gt;$L460,"Occupied exceeds usable","Ready"))))))</f>
        <v/>
      </c>
      <c r="Q460" s="29">
        <f>IF($P460&lt;&gt;"Ready",0,IF(AND($A460&gt;=Dashboard!$B$4,$A460&lt;=Dashboard!$B$5,OR(Dashboard!$B$6="All",$B460=Dashboard!$B$6),OR(Dashboard!$B$7="All",$E460=Dashboard!$B$7)),1,0))</f>
        <v/>
      </c>
      <c r="R460" s="32">
        <f>IF(OR($A460="",$B460="",$C460="",$D460=""),"",$B460&amp;"|"&amp;$C460&amp;"|"&amp;YEAR($A460)&amp;"-"&amp;MONTH($A460)&amp;"-"&amp;DAY($A460)&amp;"|"&amp;$D460)</f>
        <v/>
      </c>
    </row>
    <row r="461">
      <c r="A461" s="44" t="n"/>
      <c r="B461" s="26" t="n"/>
      <c r="C461" s="26" t="n"/>
      <c r="D461" s="26" t="n"/>
      <c r="E461" s="26" t="n"/>
      <c r="F461" s="27" t="n"/>
      <c r="G461" s="27" t="n"/>
      <c r="H461" s="27" t="n"/>
      <c r="I461" s="27" t="n"/>
      <c r="J461" s="27" t="n"/>
      <c r="K461" s="28" t="n"/>
      <c r="L461" s="29">
        <f>IF(COUNTA($A461:$K461)=0,"",MAX($F461-$G461-$H461,0))</f>
        <v/>
      </c>
      <c r="M461" s="29">
        <f>IF(COUNTA($A461:$K461)=0,"",MAX($L461-$I461,0))</f>
        <v/>
      </c>
      <c r="N461" s="45">
        <f>IF(COUNTA($A461:$K461)=0,"",IF($L461=0,"",$I461/$L461))</f>
        <v/>
      </c>
      <c r="O461" s="29">
        <f>IF(COUNTA($A461:$K461)=0,"",$G461+$H461)</f>
        <v/>
      </c>
      <c r="P461" s="31">
        <f>IF(COUNTA($A461:$K461)=0,"",IF(OR($A461="",$B461="",$C461="",$D461="",$E461="",$F461="",$G461="",$H461="",$I461="",$J461=""),"Missing required field",IF(COUNTIFS(Lists!$B$2:$B$21,$B461,Lists!$D$2:$D$21,$C461)=0,"Room/clinic mismatch",IF(COUNTIFS($A$7:$A$506,$A461,$B$7:$B$506,$B461,$C$7:$C$506,$C461,$D$7:$D$506,$D461)&gt;1,"Duplicate room session",IF($G461+$H461&gt;$F461,"Unavailable exceeds capacity",IF($I461&gt;$L461,"Occupied exceeds usable","Ready"))))))</f>
        <v/>
      </c>
      <c r="Q461" s="29">
        <f>IF($P461&lt;&gt;"Ready",0,IF(AND($A461&gt;=Dashboard!$B$4,$A461&lt;=Dashboard!$B$5,OR(Dashboard!$B$6="All",$B461=Dashboard!$B$6),OR(Dashboard!$B$7="All",$E461=Dashboard!$B$7)),1,0))</f>
        <v/>
      </c>
      <c r="R461" s="32">
        <f>IF(OR($A461="",$B461="",$C461="",$D461=""),"",$B461&amp;"|"&amp;$C461&amp;"|"&amp;YEAR($A461)&amp;"-"&amp;MONTH($A461)&amp;"-"&amp;DAY($A461)&amp;"|"&amp;$D461)</f>
        <v/>
      </c>
    </row>
    <row r="462">
      <c r="A462" s="44" t="n"/>
      <c r="B462" s="26" t="n"/>
      <c r="C462" s="26" t="n"/>
      <c r="D462" s="26" t="n"/>
      <c r="E462" s="26" t="n"/>
      <c r="F462" s="27" t="n"/>
      <c r="G462" s="27" t="n"/>
      <c r="H462" s="27" t="n"/>
      <c r="I462" s="27" t="n"/>
      <c r="J462" s="27" t="n"/>
      <c r="K462" s="28" t="n"/>
      <c r="L462" s="29">
        <f>IF(COUNTA($A462:$K462)=0,"",MAX($F462-$G462-$H462,0))</f>
        <v/>
      </c>
      <c r="M462" s="29">
        <f>IF(COUNTA($A462:$K462)=0,"",MAX($L462-$I462,0))</f>
        <v/>
      </c>
      <c r="N462" s="45">
        <f>IF(COUNTA($A462:$K462)=0,"",IF($L462=0,"",$I462/$L462))</f>
        <v/>
      </c>
      <c r="O462" s="29">
        <f>IF(COUNTA($A462:$K462)=0,"",$G462+$H462)</f>
        <v/>
      </c>
      <c r="P462" s="31">
        <f>IF(COUNTA($A462:$K462)=0,"",IF(OR($A462="",$B462="",$C462="",$D462="",$E462="",$F462="",$G462="",$H462="",$I462="",$J462=""),"Missing required field",IF(COUNTIFS(Lists!$B$2:$B$21,$B462,Lists!$D$2:$D$21,$C462)=0,"Room/clinic mismatch",IF(COUNTIFS($A$7:$A$506,$A462,$B$7:$B$506,$B462,$C$7:$C$506,$C462,$D$7:$D$506,$D462)&gt;1,"Duplicate room session",IF($G462+$H462&gt;$F462,"Unavailable exceeds capacity",IF($I462&gt;$L462,"Occupied exceeds usable","Ready"))))))</f>
        <v/>
      </c>
      <c r="Q462" s="29">
        <f>IF($P462&lt;&gt;"Ready",0,IF(AND($A462&gt;=Dashboard!$B$4,$A462&lt;=Dashboard!$B$5,OR(Dashboard!$B$6="All",$B462=Dashboard!$B$6),OR(Dashboard!$B$7="All",$E462=Dashboard!$B$7)),1,0))</f>
        <v/>
      </c>
      <c r="R462" s="32">
        <f>IF(OR($A462="",$B462="",$C462="",$D462=""),"",$B462&amp;"|"&amp;$C462&amp;"|"&amp;YEAR($A462)&amp;"-"&amp;MONTH($A462)&amp;"-"&amp;DAY($A462)&amp;"|"&amp;$D462)</f>
        <v/>
      </c>
    </row>
    <row r="463">
      <c r="A463" s="44" t="n"/>
      <c r="B463" s="26" t="n"/>
      <c r="C463" s="26" t="n"/>
      <c r="D463" s="26" t="n"/>
      <c r="E463" s="26" t="n"/>
      <c r="F463" s="27" t="n"/>
      <c r="G463" s="27" t="n"/>
      <c r="H463" s="27" t="n"/>
      <c r="I463" s="27" t="n"/>
      <c r="J463" s="27" t="n"/>
      <c r="K463" s="28" t="n"/>
      <c r="L463" s="29">
        <f>IF(COUNTA($A463:$K463)=0,"",MAX($F463-$G463-$H463,0))</f>
        <v/>
      </c>
      <c r="M463" s="29">
        <f>IF(COUNTA($A463:$K463)=0,"",MAX($L463-$I463,0))</f>
        <v/>
      </c>
      <c r="N463" s="45">
        <f>IF(COUNTA($A463:$K463)=0,"",IF($L463=0,"",$I463/$L463))</f>
        <v/>
      </c>
      <c r="O463" s="29">
        <f>IF(COUNTA($A463:$K463)=0,"",$G463+$H463)</f>
        <v/>
      </c>
      <c r="P463" s="31">
        <f>IF(COUNTA($A463:$K463)=0,"",IF(OR($A463="",$B463="",$C463="",$D463="",$E463="",$F463="",$G463="",$H463="",$I463="",$J463=""),"Missing required field",IF(COUNTIFS(Lists!$B$2:$B$21,$B463,Lists!$D$2:$D$21,$C463)=0,"Room/clinic mismatch",IF(COUNTIFS($A$7:$A$506,$A463,$B$7:$B$506,$B463,$C$7:$C$506,$C463,$D$7:$D$506,$D463)&gt;1,"Duplicate room session",IF($G463+$H463&gt;$F463,"Unavailable exceeds capacity",IF($I463&gt;$L463,"Occupied exceeds usable","Ready"))))))</f>
        <v/>
      </c>
      <c r="Q463" s="29">
        <f>IF($P463&lt;&gt;"Ready",0,IF(AND($A463&gt;=Dashboard!$B$4,$A463&lt;=Dashboard!$B$5,OR(Dashboard!$B$6="All",$B463=Dashboard!$B$6),OR(Dashboard!$B$7="All",$E463=Dashboard!$B$7)),1,0))</f>
        <v/>
      </c>
      <c r="R463" s="32">
        <f>IF(OR($A463="",$B463="",$C463="",$D463=""),"",$B463&amp;"|"&amp;$C463&amp;"|"&amp;YEAR($A463)&amp;"-"&amp;MONTH($A463)&amp;"-"&amp;DAY($A463)&amp;"|"&amp;$D463)</f>
        <v/>
      </c>
    </row>
    <row r="464">
      <c r="A464" s="44" t="n"/>
      <c r="B464" s="26" t="n"/>
      <c r="C464" s="26" t="n"/>
      <c r="D464" s="26" t="n"/>
      <c r="E464" s="26" t="n"/>
      <c r="F464" s="27" t="n"/>
      <c r="G464" s="27" t="n"/>
      <c r="H464" s="27" t="n"/>
      <c r="I464" s="27" t="n"/>
      <c r="J464" s="27" t="n"/>
      <c r="K464" s="28" t="n"/>
      <c r="L464" s="29">
        <f>IF(COUNTA($A464:$K464)=0,"",MAX($F464-$G464-$H464,0))</f>
        <v/>
      </c>
      <c r="M464" s="29">
        <f>IF(COUNTA($A464:$K464)=0,"",MAX($L464-$I464,0))</f>
        <v/>
      </c>
      <c r="N464" s="45">
        <f>IF(COUNTA($A464:$K464)=0,"",IF($L464=0,"",$I464/$L464))</f>
        <v/>
      </c>
      <c r="O464" s="29">
        <f>IF(COUNTA($A464:$K464)=0,"",$G464+$H464)</f>
        <v/>
      </c>
      <c r="P464" s="31">
        <f>IF(COUNTA($A464:$K464)=0,"",IF(OR($A464="",$B464="",$C464="",$D464="",$E464="",$F464="",$G464="",$H464="",$I464="",$J464=""),"Missing required field",IF(COUNTIFS(Lists!$B$2:$B$21,$B464,Lists!$D$2:$D$21,$C464)=0,"Room/clinic mismatch",IF(COUNTIFS($A$7:$A$506,$A464,$B$7:$B$506,$B464,$C$7:$C$506,$C464,$D$7:$D$506,$D464)&gt;1,"Duplicate room session",IF($G464+$H464&gt;$F464,"Unavailable exceeds capacity",IF($I464&gt;$L464,"Occupied exceeds usable","Ready"))))))</f>
        <v/>
      </c>
      <c r="Q464" s="29">
        <f>IF($P464&lt;&gt;"Ready",0,IF(AND($A464&gt;=Dashboard!$B$4,$A464&lt;=Dashboard!$B$5,OR(Dashboard!$B$6="All",$B464=Dashboard!$B$6),OR(Dashboard!$B$7="All",$E464=Dashboard!$B$7)),1,0))</f>
        <v/>
      </c>
      <c r="R464" s="32">
        <f>IF(OR($A464="",$B464="",$C464="",$D464=""),"",$B464&amp;"|"&amp;$C464&amp;"|"&amp;YEAR($A464)&amp;"-"&amp;MONTH($A464)&amp;"-"&amp;DAY($A464)&amp;"|"&amp;$D464)</f>
        <v/>
      </c>
    </row>
    <row r="465">
      <c r="A465" s="44" t="n"/>
      <c r="B465" s="26" t="n"/>
      <c r="C465" s="26" t="n"/>
      <c r="D465" s="26" t="n"/>
      <c r="E465" s="26" t="n"/>
      <c r="F465" s="27" t="n"/>
      <c r="G465" s="27" t="n"/>
      <c r="H465" s="27" t="n"/>
      <c r="I465" s="27" t="n"/>
      <c r="J465" s="27" t="n"/>
      <c r="K465" s="28" t="n"/>
      <c r="L465" s="29">
        <f>IF(COUNTA($A465:$K465)=0,"",MAX($F465-$G465-$H465,0))</f>
        <v/>
      </c>
      <c r="M465" s="29">
        <f>IF(COUNTA($A465:$K465)=0,"",MAX($L465-$I465,0))</f>
        <v/>
      </c>
      <c r="N465" s="45">
        <f>IF(COUNTA($A465:$K465)=0,"",IF($L465=0,"",$I465/$L465))</f>
        <v/>
      </c>
      <c r="O465" s="29">
        <f>IF(COUNTA($A465:$K465)=0,"",$G465+$H465)</f>
        <v/>
      </c>
      <c r="P465" s="31">
        <f>IF(COUNTA($A465:$K465)=0,"",IF(OR($A465="",$B465="",$C465="",$D465="",$E465="",$F465="",$G465="",$H465="",$I465="",$J465=""),"Missing required field",IF(COUNTIFS(Lists!$B$2:$B$21,$B465,Lists!$D$2:$D$21,$C465)=0,"Room/clinic mismatch",IF(COUNTIFS($A$7:$A$506,$A465,$B$7:$B$506,$B465,$C$7:$C$506,$C465,$D$7:$D$506,$D465)&gt;1,"Duplicate room session",IF($G465+$H465&gt;$F465,"Unavailable exceeds capacity",IF($I465&gt;$L465,"Occupied exceeds usable","Ready"))))))</f>
        <v/>
      </c>
      <c r="Q465" s="29">
        <f>IF($P465&lt;&gt;"Ready",0,IF(AND($A465&gt;=Dashboard!$B$4,$A465&lt;=Dashboard!$B$5,OR(Dashboard!$B$6="All",$B465=Dashboard!$B$6),OR(Dashboard!$B$7="All",$E465=Dashboard!$B$7)),1,0))</f>
        <v/>
      </c>
      <c r="R465" s="32">
        <f>IF(OR($A465="",$B465="",$C465="",$D465=""),"",$B465&amp;"|"&amp;$C465&amp;"|"&amp;YEAR($A465)&amp;"-"&amp;MONTH($A465)&amp;"-"&amp;DAY($A465)&amp;"|"&amp;$D465)</f>
        <v/>
      </c>
    </row>
    <row r="466">
      <c r="A466" s="44" t="n"/>
      <c r="B466" s="26" t="n"/>
      <c r="C466" s="26" t="n"/>
      <c r="D466" s="26" t="n"/>
      <c r="E466" s="26" t="n"/>
      <c r="F466" s="27" t="n"/>
      <c r="G466" s="27" t="n"/>
      <c r="H466" s="27" t="n"/>
      <c r="I466" s="27" t="n"/>
      <c r="J466" s="27" t="n"/>
      <c r="K466" s="28" t="n"/>
      <c r="L466" s="29">
        <f>IF(COUNTA($A466:$K466)=0,"",MAX($F466-$G466-$H466,0))</f>
        <v/>
      </c>
      <c r="M466" s="29">
        <f>IF(COUNTA($A466:$K466)=0,"",MAX($L466-$I466,0))</f>
        <v/>
      </c>
      <c r="N466" s="45">
        <f>IF(COUNTA($A466:$K466)=0,"",IF($L466=0,"",$I466/$L466))</f>
        <v/>
      </c>
      <c r="O466" s="29">
        <f>IF(COUNTA($A466:$K466)=0,"",$G466+$H466)</f>
        <v/>
      </c>
      <c r="P466" s="31">
        <f>IF(COUNTA($A466:$K466)=0,"",IF(OR($A466="",$B466="",$C466="",$D466="",$E466="",$F466="",$G466="",$H466="",$I466="",$J466=""),"Missing required field",IF(COUNTIFS(Lists!$B$2:$B$21,$B466,Lists!$D$2:$D$21,$C466)=0,"Room/clinic mismatch",IF(COUNTIFS($A$7:$A$506,$A466,$B$7:$B$506,$B466,$C$7:$C$506,$C466,$D$7:$D$506,$D466)&gt;1,"Duplicate room session",IF($G466+$H466&gt;$F466,"Unavailable exceeds capacity",IF($I466&gt;$L466,"Occupied exceeds usable","Ready"))))))</f>
        <v/>
      </c>
      <c r="Q466" s="29">
        <f>IF($P466&lt;&gt;"Ready",0,IF(AND($A466&gt;=Dashboard!$B$4,$A466&lt;=Dashboard!$B$5,OR(Dashboard!$B$6="All",$B466=Dashboard!$B$6),OR(Dashboard!$B$7="All",$E466=Dashboard!$B$7)),1,0))</f>
        <v/>
      </c>
      <c r="R466" s="32">
        <f>IF(OR($A466="",$B466="",$C466="",$D466=""),"",$B466&amp;"|"&amp;$C466&amp;"|"&amp;YEAR($A466)&amp;"-"&amp;MONTH($A466)&amp;"-"&amp;DAY($A466)&amp;"|"&amp;$D466)</f>
        <v/>
      </c>
    </row>
    <row r="467">
      <c r="A467" s="44" t="n"/>
      <c r="B467" s="26" t="n"/>
      <c r="C467" s="26" t="n"/>
      <c r="D467" s="26" t="n"/>
      <c r="E467" s="26" t="n"/>
      <c r="F467" s="27" t="n"/>
      <c r="G467" s="27" t="n"/>
      <c r="H467" s="27" t="n"/>
      <c r="I467" s="27" t="n"/>
      <c r="J467" s="27" t="n"/>
      <c r="K467" s="28" t="n"/>
      <c r="L467" s="29">
        <f>IF(COUNTA($A467:$K467)=0,"",MAX($F467-$G467-$H467,0))</f>
        <v/>
      </c>
      <c r="M467" s="29">
        <f>IF(COUNTA($A467:$K467)=0,"",MAX($L467-$I467,0))</f>
        <v/>
      </c>
      <c r="N467" s="45">
        <f>IF(COUNTA($A467:$K467)=0,"",IF($L467=0,"",$I467/$L467))</f>
        <v/>
      </c>
      <c r="O467" s="29">
        <f>IF(COUNTA($A467:$K467)=0,"",$G467+$H467)</f>
        <v/>
      </c>
      <c r="P467" s="31">
        <f>IF(COUNTA($A467:$K467)=0,"",IF(OR($A467="",$B467="",$C467="",$D467="",$E467="",$F467="",$G467="",$H467="",$I467="",$J467=""),"Missing required field",IF(COUNTIFS(Lists!$B$2:$B$21,$B467,Lists!$D$2:$D$21,$C467)=0,"Room/clinic mismatch",IF(COUNTIFS($A$7:$A$506,$A467,$B$7:$B$506,$B467,$C$7:$C$506,$C467,$D$7:$D$506,$D467)&gt;1,"Duplicate room session",IF($G467+$H467&gt;$F467,"Unavailable exceeds capacity",IF($I467&gt;$L467,"Occupied exceeds usable","Ready"))))))</f>
        <v/>
      </c>
      <c r="Q467" s="29">
        <f>IF($P467&lt;&gt;"Ready",0,IF(AND($A467&gt;=Dashboard!$B$4,$A467&lt;=Dashboard!$B$5,OR(Dashboard!$B$6="All",$B467=Dashboard!$B$6),OR(Dashboard!$B$7="All",$E467=Dashboard!$B$7)),1,0))</f>
        <v/>
      </c>
      <c r="R467" s="32">
        <f>IF(OR($A467="",$B467="",$C467="",$D467=""),"",$B467&amp;"|"&amp;$C467&amp;"|"&amp;YEAR($A467)&amp;"-"&amp;MONTH($A467)&amp;"-"&amp;DAY($A467)&amp;"|"&amp;$D467)</f>
        <v/>
      </c>
    </row>
    <row r="468">
      <c r="A468" s="44" t="n"/>
      <c r="B468" s="26" t="n"/>
      <c r="C468" s="26" t="n"/>
      <c r="D468" s="26" t="n"/>
      <c r="E468" s="26" t="n"/>
      <c r="F468" s="27" t="n"/>
      <c r="G468" s="27" t="n"/>
      <c r="H468" s="27" t="n"/>
      <c r="I468" s="27" t="n"/>
      <c r="J468" s="27" t="n"/>
      <c r="K468" s="28" t="n"/>
      <c r="L468" s="29">
        <f>IF(COUNTA($A468:$K468)=0,"",MAX($F468-$G468-$H468,0))</f>
        <v/>
      </c>
      <c r="M468" s="29">
        <f>IF(COUNTA($A468:$K468)=0,"",MAX($L468-$I468,0))</f>
        <v/>
      </c>
      <c r="N468" s="45">
        <f>IF(COUNTA($A468:$K468)=0,"",IF($L468=0,"",$I468/$L468))</f>
        <v/>
      </c>
      <c r="O468" s="29">
        <f>IF(COUNTA($A468:$K468)=0,"",$G468+$H468)</f>
        <v/>
      </c>
      <c r="P468" s="31">
        <f>IF(COUNTA($A468:$K468)=0,"",IF(OR($A468="",$B468="",$C468="",$D468="",$E468="",$F468="",$G468="",$H468="",$I468="",$J468=""),"Missing required field",IF(COUNTIFS(Lists!$B$2:$B$21,$B468,Lists!$D$2:$D$21,$C468)=0,"Room/clinic mismatch",IF(COUNTIFS($A$7:$A$506,$A468,$B$7:$B$506,$B468,$C$7:$C$506,$C468,$D$7:$D$506,$D468)&gt;1,"Duplicate room session",IF($G468+$H468&gt;$F468,"Unavailable exceeds capacity",IF($I468&gt;$L468,"Occupied exceeds usable","Ready"))))))</f>
        <v/>
      </c>
      <c r="Q468" s="29">
        <f>IF($P468&lt;&gt;"Ready",0,IF(AND($A468&gt;=Dashboard!$B$4,$A468&lt;=Dashboard!$B$5,OR(Dashboard!$B$6="All",$B468=Dashboard!$B$6),OR(Dashboard!$B$7="All",$E468=Dashboard!$B$7)),1,0))</f>
        <v/>
      </c>
      <c r="R468" s="32">
        <f>IF(OR($A468="",$B468="",$C468="",$D468=""),"",$B468&amp;"|"&amp;$C468&amp;"|"&amp;YEAR($A468)&amp;"-"&amp;MONTH($A468)&amp;"-"&amp;DAY($A468)&amp;"|"&amp;$D468)</f>
        <v/>
      </c>
    </row>
    <row r="469">
      <c r="A469" s="44" t="n"/>
      <c r="B469" s="26" t="n"/>
      <c r="C469" s="26" t="n"/>
      <c r="D469" s="26" t="n"/>
      <c r="E469" s="26" t="n"/>
      <c r="F469" s="27" t="n"/>
      <c r="G469" s="27" t="n"/>
      <c r="H469" s="27" t="n"/>
      <c r="I469" s="27" t="n"/>
      <c r="J469" s="27" t="n"/>
      <c r="K469" s="28" t="n"/>
      <c r="L469" s="29">
        <f>IF(COUNTA($A469:$K469)=0,"",MAX($F469-$G469-$H469,0))</f>
        <v/>
      </c>
      <c r="M469" s="29">
        <f>IF(COUNTA($A469:$K469)=0,"",MAX($L469-$I469,0))</f>
        <v/>
      </c>
      <c r="N469" s="45">
        <f>IF(COUNTA($A469:$K469)=0,"",IF($L469=0,"",$I469/$L469))</f>
        <v/>
      </c>
      <c r="O469" s="29">
        <f>IF(COUNTA($A469:$K469)=0,"",$G469+$H469)</f>
        <v/>
      </c>
      <c r="P469" s="31">
        <f>IF(COUNTA($A469:$K469)=0,"",IF(OR($A469="",$B469="",$C469="",$D469="",$E469="",$F469="",$G469="",$H469="",$I469="",$J469=""),"Missing required field",IF(COUNTIFS(Lists!$B$2:$B$21,$B469,Lists!$D$2:$D$21,$C469)=0,"Room/clinic mismatch",IF(COUNTIFS($A$7:$A$506,$A469,$B$7:$B$506,$B469,$C$7:$C$506,$C469,$D$7:$D$506,$D469)&gt;1,"Duplicate room session",IF($G469+$H469&gt;$F469,"Unavailable exceeds capacity",IF($I469&gt;$L469,"Occupied exceeds usable","Ready"))))))</f>
        <v/>
      </c>
      <c r="Q469" s="29">
        <f>IF($P469&lt;&gt;"Ready",0,IF(AND($A469&gt;=Dashboard!$B$4,$A469&lt;=Dashboard!$B$5,OR(Dashboard!$B$6="All",$B469=Dashboard!$B$6),OR(Dashboard!$B$7="All",$E469=Dashboard!$B$7)),1,0))</f>
        <v/>
      </c>
      <c r="R469" s="32">
        <f>IF(OR($A469="",$B469="",$C469="",$D469=""),"",$B469&amp;"|"&amp;$C469&amp;"|"&amp;YEAR($A469)&amp;"-"&amp;MONTH($A469)&amp;"-"&amp;DAY($A469)&amp;"|"&amp;$D469)</f>
        <v/>
      </c>
    </row>
    <row r="470">
      <c r="A470" s="44" t="n"/>
      <c r="B470" s="26" t="n"/>
      <c r="C470" s="26" t="n"/>
      <c r="D470" s="26" t="n"/>
      <c r="E470" s="26" t="n"/>
      <c r="F470" s="27" t="n"/>
      <c r="G470" s="27" t="n"/>
      <c r="H470" s="27" t="n"/>
      <c r="I470" s="27" t="n"/>
      <c r="J470" s="27" t="n"/>
      <c r="K470" s="28" t="n"/>
      <c r="L470" s="29">
        <f>IF(COUNTA($A470:$K470)=0,"",MAX($F470-$G470-$H470,0))</f>
        <v/>
      </c>
      <c r="M470" s="29">
        <f>IF(COUNTA($A470:$K470)=0,"",MAX($L470-$I470,0))</f>
        <v/>
      </c>
      <c r="N470" s="45">
        <f>IF(COUNTA($A470:$K470)=0,"",IF($L470=0,"",$I470/$L470))</f>
        <v/>
      </c>
      <c r="O470" s="29">
        <f>IF(COUNTA($A470:$K470)=0,"",$G470+$H470)</f>
        <v/>
      </c>
      <c r="P470" s="31">
        <f>IF(COUNTA($A470:$K470)=0,"",IF(OR($A470="",$B470="",$C470="",$D470="",$E470="",$F470="",$G470="",$H470="",$I470="",$J470=""),"Missing required field",IF(COUNTIFS(Lists!$B$2:$B$21,$B470,Lists!$D$2:$D$21,$C470)=0,"Room/clinic mismatch",IF(COUNTIFS($A$7:$A$506,$A470,$B$7:$B$506,$B470,$C$7:$C$506,$C470,$D$7:$D$506,$D470)&gt;1,"Duplicate room session",IF($G470+$H470&gt;$F470,"Unavailable exceeds capacity",IF($I470&gt;$L470,"Occupied exceeds usable","Ready"))))))</f>
        <v/>
      </c>
      <c r="Q470" s="29">
        <f>IF($P470&lt;&gt;"Ready",0,IF(AND($A470&gt;=Dashboard!$B$4,$A470&lt;=Dashboard!$B$5,OR(Dashboard!$B$6="All",$B470=Dashboard!$B$6),OR(Dashboard!$B$7="All",$E470=Dashboard!$B$7)),1,0))</f>
        <v/>
      </c>
      <c r="R470" s="32">
        <f>IF(OR($A470="",$B470="",$C470="",$D470=""),"",$B470&amp;"|"&amp;$C470&amp;"|"&amp;YEAR($A470)&amp;"-"&amp;MONTH($A470)&amp;"-"&amp;DAY($A470)&amp;"|"&amp;$D470)</f>
        <v/>
      </c>
    </row>
    <row r="471">
      <c r="A471" s="44" t="n"/>
      <c r="B471" s="26" t="n"/>
      <c r="C471" s="26" t="n"/>
      <c r="D471" s="26" t="n"/>
      <c r="E471" s="26" t="n"/>
      <c r="F471" s="27" t="n"/>
      <c r="G471" s="27" t="n"/>
      <c r="H471" s="27" t="n"/>
      <c r="I471" s="27" t="n"/>
      <c r="J471" s="27" t="n"/>
      <c r="K471" s="28" t="n"/>
      <c r="L471" s="29">
        <f>IF(COUNTA($A471:$K471)=0,"",MAX($F471-$G471-$H471,0))</f>
        <v/>
      </c>
      <c r="M471" s="29">
        <f>IF(COUNTA($A471:$K471)=0,"",MAX($L471-$I471,0))</f>
        <v/>
      </c>
      <c r="N471" s="45">
        <f>IF(COUNTA($A471:$K471)=0,"",IF($L471=0,"",$I471/$L471))</f>
        <v/>
      </c>
      <c r="O471" s="29">
        <f>IF(COUNTA($A471:$K471)=0,"",$G471+$H471)</f>
        <v/>
      </c>
      <c r="P471" s="31">
        <f>IF(COUNTA($A471:$K471)=0,"",IF(OR($A471="",$B471="",$C471="",$D471="",$E471="",$F471="",$G471="",$H471="",$I471="",$J471=""),"Missing required field",IF(COUNTIFS(Lists!$B$2:$B$21,$B471,Lists!$D$2:$D$21,$C471)=0,"Room/clinic mismatch",IF(COUNTIFS($A$7:$A$506,$A471,$B$7:$B$506,$B471,$C$7:$C$506,$C471,$D$7:$D$506,$D471)&gt;1,"Duplicate room session",IF($G471+$H471&gt;$F471,"Unavailable exceeds capacity",IF($I471&gt;$L471,"Occupied exceeds usable","Ready"))))))</f>
        <v/>
      </c>
      <c r="Q471" s="29">
        <f>IF($P471&lt;&gt;"Ready",0,IF(AND($A471&gt;=Dashboard!$B$4,$A471&lt;=Dashboard!$B$5,OR(Dashboard!$B$6="All",$B471=Dashboard!$B$6),OR(Dashboard!$B$7="All",$E471=Dashboard!$B$7)),1,0))</f>
        <v/>
      </c>
      <c r="R471" s="32">
        <f>IF(OR($A471="",$B471="",$C471="",$D471=""),"",$B471&amp;"|"&amp;$C471&amp;"|"&amp;YEAR($A471)&amp;"-"&amp;MONTH($A471)&amp;"-"&amp;DAY($A471)&amp;"|"&amp;$D471)</f>
        <v/>
      </c>
    </row>
    <row r="472">
      <c r="A472" s="44" t="n"/>
      <c r="B472" s="26" t="n"/>
      <c r="C472" s="26" t="n"/>
      <c r="D472" s="26" t="n"/>
      <c r="E472" s="26" t="n"/>
      <c r="F472" s="27" t="n"/>
      <c r="G472" s="27" t="n"/>
      <c r="H472" s="27" t="n"/>
      <c r="I472" s="27" t="n"/>
      <c r="J472" s="27" t="n"/>
      <c r="K472" s="28" t="n"/>
      <c r="L472" s="29">
        <f>IF(COUNTA($A472:$K472)=0,"",MAX($F472-$G472-$H472,0))</f>
        <v/>
      </c>
      <c r="M472" s="29">
        <f>IF(COUNTA($A472:$K472)=0,"",MAX($L472-$I472,0))</f>
        <v/>
      </c>
      <c r="N472" s="45">
        <f>IF(COUNTA($A472:$K472)=0,"",IF($L472=0,"",$I472/$L472))</f>
        <v/>
      </c>
      <c r="O472" s="29">
        <f>IF(COUNTA($A472:$K472)=0,"",$G472+$H472)</f>
        <v/>
      </c>
      <c r="P472" s="31">
        <f>IF(COUNTA($A472:$K472)=0,"",IF(OR($A472="",$B472="",$C472="",$D472="",$E472="",$F472="",$G472="",$H472="",$I472="",$J472=""),"Missing required field",IF(COUNTIFS(Lists!$B$2:$B$21,$B472,Lists!$D$2:$D$21,$C472)=0,"Room/clinic mismatch",IF(COUNTIFS($A$7:$A$506,$A472,$B$7:$B$506,$B472,$C$7:$C$506,$C472,$D$7:$D$506,$D472)&gt;1,"Duplicate room session",IF($G472+$H472&gt;$F472,"Unavailable exceeds capacity",IF($I472&gt;$L472,"Occupied exceeds usable","Ready"))))))</f>
        <v/>
      </c>
      <c r="Q472" s="29">
        <f>IF($P472&lt;&gt;"Ready",0,IF(AND($A472&gt;=Dashboard!$B$4,$A472&lt;=Dashboard!$B$5,OR(Dashboard!$B$6="All",$B472=Dashboard!$B$6),OR(Dashboard!$B$7="All",$E472=Dashboard!$B$7)),1,0))</f>
        <v/>
      </c>
      <c r="R472" s="32">
        <f>IF(OR($A472="",$B472="",$C472="",$D472=""),"",$B472&amp;"|"&amp;$C472&amp;"|"&amp;YEAR($A472)&amp;"-"&amp;MONTH($A472)&amp;"-"&amp;DAY($A472)&amp;"|"&amp;$D472)</f>
        <v/>
      </c>
    </row>
    <row r="473">
      <c r="A473" s="44" t="n"/>
      <c r="B473" s="26" t="n"/>
      <c r="C473" s="26" t="n"/>
      <c r="D473" s="26" t="n"/>
      <c r="E473" s="26" t="n"/>
      <c r="F473" s="27" t="n"/>
      <c r="G473" s="27" t="n"/>
      <c r="H473" s="27" t="n"/>
      <c r="I473" s="27" t="n"/>
      <c r="J473" s="27" t="n"/>
      <c r="K473" s="28" t="n"/>
      <c r="L473" s="29">
        <f>IF(COUNTA($A473:$K473)=0,"",MAX($F473-$G473-$H473,0))</f>
        <v/>
      </c>
      <c r="M473" s="29">
        <f>IF(COUNTA($A473:$K473)=0,"",MAX($L473-$I473,0))</f>
        <v/>
      </c>
      <c r="N473" s="45">
        <f>IF(COUNTA($A473:$K473)=0,"",IF($L473=0,"",$I473/$L473))</f>
        <v/>
      </c>
      <c r="O473" s="29">
        <f>IF(COUNTA($A473:$K473)=0,"",$G473+$H473)</f>
        <v/>
      </c>
      <c r="P473" s="31">
        <f>IF(COUNTA($A473:$K473)=0,"",IF(OR($A473="",$B473="",$C473="",$D473="",$E473="",$F473="",$G473="",$H473="",$I473="",$J473=""),"Missing required field",IF(COUNTIFS(Lists!$B$2:$B$21,$B473,Lists!$D$2:$D$21,$C473)=0,"Room/clinic mismatch",IF(COUNTIFS($A$7:$A$506,$A473,$B$7:$B$506,$B473,$C$7:$C$506,$C473,$D$7:$D$506,$D473)&gt;1,"Duplicate room session",IF($G473+$H473&gt;$F473,"Unavailable exceeds capacity",IF($I473&gt;$L473,"Occupied exceeds usable","Ready"))))))</f>
        <v/>
      </c>
      <c r="Q473" s="29">
        <f>IF($P473&lt;&gt;"Ready",0,IF(AND($A473&gt;=Dashboard!$B$4,$A473&lt;=Dashboard!$B$5,OR(Dashboard!$B$6="All",$B473=Dashboard!$B$6),OR(Dashboard!$B$7="All",$E473=Dashboard!$B$7)),1,0))</f>
        <v/>
      </c>
      <c r="R473" s="32">
        <f>IF(OR($A473="",$B473="",$C473="",$D473=""),"",$B473&amp;"|"&amp;$C473&amp;"|"&amp;YEAR($A473)&amp;"-"&amp;MONTH($A473)&amp;"-"&amp;DAY($A473)&amp;"|"&amp;$D473)</f>
        <v/>
      </c>
    </row>
    <row r="474">
      <c r="A474" s="44" t="n"/>
      <c r="B474" s="26" t="n"/>
      <c r="C474" s="26" t="n"/>
      <c r="D474" s="26" t="n"/>
      <c r="E474" s="26" t="n"/>
      <c r="F474" s="27" t="n"/>
      <c r="G474" s="27" t="n"/>
      <c r="H474" s="27" t="n"/>
      <c r="I474" s="27" t="n"/>
      <c r="J474" s="27" t="n"/>
      <c r="K474" s="28" t="n"/>
      <c r="L474" s="29">
        <f>IF(COUNTA($A474:$K474)=0,"",MAX($F474-$G474-$H474,0))</f>
        <v/>
      </c>
      <c r="M474" s="29">
        <f>IF(COUNTA($A474:$K474)=0,"",MAX($L474-$I474,0))</f>
        <v/>
      </c>
      <c r="N474" s="45">
        <f>IF(COUNTA($A474:$K474)=0,"",IF($L474=0,"",$I474/$L474))</f>
        <v/>
      </c>
      <c r="O474" s="29">
        <f>IF(COUNTA($A474:$K474)=0,"",$G474+$H474)</f>
        <v/>
      </c>
      <c r="P474" s="31">
        <f>IF(COUNTA($A474:$K474)=0,"",IF(OR($A474="",$B474="",$C474="",$D474="",$E474="",$F474="",$G474="",$H474="",$I474="",$J474=""),"Missing required field",IF(COUNTIFS(Lists!$B$2:$B$21,$B474,Lists!$D$2:$D$21,$C474)=0,"Room/clinic mismatch",IF(COUNTIFS($A$7:$A$506,$A474,$B$7:$B$506,$B474,$C$7:$C$506,$C474,$D$7:$D$506,$D474)&gt;1,"Duplicate room session",IF($G474+$H474&gt;$F474,"Unavailable exceeds capacity",IF($I474&gt;$L474,"Occupied exceeds usable","Ready"))))))</f>
        <v/>
      </c>
      <c r="Q474" s="29">
        <f>IF($P474&lt;&gt;"Ready",0,IF(AND($A474&gt;=Dashboard!$B$4,$A474&lt;=Dashboard!$B$5,OR(Dashboard!$B$6="All",$B474=Dashboard!$B$6),OR(Dashboard!$B$7="All",$E474=Dashboard!$B$7)),1,0))</f>
        <v/>
      </c>
      <c r="R474" s="32">
        <f>IF(OR($A474="",$B474="",$C474="",$D474=""),"",$B474&amp;"|"&amp;$C474&amp;"|"&amp;YEAR($A474)&amp;"-"&amp;MONTH($A474)&amp;"-"&amp;DAY($A474)&amp;"|"&amp;$D474)</f>
        <v/>
      </c>
    </row>
    <row r="475">
      <c r="A475" s="44" t="n"/>
      <c r="B475" s="26" t="n"/>
      <c r="C475" s="26" t="n"/>
      <c r="D475" s="26" t="n"/>
      <c r="E475" s="26" t="n"/>
      <c r="F475" s="27" t="n"/>
      <c r="G475" s="27" t="n"/>
      <c r="H475" s="27" t="n"/>
      <c r="I475" s="27" t="n"/>
      <c r="J475" s="27" t="n"/>
      <c r="K475" s="28" t="n"/>
      <c r="L475" s="29">
        <f>IF(COUNTA($A475:$K475)=0,"",MAX($F475-$G475-$H475,0))</f>
        <v/>
      </c>
      <c r="M475" s="29">
        <f>IF(COUNTA($A475:$K475)=0,"",MAX($L475-$I475,0))</f>
        <v/>
      </c>
      <c r="N475" s="45">
        <f>IF(COUNTA($A475:$K475)=0,"",IF($L475=0,"",$I475/$L475))</f>
        <v/>
      </c>
      <c r="O475" s="29">
        <f>IF(COUNTA($A475:$K475)=0,"",$G475+$H475)</f>
        <v/>
      </c>
      <c r="P475" s="31">
        <f>IF(COUNTA($A475:$K475)=0,"",IF(OR($A475="",$B475="",$C475="",$D475="",$E475="",$F475="",$G475="",$H475="",$I475="",$J475=""),"Missing required field",IF(COUNTIFS(Lists!$B$2:$B$21,$B475,Lists!$D$2:$D$21,$C475)=0,"Room/clinic mismatch",IF(COUNTIFS($A$7:$A$506,$A475,$B$7:$B$506,$B475,$C$7:$C$506,$C475,$D$7:$D$506,$D475)&gt;1,"Duplicate room session",IF($G475+$H475&gt;$F475,"Unavailable exceeds capacity",IF($I475&gt;$L475,"Occupied exceeds usable","Ready"))))))</f>
        <v/>
      </c>
      <c r="Q475" s="29">
        <f>IF($P475&lt;&gt;"Ready",0,IF(AND($A475&gt;=Dashboard!$B$4,$A475&lt;=Dashboard!$B$5,OR(Dashboard!$B$6="All",$B475=Dashboard!$B$6),OR(Dashboard!$B$7="All",$E475=Dashboard!$B$7)),1,0))</f>
        <v/>
      </c>
      <c r="R475" s="32">
        <f>IF(OR($A475="",$B475="",$C475="",$D475=""),"",$B475&amp;"|"&amp;$C475&amp;"|"&amp;YEAR($A475)&amp;"-"&amp;MONTH($A475)&amp;"-"&amp;DAY($A475)&amp;"|"&amp;$D475)</f>
        <v/>
      </c>
    </row>
    <row r="476">
      <c r="A476" s="44" t="n"/>
      <c r="B476" s="26" t="n"/>
      <c r="C476" s="26" t="n"/>
      <c r="D476" s="26" t="n"/>
      <c r="E476" s="26" t="n"/>
      <c r="F476" s="27" t="n"/>
      <c r="G476" s="27" t="n"/>
      <c r="H476" s="27" t="n"/>
      <c r="I476" s="27" t="n"/>
      <c r="J476" s="27" t="n"/>
      <c r="K476" s="28" t="n"/>
      <c r="L476" s="29">
        <f>IF(COUNTA($A476:$K476)=0,"",MAX($F476-$G476-$H476,0))</f>
        <v/>
      </c>
      <c r="M476" s="29">
        <f>IF(COUNTA($A476:$K476)=0,"",MAX($L476-$I476,0))</f>
        <v/>
      </c>
      <c r="N476" s="45">
        <f>IF(COUNTA($A476:$K476)=0,"",IF($L476=0,"",$I476/$L476))</f>
        <v/>
      </c>
      <c r="O476" s="29">
        <f>IF(COUNTA($A476:$K476)=0,"",$G476+$H476)</f>
        <v/>
      </c>
      <c r="P476" s="31">
        <f>IF(COUNTA($A476:$K476)=0,"",IF(OR($A476="",$B476="",$C476="",$D476="",$E476="",$F476="",$G476="",$H476="",$I476="",$J476=""),"Missing required field",IF(COUNTIFS(Lists!$B$2:$B$21,$B476,Lists!$D$2:$D$21,$C476)=0,"Room/clinic mismatch",IF(COUNTIFS($A$7:$A$506,$A476,$B$7:$B$506,$B476,$C$7:$C$506,$C476,$D$7:$D$506,$D476)&gt;1,"Duplicate room session",IF($G476+$H476&gt;$F476,"Unavailable exceeds capacity",IF($I476&gt;$L476,"Occupied exceeds usable","Ready"))))))</f>
        <v/>
      </c>
      <c r="Q476" s="29">
        <f>IF($P476&lt;&gt;"Ready",0,IF(AND($A476&gt;=Dashboard!$B$4,$A476&lt;=Dashboard!$B$5,OR(Dashboard!$B$6="All",$B476=Dashboard!$B$6),OR(Dashboard!$B$7="All",$E476=Dashboard!$B$7)),1,0))</f>
        <v/>
      </c>
      <c r="R476" s="32">
        <f>IF(OR($A476="",$B476="",$C476="",$D476=""),"",$B476&amp;"|"&amp;$C476&amp;"|"&amp;YEAR($A476)&amp;"-"&amp;MONTH($A476)&amp;"-"&amp;DAY($A476)&amp;"|"&amp;$D476)</f>
        <v/>
      </c>
    </row>
    <row r="477">
      <c r="A477" s="44" t="n"/>
      <c r="B477" s="26" t="n"/>
      <c r="C477" s="26" t="n"/>
      <c r="D477" s="26" t="n"/>
      <c r="E477" s="26" t="n"/>
      <c r="F477" s="27" t="n"/>
      <c r="G477" s="27" t="n"/>
      <c r="H477" s="27" t="n"/>
      <c r="I477" s="27" t="n"/>
      <c r="J477" s="27" t="n"/>
      <c r="K477" s="28" t="n"/>
      <c r="L477" s="29">
        <f>IF(COUNTA($A477:$K477)=0,"",MAX($F477-$G477-$H477,0))</f>
        <v/>
      </c>
      <c r="M477" s="29">
        <f>IF(COUNTA($A477:$K477)=0,"",MAX($L477-$I477,0))</f>
        <v/>
      </c>
      <c r="N477" s="45">
        <f>IF(COUNTA($A477:$K477)=0,"",IF($L477=0,"",$I477/$L477))</f>
        <v/>
      </c>
      <c r="O477" s="29">
        <f>IF(COUNTA($A477:$K477)=0,"",$G477+$H477)</f>
        <v/>
      </c>
      <c r="P477" s="31">
        <f>IF(COUNTA($A477:$K477)=0,"",IF(OR($A477="",$B477="",$C477="",$D477="",$E477="",$F477="",$G477="",$H477="",$I477="",$J477=""),"Missing required field",IF(COUNTIFS(Lists!$B$2:$B$21,$B477,Lists!$D$2:$D$21,$C477)=0,"Room/clinic mismatch",IF(COUNTIFS($A$7:$A$506,$A477,$B$7:$B$506,$B477,$C$7:$C$506,$C477,$D$7:$D$506,$D477)&gt;1,"Duplicate room session",IF($G477+$H477&gt;$F477,"Unavailable exceeds capacity",IF($I477&gt;$L477,"Occupied exceeds usable","Ready"))))))</f>
        <v/>
      </c>
      <c r="Q477" s="29">
        <f>IF($P477&lt;&gt;"Ready",0,IF(AND($A477&gt;=Dashboard!$B$4,$A477&lt;=Dashboard!$B$5,OR(Dashboard!$B$6="All",$B477=Dashboard!$B$6),OR(Dashboard!$B$7="All",$E477=Dashboard!$B$7)),1,0))</f>
        <v/>
      </c>
      <c r="R477" s="32">
        <f>IF(OR($A477="",$B477="",$C477="",$D477=""),"",$B477&amp;"|"&amp;$C477&amp;"|"&amp;YEAR($A477)&amp;"-"&amp;MONTH($A477)&amp;"-"&amp;DAY($A477)&amp;"|"&amp;$D477)</f>
        <v/>
      </c>
    </row>
    <row r="478">
      <c r="A478" s="44" t="n"/>
      <c r="B478" s="26" t="n"/>
      <c r="C478" s="26" t="n"/>
      <c r="D478" s="26" t="n"/>
      <c r="E478" s="26" t="n"/>
      <c r="F478" s="27" t="n"/>
      <c r="G478" s="27" t="n"/>
      <c r="H478" s="27" t="n"/>
      <c r="I478" s="27" t="n"/>
      <c r="J478" s="27" t="n"/>
      <c r="K478" s="28" t="n"/>
      <c r="L478" s="29">
        <f>IF(COUNTA($A478:$K478)=0,"",MAX($F478-$G478-$H478,0))</f>
        <v/>
      </c>
      <c r="M478" s="29">
        <f>IF(COUNTA($A478:$K478)=0,"",MAX($L478-$I478,0))</f>
        <v/>
      </c>
      <c r="N478" s="45">
        <f>IF(COUNTA($A478:$K478)=0,"",IF($L478=0,"",$I478/$L478))</f>
        <v/>
      </c>
      <c r="O478" s="29">
        <f>IF(COUNTA($A478:$K478)=0,"",$G478+$H478)</f>
        <v/>
      </c>
      <c r="P478" s="31">
        <f>IF(COUNTA($A478:$K478)=0,"",IF(OR($A478="",$B478="",$C478="",$D478="",$E478="",$F478="",$G478="",$H478="",$I478="",$J478=""),"Missing required field",IF(COUNTIFS(Lists!$B$2:$B$21,$B478,Lists!$D$2:$D$21,$C478)=0,"Room/clinic mismatch",IF(COUNTIFS($A$7:$A$506,$A478,$B$7:$B$506,$B478,$C$7:$C$506,$C478,$D$7:$D$506,$D478)&gt;1,"Duplicate room session",IF($G478+$H478&gt;$F478,"Unavailable exceeds capacity",IF($I478&gt;$L478,"Occupied exceeds usable","Ready"))))))</f>
        <v/>
      </c>
      <c r="Q478" s="29">
        <f>IF($P478&lt;&gt;"Ready",0,IF(AND($A478&gt;=Dashboard!$B$4,$A478&lt;=Dashboard!$B$5,OR(Dashboard!$B$6="All",$B478=Dashboard!$B$6),OR(Dashboard!$B$7="All",$E478=Dashboard!$B$7)),1,0))</f>
        <v/>
      </c>
      <c r="R478" s="32">
        <f>IF(OR($A478="",$B478="",$C478="",$D478=""),"",$B478&amp;"|"&amp;$C478&amp;"|"&amp;YEAR($A478)&amp;"-"&amp;MONTH($A478)&amp;"-"&amp;DAY($A478)&amp;"|"&amp;$D478)</f>
        <v/>
      </c>
    </row>
    <row r="479">
      <c r="A479" s="44" t="n"/>
      <c r="B479" s="26" t="n"/>
      <c r="C479" s="26" t="n"/>
      <c r="D479" s="26" t="n"/>
      <c r="E479" s="26" t="n"/>
      <c r="F479" s="27" t="n"/>
      <c r="G479" s="27" t="n"/>
      <c r="H479" s="27" t="n"/>
      <c r="I479" s="27" t="n"/>
      <c r="J479" s="27" t="n"/>
      <c r="K479" s="28" t="n"/>
      <c r="L479" s="29">
        <f>IF(COUNTA($A479:$K479)=0,"",MAX($F479-$G479-$H479,0))</f>
        <v/>
      </c>
      <c r="M479" s="29">
        <f>IF(COUNTA($A479:$K479)=0,"",MAX($L479-$I479,0))</f>
        <v/>
      </c>
      <c r="N479" s="45">
        <f>IF(COUNTA($A479:$K479)=0,"",IF($L479=0,"",$I479/$L479))</f>
        <v/>
      </c>
      <c r="O479" s="29">
        <f>IF(COUNTA($A479:$K479)=0,"",$G479+$H479)</f>
        <v/>
      </c>
      <c r="P479" s="31">
        <f>IF(COUNTA($A479:$K479)=0,"",IF(OR($A479="",$B479="",$C479="",$D479="",$E479="",$F479="",$G479="",$H479="",$I479="",$J479=""),"Missing required field",IF(COUNTIFS(Lists!$B$2:$B$21,$B479,Lists!$D$2:$D$21,$C479)=0,"Room/clinic mismatch",IF(COUNTIFS($A$7:$A$506,$A479,$B$7:$B$506,$B479,$C$7:$C$506,$C479,$D$7:$D$506,$D479)&gt;1,"Duplicate room session",IF($G479+$H479&gt;$F479,"Unavailable exceeds capacity",IF($I479&gt;$L479,"Occupied exceeds usable","Ready"))))))</f>
        <v/>
      </c>
      <c r="Q479" s="29">
        <f>IF($P479&lt;&gt;"Ready",0,IF(AND($A479&gt;=Dashboard!$B$4,$A479&lt;=Dashboard!$B$5,OR(Dashboard!$B$6="All",$B479=Dashboard!$B$6),OR(Dashboard!$B$7="All",$E479=Dashboard!$B$7)),1,0))</f>
        <v/>
      </c>
      <c r="R479" s="32">
        <f>IF(OR($A479="",$B479="",$C479="",$D479=""),"",$B479&amp;"|"&amp;$C479&amp;"|"&amp;YEAR($A479)&amp;"-"&amp;MONTH($A479)&amp;"-"&amp;DAY($A479)&amp;"|"&amp;$D479)</f>
        <v/>
      </c>
    </row>
    <row r="480">
      <c r="A480" s="44" t="n"/>
      <c r="B480" s="26" t="n"/>
      <c r="C480" s="26" t="n"/>
      <c r="D480" s="26" t="n"/>
      <c r="E480" s="26" t="n"/>
      <c r="F480" s="27" t="n"/>
      <c r="G480" s="27" t="n"/>
      <c r="H480" s="27" t="n"/>
      <c r="I480" s="27" t="n"/>
      <c r="J480" s="27" t="n"/>
      <c r="K480" s="28" t="n"/>
      <c r="L480" s="29">
        <f>IF(COUNTA($A480:$K480)=0,"",MAX($F480-$G480-$H480,0))</f>
        <v/>
      </c>
      <c r="M480" s="29">
        <f>IF(COUNTA($A480:$K480)=0,"",MAX($L480-$I480,0))</f>
        <v/>
      </c>
      <c r="N480" s="45">
        <f>IF(COUNTA($A480:$K480)=0,"",IF($L480=0,"",$I480/$L480))</f>
        <v/>
      </c>
      <c r="O480" s="29">
        <f>IF(COUNTA($A480:$K480)=0,"",$G480+$H480)</f>
        <v/>
      </c>
      <c r="P480" s="31">
        <f>IF(COUNTA($A480:$K480)=0,"",IF(OR($A480="",$B480="",$C480="",$D480="",$E480="",$F480="",$G480="",$H480="",$I480="",$J480=""),"Missing required field",IF(COUNTIFS(Lists!$B$2:$B$21,$B480,Lists!$D$2:$D$21,$C480)=0,"Room/clinic mismatch",IF(COUNTIFS($A$7:$A$506,$A480,$B$7:$B$506,$B480,$C$7:$C$506,$C480,$D$7:$D$506,$D480)&gt;1,"Duplicate room session",IF($G480+$H480&gt;$F480,"Unavailable exceeds capacity",IF($I480&gt;$L480,"Occupied exceeds usable","Ready"))))))</f>
        <v/>
      </c>
      <c r="Q480" s="29">
        <f>IF($P480&lt;&gt;"Ready",0,IF(AND($A480&gt;=Dashboard!$B$4,$A480&lt;=Dashboard!$B$5,OR(Dashboard!$B$6="All",$B480=Dashboard!$B$6),OR(Dashboard!$B$7="All",$E480=Dashboard!$B$7)),1,0))</f>
        <v/>
      </c>
      <c r="R480" s="32">
        <f>IF(OR($A480="",$B480="",$C480="",$D480=""),"",$B480&amp;"|"&amp;$C480&amp;"|"&amp;YEAR($A480)&amp;"-"&amp;MONTH($A480)&amp;"-"&amp;DAY($A480)&amp;"|"&amp;$D480)</f>
        <v/>
      </c>
    </row>
    <row r="481">
      <c r="A481" s="44" t="n"/>
      <c r="B481" s="26" t="n"/>
      <c r="C481" s="26" t="n"/>
      <c r="D481" s="26" t="n"/>
      <c r="E481" s="26" t="n"/>
      <c r="F481" s="27" t="n"/>
      <c r="G481" s="27" t="n"/>
      <c r="H481" s="27" t="n"/>
      <c r="I481" s="27" t="n"/>
      <c r="J481" s="27" t="n"/>
      <c r="K481" s="28" t="n"/>
      <c r="L481" s="29">
        <f>IF(COUNTA($A481:$K481)=0,"",MAX($F481-$G481-$H481,0))</f>
        <v/>
      </c>
      <c r="M481" s="29">
        <f>IF(COUNTA($A481:$K481)=0,"",MAX($L481-$I481,0))</f>
        <v/>
      </c>
      <c r="N481" s="45">
        <f>IF(COUNTA($A481:$K481)=0,"",IF($L481=0,"",$I481/$L481))</f>
        <v/>
      </c>
      <c r="O481" s="29">
        <f>IF(COUNTA($A481:$K481)=0,"",$G481+$H481)</f>
        <v/>
      </c>
      <c r="P481" s="31">
        <f>IF(COUNTA($A481:$K481)=0,"",IF(OR($A481="",$B481="",$C481="",$D481="",$E481="",$F481="",$G481="",$H481="",$I481="",$J481=""),"Missing required field",IF(COUNTIFS(Lists!$B$2:$B$21,$B481,Lists!$D$2:$D$21,$C481)=0,"Room/clinic mismatch",IF(COUNTIFS($A$7:$A$506,$A481,$B$7:$B$506,$B481,$C$7:$C$506,$C481,$D$7:$D$506,$D481)&gt;1,"Duplicate room session",IF($G481+$H481&gt;$F481,"Unavailable exceeds capacity",IF($I481&gt;$L481,"Occupied exceeds usable","Ready"))))))</f>
        <v/>
      </c>
      <c r="Q481" s="29">
        <f>IF($P481&lt;&gt;"Ready",0,IF(AND($A481&gt;=Dashboard!$B$4,$A481&lt;=Dashboard!$B$5,OR(Dashboard!$B$6="All",$B481=Dashboard!$B$6),OR(Dashboard!$B$7="All",$E481=Dashboard!$B$7)),1,0))</f>
        <v/>
      </c>
      <c r="R481" s="32">
        <f>IF(OR($A481="",$B481="",$C481="",$D481=""),"",$B481&amp;"|"&amp;$C481&amp;"|"&amp;YEAR($A481)&amp;"-"&amp;MONTH($A481)&amp;"-"&amp;DAY($A481)&amp;"|"&amp;$D481)</f>
        <v/>
      </c>
    </row>
    <row r="482">
      <c r="A482" s="44" t="n"/>
      <c r="B482" s="26" t="n"/>
      <c r="C482" s="26" t="n"/>
      <c r="D482" s="26" t="n"/>
      <c r="E482" s="26" t="n"/>
      <c r="F482" s="27" t="n"/>
      <c r="G482" s="27" t="n"/>
      <c r="H482" s="27" t="n"/>
      <c r="I482" s="27" t="n"/>
      <c r="J482" s="27" t="n"/>
      <c r="K482" s="28" t="n"/>
      <c r="L482" s="29">
        <f>IF(COUNTA($A482:$K482)=0,"",MAX($F482-$G482-$H482,0))</f>
        <v/>
      </c>
      <c r="M482" s="29">
        <f>IF(COUNTA($A482:$K482)=0,"",MAX($L482-$I482,0))</f>
        <v/>
      </c>
      <c r="N482" s="45">
        <f>IF(COUNTA($A482:$K482)=0,"",IF($L482=0,"",$I482/$L482))</f>
        <v/>
      </c>
      <c r="O482" s="29">
        <f>IF(COUNTA($A482:$K482)=0,"",$G482+$H482)</f>
        <v/>
      </c>
      <c r="P482" s="31">
        <f>IF(COUNTA($A482:$K482)=0,"",IF(OR($A482="",$B482="",$C482="",$D482="",$E482="",$F482="",$G482="",$H482="",$I482="",$J482=""),"Missing required field",IF(COUNTIFS(Lists!$B$2:$B$21,$B482,Lists!$D$2:$D$21,$C482)=0,"Room/clinic mismatch",IF(COUNTIFS($A$7:$A$506,$A482,$B$7:$B$506,$B482,$C$7:$C$506,$C482,$D$7:$D$506,$D482)&gt;1,"Duplicate room session",IF($G482+$H482&gt;$F482,"Unavailable exceeds capacity",IF($I482&gt;$L482,"Occupied exceeds usable","Ready"))))))</f>
        <v/>
      </c>
      <c r="Q482" s="29">
        <f>IF($P482&lt;&gt;"Ready",0,IF(AND($A482&gt;=Dashboard!$B$4,$A482&lt;=Dashboard!$B$5,OR(Dashboard!$B$6="All",$B482=Dashboard!$B$6),OR(Dashboard!$B$7="All",$E482=Dashboard!$B$7)),1,0))</f>
        <v/>
      </c>
      <c r="R482" s="32">
        <f>IF(OR($A482="",$B482="",$C482="",$D482=""),"",$B482&amp;"|"&amp;$C482&amp;"|"&amp;YEAR($A482)&amp;"-"&amp;MONTH($A482)&amp;"-"&amp;DAY($A482)&amp;"|"&amp;$D482)</f>
        <v/>
      </c>
    </row>
    <row r="483">
      <c r="A483" s="44" t="n"/>
      <c r="B483" s="26" t="n"/>
      <c r="C483" s="26" t="n"/>
      <c r="D483" s="26" t="n"/>
      <c r="E483" s="26" t="n"/>
      <c r="F483" s="27" t="n"/>
      <c r="G483" s="27" t="n"/>
      <c r="H483" s="27" t="n"/>
      <c r="I483" s="27" t="n"/>
      <c r="J483" s="27" t="n"/>
      <c r="K483" s="28" t="n"/>
      <c r="L483" s="29">
        <f>IF(COUNTA($A483:$K483)=0,"",MAX($F483-$G483-$H483,0))</f>
        <v/>
      </c>
      <c r="M483" s="29">
        <f>IF(COUNTA($A483:$K483)=0,"",MAX($L483-$I483,0))</f>
        <v/>
      </c>
      <c r="N483" s="45">
        <f>IF(COUNTA($A483:$K483)=0,"",IF($L483=0,"",$I483/$L483))</f>
        <v/>
      </c>
      <c r="O483" s="29">
        <f>IF(COUNTA($A483:$K483)=0,"",$G483+$H483)</f>
        <v/>
      </c>
      <c r="P483" s="31">
        <f>IF(COUNTA($A483:$K483)=0,"",IF(OR($A483="",$B483="",$C483="",$D483="",$E483="",$F483="",$G483="",$H483="",$I483="",$J483=""),"Missing required field",IF(COUNTIFS(Lists!$B$2:$B$21,$B483,Lists!$D$2:$D$21,$C483)=0,"Room/clinic mismatch",IF(COUNTIFS($A$7:$A$506,$A483,$B$7:$B$506,$B483,$C$7:$C$506,$C483,$D$7:$D$506,$D483)&gt;1,"Duplicate room session",IF($G483+$H483&gt;$F483,"Unavailable exceeds capacity",IF($I483&gt;$L483,"Occupied exceeds usable","Ready"))))))</f>
        <v/>
      </c>
      <c r="Q483" s="29">
        <f>IF($P483&lt;&gt;"Ready",0,IF(AND($A483&gt;=Dashboard!$B$4,$A483&lt;=Dashboard!$B$5,OR(Dashboard!$B$6="All",$B483=Dashboard!$B$6),OR(Dashboard!$B$7="All",$E483=Dashboard!$B$7)),1,0))</f>
        <v/>
      </c>
      <c r="R483" s="32">
        <f>IF(OR($A483="",$B483="",$C483="",$D483=""),"",$B483&amp;"|"&amp;$C483&amp;"|"&amp;YEAR($A483)&amp;"-"&amp;MONTH($A483)&amp;"-"&amp;DAY($A483)&amp;"|"&amp;$D483)</f>
        <v/>
      </c>
    </row>
    <row r="484">
      <c r="A484" s="44" t="n"/>
      <c r="B484" s="26" t="n"/>
      <c r="C484" s="26" t="n"/>
      <c r="D484" s="26" t="n"/>
      <c r="E484" s="26" t="n"/>
      <c r="F484" s="27" t="n"/>
      <c r="G484" s="27" t="n"/>
      <c r="H484" s="27" t="n"/>
      <c r="I484" s="27" t="n"/>
      <c r="J484" s="27" t="n"/>
      <c r="K484" s="28" t="n"/>
      <c r="L484" s="29">
        <f>IF(COUNTA($A484:$K484)=0,"",MAX($F484-$G484-$H484,0))</f>
        <v/>
      </c>
      <c r="M484" s="29">
        <f>IF(COUNTA($A484:$K484)=0,"",MAX($L484-$I484,0))</f>
        <v/>
      </c>
      <c r="N484" s="45">
        <f>IF(COUNTA($A484:$K484)=0,"",IF($L484=0,"",$I484/$L484))</f>
        <v/>
      </c>
      <c r="O484" s="29">
        <f>IF(COUNTA($A484:$K484)=0,"",$G484+$H484)</f>
        <v/>
      </c>
      <c r="P484" s="31">
        <f>IF(COUNTA($A484:$K484)=0,"",IF(OR($A484="",$B484="",$C484="",$D484="",$E484="",$F484="",$G484="",$H484="",$I484="",$J484=""),"Missing required field",IF(COUNTIFS(Lists!$B$2:$B$21,$B484,Lists!$D$2:$D$21,$C484)=0,"Room/clinic mismatch",IF(COUNTIFS($A$7:$A$506,$A484,$B$7:$B$506,$B484,$C$7:$C$506,$C484,$D$7:$D$506,$D484)&gt;1,"Duplicate room session",IF($G484+$H484&gt;$F484,"Unavailable exceeds capacity",IF($I484&gt;$L484,"Occupied exceeds usable","Ready"))))))</f>
        <v/>
      </c>
      <c r="Q484" s="29">
        <f>IF($P484&lt;&gt;"Ready",0,IF(AND($A484&gt;=Dashboard!$B$4,$A484&lt;=Dashboard!$B$5,OR(Dashboard!$B$6="All",$B484=Dashboard!$B$6),OR(Dashboard!$B$7="All",$E484=Dashboard!$B$7)),1,0))</f>
        <v/>
      </c>
      <c r="R484" s="32">
        <f>IF(OR($A484="",$B484="",$C484="",$D484=""),"",$B484&amp;"|"&amp;$C484&amp;"|"&amp;YEAR($A484)&amp;"-"&amp;MONTH($A484)&amp;"-"&amp;DAY($A484)&amp;"|"&amp;$D484)</f>
        <v/>
      </c>
    </row>
    <row r="485">
      <c r="A485" s="44" t="n"/>
      <c r="B485" s="26" t="n"/>
      <c r="C485" s="26" t="n"/>
      <c r="D485" s="26" t="n"/>
      <c r="E485" s="26" t="n"/>
      <c r="F485" s="27" t="n"/>
      <c r="G485" s="27" t="n"/>
      <c r="H485" s="27" t="n"/>
      <c r="I485" s="27" t="n"/>
      <c r="J485" s="27" t="n"/>
      <c r="K485" s="28" t="n"/>
      <c r="L485" s="29">
        <f>IF(COUNTA($A485:$K485)=0,"",MAX($F485-$G485-$H485,0))</f>
        <v/>
      </c>
      <c r="M485" s="29">
        <f>IF(COUNTA($A485:$K485)=0,"",MAX($L485-$I485,0))</f>
        <v/>
      </c>
      <c r="N485" s="45">
        <f>IF(COUNTA($A485:$K485)=0,"",IF($L485=0,"",$I485/$L485))</f>
        <v/>
      </c>
      <c r="O485" s="29">
        <f>IF(COUNTA($A485:$K485)=0,"",$G485+$H485)</f>
        <v/>
      </c>
      <c r="P485" s="31">
        <f>IF(COUNTA($A485:$K485)=0,"",IF(OR($A485="",$B485="",$C485="",$D485="",$E485="",$F485="",$G485="",$H485="",$I485="",$J485=""),"Missing required field",IF(COUNTIFS(Lists!$B$2:$B$21,$B485,Lists!$D$2:$D$21,$C485)=0,"Room/clinic mismatch",IF(COUNTIFS($A$7:$A$506,$A485,$B$7:$B$506,$B485,$C$7:$C$506,$C485,$D$7:$D$506,$D485)&gt;1,"Duplicate room session",IF($G485+$H485&gt;$F485,"Unavailable exceeds capacity",IF($I485&gt;$L485,"Occupied exceeds usable","Ready"))))))</f>
        <v/>
      </c>
      <c r="Q485" s="29">
        <f>IF($P485&lt;&gt;"Ready",0,IF(AND($A485&gt;=Dashboard!$B$4,$A485&lt;=Dashboard!$B$5,OR(Dashboard!$B$6="All",$B485=Dashboard!$B$6),OR(Dashboard!$B$7="All",$E485=Dashboard!$B$7)),1,0))</f>
        <v/>
      </c>
      <c r="R485" s="32">
        <f>IF(OR($A485="",$B485="",$C485="",$D485=""),"",$B485&amp;"|"&amp;$C485&amp;"|"&amp;YEAR($A485)&amp;"-"&amp;MONTH($A485)&amp;"-"&amp;DAY($A485)&amp;"|"&amp;$D485)</f>
        <v/>
      </c>
    </row>
    <row r="486">
      <c r="A486" s="44" t="n"/>
      <c r="B486" s="26" t="n"/>
      <c r="C486" s="26" t="n"/>
      <c r="D486" s="26" t="n"/>
      <c r="E486" s="26" t="n"/>
      <c r="F486" s="27" t="n"/>
      <c r="G486" s="27" t="n"/>
      <c r="H486" s="27" t="n"/>
      <c r="I486" s="27" t="n"/>
      <c r="J486" s="27" t="n"/>
      <c r="K486" s="28" t="n"/>
      <c r="L486" s="29">
        <f>IF(COUNTA($A486:$K486)=0,"",MAX($F486-$G486-$H486,0))</f>
        <v/>
      </c>
      <c r="M486" s="29">
        <f>IF(COUNTA($A486:$K486)=0,"",MAX($L486-$I486,0))</f>
        <v/>
      </c>
      <c r="N486" s="45">
        <f>IF(COUNTA($A486:$K486)=0,"",IF($L486=0,"",$I486/$L486))</f>
        <v/>
      </c>
      <c r="O486" s="29">
        <f>IF(COUNTA($A486:$K486)=0,"",$G486+$H486)</f>
        <v/>
      </c>
      <c r="P486" s="31">
        <f>IF(COUNTA($A486:$K486)=0,"",IF(OR($A486="",$B486="",$C486="",$D486="",$E486="",$F486="",$G486="",$H486="",$I486="",$J486=""),"Missing required field",IF(COUNTIFS(Lists!$B$2:$B$21,$B486,Lists!$D$2:$D$21,$C486)=0,"Room/clinic mismatch",IF(COUNTIFS($A$7:$A$506,$A486,$B$7:$B$506,$B486,$C$7:$C$506,$C486,$D$7:$D$506,$D486)&gt;1,"Duplicate room session",IF($G486+$H486&gt;$F486,"Unavailable exceeds capacity",IF($I486&gt;$L486,"Occupied exceeds usable","Ready"))))))</f>
        <v/>
      </c>
      <c r="Q486" s="29">
        <f>IF($P486&lt;&gt;"Ready",0,IF(AND($A486&gt;=Dashboard!$B$4,$A486&lt;=Dashboard!$B$5,OR(Dashboard!$B$6="All",$B486=Dashboard!$B$6),OR(Dashboard!$B$7="All",$E486=Dashboard!$B$7)),1,0))</f>
        <v/>
      </c>
      <c r="R486" s="32">
        <f>IF(OR($A486="",$B486="",$C486="",$D486=""),"",$B486&amp;"|"&amp;$C486&amp;"|"&amp;YEAR($A486)&amp;"-"&amp;MONTH($A486)&amp;"-"&amp;DAY($A486)&amp;"|"&amp;$D486)</f>
        <v/>
      </c>
    </row>
    <row r="487">
      <c r="A487" s="44" t="n"/>
      <c r="B487" s="26" t="n"/>
      <c r="C487" s="26" t="n"/>
      <c r="D487" s="26" t="n"/>
      <c r="E487" s="26" t="n"/>
      <c r="F487" s="27" t="n"/>
      <c r="G487" s="27" t="n"/>
      <c r="H487" s="27" t="n"/>
      <c r="I487" s="27" t="n"/>
      <c r="J487" s="27" t="n"/>
      <c r="K487" s="28" t="n"/>
      <c r="L487" s="29">
        <f>IF(COUNTA($A487:$K487)=0,"",MAX($F487-$G487-$H487,0))</f>
        <v/>
      </c>
      <c r="M487" s="29">
        <f>IF(COUNTA($A487:$K487)=0,"",MAX($L487-$I487,0))</f>
        <v/>
      </c>
      <c r="N487" s="45">
        <f>IF(COUNTA($A487:$K487)=0,"",IF($L487=0,"",$I487/$L487))</f>
        <v/>
      </c>
      <c r="O487" s="29">
        <f>IF(COUNTA($A487:$K487)=0,"",$G487+$H487)</f>
        <v/>
      </c>
      <c r="P487" s="31">
        <f>IF(COUNTA($A487:$K487)=0,"",IF(OR($A487="",$B487="",$C487="",$D487="",$E487="",$F487="",$G487="",$H487="",$I487="",$J487=""),"Missing required field",IF(COUNTIFS(Lists!$B$2:$B$21,$B487,Lists!$D$2:$D$21,$C487)=0,"Room/clinic mismatch",IF(COUNTIFS($A$7:$A$506,$A487,$B$7:$B$506,$B487,$C$7:$C$506,$C487,$D$7:$D$506,$D487)&gt;1,"Duplicate room session",IF($G487+$H487&gt;$F487,"Unavailable exceeds capacity",IF($I487&gt;$L487,"Occupied exceeds usable","Ready"))))))</f>
        <v/>
      </c>
      <c r="Q487" s="29">
        <f>IF($P487&lt;&gt;"Ready",0,IF(AND($A487&gt;=Dashboard!$B$4,$A487&lt;=Dashboard!$B$5,OR(Dashboard!$B$6="All",$B487=Dashboard!$B$6),OR(Dashboard!$B$7="All",$E487=Dashboard!$B$7)),1,0))</f>
        <v/>
      </c>
      <c r="R487" s="32">
        <f>IF(OR($A487="",$B487="",$C487="",$D487=""),"",$B487&amp;"|"&amp;$C487&amp;"|"&amp;YEAR($A487)&amp;"-"&amp;MONTH($A487)&amp;"-"&amp;DAY($A487)&amp;"|"&amp;$D487)</f>
        <v/>
      </c>
    </row>
    <row r="488">
      <c r="A488" s="44" t="n"/>
      <c r="B488" s="26" t="n"/>
      <c r="C488" s="26" t="n"/>
      <c r="D488" s="26" t="n"/>
      <c r="E488" s="26" t="n"/>
      <c r="F488" s="27" t="n"/>
      <c r="G488" s="27" t="n"/>
      <c r="H488" s="27" t="n"/>
      <c r="I488" s="27" t="n"/>
      <c r="J488" s="27" t="n"/>
      <c r="K488" s="28" t="n"/>
      <c r="L488" s="29">
        <f>IF(COUNTA($A488:$K488)=0,"",MAX($F488-$G488-$H488,0))</f>
        <v/>
      </c>
      <c r="M488" s="29">
        <f>IF(COUNTA($A488:$K488)=0,"",MAX($L488-$I488,0))</f>
        <v/>
      </c>
      <c r="N488" s="45">
        <f>IF(COUNTA($A488:$K488)=0,"",IF($L488=0,"",$I488/$L488))</f>
        <v/>
      </c>
      <c r="O488" s="29">
        <f>IF(COUNTA($A488:$K488)=0,"",$G488+$H488)</f>
        <v/>
      </c>
      <c r="P488" s="31">
        <f>IF(COUNTA($A488:$K488)=0,"",IF(OR($A488="",$B488="",$C488="",$D488="",$E488="",$F488="",$G488="",$H488="",$I488="",$J488=""),"Missing required field",IF(COUNTIFS(Lists!$B$2:$B$21,$B488,Lists!$D$2:$D$21,$C488)=0,"Room/clinic mismatch",IF(COUNTIFS($A$7:$A$506,$A488,$B$7:$B$506,$B488,$C$7:$C$506,$C488,$D$7:$D$506,$D488)&gt;1,"Duplicate room session",IF($G488+$H488&gt;$F488,"Unavailable exceeds capacity",IF($I488&gt;$L488,"Occupied exceeds usable","Ready"))))))</f>
        <v/>
      </c>
      <c r="Q488" s="29">
        <f>IF($P488&lt;&gt;"Ready",0,IF(AND($A488&gt;=Dashboard!$B$4,$A488&lt;=Dashboard!$B$5,OR(Dashboard!$B$6="All",$B488=Dashboard!$B$6),OR(Dashboard!$B$7="All",$E488=Dashboard!$B$7)),1,0))</f>
        <v/>
      </c>
      <c r="R488" s="32">
        <f>IF(OR($A488="",$B488="",$C488="",$D488=""),"",$B488&amp;"|"&amp;$C488&amp;"|"&amp;YEAR($A488)&amp;"-"&amp;MONTH($A488)&amp;"-"&amp;DAY($A488)&amp;"|"&amp;$D488)</f>
        <v/>
      </c>
    </row>
    <row r="489">
      <c r="A489" s="44" t="n"/>
      <c r="B489" s="26" t="n"/>
      <c r="C489" s="26" t="n"/>
      <c r="D489" s="26" t="n"/>
      <c r="E489" s="26" t="n"/>
      <c r="F489" s="27" t="n"/>
      <c r="G489" s="27" t="n"/>
      <c r="H489" s="27" t="n"/>
      <c r="I489" s="27" t="n"/>
      <c r="J489" s="27" t="n"/>
      <c r="K489" s="28" t="n"/>
      <c r="L489" s="29">
        <f>IF(COUNTA($A489:$K489)=0,"",MAX($F489-$G489-$H489,0))</f>
        <v/>
      </c>
      <c r="M489" s="29">
        <f>IF(COUNTA($A489:$K489)=0,"",MAX($L489-$I489,0))</f>
        <v/>
      </c>
      <c r="N489" s="45">
        <f>IF(COUNTA($A489:$K489)=0,"",IF($L489=0,"",$I489/$L489))</f>
        <v/>
      </c>
      <c r="O489" s="29">
        <f>IF(COUNTA($A489:$K489)=0,"",$G489+$H489)</f>
        <v/>
      </c>
      <c r="P489" s="31">
        <f>IF(COUNTA($A489:$K489)=0,"",IF(OR($A489="",$B489="",$C489="",$D489="",$E489="",$F489="",$G489="",$H489="",$I489="",$J489=""),"Missing required field",IF(COUNTIFS(Lists!$B$2:$B$21,$B489,Lists!$D$2:$D$21,$C489)=0,"Room/clinic mismatch",IF(COUNTIFS($A$7:$A$506,$A489,$B$7:$B$506,$B489,$C$7:$C$506,$C489,$D$7:$D$506,$D489)&gt;1,"Duplicate room session",IF($G489+$H489&gt;$F489,"Unavailable exceeds capacity",IF($I489&gt;$L489,"Occupied exceeds usable","Ready"))))))</f>
        <v/>
      </c>
      <c r="Q489" s="29">
        <f>IF($P489&lt;&gt;"Ready",0,IF(AND($A489&gt;=Dashboard!$B$4,$A489&lt;=Dashboard!$B$5,OR(Dashboard!$B$6="All",$B489=Dashboard!$B$6),OR(Dashboard!$B$7="All",$E489=Dashboard!$B$7)),1,0))</f>
        <v/>
      </c>
      <c r="R489" s="32">
        <f>IF(OR($A489="",$B489="",$C489="",$D489=""),"",$B489&amp;"|"&amp;$C489&amp;"|"&amp;YEAR($A489)&amp;"-"&amp;MONTH($A489)&amp;"-"&amp;DAY($A489)&amp;"|"&amp;$D489)</f>
        <v/>
      </c>
    </row>
    <row r="490">
      <c r="A490" s="44" t="n"/>
      <c r="B490" s="26" t="n"/>
      <c r="C490" s="26" t="n"/>
      <c r="D490" s="26" t="n"/>
      <c r="E490" s="26" t="n"/>
      <c r="F490" s="27" t="n"/>
      <c r="G490" s="27" t="n"/>
      <c r="H490" s="27" t="n"/>
      <c r="I490" s="27" t="n"/>
      <c r="J490" s="27" t="n"/>
      <c r="K490" s="28" t="n"/>
      <c r="L490" s="29">
        <f>IF(COUNTA($A490:$K490)=0,"",MAX($F490-$G490-$H490,0))</f>
        <v/>
      </c>
      <c r="M490" s="29">
        <f>IF(COUNTA($A490:$K490)=0,"",MAX($L490-$I490,0))</f>
        <v/>
      </c>
      <c r="N490" s="45">
        <f>IF(COUNTA($A490:$K490)=0,"",IF($L490=0,"",$I490/$L490))</f>
        <v/>
      </c>
      <c r="O490" s="29">
        <f>IF(COUNTA($A490:$K490)=0,"",$G490+$H490)</f>
        <v/>
      </c>
      <c r="P490" s="31">
        <f>IF(COUNTA($A490:$K490)=0,"",IF(OR($A490="",$B490="",$C490="",$D490="",$E490="",$F490="",$G490="",$H490="",$I490="",$J490=""),"Missing required field",IF(COUNTIFS(Lists!$B$2:$B$21,$B490,Lists!$D$2:$D$21,$C490)=0,"Room/clinic mismatch",IF(COUNTIFS($A$7:$A$506,$A490,$B$7:$B$506,$B490,$C$7:$C$506,$C490,$D$7:$D$506,$D490)&gt;1,"Duplicate room session",IF($G490+$H490&gt;$F490,"Unavailable exceeds capacity",IF($I490&gt;$L490,"Occupied exceeds usable","Ready"))))))</f>
        <v/>
      </c>
      <c r="Q490" s="29">
        <f>IF($P490&lt;&gt;"Ready",0,IF(AND($A490&gt;=Dashboard!$B$4,$A490&lt;=Dashboard!$B$5,OR(Dashboard!$B$6="All",$B490=Dashboard!$B$6),OR(Dashboard!$B$7="All",$E490=Dashboard!$B$7)),1,0))</f>
        <v/>
      </c>
      <c r="R490" s="32">
        <f>IF(OR($A490="",$B490="",$C490="",$D490=""),"",$B490&amp;"|"&amp;$C490&amp;"|"&amp;YEAR($A490)&amp;"-"&amp;MONTH($A490)&amp;"-"&amp;DAY($A490)&amp;"|"&amp;$D490)</f>
        <v/>
      </c>
    </row>
    <row r="491">
      <c r="A491" s="44" t="n"/>
      <c r="B491" s="26" t="n"/>
      <c r="C491" s="26" t="n"/>
      <c r="D491" s="26" t="n"/>
      <c r="E491" s="26" t="n"/>
      <c r="F491" s="27" t="n"/>
      <c r="G491" s="27" t="n"/>
      <c r="H491" s="27" t="n"/>
      <c r="I491" s="27" t="n"/>
      <c r="J491" s="27" t="n"/>
      <c r="K491" s="28" t="n"/>
      <c r="L491" s="29">
        <f>IF(COUNTA($A491:$K491)=0,"",MAX($F491-$G491-$H491,0))</f>
        <v/>
      </c>
      <c r="M491" s="29">
        <f>IF(COUNTA($A491:$K491)=0,"",MAX($L491-$I491,0))</f>
        <v/>
      </c>
      <c r="N491" s="45">
        <f>IF(COUNTA($A491:$K491)=0,"",IF($L491=0,"",$I491/$L491))</f>
        <v/>
      </c>
      <c r="O491" s="29">
        <f>IF(COUNTA($A491:$K491)=0,"",$G491+$H491)</f>
        <v/>
      </c>
      <c r="P491" s="31">
        <f>IF(COUNTA($A491:$K491)=0,"",IF(OR($A491="",$B491="",$C491="",$D491="",$E491="",$F491="",$G491="",$H491="",$I491="",$J491=""),"Missing required field",IF(COUNTIFS(Lists!$B$2:$B$21,$B491,Lists!$D$2:$D$21,$C491)=0,"Room/clinic mismatch",IF(COUNTIFS($A$7:$A$506,$A491,$B$7:$B$506,$B491,$C$7:$C$506,$C491,$D$7:$D$506,$D491)&gt;1,"Duplicate room session",IF($G491+$H491&gt;$F491,"Unavailable exceeds capacity",IF($I491&gt;$L491,"Occupied exceeds usable","Ready"))))))</f>
        <v/>
      </c>
      <c r="Q491" s="29">
        <f>IF($P491&lt;&gt;"Ready",0,IF(AND($A491&gt;=Dashboard!$B$4,$A491&lt;=Dashboard!$B$5,OR(Dashboard!$B$6="All",$B491=Dashboard!$B$6),OR(Dashboard!$B$7="All",$E491=Dashboard!$B$7)),1,0))</f>
        <v/>
      </c>
      <c r="R491" s="32">
        <f>IF(OR($A491="",$B491="",$C491="",$D491=""),"",$B491&amp;"|"&amp;$C491&amp;"|"&amp;YEAR($A491)&amp;"-"&amp;MONTH($A491)&amp;"-"&amp;DAY($A491)&amp;"|"&amp;$D491)</f>
        <v/>
      </c>
    </row>
    <row r="492">
      <c r="A492" s="44" t="n"/>
      <c r="B492" s="26" t="n"/>
      <c r="C492" s="26" t="n"/>
      <c r="D492" s="26" t="n"/>
      <c r="E492" s="26" t="n"/>
      <c r="F492" s="27" t="n"/>
      <c r="G492" s="27" t="n"/>
      <c r="H492" s="27" t="n"/>
      <c r="I492" s="27" t="n"/>
      <c r="J492" s="27" t="n"/>
      <c r="K492" s="28" t="n"/>
      <c r="L492" s="29">
        <f>IF(COUNTA($A492:$K492)=0,"",MAX($F492-$G492-$H492,0))</f>
        <v/>
      </c>
      <c r="M492" s="29">
        <f>IF(COUNTA($A492:$K492)=0,"",MAX($L492-$I492,0))</f>
        <v/>
      </c>
      <c r="N492" s="45">
        <f>IF(COUNTA($A492:$K492)=0,"",IF($L492=0,"",$I492/$L492))</f>
        <v/>
      </c>
      <c r="O492" s="29">
        <f>IF(COUNTA($A492:$K492)=0,"",$G492+$H492)</f>
        <v/>
      </c>
      <c r="P492" s="31">
        <f>IF(COUNTA($A492:$K492)=0,"",IF(OR($A492="",$B492="",$C492="",$D492="",$E492="",$F492="",$G492="",$H492="",$I492="",$J492=""),"Missing required field",IF(COUNTIFS(Lists!$B$2:$B$21,$B492,Lists!$D$2:$D$21,$C492)=0,"Room/clinic mismatch",IF(COUNTIFS($A$7:$A$506,$A492,$B$7:$B$506,$B492,$C$7:$C$506,$C492,$D$7:$D$506,$D492)&gt;1,"Duplicate room session",IF($G492+$H492&gt;$F492,"Unavailable exceeds capacity",IF($I492&gt;$L492,"Occupied exceeds usable","Ready"))))))</f>
        <v/>
      </c>
      <c r="Q492" s="29">
        <f>IF($P492&lt;&gt;"Ready",0,IF(AND($A492&gt;=Dashboard!$B$4,$A492&lt;=Dashboard!$B$5,OR(Dashboard!$B$6="All",$B492=Dashboard!$B$6),OR(Dashboard!$B$7="All",$E492=Dashboard!$B$7)),1,0))</f>
        <v/>
      </c>
      <c r="R492" s="32">
        <f>IF(OR($A492="",$B492="",$C492="",$D492=""),"",$B492&amp;"|"&amp;$C492&amp;"|"&amp;YEAR($A492)&amp;"-"&amp;MONTH($A492)&amp;"-"&amp;DAY($A492)&amp;"|"&amp;$D492)</f>
        <v/>
      </c>
    </row>
    <row r="493">
      <c r="A493" s="44" t="n"/>
      <c r="B493" s="26" t="n"/>
      <c r="C493" s="26" t="n"/>
      <c r="D493" s="26" t="n"/>
      <c r="E493" s="26" t="n"/>
      <c r="F493" s="27" t="n"/>
      <c r="G493" s="27" t="n"/>
      <c r="H493" s="27" t="n"/>
      <c r="I493" s="27" t="n"/>
      <c r="J493" s="27" t="n"/>
      <c r="K493" s="28" t="n"/>
      <c r="L493" s="29">
        <f>IF(COUNTA($A493:$K493)=0,"",MAX($F493-$G493-$H493,0))</f>
        <v/>
      </c>
      <c r="M493" s="29">
        <f>IF(COUNTA($A493:$K493)=0,"",MAX($L493-$I493,0))</f>
        <v/>
      </c>
      <c r="N493" s="45">
        <f>IF(COUNTA($A493:$K493)=0,"",IF($L493=0,"",$I493/$L493))</f>
        <v/>
      </c>
      <c r="O493" s="29">
        <f>IF(COUNTA($A493:$K493)=0,"",$G493+$H493)</f>
        <v/>
      </c>
      <c r="P493" s="31">
        <f>IF(COUNTA($A493:$K493)=0,"",IF(OR($A493="",$B493="",$C493="",$D493="",$E493="",$F493="",$G493="",$H493="",$I493="",$J493=""),"Missing required field",IF(COUNTIFS(Lists!$B$2:$B$21,$B493,Lists!$D$2:$D$21,$C493)=0,"Room/clinic mismatch",IF(COUNTIFS($A$7:$A$506,$A493,$B$7:$B$506,$B493,$C$7:$C$506,$C493,$D$7:$D$506,$D493)&gt;1,"Duplicate room session",IF($G493+$H493&gt;$F493,"Unavailable exceeds capacity",IF($I493&gt;$L493,"Occupied exceeds usable","Ready"))))))</f>
        <v/>
      </c>
      <c r="Q493" s="29">
        <f>IF($P493&lt;&gt;"Ready",0,IF(AND($A493&gt;=Dashboard!$B$4,$A493&lt;=Dashboard!$B$5,OR(Dashboard!$B$6="All",$B493=Dashboard!$B$6),OR(Dashboard!$B$7="All",$E493=Dashboard!$B$7)),1,0))</f>
        <v/>
      </c>
      <c r="R493" s="32">
        <f>IF(OR($A493="",$B493="",$C493="",$D493=""),"",$B493&amp;"|"&amp;$C493&amp;"|"&amp;YEAR($A493)&amp;"-"&amp;MONTH($A493)&amp;"-"&amp;DAY($A493)&amp;"|"&amp;$D493)</f>
        <v/>
      </c>
    </row>
    <row r="494">
      <c r="A494" s="44" t="n"/>
      <c r="B494" s="26" t="n"/>
      <c r="C494" s="26" t="n"/>
      <c r="D494" s="26" t="n"/>
      <c r="E494" s="26" t="n"/>
      <c r="F494" s="27" t="n"/>
      <c r="G494" s="27" t="n"/>
      <c r="H494" s="27" t="n"/>
      <c r="I494" s="27" t="n"/>
      <c r="J494" s="27" t="n"/>
      <c r="K494" s="28" t="n"/>
      <c r="L494" s="29">
        <f>IF(COUNTA($A494:$K494)=0,"",MAX($F494-$G494-$H494,0))</f>
        <v/>
      </c>
      <c r="M494" s="29">
        <f>IF(COUNTA($A494:$K494)=0,"",MAX($L494-$I494,0))</f>
        <v/>
      </c>
      <c r="N494" s="45">
        <f>IF(COUNTA($A494:$K494)=0,"",IF($L494=0,"",$I494/$L494))</f>
        <v/>
      </c>
      <c r="O494" s="29">
        <f>IF(COUNTA($A494:$K494)=0,"",$G494+$H494)</f>
        <v/>
      </c>
      <c r="P494" s="31">
        <f>IF(COUNTA($A494:$K494)=0,"",IF(OR($A494="",$B494="",$C494="",$D494="",$E494="",$F494="",$G494="",$H494="",$I494="",$J494=""),"Missing required field",IF(COUNTIFS(Lists!$B$2:$B$21,$B494,Lists!$D$2:$D$21,$C494)=0,"Room/clinic mismatch",IF(COUNTIFS($A$7:$A$506,$A494,$B$7:$B$506,$B494,$C$7:$C$506,$C494,$D$7:$D$506,$D494)&gt;1,"Duplicate room session",IF($G494+$H494&gt;$F494,"Unavailable exceeds capacity",IF($I494&gt;$L494,"Occupied exceeds usable","Ready"))))))</f>
        <v/>
      </c>
      <c r="Q494" s="29">
        <f>IF($P494&lt;&gt;"Ready",0,IF(AND($A494&gt;=Dashboard!$B$4,$A494&lt;=Dashboard!$B$5,OR(Dashboard!$B$6="All",$B494=Dashboard!$B$6),OR(Dashboard!$B$7="All",$E494=Dashboard!$B$7)),1,0))</f>
        <v/>
      </c>
      <c r="R494" s="32">
        <f>IF(OR($A494="",$B494="",$C494="",$D494=""),"",$B494&amp;"|"&amp;$C494&amp;"|"&amp;YEAR($A494)&amp;"-"&amp;MONTH($A494)&amp;"-"&amp;DAY($A494)&amp;"|"&amp;$D494)</f>
        <v/>
      </c>
    </row>
    <row r="495">
      <c r="A495" s="44" t="n"/>
      <c r="B495" s="26" t="n"/>
      <c r="C495" s="26" t="n"/>
      <c r="D495" s="26" t="n"/>
      <c r="E495" s="26" t="n"/>
      <c r="F495" s="27" t="n"/>
      <c r="G495" s="27" t="n"/>
      <c r="H495" s="27" t="n"/>
      <c r="I495" s="27" t="n"/>
      <c r="J495" s="27" t="n"/>
      <c r="K495" s="28" t="n"/>
      <c r="L495" s="29">
        <f>IF(COUNTA($A495:$K495)=0,"",MAX($F495-$G495-$H495,0))</f>
        <v/>
      </c>
      <c r="M495" s="29">
        <f>IF(COUNTA($A495:$K495)=0,"",MAX($L495-$I495,0))</f>
        <v/>
      </c>
      <c r="N495" s="45">
        <f>IF(COUNTA($A495:$K495)=0,"",IF($L495=0,"",$I495/$L495))</f>
        <v/>
      </c>
      <c r="O495" s="29">
        <f>IF(COUNTA($A495:$K495)=0,"",$G495+$H495)</f>
        <v/>
      </c>
      <c r="P495" s="31">
        <f>IF(COUNTA($A495:$K495)=0,"",IF(OR($A495="",$B495="",$C495="",$D495="",$E495="",$F495="",$G495="",$H495="",$I495="",$J495=""),"Missing required field",IF(COUNTIFS(Lists!$B$2:$B$21,$B495,Lists!$D$2:$D$21,$C495)=0,"Room/clinic mismatch",IF(COUNTIFS($A$7:$A$506,$A495,$B$7:$B$506,$B495,$C$7:$C$506,$C495,$D$7:$D$506,$D495)&gt;1,"Duplicate room session",IF($G495+$H495&gt;$F495,"Unavailable exceeds capacity",IF($I495&gt;$L495,"Occupied exceeds usable","Ready"))))))</f>
        <v/>
      </c>
      <c r="Q495" s="29">
        <f>IF($P495&lt;&gt;"Ready",0,IF(AND($A495&gt;=Dashboard!$B$4,$A495&lt;=Dashboard!$B$5,OR(Dashboard!$B$6="All",$B495=Dashboard!$B$6),OR(Dashboard!$B$7="All",$E495=Dashboard!$B$7)),1,0))</f>
        <v/>
      </c>
      <c r="R495" s="32">
        <f>IF(OR($A495="",$B495="",$C495="",$D495=""),"",$B495&amp;"|"&amp;$C495&amp;"|"&amp;YEAR($A495)&amp;"-"&amp;MONTH($A495)&amp;"-"&amp;DAY($A495)&amp;"|"&amp;$D495)</f>
        <v/>
      </c>
    </row>
    <row r="496">
      <c r="A496" s="44" t="n"/>
      <c r="B496" s="26" t="n"/>
      <c r="C496" s="26" t="n"/>
      <c r="D496" s="26" t="n"/>
      <c r="E496" s="26" t="n"/>
      <c r="F496" s="27" t="n"/>
      <c r="G496" s="27" t="n"/>
      <c r="H496" s="27" t="n"/>
      <c r="I496" s="27" t="n"/>
      <c r="J496" s="27" t="n"/>
      <c r="K496" s="28" t="n"/>
      <c r="L496" s="29">
        <f>IF(COUNTA($A496:$K496)=0,"",MAX($F496-$G496-$H496,0))</f>
        <v/>
      </c>
      <c r="M496" s="29">
        <f>IF(COUNTA($A496:$K496)=0,"",MAX($L496-$I496,0))</f>
        <v/>
      </c>
      <c r="N496" s="45">
        <f>IF(COUNTA($A496:$K496)=0,"",IF($L496=0,"",$I496/$L496))</f>
        <v/>
      </c>
      <c r="O496" s="29">
        <f>IF(COUNTA($A496:$K496)=0,"",$G496+$H496)</f>
        <v/>
      </c>
      <c r="P496" s="31">
        <f>IF(COUNTA($A496:$K496)=0,"",IF(OR($A496="",$B496="",$C496="",$D496="",$E496="",$F496="",$G496="",$H496="",$I496="",$J496=""),"Missing required field",IF(COUNTIFS(Lists!$B$2:$B$21,$B496,Lists!$D$2:$D$21,$C496)=0,"Room/clinic mismatch",IF(COUNTIFS($A$7:$A$506,$A496,$B$7:$B$506,$B496,$C$7:$C$506,$C496,$D$7:$D$506,$D496)&gt;1,"Duplicate room session",IF($G496+$H496&gt;$F496,"Unavailable exceeds capacity",IF($I496&gt;$L496,"Occupied exceeds usable","Ready"))))))</f>
        <v/>
      </c>
      <c r="Q496" s="29">
        <f>IF($P496&lt;&gt;"Ready",0,IF(AND($A496&gt;=Dashboard!$B$4,$A496&lt;=Dashboard!$B$5,OR(Dashboard!$B$6="All",$B496=Dashboard!$B$6),OR(Dashboard!$B$7="All",$E496=Dashboard!$B$7)),1,0))</f>
        <v/>
      </c>
      <c r="R496" s="32">
        <f>IF(OR($A496="",$B496="",$C496="",$D496=""),"",$B496&amp;"|"&amp;$C496&amp;"|"&amp;YEAR($A496)&amp;"-"&amp;MONTH($A496)&amp;"-"&amp;DAY($A496)&amp;"|"&amp;$D496)</f>
        <v/>
      </c>
    </row>
    <row r="497">
      <c r="A497" s="44" t="n"/>
      <c r="B497" s="26" t="n"/>
      <c r="C497" s="26" t="n"/>
      <c r="D497" s="26" t="n"/>
      <c r="E497" s="26" t="n"/>
      <c r="F497" s="27" t="n"/>
      <c r="G497" s="27" t="n"/>
      <c r="H497" s="27" t="n"/>
      <c r="I497" s="27" t="n"/>
      <c r="J497" s="27" t="n"/>
      <c r="K497" s="28" t="n"/>
      <c r="L497" s="29">
        <f>IF(COUNTA($A497:$K497)=0,"",MAX($F497-$G497-$H497,0))</f>
        <v/>
      </c>
      <c r="M497" s="29">
        <f>IF(COUNTA($A497:$K497)=0,"",MAX($L497-$I497,0))</f>
        <v/>
      </c>
      <c r="N497" s="45">
        <f>IF(COUNTA($A497:$K497)=0,"",IF($L497=0,"",$I497/$L497))</f>
        <v/>
      </c>
      <c r="O497" s="29">
        <f>IF(COUNTA($A497:$K497)=0,"",$G497+$H497)</f>
        <v/>
      </c>
      <c r="P497" s="31">
        <f>IF(COUNTA($A497:$K497)=0,"",IF(OR($A497="",$B497="",$C497="",$D497="",$E497="",$F497="",$G497="",$H497="",$I497="",$J497=""),"Missing required field",IF(COUNTIFS(Lists!$B$2:$B$21,$B497,Lists!$D$2:$D$21,$C497)=0,"Room/clinic mismatch",IF(COUNTIFS($A$7:$A$506,$A497,$B$7:$B$506,$B497,$C$7:$C$506,$C497,$D$7:$D$506,$D497)&gt;1,"Duplicate room session",IF($G497+$H497&gt;$F497,"Unavailable exceeds capacity",IF($I497&gt;$L497,"Occupied exceeds usable","Ready"))))))</f>
        <v/>
      </c>
      <c r="Q497" s="29">
        <f>IF($P497&lt;&gt;"Ready",0,IF(AND($A497&gt;=Dashboard!$B$4,$A497&lt;=Dashboard!$B$5,OR(Dashboard!$B$6="All",$B497=Dashboard!$B$6),OR(Dashboard!$B$7="All",$E497=Dashboard!$B$7)),1,0))</f>
        <v/>
      </c>
      <c r="R497" s="32">
        <f>IF(OR($A497="",$B497="",$C497="",$D497=""),"",$B497&amp;"|"&amp;$C497&amp;"|"&amp;YEAR($A497)&amp;"-"&amp;MONTH($A497)&amp;"-"&amp;DAY($A497)&amp;"|"&amp;$D497)</f>
        <v/>
      </c>
    </row>
    <row r="498">
      <c r="A498" s="44" t="n"/>
      <c r="B498" s="26" t="n"/>
      <c r="C498" s="26" t="n"/>
      <c r="D498" s="26" t="n"/>
      <c r="E498" s="26" t="n"/>
      <c r="F498" s="27" t="n"/>
      <c r="G498" s="27" t="n"/>
      <c r="H498" s="27" t="n"/>
      <c r="I498" s="27" t="n"/>
      <c r="J498" s="27" t="n"/>
      <c r="K498" s="28" t="n"/>
      <c r="L498" s="29">
        <f>IF(COUNTA($A498:$K498)=0,"",MAX($F498-$G498-$H498,0))</f>
        <v/>
      </c>
      <c r="M498" s="29">
        <f>IF(COUNTA($A498:$K498)=0,"",MAX($L498-$I498,0))</f>
        <v/>
      </c>
      <c r="N498" s="45">
        <f>IF(COUNTA($A498:$K498)=0,"",IF($L498=0,"",$I498/$L498))</f>
        <v/>
      </c>
      <c r="O498" s="29">
        <f>IF(COUNTA($A498:$K498)=0,"",$G498+$H498)</f>
        <v/>
      </c>
      <c r="P498" s="31">
        <f>IF(COUNTA($A498:$K498)=0,"",IF(OR($A498="",$B498="",$C498="",$D498="",$E498="",$F498="",$G498="",$H498="",$I498="",$J498=""),"Missing required field",IF(COUNTIFS(Lists!$B$2:$B$21,$B498,Lists!$D$2:$D$21,$C498)=0,"Room/clinic mismatch",IF(COUNTIFS($A$7:$A$506,$A498,$B$7:$B$506,$B498,$C$7:$C$506,$C498,$D$7:$D$506,$D498)&gt;1,"Duplicate room session",IF($G498+$H498&gt;$F498,"Unavailable exceeds capacity",IF($I498&gt;$L498,"Occupied exceeds usable","Ready"))))))</f>
        <v/>
      </c>
      <c r="Q498" s="29">
        <f>IF($P498&lt;&gt;"Ready",0,IF(AND($A498&gt;=Dashboard!$B$4,$A498&lt;=Dashboard!$B$5,OR(Dashboard!$B$6="All",$B498=Dashboard!$B$6),OR(Dashboard!$B$7="All",$E498=Dashboard!$B$7)),1,0))</f>
        <v/>
      </c>
      <c r="R498" s="32">
        <f>IF(OR($A498="",$B498="",$C498="",$D498=""),"",$B498&amp;"|"&amp;$C498&amp;"|"&amp;YEAR($A498)&amp;"-"&amp;MONTH($A498)&amp;"-"&amp;DAY($A498)&amp;"|"&amp;$D498)</f>
        <v/>
      </c>
    </row>
    <row r="499">
      <c r="A499" s="44" t="n"/>
      <c r="B499" s="26" t="n"/>
      <c r="C499" s="26" t="n"/>
      <c r="D499" s="26" t="n"/>
      <c r="E499" s="26" t="n"/>
      <c r="F499" s="27" t="n"/>
      <c r="G499" s="27" t="n"/>
      <c r="H499" s="27" t="n"/>
      <c r="I499" s="27" t="n"/>
      <c r="J499" s="27" t="n"/>
      <c r="K499" s="28" t="n"/>
      <c r="L499" s="29">
        <f>IF(COUNTA($A499:$K499)=0,"",MAX($F499-$G499-$H499,0))</f>
        <v/>
      </c>
      <c r="M499" s="29">
        <f>IF(COUNTA($A499:$K499)=0,"",MAX($L499-$I499,0))</f>
        <v/>
      </c>
      <c r="N499" s="45">
        <f>IF(COUNTA($A499:$K499)=0,"",IF($L499=0,"",$I499/$L499))</f>
        <v/>
      </c>
      <c r="O499" s="29">
        <f>IF(COUNTA($A499:$K499)=0,"",$G499+$H499)</f>
        <v/>
      </c>
      <c r="P499" s="31">
        <f>IF(COUNTA($A499:$K499)=0,"",IF(OR($A499="",$B499="",$C499="",$D499="",$E499="",$F499="",$G499="",$H499="",$I499="",$J499=""),"Missing required field",IF(COUNTIFS(Lists!$B$2:$B$21,$B499,Lists!$D$2:$D$21,$C499)=0,"Room/clinic mismatch",IF(COUNTIFS($A$7:$A$506,$A499,$B$7:$B$506,$B499,$C$7:$C$506,$C499,$D$7:$D$506,$D499)&gt;1,"Duplicate room session",IF($G499+$H499&gt;$F499,"Unavailable exceeds capacity",IF($I499&gt;$L499,"Occupied exceeds usable","Ready"))))))</f>
        <v/>
      </c>
      <c r="Q499" s="29">
        <f>IF($P499&lt;&gt;"Ready",0,IF(AND($A499&gt;=Dashboard!$B$4,$A499&lt;=Dashboard!$B$5,OR(Dashboard!$B$6="All",$B499=Dashboard!$B$6),OR(Dashboard!$B$7="All",$E499=Dashboard!$B$7)),1,0))</f>
        <v/>
      </c>
      <c r="R499" s="32">
        <f>IF(OR($A499="",$B499="",$C499="",$D499=""),"",$B499&amp;"|"&amp;$C499&amp;"|"&amp;YEAR($A499)&amp;"-"&amp;MONTH($A499)&amp;"-"&amp;DAY($A499)&amp;"|"&amp;$D499)</f>
        <v/>
      </c>
    </row>
    <row r="500">
      <c r="A500" s="44" t="n"/>
      <c r="B500" s="26" t="n"/>
      <c r="C500" s="26" t="n"/>
      <c r="D500" s="26" t="n"/>
      <c r="E500" s="26" t="n"/>
      <c r="F500" s="27" t="n"/>
      <c r="G500" s="27" t="n"/>
      <c r="H500" s="27" t="n"/>
      <c r="I500" s="27" t="n"/>
      <c r="J500" s="27" t="n"/>
      <c r="K500" s="28" t="n"/>
      <c r="L500" s="29">
        <f>IF(COUNTA($A500:$K500)=0,"",MAX($F500-$G500-$H500,0))</f>
        <v/>
      </c>
      <c r="M500" s="29">
        <f>IF(COUNTA($A500:$K500)=0,"",MAX($L500-$I500,0))</f>
        <v/>
      </c>
      <c r="N500" s="45">
        <f>IF(COUNTA($A500:$K500)=0,"",IF($L500=0,"",$I500/$L500))</f>
        <v/>
      </c>
      <c r="O500" s="29">
        <f>IF(COUNTA($A500:$K500)=0,"",$G500+$H500)</f>
        <v/>
      </c>
      <c r="P500" s="31">
        <f>IF(COUNTA($A500:$K500)=0,"",IF(OR($A500="",$B500="",$C500="",$D500="",$E500="",$F500="",$G500="",$H500="",$I500="",$J500=""),"Missing required field",IF(COUNTIFS(Lists!$B$2:$B$21,$B500,Lists!$D$2:$D$21,$C500)=0,"Room/clinic mismatch",IF(COUNTIFS($A$7:$A$506,$A500,$B$7:$B$506,$B500,$C$7:$C$506,$C500,$D$7:$D$506,$D500)&gt;1,"Duplicate room session",IF($G500+$H500&gt;$F500,"Unavailable exceeds capacity",IF($I500&gt;$L500,"Occupied exceeds usable","Ready"))))))</f>
        <v/>
      </c>
      <c r="Q500" s="29">
        <f>IF($P500&lt;&gt;"Ready",0,IF(AND($A500&gt;=Dashboard!$B$4,$A500&lt;=Dashboard!$B$5,OR(Dashboard!$B$6="All",$B500=Dashboard!$B$6),OR(Dashboard!$B$7="All",$E500=Dashboard!$B$7)),1,0))</f>
        <v/>
      </c>
      <c r="R500" s="32">
        <f>IF(OR($A500="",$B500="",$C500="",$D500=""),"",$B500&amp;"|"&amp;$C500&amp;"|"&amp;YEAR($A500)&amp;"-"&amp;MONTH($A500)&amp;"-"&amp;DAY($A500)&amp;"|"&amp;$D500)</f>
        <v/>
      </c>
    </row>
    <row r="501">
      <c r="A501" s="44" t="n"/>
      <c r="B501" s="26" t="n"/>
      <c r="C501" s="26" t="n"/>
      <c r="D501" s="26" t="n"/>
      <c r="E501" s="26" t="n"/>
      <c r="F501" s="27" t="n"/>
      <c r="G501" s="27" t="n"/>
      <c r="H501" s="27" t="n"/>
      <c r="I501" s="27" t="n"/>
      <c r="J501" s="27" t="n"/>
      <c r="K501" s="28" t="n"/>
      <c r="L501" s="29">
        <f>IF(COUNTA($A501:$K501)=0,"",MAX($F501-$G501-$H501,0))</f>
        <v/>
      </c>
      <c r="M501" s="29">
        <f>IF(COUNTA($A501:$K501)=0,"",MAX($L501-$I501,0))</f>
        <v/>
      </c>
      <c r="N501" s="45">
        <f>IF(COUNTA($A501:$K501)=0,"",IF($L501=0,"",$I501/$L501))</f>
        <v/>
      </c>
      <c r="O501" s="29">
        <f>IF(COUNTA($A501:$K501)=0,"",$G501+$H501)</f>
        <v/>
      </c>
      <c r="P501" s="31">
        <f>IF(COUNTA($A501:$K501)=0,"",IF(OR($A501="",$B501="",$C501="",$D501="",$E501="",$F501="",$G501="",$H501="",$I501="",$J501=""),"Missing required field",IF(COUNTIFS(Lists!$B$2:$B$21,$B501,Lists!$D$2:$D$21,$C501)=0,"Room/clinic mismatch",IF(COUNTIFS($A$7:$A$506,$A501,$B$7:$B$506,$B501,$C$7:$C$506,$C501,$D$7:$D$506,$D501)&gt;1,"Duplicate room session",IF($G501+$H501&gt;$F501,"Unavailable exceeds capacity",IF($I501&gt;$L501,"Occupied exceeds usable","Ready"))))))</f>
        <v/>
      </c>
      <c r="Q501" s="29">
        <f>IF($P501&lt;&gt;"Ready",0,IF(AND($A501&gt;=Dashboard!$B$4,$A501&lt;=Dashboard!$B$5,OR(Dashboard!$B$6="All",$B501=Dashboard!$B$6),OR(Dashboard!$B$7="All",$E501=Dashboard!$B$7)),1,0))</f>
        <v/>
      </c>
      <c r="R501" s="32">
        <f>IF(OR($A501="",$B501="",$C501="",$D501=""),"",$B501&amp;"|"&amp;$C501&amp;"|"&amp;YEAR($A501)&amp;"-"&amp;MONTH($A501)&amp;"-"&amp;DAY($A501)&amp;"|"&amp;$D501)</f>
        <v/>
      </c>
    </row>
    <row r="502">
      <c r="A502" s="44" t="n"/>
      <c r="B502" s="26" t="n"/>
      <c r="C502" s="26" t="n"/>
      <c r="D502" s="26" t="n"/>
      <c r="E502" s="26" t="n"/>
      <c r="F502" s="27" t="n"/>
      <c r="G502" s="27" t="n"/>
      <c r="H502" s="27" t="n"/>
      <c r="I502" s="27" t="n"/>
      <c r="J502" s="27" t="n"/>
      <c r="K502" s="28" t="n"/>
      <c r="L502" s="29">
        <f>IF(COUNTA($A502:$K502)=0,"",MAX($F502-$G502-$H502,0))</f>
        <v/>
      </c>
      <c r="M502" s="29">
        <f>IF(COUNTA($A502:$K502)=0,"",MAX($L502-$I502,0))</f>
        <v/>
      </c>
      <c r="N502" s="45">
        <f>IF(COUNTA($A502:$K502)=0,"",IF($L502=0,"",$I502/$L502))</f>
        <v/>
      </c>
      <c r="O502" s="29">
        <f>IF(COUNTA($A502:$K502)=0,"",$G502+$H502)</f>
        <v/>
      </c>
      <c r="P502" s="31">
        <f>IF(COUNTA($A502:$K502)=0,"",IF(OR($A502="",$B502="",$C502="",$D502="",$E502="",$F502="",$G502="",$H502="",$I502="",$J502=""),"Missing required field",IF(COUNTIFS(Lists!$B$2:$B$21,$B502,Lists!$D$2:$D$21,$C502)=0,"Room/clinic mismatch",IF(COUNTIFS($A$7:$A$506,$A502,$B$7:$B$506,$B502,$C$7:$C$506,$C502,$D$7:$D$506,$D502)&gt;1,"Duplicate room session",IF($G502+$H502&gt;$F502,"Unavailable exceeds capacity",IF($I502&gt;$L502,"Occupied exceeds usable","Ready"))))))</f>
        <v/>
      </c>
      <c r="Q502" s="29">
        <f>IF($P502&lt;&gt;"Ready",0,IF(AND($A502&gt;=Dashboard!$B$4,$A502&lt;=Dashboard!$B$5,OR(Dashboard!$B$6="All",$B502=Dashboard!$B$6),OR(Dashboard!$B$7="All",$E502=Dashboard!$B$7)),1,0))</f>
        <v/>
      </c>
      <c r="R502" s="32">
        <f>IF(OR($A502="",$B502="",$C502="",$D502=""),"",$B502&amp;"|"&amp;$C502&amp;"|"&amp;YEAR($A502)&amp;"-"&amp;MONTH($A502)&amp;"-"&amp;DAY($A502)&amp;"|"&amp;$D502)</f>
        <v/>
      </c>
    </row>
    <row r="503">
      <c r="A503" s="44" t="n"/>
      <c r="B503" s="26" t="n"/>
      <c r="C503" s="26" t="n"/>
      <c r="D503" s="26" t="n"/>
      <c r="E503" s="26" t="n"/>
      <c r="F503" s="27" t="n"/>
      <c r="G503" s="27" t="n"/>
      <c r="H503" s="27" t="n"/>
      <c r="I503" s="27" t="n"/>
      <c r="J503" s="27" t="n"/>
      <c r="K503" s="28" t="n"/>
      <c r="L503" s="29">
        <f>IF(COUNTA($A503:$K503)=0,"",MAX($F503-$G503-$H503,0))</f>
        <v/>
      </c>
      <c r="M503" s="29">
        <f>IF(COUNTA($A503:$K503)=0,"",MAX($L503-$I503,0))</f>
        <v/>
      </c>
      <c r="N503" s="45">
        <f>IF(COUNTA($A503:$K503)=0,"",IF($L503=0,"",$I503/$L503))</f>
        <v/>
      </c>
      <c r="O503" s="29">
        <f>IF(COUNTA($A503:$K503)=0,"",$G503+$H503)</f>
        <v/>
      </c>
      <c r="P503" s="31">
        <f>IF(COUNTA($A503:$K503)=0,"",IF(OR($A503="",$B503="",$C503="",$D503="",$E503="",$F503="",$G503="",$H503="",$I503="",$J503=""),"Missing required field",IF(COUNTIFS(Lists!$B$2:$B$21,$B503,Lists!$D$2:$D$21,$C503)=0,"Room/clinic mismatch",IF(COUNTIFS($A$7:$A$506,$A503,$B$7:$B$506,$B503,$C$7:$C$506,$C503,$D$7:$D$506,$D503)&gt;1,"Duplicate room session",IF($G503+$H503&gt;$F503,"Unavailable exceeds capacity",IF($I503&gt;$L503,"Occupied exceeds usable","Ready"))))))</f>
        <v/>
      </c>
      <c r="Q503" s="29">
        <f>IF($P503&lt;&gt;"Ready",0,IF(AND($A503&gt;=Dashboard!$B$4,$A503&lt;=Dashboard!$B$5,OR(Dashboard!$B$6="All",$B503=Dashboard!$B$6),OR(Dashboard!$B$7="All",$E503=Dashboard!$B$7)),1,0))</f>
        <v/>
      </c>
      <c r="R503" s="32">
        <f>IF(OR($A503="",$B503="",$C503="",$D503=""),"",$B503&amp;"|"&amp;$C503&amp;"|"&amp;YEAR($A503)&amp;"-"&amp;MONTH($A503)&amp;"-"&amp;DAY($A503)&amp;"|"&amp;$D503)</f>
        <v/>
      </c>
    </row>
    <row r="504">
      <c r="A504" s="44" t="n"/>
      <c r="B504" s="26" t="n"/>
      <c r="C504" s="26" t="n"/>
      <c r="D504" s="26" t="n"/>
      <c r="E504" s="26" t="n"/>
      <c r="F504" s="27" t="n"/>
      <c r="G504" s="27" t="n"/>
      <c r="H504" s="27" t="n"/>
      <c r="I504" s="27" t="n"/>
      <c r="J504" s="27" t="n"/>
      <c r="K504" s="28" t="n"/>
      <c r="L504" s="29">
        <f>IF(COUNTA($A504:$K504)=0,"",MAX($F504-$G504-$H504,0))</f>
        <v/>
      </c>
      <c r="M504" s="29">
        <f>IF(COUNTA($A504:$K504)=0,"",MAX($L504-$I504,0))</f>
        <v/>
      </c>
      <c r="N504" s="45">
        <f>IF(COUNTA($A504:$K504)=0,"",IF($L504=0,"",$I504/$L504))</f>
        <v/>
      </c>
      <c r="O504" s="29">
        <f>IF(COUNTA($A504:$K504)=0,"",$G504+$H504)</f>
        <v/>
      </c>
      <c r="P504" s="31">
        <f>IF(COUNTA($A504:$K504)=0,"",IF(OR($A504="",$B504="",$C504="",$D504="",$E504="",$F504="",$G504="",$H504="",$I504="",$J504=""),"Missing required field",IF(COUNTIFS(Lists!$B$2:$B$21,$B504,Lists!$D$2:$D$21,$C504)=0,"Room/clinic mismatch",IF(COUNTIFS($A$7:$A$506,$A504,$B$7:$B$506,$B504,$C$7:$C$506,$C504,$D$7:$D$506,$D504)&gt;1,"Duplicate room session",IF($G504+$H504&gt;$F504,"Unavailable exceeds capacity",IF($I504&gt;$L504,"Occupied exceeds usable","Ready"))))))</f>
        <v/>
      </c>
      <c r="Q504" s="29">
        <f>IF($P504&lt;&gt;"Ready",0,IF(AND($A504&gt;=Dashboard!$B$4,$A504&lt;=Dashboard!$B$5,OR(Dashboard!$B$6="All",$B504=Dashboard!$B$6),OR(Dashboard!$B$7="All",$E504=Dashboard!$B$7)),1,0))</f>
        <v/>
      </c>
      <c r="R504" s="32">
        <f>IF(OR($A504="",$B504="",$C504="",$D504=""),"",$B504&amp;"|"&amp;$C504&amp;"|"&amp;YEAR($A504)&amp;"-"&amp;MONTH($A504)&amp;"-"&amp;DAY($A504)&amp;"|"&amp;$D504)</f>
        <v/>
      </c>
    </row>
    <row r="505">
      <c r="A505" s="44" t="n"/>
      <c r="B505" s="26" t="n"/>
      <c r="C505" s="26" t="n"/>
      <c r="D505" s="26" t="n"/>
      <c r="E505" s="26" t="n"/>
      <c r="F505" s="27" t="n"/>
      <c r="G505" s="27" t="n"/>
      <c r="H505" s="27" t="n"/>
      <c r="I505" s="27" t="n"/>
      <c r="J505" s="27" t="n"/>
      <c r="K505" s="28" t="n"/>
      <c r="L505" s="29">
        <f>IF(COUNTA($A505:$K505)=0,"",MAX($F505-$G505-$H505,0))</f>
        <v/>
      </c>
      <c r="M505" s="29">
        <f>IF(COUNTA($A505:$K505)=0,"",MAX($L505-$I505,0))</f>
        <v/>
      </c>
      <c r="N505" s="45">
        <f>IF(COUNTA($A505:$K505)=0,"",IF($L505=0,"",$I505/$L505))</f>
        <v/>
      </c>
      <c r="O505" s="29">
        <f>IF(COUNTA($A505:$K505)=0,"",$G505+$H505)</f>
        <v/>
      </c>
      <c r="P505" s="31">
        <f>IF(COUNTA($A505:$K505)=0,"",IF(OR($A505="",$B505="",$C505="",$D505="",$E505="",$F505="",$G505="",$H505="",$I505="",$J505=""),"Missing required field",IF(COUNTIFS(Lists!$B$2:$B$21,$B505,Lists!$D$2:$D$21,$C505)=0,"Room/clinic mismatch",IF(COUNTIFS($A$7:$A$506,$A505,$B$7:$B$506,$B505,$C$7:$C$506,$C505,$D$7:$D$506,$D505)&gt;1,"Duplicate room session",IF($G505+$H505&gt;$F505,"Unavailable exceeds capacity",IF($I505&gt;$L505,"Occupied exceeds usable","Ready"))))))</f>
        <v/>
      </c>
      <c r="Q505" s="29">
        <f>IF($P505&lt;&gt;"Ready",0,IF(AND($A505&gt;=Dashboard!$B$4,$A505&lt;=Dashboard!$B$5,OR(Dashboard!$B$6="All",$B505=Dashboard!$B$6),OR(Dashboard!$B$7="All",$E505=Dashboard!$B$7)),1,0))</f>
        <v/>
      </c>
      <c r="R505" s="32">
        <f>IF(OR($A505="",$B505="",$C505="",$D505=""),"",$B505&amp;"|"&amp;$C505&amp;"|"&amp;YEAR($A505)&amp;"-"&amp;MONTH($A505)&amp;"-"&amp;DAY($A505)&amp;"|"&amp;$D505)</f>
        <v/>
      </c>
    </row>
    <row r="506">
      <c r="A506" s="44" t="n"/>
      <c r="B506" s="26" t="n"/>
      <c r="C506" s="26" t="n"/>
      <c r="D506" s="26" t="n"/>
      <c r="E506" s="26" t="n"/>
      <c r="F506" s="27" t="n"/>
      <c r="G506" s="27" t="n"/>
      <c r="H506" s="27" t="n"/>
      <c r="I506" s="27" t="n"/>
      <c r="J506" s="27" t="n"/>
      <c r="K506" s="28" t="n"/>
      <c r="L506" s="29">
        <f>IF(COUNTA($A506:$K506)=0,"",MAX($F506-$G506-$H506,0))</f>
        <v/>
      </c>
      <c r="M506" s="29">
        <f>IF(COUNTA($A506:$K506)=0,"",MAX($L506-$I506,0))</f>
        <v/>
      </c>
      <c r="N506" s="45">
        <f>IF(COUNTA($A506:$K506)=0,"",IF($L506=0,"",$I506/$L506))</f>
        <v/>
      </c>
      <c r="O506" s="29">
        <f>IF(COUNTA($A506:$K506)=0,"",$G506+$H506)</f>
        <v/>
      </c>
      <c r="P506" s="31">
        <f>IF(COUNTA($A506:$K506)=0,"",IF(OR($A506="",$B506="",$C506="",$D506="",$E506="",$F506="",$G506="",$H506="",$I506="",$J506=""),"Missing required field",IF(COUNTIFS(Lists!$B$2:$B$21,$B506,Lists!$D$2:$D$21,$C506)=0,"Room/clinic mismatch",IF(COUNTIFS($A$7:$A$506,$A506,$B$7:$B$506,$B506,$C$7:$C$506,$C506,$D$7:$D$506,$D506)&gt;1,"Duplicate room session",IF($G506+$H506&gt;$F506,"Unavailable exceeds capacity",IF($I506&gt;$L506,"Occupied exceeds usable","Ready"))))))</f>
        <v/>
      </c>
      <c r="Q506" s="29">
        <f>IF($P506&lt;&gt;"Ready",0,IF(AND($A506&gt;=Dashboard!$B$4,$A506&lt;=Dashboard!$B$5,OR(Dashboard!$B$6="All",$B506=Dashboard!$B$6),OR(Dashboard!$B$7="All",$E506=Dashboard!$B$7)),1,0))</f>
        <v/>
      </c>
      <c r="R506" s="32">
        <f>IF(OR($A506="",$B506="",$C506="",$D506=""),"",$B506&amp;"|"&amp;$C506&amp;"|"&amp;YEAR($A506)&amp;"-"&amp;MONTH($A506)&amp;"-"&amp;DAY($A506)&amp;"|"&amp;$D506)</f>
        <v/>
      </c>
    </row>
  </sheetData>
  <autoFilter ref="A6:R506"/>
  <mergeCells count="3">
    <mergeCell ref="A3:R3"/>
    <mergeCell ref="A2:R2"/>
    <mergeCell ref="A1:R1"/>
  </mergeCells>
  <conditionalFormatting sqref="P7:P506">
    <cfRule type="expression" priority="1" dxfId="2">
      <formula>P7="Ready"</formula>
    </cfRule>
    <cfRule type="expression" priority="2" dxfId="4">
      <formula>P7="Missing required field"</formula>
    </cfRule>
    <cfRule type="expression" priority="3" dxfId="0">
      <formula>P7="Room/clinic mismatch"</formula>
    </cfRule>
    <cfRule type="expression" priority="4" dxfId="0">
      <formula>P7="Duplicate room session"</formula>
    </cfRule>
    <cfRule type="expression" priority="5" dxfId="0">
      <formula>P7="Unavailable exceeds capacity"</formula>
    </cfRule>
    <cfRule type="expression" priority="6" dxfId="0">
      <formula>P7="Occupied exceeds usable"</formula>
    </cfRule>
  </conditionalFormatting>
  <conditionalFormatting sqref="N7:N506">
    <cfRule type="expression" priority="7" dxfId="1">
      <formula>AND(ISNUMBER(N7),N7&lt;0.6)</formula>
    </cfRule>
    <cfRule type="expression" priority="8" dxfId="2">
      <formula>AND(ISNUMBER(N7),N7&gt;=0.6,N7&lt;=0.85)</formula>
    </cfRule>
    <cfRule type="expression" priority="9" dxfId="3">
      <formula>AND(ISNUMBER(N7),N7&gt;0.85,N7&lt;=1)</formula>
    </cfRule>
    <cfRule type="expression" priority="10" dxfId="0">
      <formula>AND(ISNUMBER(N7),N7&gt;1)</formula>
    </cfRule>
  </conditionalFormatting>
  <conditionalFormatting sqref="G7:H506">
    <cfRule type="expression" priority="11" dxfId="0">
      <formula>AND(COUNTA($A7:$K7)&gt;0,$G7+$H7&gt;$F7)</formula>
    </cfRule>
  </conditionalFormatting>
  <conditionalFormatting sqref="I7:I506">
    <cfRule type="expression" priority="12" dxfId="0">
      <formula>AND(COUNTA($A7:$K7)&gt;0,$I7&gt;$L7)</formula>
    </cfRule>
  </conditionalFormatting>
  <conditionalFormatting sqref="A7:D506">
    <cfRule type="expression" priority="13" dxfId="0">
      <formula>$P7="Duplicate room session"</formula>
    </cfRule>
  </conditionalFormatting>
  <dataValidations count="8">
    <dataValidation sqref="A7:A506" showDropDown="0" showInputMessage="0" showErrorMessage="1" allowBlank="0" error="Enter a valid date between 01/01/2020 and 12/31/2100." type="date" operator="between">
      <formula1>DATE(2020,1,1)</formula1>
      <formula2>DATE(2100,12,31)</formula2>
    </dataValidation>
    <dataValidation sqref="B7:B506" showDropDown="0" showInputMessage="0" showErrorMessage="1" allowBlank="0" error="Select a clinic from the list." type="list">
      <formula1>'Lists'!$F$2:$F$21</formula1>
    </dataValidation>
    <dataValidation sqref="C7:C506" showDropDown="0" showInputMessage="0" showErrorMessage="1" allowBlank="0" error="Select a room from the list." type="list">
      <formula1>'Lists'!$D$2:$D$21</formula1>
    </dataValidation>
    <dataValidation sqref="D7:D506" showDropDown="0" showInputMessage="0" showErrorMessage="1" allowBlank="0" error="Select a session from the list." type="list">
      <formula1>'Lists'!$G$2:$G$10</formula1>
    </dataValidation>
    <dataValidation sqref="E7:E506" showDropDown="0" showInputMessage="0" showErrorMessage="1" allowBlank="0" error="Select a service line from the list." type="list">
      <formula1>'Lists'!$I$2:$I$20</formula1>
    </dataValidation>
    <dataValidation sqref="F7:I506" showDropDown="0" showInputMessage="0" showErrorMessage="1" allowBlank="0" error="Enter a whole number from 0 through 1440." type="whole" operator="between">
      <formula1>0</formula1>
      <formula2>1440</formula2>
    </dataValidation>
    <dataValidation sqref="J7:J506" showDropDown="0" showInputMessage="0" showErrorMessage="1" allowBlank="0" error="Enter a whole number from 0 through 500." type="whole" operator="between">
      <formula1>0</formula1>
      <formula2>500</formula2>
    </dataValidation>
    <dataValidation sqref="K7:K506" showDropDown="0" showInputMessage="1" showErrorMessage="1" allowBlank="0" error="Notes must contain no more than 250 characters." promptTitle="Operational notes only" prompt="Use brief operational context only. Do not enter patient names or other patient-specific details." type="textLength" operator="lessThanOrEqual">
      <formula1>250</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J24"/>
  <sheetViews>
    <sheetView showGridLines="0" workbookViewId="0">
      <pane ySplit="1" topLeftCell="A2" activePane="bottomLeft" state="frozen"/>
      <selection pane="bottomLeft" activeCell="A1" sqref="A1"/>
    </sheetView>
  </sheetViews>
  <sheetFormatPr baseColWidth="8" defaultRowHeight="15"/>
  <cols>
    <col width="28" customWidth="1" min="1" max="1"/>
    <col width="28" customWidth="1" min="2" max="2"/>
    <col width="3" customWidth="1" min="3" max="3"/>
    <col width="22" customWidth="1" min="4" max="4"/>
    <col width="3" customWidth="1" min="5" max="5"/>
    <col width="28" customWidth="1" min="6" max="6"/>
    <col width="16" customWidth="1" min="7" max="7"/>
    <col width="3" customWidth="1" min="8" max="8"/>
    <col width="24" customWidth="1" min="9" max="9"/>
    <col width="30" customWidth="1" min="10" max="10"/>
  </cols>
  <sheetData>
    <row r="1" ht="34" customHeight="1">
      <c r="A1" s="13" t="inlineStr">
        <is>
          <t>Dashboard Clinic Filter</t>
        </is>
      </c>
      <c r="B1" s="13" t="inlineStr">
        <is>
          <t>Mapped Clinic</t>
        </is>
      </c>
      <c r="C1" s="13" t="n"/>
      <c r="D1" s="13" t="inlineStr">
        <is>
          <t>Mapped Room</t>
        </is>
      </c>
      <c r="E1" s="13" t="n"/>
      <c r="F1" s="13" t="inlineStr">
        <is>
          <t>Room Log Clinic</t>
        </is>
      </c>
      <c r="G1" s="13" t="inlineStr">
        <is>
          <t>Session</t>
        </is>
      </c>
      <c r="H1" s="13" t="n"/>
      <c r="I1" s="13" t="inlineStr">
        <is>
          <t>Service Line</t>
        </is>
      </c>
      <c r="J1" s="13" t="inlineStr">
        <is>
          <t>Dashboard Service Line Filter</t>
        </is>
      </c>
    </row>
    <row r="2">
      <c r="A2" s="33" t="inlineStr">
        <is>
          <t>All</t>
        </is>
      </c>
      <c r="B2" s="33" t="inlineStr">
        <is>
          <t>Northstar Family Clinic</t>
        </is>
      </c>
      <c r="D2" s="33" t="inlineStr">
        <is>
          <t>Exam A1</t>
        </is>
      </c>
      <c r="F2" s="33" t="inlineStr">
        <is>
          <t>Northstar Family Clinic</t>
        </is>
      </c>
      <c r="G2" s="33" t="inlineStr">
        <is>
          <t>Morning</t>
        </is>
      </c>
      <c r="I2" s="33" t="inlineStr">
        <is>
          <t>Family Medicine</t>
        </is>
      </c>
      <c r="J2" s="33" t="inlineStr">
        <is>
          <t>All</t>
        </is>
      </c>
    </row>
    <row r="3">
      <c r="A3" s="33" t="inlineStr">
        <is>
          <t>Northstar Family Clinic</t>
        </is>
      </c>
      <c r="B3" s="33" t="inlineStr">
        <is>
          <t>Northstar Family Clinic</t>
        </is>
      </c>
      <c r="D3" s="33" t="inlineStr">
        <is>
          <t>Exam A2</t>
        </is>
      </c>
      <c r="F3" s="33" t="inlineStr">
        <is>
          <t>Blue Harbor Medical Office</t>
        </is>
      </c>
      <c r="G3" s="33" t="inlineStr">
        <is>
          <t>Afternoon</t>
        </is>
      </c>
      <c r="I3" s="33" t="inlineStr">
        <is>
          <t>Internal Medicine</t>
        </is>
      </c>
      <c r="J3" s="33" t="inlineStr">
        <is>
          <t>Family Medicine</t>
        </is>
      </c>
    </row>
    <row r="4">
      <c r="A4" s="33" t="inlineStr">
        <is>
          <t>Blue Harbor Medical Office</t>
        </is>
      </c>
      <c r="B4" s="33" t="inlineStr">
        <is>
          <t>Northstar Family Clinic</t>
        </is>
      </c>
      <c r="D4" s="33" t="inlineStr">
        <is>
          <t>Exam A3</t>
        </is>
      </c>
      <c r="F4" s="33" t="inlineStr">
        <is>
          <t>Cedar Grove Specialty Center</t>
        </is>
      </c>
      <c r="G4" s="33" t="inlineStr">
        <is>
          <t>Evening</t>
        </is>
      </c>
      <c r="I4" s="33" t="inlineStr">
        <is>
          <t>Minor Procedures</t>
        </is>
      </c>
      <c r="J4" s="33" t="inlineStr">
        <is>
          <t>Internal Medicine</t>
        </is>
      </c>
    </row>
    <row r="5">
      <c r="A5" s="33" t="inlineStr">
        <is>
          <t>Cedar Grove Specialty Center</t>
        </is>
      </c>
      <c r="B5" s="33" t="inlineStr">
        <is>
          <t>Northstar Family Clinic</t>
        </is>
      </c>
      <c r="D5" s="33" t="inlineStr">
        <is>
          <t>Procedure A4</t>
        </is>
      </c>
      <c r="F5" s="33" t="inlineStr">
        <is>
          <t>Lakeview Community Clinic</t>
        </is>
      </c>
      <c r="G5" s="33" t="inlineStr">
        <is>
          <t>Full Day</t>
        </is>
      </c>
      <c r="I5" s="33" t="inlineStr">
        <is>
          <t>Specialty Consults</t>
        </is>
      </c>
      <c r="J5" s="33" t="inlineStr">
        <is>
          <t>Minor Procedures</t>
        </is>
      </c>
    </row>
    <row r="6">
      <c r="A6" s="33" t="inlineStr">
        <is>
          <t>Lakeview Community Clinic</t>
        </is>
      </c>
      <c r="B6" s="33" t="inlineStr">
        <is>
          <t>Blue Harbor Medical Office</t>
        </is>
      </c>
      <c r="D6" s="33" t="inlineStr">
        <is>
          <t>Exam B1</t>
        </is>
      </c>
      <c r="F6" s="33" t="n"/>
      <c r="G6" s="33" t="n"/>
      <c r="I6" s="33" t="inlineStr">
        <is>
          <t>Therapy Services</t>
        </is>
      </c>
      <c r="J6" s="33" t="inlineStr">
        <is>
          <t>Specialty Consults</t>
        </is>
      </c>
    </row>
    <row r="7">
      <c r="A7" s="33" t="n"/>
      <c r="B7" s="33" t="inlineStr">
        <is>
          <t>Blue Harbor Medical Office</t>
        </is>
      </c>
      <c r="D7" s="33" t="inlineStr">
        <is>
          <t>Exam B2</t>
        </is>
      </c>
      <c r="F7" s="33" t="n"/>
      <c r="G7" s="33" t="n"/>
      <c r="I7" s="33" t="inlineStr">
        <is>
          <t>Urgent Visits</t>
        </is>
      </c>
      <c r="J7" s="33" t="inlineStr">
        <is>
          <t>Therapy Services</t>
        </is>
      </c>
    </row>
    <row r="8">
      <c r="A8" s="33" t="n"/>
      <c r="B8" s="33" t="inlineStr">
        <is>
          <t>Blue Harbor Medical Office</t>
        </is>
      </c>
      <c r="D8" s="33" t="inlineStr">
        <is>
          <t>Procedure B3</t>
        </is>
      </c>
      <c r="F8" s="33" t="n"/>
      <c r="G8" s="33" t="n"/>
      <c r="I8" s="33" t="n"/>
      <c r="J8" s="33" t="inlineStr">
        <is>
          <t>Urgent Visits</t>
        </is>
      </c>
    </row>
    <row r="9">
      <c r="A9" s="33" t="n"/>
      <c r="B9" s="33" t="inlineStr">
        <is>
          <t>Cedar Grove Specialty Center</t>
        </is>
      </c>
      <c r="D9" s="33" t="inlineStr">
        <is>
          <t>Consult C1</t>
        </is>
      </c>
      <c r="F9" s="33" t="n"/>
      <c r="G9" s="33" t="n"/>
      <c r="I9" s="33" t="n"/>
      <c r="J9" s="33" t="n"/>
    </row>
    <row r="10">
      <c r="A10" s="33" t="n"/>
      <c r="B10" s="33" t="inlineStr">
        <is>
          <t>Cedar Grove Specialty Center</t>
        </is>
      </c>
      <c r="D10" s="33" t="inlineStr">
        <is>
          <t>Exam C2</t>
        </is>
      </c>
      <c r="F10" s="33" t="n"/>
      <c r="G10" s="33" t="n"/>
      <c r="I10" s="33" t="n"/>
      <c r="J10" s="33" t="n"/>
    </row>
    <row r="11">
      <c r="A11" s="33" t="n"/>
      <c r="B11" s="33" t="inlineStr">
        <is>
          <t>Cedar Grove Specialty Center</t>
        </is>
      </c>
      <c r="D11" s="33" t="inlineStr">
        <is>
          <t>Therapy C3</t>
        </is>
      </c>
      <c r="F11" s="33" t="n"/>
      <c r="G11" s="33" t="n"/>
      <c r="I11" s="33" t="n"/>
      <c r="J11" s="33" t="n"/>
    </row>
    <row r="12">
      <c r="A12" s="33" t="n"/>
      <c r="B12" s="33" t="inlineStr">
        <is>
          <t>Lakeview Community Clinic</t>
        </is>
      </c>
      <c r="D12" s="33" t="inlineStr">
        <is>
          <t>Exam D1</t>
        </is>
      </c>
      <c r="F12" s="33" t="n"/>
      <c r="G12" s="33" t="n"/>
      <c r="I12" s="33" t="n"/>
      <c r="J12" s="33" t="n"/>
    </row>
    <row r="13">
      <c r="A13" s="33" t="n"/>
      <c r="B13" s="33" t="inlineStr">
        <is>
          <t>Lakeview Community Clinic</t>
        </is>
      </c>
      <c r="D13" s="33" t="inlineStr">
        <is>
          <t>Procedure D2</t>
        </is>
      </c>
      <c r="F13" s="33" t="n"/>
      <c r="G13" s="33" t="n"/>
      <c r="I13" s="33" t="n"/>
      <c r="J13" s="33" t="n"/>
    </row>
    <row r="14">
      <c r="A14" s="33" t="n"/>
      <c r="B14" s="33" t="n"/>
      <c r="D14" s="33" t="n"/>
      <c r="F14" s="33" t="n"/>
      <c r="G14" s="33" t="n"/>
      <c r="I14" s="33" t="n"/>
      <c r="J14" s="33" t="n"/>
    </row>
    <row r="15">
      <c r="A15" s="33" t="n"/>
      <c r="B15" s="33" t="n"/>
      <c r="D15" s="33" t="n"/>
      <c r="F15" s="33" t="n"/>
      <c r="G15" s="33" t="n"/>
      <c r="I15" s="33" t="n"/>
      <c r="J15" s="33" t="n"/>
    </row>
    <row r="16">
      <c r="A16" s="33" t="n"/>
      <c r="B16" s="33" t="n"/>
      <c r="D16" s="33" t="n"/>
      <c r="F16" s="33" t="n"/>
      <c r="G16" s="33" t="n"/>
      <c r="I16" s="33" t="n"/>
      <c r="J16" s="33" t="n"/>
    </row>
    <row r="17">
      <c r="A17" s="33" t="n"/>
      <c r="B17" s="33" t="n"/>
      <c r="D17" s="33" t="n"/>
      <c r="F17" s="33" t="n"/>
      <c r="G17" s="33" t="n"/>
      <c r="I17" s="33" t="n"/>
      <c r="J17" s="33" t="n"/>
    </row>
    <row r="18">
      <c r="A18" s="33" t="n"/>
      <c r="B18" s="33" t="n"/>
      <c r="D18" s="33" t="n"/>
      <c r="F18" s="33" t="n"/>
      <c r="G18" s="33" t="n"/>
      <c r="I18" s="33" t="n"/>
      <c r="J18" s="33" t="n"/>
    </row>
    <row r="19">
      <c r="A19" s="33" t="n"/>
      <c r="B19" s="33" t="n"/>
      <c r="D19" s="33" t="n"/>
      <c r="F19" s="33" t="n"/>
      <c r="G19" s="33" t="n"/>
      <c r="I19" s="33" t="n"/>
      <c r="J19" s="33" t="n"/>
    </row>
    <row r="20">
      <c r="A20" s="33" t="n"/>
      <c r="B20" s="33" t="n"/>
      <c r="D20" s="33" t="n"/>
      <c r="F20" s="33" t="n"/>
      <c r="G20" s="33" t="n"/>
      <c r="I20" s="33" t="n"/>
      <c r="J20" s="33" t="n"/>
    </row>
    <row r="21">
      <c r="A21" s="33" t="n"/>
      <c r="B21" s="33" t="n"/>
      <c r="D21" s="33" t="n"/>
      <c r="F21" s="33" t="n"/>
      <c r="G21" s="33" t="n"/>
      <c r="I21" s="33" t="n"/>
      <c r="J21" s="33" t="n"/>
    </row>
    <row r="23">
      <c r="A23" s="34" t="inlineStr">
        <is>
          <t>Maintenance note</t>
        </is>
      </c>
      <c r="B23" s="35" t="inlineStr">
        <is>
          <t>Maintain these fictional operational lists as needed. Keep clinic-room mapping rows aligned and avoid blank rows within active lists.</t>
        </is>
      </c>
      <c r="C23" s="46" t="n"/>
      <c r="D23" s="46" t="n"/>
      <c r="E23" s="46" t="n"/>
      <c r="F23" s="46" t="n"/>
      <c r="G23" s="46" t="n"/>
      <c r="H23" s="46" t="n"/>
      <c r="I23" s="46" t="n"/>
      <c r="J23" s="39" t="n"/>
    </row>
    <row r="24">
      <c r="A24" s="34" t="inlineStr">
        <is>
          <t>Room-label note</t>
        </is>
      </c>
      <c r="B24" s="35" t="inlineStr">
        <is>
          <t>The same room label should not be assigned to multiple clinics because Dashboard room summaries are grouped by room label.</t>
        </is>
      </c>
      <c r="C24" s="46" t="n"/>
      <c r="D24" s="46" t="n"/>
      <c r="E24" s="46" t="n"/>
      <c r="F24" s="46" t="n"/>
      <c r="G24" s="46" t="n"/>
      <c r="H24" s="46" t="n"/>
      <c r="I24" s="46" t="n"/>
      <c r="J24" s="39" t="n"/>
    </row>
  </sheetData>
  <mergeCells count="2">
    <mergeCell ref="B23:J23"/>
    <mergeCell ref="B24:J24"/>
  </mergeCells>
  <conditionalFormatting sqref="D2:D21">
    <cfRule type="expression" priority="1" dxfId="0">
      <formula>AND(D2&lt;&gt;"",COUNTIF($D$2:$D$21,D2)&gt;1)</formula>
    </cfRule>
  </conditionalFormatting>
  <conditionalFormatting sqref="A2:A21">
    <cfRule type="expression" priority="2" dxfId="0">
      <formula>AND(A2&lt;&gt;"",COUNTIF($A$2:$A$21,A2)&gt;1)</formula>
    </cfRule>
  </conditionalFormatting>
  <conditionalFormatting sqref="I2:I20">
    <cfRule type="expression" priority="3" dxfId="0">
      <formula>AND(I2&lt;&gt;"",COUNTIF($I$2:$I$20,I2)&gt;1)</formula>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H22"/>
  <sheetViews>
    <sheetView showGridLines="0" workbookViewId="0">
      <pane ySplit="2" topLeftCell="A3" activePane="bottomLeft" state="frozen"/>
      <selection pane="bottomLeft" activeCell="A1" sqref="A1"/>
    </sheetView>
  </sheetViews>
  <sheetFormatPr baseColWidth="8" defaultRowHeight="15"/>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ht="30" customHeight="1">
      <c r="A1" s="1" t="inlineStr">
        <is>
          <t>Clinic Room Utilization Workbook Instructions</t>
        </is>
      </c>
    </row>
    <row r="3">
      <c r="A3" s="36" t="inlineStr">
        <is>
          <t>A. Workbook Purpose</t>
        </is>
      </c>
      <c r="B3" s="46" t="n"/>
      <c r="C3" s="46" t="n"/>
      <c r="D3" s="46" t="n"/>
      <c r="E3" s="46" t="n"/>
      <c r="F3" s="46" t="n"/>
      <c r="G3" s="46" t="n"/>
      <c r="H3" s="39" t="n"/>
    </row>
    <row r="4" ht="38" customHeight="1">
      <c r="A4" s="37" t="inlineStr">
        <is>
          <t>This workbook measures operational use of clinic rooms by date and session. It is intended for room-capacity, scheduling-template, blocked-time, downtime, and assignment review.</t>
        </is>
      </c>
      <c r="B4" s="46" t="n"/>
      <c r="C4" s="46" t="n"/>
      <c r="D4" s="46" t="n"/>
      <c r="E4" s="46" t="n"/>
      <c r="F4" s="46" t="n"/>
      <c r="G4" s="46" t="n"/>
      <c r="H4" s="39" t="n"/>
    </row>
    <row r="6">
      <c r="A6" s="36" t="inlineStr">
        <is>
          <t>B. Data Entry Workflow</t>
        </is>
      </c>
      <c r="B6" s="46" t="n"/>
      <c r="C6" s="46" t="n"/>
      <c r="D6" s="46" t="n"/>
      <c r="E6" s="46" t="n"/>
      <c r="F6" s="46" t="n"/>
      <c r="G6" s="46" t="n"/>
      <c r="H6" s="39" t="n"/>
    </row>
    <row r="7" ht="119" customHeight="1">
      <c r="A7" s="37" t="inlineStr">
        <is>
          <t>1. Review the clinic, room, session, and service-line options on the Lists sheet.
2. Enter one Room Log row for each clinic-room-date-session combination.
3. Enter zero when a required minute or visit value is legitimately zero.
4. Leave the Notes field blank unless an operational explanation is useful.
5. Review the Data Status column and correct all rows that are not marked Ready.
6. Set Dashboard filters to the desired reporting period, clinic, and service line.
7. Review utilization, unavailable time, unfilled capacity, and room-level results.</t>
        </is>
      </c>
      <c r="B7" s="46" t="n"/>
      <c r="C7" s="46" t="n"/>
      <c r="D7" s="46" t="n"/>
      <c r="E7" s="46" t="n"/>
      <c r="F7" s="46" t="n"/>
      <c r="G7" s="46" t="n"/>
      <c r="H7" s="39" t="n"/>
    </row>
    <row r="9">
      <c r="A9" s="36" t="inlineStr">
        <is>
          <t>C. Field Definitions</t>
        </is>
      </c>
      <c r="B9" s="46" t="n"/>
      <c r="C9" s="46" t="n"/>
      <c r="D9" s="46" t="n"/>
      <c r="E9" s="46" t="n"/>
      <c r="F9" s="46" t="n"/>
      <c r="G9" s="46" t="n"/>
      <c r="H9" s="39" t="n"/>
    </row>
    <row r="10" ht="153" customHeight="1">
      <c r="A10" s="37" t="inlineStr">
        <is>
          <t>Planned Capacity Minutes: Total minutes the room was scheduled to be available for the session.
Blocked Minutes: Planned minutes intentionally removed from appointment use, such as meetings or administrative holds.
Downtime Minutes: Unplanned or operationally unavailable minutes, such as maintenance or equipment interruption.
Occupied Minutes: Minutes during which the room was used for completed visits or scheduled clinical operations.
Net Usable Minutes: Planned Capacity Minutes − Blocked Minutes − Downtime Minutes.
Unfilled Usable Minutes: Net usable minutes not recorded as occupied.
Usable Utilization: Occupied Minutes ÷ Net Usable Minutes.
Completed Visits: Count of completed visits associated with the room session, without patient-level details.
Unavailable Share: Unavailable Minutes ÷ Planned Capacity Minutes.</t>
        </is>
      </c>
      <c r="B10" s="46" t="n"/>
      <c r="C10" s="46" t="n"/>
      <c r="D10" s="46" t="n"/>
      <c r="E10" s="46" t="n"/>
      <c r="F10" s="46" t="n"/>
      <c r="G10" s="46" t="n"/>
      <c r="H10" s="39" t="n"/>
    </row>
    <row r="12">
      <c r="A12" s="36" t="inlineStr">
        <is>
          <t>D. Data Rules</t>
        </is>
      </c>
      <c r="B12" s="46" t="n"/>
      <c r="C12" s="46" t="n"/>
      <c r="D12" s="46" t="n"/>
      <c r="E12" s="46" t="n"/>
      <c r="F12" s="46" t="n"/>
      <c r="G12" s="46" t="n"/>
      <c r="H12" s="39" t="n"/>
    </row>
    <row r="13" ht="136" customHeight="1">
      <c r="A13" s="37" t="inlineStr">
        <is>
          <t>• Blocked minutes and downtime minutes must not overlap.
• Occupied minutes must not include blocked or downtime periods.
• Occupied minutes cannot exceed net usable minutes.
• Blocked minutes plus downtime minutes cannot exceed planned capacity.
• Each clinic-room-date-session combination must be unique.
• Enter 0 rather than leaving a required numeric field blank.
• Do not enter patient names, identifiers, diagnoses, or clinical details.
• Use Notes only for brief operational context.</t>
        </is>
      </c>
      <c r="B13" s="46" t="n"/>
      <c r="C13" s="46" t="n"/>
      <c r="D13" s="46" t="n"/>
      <c r="E13" s="46" t="n"/>
      <c r="F13" s="46" t="n"/>
      <c r="G13" s="46" t="n"/>
      <c r="H13" s="39" t="n"/>
    </row>
    <row r="15">
      <c r="A15" s="36" t="inlineStr">
        <is>
          <t>E. Status Meanings</t>
        </is>
      </c>
      <c r="B15" s="46" t="n"/>
      <c r="C15" s="46" t="n"/>
      <c r="D15" s="46" t="n"/>
      <c r="E15" s="46" t="n"/>
      <c r="F15" s="46" t="n"/>
      <c r="G15" s="46" t="n"/>
      <c r="H15" s="39" t="n"/>
    </row>
    <row r="16" ht="102" customHeight="1">
      <c r="A16" s="37" t="inlineStr">
        <is>
          <t>Ready: Complete and eligible for dashboard reporting.
Missing required field: One or more required values are blank.
Room/clinic mismatch: The selected room is not mapped to the selected clinic.
Duplicate room session: The same clinic, room, date, and session appears more than once.
Unavailable exceeds capacity: Blocked plus downtime minutes exceed planned capacity.
Occupied exceeds usable: Occupied minutes exceed net usable minutes.</t>
        </is>
      </c>
      <c r="B16" s="46" t="n"/>
      <c r="C16" s="46" t="n"/>
      <c r="D16" s="46" t="n"/>
      <c r="E16" s="46" t="n"/>
      <c r="F16" s="46" t="n"/>
      <c r="G16" s="46" t="n"/>
      <c r="H16" s="39" t="n"/>
    </row>
    <row r="18">
      <c r="A18" s="36" t="inlineStr">
        <is>
          <t>F. Dashboard Behavior</t>
        </is>
      </c>
      <c r="B18" s="46" t="n"/>
      <c r="C18" s="46" t="n"/>
      <c r="D18" s="46" t="n"/>
      <c r="E18" s="46" t="n"/>
      <c r="F18" s="46" t="n"/>
      <c r="G18" s="46" t="n"/>
      <c r="H18" s="39" t="n"/>
    </row>
    <row r="19" ht="38" customHeight="1">
      <c r="A19" s="37" t="inlineStr">
        <is>
          <t>Dashboard filters apply only to Ready records. Records needing review are excluded from KPI and chart calculations. Blank utilization results mean there is no applicable usable capacity. The room chart uses only data captured in the Room Log. All includes every valid clinic or service line.</t>
        </is>
      </c>
      <c r="B19" s="46" t="n"/>
      <c r="C19" s="46" t="n"/>
      <c r="D19" s="46" t="n"/>
      <c r="E19" s="46" t="n"/>
      <c r="F19" s="46" t="n"/>
      <c r="G19" s="46" t="n"/>
      <c r="H19" s="39" t="n"/>
    </row>
    <row r="21">
      <c r="A21" s="36" t="inlineStr">
        <is>
          <t>G. Scope Notice</t>
        </is>
      </c>
      <c r="B21" s="46" t="n"/>
      <c r="C21" s="46" t="n"/>
      <c r="D21" s="46" t="n"/>
      <c r="E21" s="46" t="n"/>
      <c r="F21" s="46" t="n"/>
      <c r="G21" s="46" t="n"/>
      <c r="H21" s="39" t="n"/>
    </row>
    <row r="22" ht="38" customHeight="1">
      <c r="A22" s="37" t="inlineStr">
        <is>
          <t>This workbook is an operational planning tool. It does not provide clinical, legal, payer, tax, or regulatory advice and does not establish compliance with any requirement.</t>
        </is>
      </c>
      <c r="B22" s="46" t="n"/>
      <c r="C22" s="46" t="n"/>
      <c r="D22" s="46" t="n"/>
      <c r="E22" s="46" t="n"/>
      <c r="F22" s="46" t="n"/>
      <c r="G22" s="46" t="n"/>
      <c r="H22" s="39" t="n"/>
    </row>
  </sheetData>
  <mergeCells count="15">
    <mergeCell ref="A9:H9"/>
    <mergeCell ref="A4:H4"/>
    <mergeCell ref="A12:H12"/>
    <mergeCell ref="A3:H3"/>
    <mergeCell ref="A18:H18"/>
    <mergeCell ref="A21:H21"/>
    <mergeCell ref="A15:H15"/>
    <mergeCell ref="A7:H7"/>
    <mergeCell ref="A16:H16"/>
    <mergeCell ref="A10:H10"/>
    <mergeCell ref="A13:H13"/>
    <mergeCell ref="A19:H19"/>
    <mergeCell ref="A1:H1"/>
    <mergeCell ref="A6:H6"/>
    <mergeCell ref="A22:H22"/>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2026-09-06T04:39:32Z</dcterms:created>
  <dcterms:modified xmlns:dcterms="http://purl.org/dc/terms/" xmlns:xsi="http://www.w3.org/2001/XMLSchema-instance" xsi:type="dcterms:W3CDTF">2026-09-06T04:39:34+00:00Z</dcterms:modified>
</cp:coreProperties>
</file>