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Worklist" sheetId="2" state="visible" r:id="rId2"/>
    <sheet xmlns:r="http://schemas.openxmlformats.org/officeDocument/2006/relationships" name="Lists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'Dashboard'!$A$1:$Q$34</definedName>
    <definedName name="_xlnm._FilterDatabase" localSheetId="1" hidden="1">'Worklist'!$A$4:$T$204</definedName>
    <definedName name="_xlnm.Print_Area" localSheetId="1">'Worklist'!$A$1:$T$204</definedName>
    <definedName name="_xlnm.Print_Area" localSheetId="3">'Instructions'!$A$1:$F$47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"/>
    <numFmt numFmtId="166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1F2933"/>
      <sz val="10"/>
    </font>
    <font>
      <name val="Calibri"/>
      <b val="1"/>
      <color rgb="00FFFFFF"/>
      <sz val="10"/>
    </font>
    <font>
      <name val="Calibri"/>
      <b val="1"/>
      <color rgb="00183B4E"/>
      <sz val="14"/>
    </font>
    <font>
      <name val="Calibri"/>
      <i val="1"/>
      <color rgb="00B7473A"/>
      <sz val="10"/>
    </font>
    <font>
      <name val="Calibri"/>
      <color rgb="001F2933"/>
      <sz val="10"/>
    </font>
  </fonts>
  <fills count="10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CE9ED"/>
      </patternFill>
    </fill>
    <fill>
      <patternFill patternType="solid">
        <fgColor rgb="00FFF1C9"/>
      </patternFill>
    </fill>
    <fill>
      <patternFill patternType="solid">
        <fgColor rgb="002F6F73"/>
      </patternFill>
    </fill>
    <fill>
      <patternFill patternType="solid">
        <fgColor rgb="00FFFFFF"/>
      </patternFill>
    </fill>
    <fill>
      <patternFill patternType="solid">
        <fgColor rgb="00F3F7F6"/>
      </patternFill>
    </fill>
    <fill>
      <patternFill patternType="solid">
        <fgColor rgb="00FCE9E7"/>
      </patternFill>
    </fill>
    <fill>
      <patternFill patternType="solid">
        <fgColor rgb="00FFF7DF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pivotButton="0" quotePrefix="0" xfId="0"/>
    <xf numFmtId="164" fontId="0" fillId="4" borderId="1" applyAlignment="1" pivotButton="0" quotePrefix="0" xfId="0">
      <alignment horizontal="center" vertical="center"/>
    </xf>
    <xf numFmtId="1" fontId="0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7" borderId="1" pivotButton="0" quotePrefix="0" xfId="0"/>
    <xf numFmtId="1" fontId="0" fillId="7" borderId="1" applyAlignment="1" pivotButton="0" quotePrefix="0" xfId="0">
      <alignment horizontal="center" vertical="center"/>
    </xf>
    <xf numFmtId="0" fontId="0" fillId="0" borderId="1" pivotButton="0" quotePrefix="0" xfId="0"/>
    <xf numFmtId="1" fontId="0" fillId="0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left" vertical="top" wrapText="1"/>
    </xf>
    <xf numFmtId="0" fontId="0" fillId="8" borderId="1" pivotButton="0" quotePrefix="0" xfId="0"/>
    <xf numFmtId="0" fontId="3" fillId="2" borderId="1" applyAlignment="1" pivotButton="0" quotePrefix="0" xfId="0">
      <alignment horizontal="center" vertical="center" wrapText="1"/>
    </xf>
    <xf numFmtId="49" fontId="6" fillId="9" borderId="1" applyAlignment="1" pivotButton="0" quotePrefix="0" xfId="0">
      <alignment horizontal="left" vertical="center"/>
    </xf>
    <xf numFmtId="0" fontId="6" fillId="9" borderId="1" applyAlignment="1" pivotButton="0" quotePrefix="0" xfId="0">
      <alignment horizontal="left" vertical="top" wrapText="1"/>
    </xf>
    <xf numFmtId="164" fontId="6" fillId="9" borderId="1" applyAlignment="1" pivotButton="0" quotePrefix="0" xfId="0">
      <alignment horizontal="left" vertical="center"/>
    </xf>
    <xf numFmtId="165" fontId="6" fillId="9" borderId="1" applyAlignment="1" pivotButton="0" quotePrefix="0" xfId="0">
      <alignment horizontal="left" vertical="center"/>
    </xf>
    <xf numFmtId="0" fontId="6" fillId="9" borderId="1" applyAlignment="1" pivotButton="0" quotePrefix="0" xfId="0">
      <alignment horizontal="left" vertical="center"/>
    </xf>
    <xf numFmtId="1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left" vertical="top" wrapText="1"/>
    </xf>
    <xf numFmtId="49" fontId="6" fillId="4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top" wrapText="1"/>
    </xf>
    <xf numFmtId="164" fontId="6" fillId="4" borderId="1" applyAlignment="1" pivotButton="0" quotePrefix="0" xfId="0">
      <alignment horizontal="left" vertical="center"/>
    </xf>
    <xf numFmtId="165" fontId="6" fillId="4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center"/>
    </xf>
    <xf numFmtId="1" fontId="6" fillId="6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left" vertical="top" wrapText="1"/>
    </xf>
    <xf numFmtId="0" fontId="0" fillId="7" borderId="1" applyAlignment="1" pivotButton="0" quotePrefix="0" xfId="0">
      <alignment horizontal="left" vertical="top" wrapText="1"/>
    </xf>
    <xf numFmtId="0" fontId="0" fillId="6" borderId="1" applyAlignment="1" pivotButton="0" quotePrefix="0" xfId="0">
      <alignment horizontal="left" vertical="top" wrapText="1"/>
    </xf>
    <xf numFmtId="0" fontId="3" fillId="5" borderId="1" pivotButton="0" quotePrefix="0" xfId="0"/>
    <xf numFmtId="0" fontId="0" fillId="5" borderId="1" pivotButton="0" quotePrefix="0" xfId="0"/>
    <xf numFmtId="0" fontId="2" fillId="7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top" wrapText="1"/>
    </xf>
    <xf numFmtId="164" fontId="0" fillId="4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4" fontId="6" fillId="9" borderId="1" applyAlignment="1" pivotButton="0" quotePrefix="0" xfId="0">
      <alignment horizontal="left" vertical="center"/>
    </xf>
    <xf numFmtId="165" fontId="6" fillId="9" borderId="1" applyAlignment="1" pivotButton="0" quotePrefix="0" xfId="0">
      <alignment horizontal="left" vertical="center"/>
    </xf>
    <xf numFmtId="164" fontId="6" fillId="4" borderId="1" applyAlignment="1" pivotButton="0" quotePrefix="0" xfId="0">
      <alignment horizontal="left" vertical="center"/>
    </xf>
    <xf numFmtId="165" fontId="6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7">
    <dxf>
      <font>
        <name val="Calibri"/>
        <b val="1"/>
        <color rgb="00B7473A"/>
        <sz val="10"/>
      </font>
      <fill>
        <patternFill patternType="solid">
          <fgColor rgb="00F7DDDA"/>
        </patternFill>
      </fill>
    </dxf>
    <dxf>
      <font>
        <name val="Calibri"/>
        <b val="1"/>
        <color rgb="001F2933"/>
        <sz val="10"/>
      </font>
      <fill>
        <patternFill patternType="solid">
          <fgColor rgb="00F8E3A3"/>
        </patternFill>
      </fill>
    </dxf>
    <dxf>
      <font>
        <name val="Calibri"/>
        <b val="1"/>
        <color rgb="00FFFFFF"/>
        <sz val="10"/>
      </font>
      <fill>
        <patternFill patternType="solid">
          <fgColor rgb="00B7473A"/>
        </patternFill>
      </fill>
    </dxf>
    <dxf>
      <font>
        <name val="Calibri"/>
        <color rgb="002F7D5B"/>
        <sz val="10"/>
      </font>
      <fill>
        <patternFill patternType="solid">
          <fgColor rgb="00DDEFE7"/>
        </patternFill>
      </fill>
    </dxf>
    <dxf>
      <font>
        <name val="Calibri"/>
        <color rgb="00697778"/>
        <sz val="10"/>
      </font>
      <fill>
        <patternFill patternType="solid">
          <fgColor rgb="00E8ECEC"/>
        </patternFill>
      </fill>
    </dxf>
    <dxf>
      <font>
        <name val="Calibri"/>
        <b val="1"/>
        <color rgb="00B7473A"/>
        <sz val="10"/>
      </font>
      <fill>
        <patternFill patternType="solid">
          <fgColor rgb="00F7DDDA"/>
        </patternFill>
      </fill>
      <border>
        <left style="thin">
          <color rgb="00B7473A"/>
        </left>
        <right style="thin">
          <color rgb="00B7473A"/>
        </right>
        <top style="thin">
          <color rgb="00B7473A"/>
        </top>
        <bottom style="thin">
          <color rgb="00B7473A"/>
        </bottom>
      </border>
    </dxf>
    <dxf>
      <font>
        <name val="Calibri"/>
        <b val="1"/>
        <color rgb="001F2933"/>
        <sz val="10"/>
      </font>
      <fill>
        <patternFill patternType="solid">
          <fgColor rgb="00F6C1A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Records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'Dashboard'!B18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'Dashboard'!$A$19:$A$24</f>
            </numRef>
          </cat>
          <val>
            <numRef>
              <f>'Dashboard'!$B$19:$B$24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Records by Rejection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'Dashboard'!E18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'Dashboard'!$D$19:$D$27</f>
            </numRef>
          </cat>
          <val>
            <numRef>
              <f>'Dashboard'!$E$19:$E$27</f>
            </numRef>
          </val>
        </ser>
        <gapWidth val="150"/>
        <axId val="10"/>
        <axId val="100"/>
      </barChart>
      <catAx>
        <axId val="10"/>
        <scaling>
          <orientation val="minMax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4968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16</row>
      <rowOff>0</rowOff>
    </from>
    <ext cx="4968000" cy="316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3" customWidth="1" min="3" max="3"/>
    <col width="34" customWidth="1" min="4" max="4"/>
    <col width="24" customWidth="1" min="5" max="5"/>
    <col width="15" customWidth="1" min="6" max="6"/>
    <col width="25" customWidth="1" min="7" max="7"/>
    <col width="16" customWidth="1" min="8" max="8"/>
    <col width="3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 ht="28" customHeight="1">
      <c r="A1" s="1" t="inlineStr">
        <is>
          <t>Claim Rejection Worklist Dashboard</t>
        </is>
      </c>
    </row>
    <row r="2">
      <c r="A2" s="2" t="inlineStr">
        <is>
          <t>As of Date</t>
        </is>
      </c>
      <c r="B2" s="37" t="n">
        <v>46271</v>
      </c>
    </row>
    <row r="3">
      <c r="A3" s="2" t="inlineStr">
        <is>
          <t>Due Soon Window (Days)</t>
        </is>
      </c>
      <c r="B3" s="4" t="n">
        <v>3</v>
      </c>
    </row>
    <row r="4">
      <c r="A4" s="2" t="inlineStr">
        <is>
          <t>Aging Review Threshold (Days)</t>
        </is>
      </c>
      <c r="B4" s="4" t="n">
        <v>14</v>
      </c>
    </row>
    <row r="5"/>
    <row r="6"/>
    <row r="7" ht="26" customHeight="1">
      <c r="A7" s="5" t="inlineStr">
        <is>
          <t>Total Records</t>
        </is>
      </c>
      <c r="B7" s="6">
        <f>COUNTIF(Worklist!$A$5:$A$204,"&lt;&gt;")</f>
        <v/>
      </c>
      <c r="C7" s="5" t="inlineStr">
        <is>
          <t>Open Records</t>
        </is>
      </c>
      <c r="D7" s="6">
        <f>COUNTIFS(Worklist!$A$5:$A$204,"&lt;&gt;",Worklist!$K$5:$K$204,"&lt;&gt;Resolved")</f>
        <v/>
      </c>
      <c r="E7" s="5" t="inlineStr">
        <is>
          <t>Overdue</t>
        </is>
      </c>
      <c r="F7" s="6">
        <f>COUNTIFS(Worklist!$A$5:$A$204,"&lt;&gt;",Worklist!$K$5:$K$204,"&lt;&gt;Resolved",Worklist!$L$5:$L$204,"&gt;0",Worklist!$L$5:$L$204,"&lt;"&amp;$B$2)</f>
        <v/>
      </c>
      <c r="G7" s="5" t="inlineStr">
        <is>
          <t>Due Soon</t>
        </is>
      </c>
      <c r="H7" s="6">
        <f>COUNTIFS(Worklist!$A$5:$A$204,"&lt;&gt;",Worklist!$K$5:$K$204,"&lt;&gt;Resolved",Worklist!$L$5:$L$204,"&gt;="&amp;$B$2,Worklist!$L$5:$L$204,"&lt;="&amp;$B$2+$B$3)</f>
        <v/>
      </c>
    </row>
    <row r="8"/>
    <row r="9"/>
    <row r="10" ht="26" customHeight="1">
      <c r="A10" s="5" t="inlineStr">
        <is>
          <t>Open Billed Amount</t>
        </is>
      </c>
      <c r="B10" s="38">
        <f>SUMIFS(Worklist!$H$5:$H$204,Worklist!$A$5:$A$204,"&lt;&gt;",Worklist!$K$5:$K$204,"&lt;&gt;Resolved")</f>
        <v/>
      </c>
      <c r="C10" s="5" t="inlineStr">
        <is>
          <t>High or Urgent Open</t>
        </is>
      </c>
      <c r="D10" s="6">
        <f>COUNTIFS(Worklist!$A$5:$A$204,"&lt;&gt;",Worklist!$K$5:$K$204,"&lt;&gt;Resolved",Worklist!$J$5:$J$204,"High")+COUNTIFS(Worklist!$A$5:$A$204,"&lt;&gt;",Worklist!$K$5:$K$204,"&lt;&gt;Resolved",Worklist!$J$5:$J$204,"Urgent")</f>
        <v/>
      </c>
      <c r="E10" s="5" t="inlineStr">
        <is>
          <t>Average Open Age</t>
        </is>
      </c>
      <c r="F10" s="39">
        <f>IFERROR(AVERAGEIFS(Worklist!$Q$5:$Q$204,Worklist!$A$5:$A$204,"&lt;&gt;",Worklist!$K$5:$K$204,"&lt;&gt;Resolved"),0)</f>
        <v/>
      </c>
      <c r="G10" s="5" t="inlineStr">
        <is>
          <t>Records with Data Issues</t>
        </is>
      </c>
      <c r="H10" s="6">
        <f>COUNTIFS(Worklist!$A$5:$A$204,"&lt;&gt;",Worklist!$T$5:$T$204,"&lt;&gt;OK")</f>
        <v/>
      </c>
    </row>
    <row r="11"/>
    <row r="12"/>
    <row r="13" ht="26" customHeight="1">
      <c r="A13" s="5" t="inlineStr">
        <is>
          <t>Resubmitted, Still Open</t>
        </is>
      </c>
      <c r="B13" s="6">
        <f>COUNTIFS(Worklist!$A$5:$A$204,"&lt;&gt;",Worklist!$K$5:$K$204,"Resubmitted")</f>
        <v/>
      </c>
      <c r="C13" s="5" t="inlineStr">
        <is>
          <t>Resolved in Last 30 Days</t>
        </is>
      </c>
      <c r="D13" s="6">
        <f>COUNTIFS(Worklist!$A$5:$A$204,"&lt;&gt;",Worklist!$K$5:$K$204,"Resolved",Worklist!$N$5:$N$204,"&gt;="&amp;$B$2-29,Worklist!$N$5:$N$204,"&lt;="&amp;$B$2)</f>
        <v/>
      </c>
      <c r="E13" s="5" t="inlineStr">
        <is>
          <t>Open Age 14+ Days</t>
        </is>
      </c>
      <c r="F13" s="6">
        <f>COUNTIFS(Worklist!$A$5:$A$204,"&lt;&gt;",Worklist!$K$5:$K$204,"&lt;&gt;Resolved",Worklist!$Q$5:$Q$204,"&gt;="&amp;$B$4)</f>
        <v/>
      </c>
      <c r="G13" s="5" t="inlineStr">
        <is>
          <t>Open Amount Overdue</t>
        </is>
      </c>
      <c r="H13" s="38">
        <f>SUMIFS(Worklist!$H$5:$H$204,Worklist!$A$5:$A$204,"&lt;&gt;",Worklist!$K$5:$K$204,"&lt;&gt;Resolved",Worklist!$L$5:$L$204,"&gt;0",Worklist!$L$5:$L$204,"&lt;"&amp;$B$2)</f>
        <v/>
      </c>
    </row>
    <row r="14">
      <c r="D14">
        <f>""</f>
        <v/>
      </c>
      <c r="F14">
        <f>""</f>
        <v/>
      </c>
      <c r="H14">
        <f>""</f>
        <v/>
      </c>
    </row>
    <row r="15">
      <c r="D15">
        <f>""</f>
        <v/>
      </c>
      <c r="F15">
        <f>""</f>
        <v/>
      </c>
      <c r="H15">
        <f>""</f>
        <v/>
      </c>
    </row>
    <row r="16">
      <c r="D16">
        <f>""</f>
        <v/>
      </c>
      <c r="F16">
        <f>""</f>
        <v/>
      </c>
      <c r="H16">
        <f>""</f>
        <v/>
      </c>
    </row>
    <row r="17">
      <c r="D17">
        <f>""</f>
        <v/>
      </c>
      <c r="F17">
        <f>""</f>
        <v/>
      </c>
      <c r="H17">
        <f>""</f>
        <v/>
      </c>
    </row>
    <row r="18">
      <c r="A18" s="9" t="inlineStr">
        <is>
          <t>Status</t>
        </is>
      </c>
      <c r="B18" s="9" t="inlineStr">
        <is>
          <t>Record Count</t>
        </is>
      </c>
      <c r="D18" s="9" t="inlineStr">
        <is>
          <t>Rejection Category</t>
        </is>
      </c>
      <c r="E18" s="9" t="inlineStr">
        <is>
          <t>Open Count</t>
        </is>
      </c>
      <c r="F18">
        <f>""</f>
        <v/>
      </c>
      <c r="H18">
        <f>""</f>
        <v/>
      </c>
    </row>
    <row r="19">
      <c r="A19" s="10" t="inlineStr">
        <is>
          <t>New</t>
        </is>
      </c>
      <c r="B19" s="11">
        <f>COUNTIFS(Worklist!$A$5:$A$204,"&lt;&gt;",Worklist!$K$5:$K$204,A19)</f>
        <v/>
      </c>
      <c r="D19" s="10" t="inlineStr">
        <is>
          <t>Eligibility</t>
        </is>
      </c>
      <c r="E19" s="11">
        <f>COUNTIFS(Worklist!$A$5:$A$204,"&lt;&gt;",Worklist!$K$5:$K$204,"&lt;&gt;Resolved",Worklist!$F$5:$F$204,D19)</f>
        <v/>
      </c>
      <c r="F19">
        <f>""</f>
        <v/>
      </c>
      <c r="H19">
        <f>""</f>
        <v/>
      </c>
    </row>
    <row r="20">
      <c r="A20" s="12" t="inlineStr">
        <is>
          <t>Researching</t>
        </is>
      </c>
      <c r="B20" s="13">
        <f>COUNTIFS(Worklist!$A$5:$A$204,"&lt;&gt;",Worklist!$K$5:$K$204,A20)</f>
        <v/>
      </c>
      <c r="D20" s="12" t="inlineStr">
        <is>
          <t>Missing or Invalid Information</t>
        </is>
      </c>
      <c r="E20" s="13">
        <f>COUNTIFS(Worklist!$A$5:$A$204,"&lt;&gt;",Worklist!$K$5:$K$204,"&lt;&gt;Resolved",Worklist!$F$5:$F$204,D20)</f>
        <v/>
      </c>
      <c r="F20">
        <f>""</f>
        <v/>
      </c>
      <c r="H20">
        <f>""</f>
        <v/>
      </c>
    </row>
    <row r="21">
      <c r="A21" s="10" t="inlineStr">
        <is>
          <t>Ready to Resubmit</t>
        </is>
      </c>
      <c r="B21" s="11">
        <f>COUNTIFS(Worklist!$A$5:$A$204,"&lt;&gt;",Worklist!$K$5:$K$204,A21)</f>
        <v/>
      </c>
      <c r="D21" s="10" t="inlineStr">
        <is>
          <t>Coding</t>
        </is>
      </c>
      <c r="E21" s="11">
        <f>COUNTIFS(Worklist!$A$5:$A$204,"&lt;&gt;",Worklist!$K$5:$K$204,"&lt;&gt;Resolved",Worklist!$F$5:$F$204,D21)</f>
        <v/>
      </c>
      <c r="F21">
        <f>""</f>
        <v/>
      </c>
      <c r="H21">
        <f>""</f>
        <v/>
      </c>
    </row>
    <row r="22">
      <c r="A22" s="12" t="inlineStr">
        <is>
          <t>Resubmitted</t>
        </is>
      </c>
      <c r="B22" s="13">
        <f>COUNTIFS(Worklist!$A$5:$A$204,"&lt;&gt;",Worklist!$K$5:$K$204,A22)</f>
        <v/>
      </c>
      <c r="D22" s="12" t="inlineStr">
        <is>
          <t>Duplicate Claim</t>
        </is>
      </c>
      <c r="E22" s="13">
        <f>COUNTIFS(Worklist!$A$5:$A$204,"&lt;&gt;",Worklist!$K$5:$K$204,"&lt;&gt;Resolved",Worklist!$F$5:$F$204,D22)</f>
        <v/>
      </c>
      <c r="F22">
        <f>""</f>
        <v/>
      </c>
      <c r="H22">
        <f>""</f>
        <v/>
      </c>
    </row>
    <row r="23">
      <c r="A23" s="10" t="inlineStr">
        <is>
          <t>On Hold</t>
        </is>
      </c>
      <c r="B23" s="11">
        <f>COUNTIFS(Worklist!$A$5:$A$204,"&lt;&gt;",Worklist!$K$5:$K$204,A23)</f>
        <v/>
      </c>
      <c r="D23" s="10" t="inlineStr">
        <is>
          <t>Timely Filing</t>
        </is>
      </c>
      <c r="E23" s="11">
        <f>COUNTIFS(Worklist!$A$5:$A$204,"&lt;&gt;",Worklist!$K$5:$K$204,"&lt;&gt;Resolved",Worklist!$F$5:$F$204,D23)</f>
        <v/>
      </c>
      <c r="F23">
        <f>""</f>
        <v/>
      </c>
      <c r="H23">
        <f>""</f>
        <v/>
      </c>
    </row>
    <row r="24">
      <c r="A24" s="12" t="inlineStr">
        <is>
          <t>Resolved</t>
        </is>
      </c>
      <c r="B24" s="13">
        <f>COUNTIFS(Worklist!$A$5:$A$204,"&lt;&gt;",Worklist!$K$5:$K$204,A24)</f>
        <v/>
      </c>
      <c r="D24" s="12" t="inlineStr">
        <is>
          <t>Authorization</t>
        </is>
      </c>
      <c r="E24" s="13">
        <f>COUNTIFS(Worklist!$A$5:$A$204,"&lt;&gt;",Worklist!$K$5:$K$204,"&lt;&gt;Resolved",Worklist!$F$5:$F$204,D24)</f>
        <v/>
      </c>
      <c r="F24">
        <f>""</f>
        <v/>
      </c>
      <c r="H24">
        <f>""</f>
        <v/>
      </c>
    </row>
    <row r="25">
      <c r="A25" s="10" t="n"/>
      <c r="B25" s="11">
        <f>""</f>
        <v/>
      </c>
      <c r="D25" s="10" t="inlineStr">
        <is>
          <t>Provider Enrollment</t>
        </is>
      </c>
      <c r="E25" s="11">
        <f>COUNTIFS(Worklist!$A$5:$A$204,"&lt;&gt;",Worklist!$K$5:$K$204,"&lt;&gt;Resolved",Worklist!$F$5:$F$204,D25)</f>
        <v/>
      </c>
      <c r="F25">
        <f>""</f>
        <v/>
      </c>
      <c r="H25">
        <f>""</f>
        <v/>
      </c>
    </row>
    <row r="26">
      <c r="A26" s="12" t="n"/>
      <c r="B26" s="13">
        <f>""</f>
        <v/>
      </c>
      <c r="D26" s="12" t="inlineStr">
        <is>
          <t>Coverage Terminated</t>
        </is>
      </c>
      <c r="E26" s="13">
        <f>COUNTIFS(Worklist!$A$5:$A$204,"&lt;&gt;",Worklist!$K$5:$K$204,"&lt;&gt;Resolved",Worklist!$F$5:$F$204,D26)</f>
        <v/>
      </c>
      <c r="F26">
        <f>""</f>
        <v/>
      </c>
      <c r="H26">
        <f>""</f>
        <v/>
      </c>
    </row>
    <row r="27">
      <c r="A27" s="10" t="n"/>
      <c r="B27" s="11">
        <f>""</f>
        <v/>
      </c>
      <c r="D27" s="10" t="inlineStr">
        <is>
          <t>Other</t>
        </is>
      </c>
      <c r="E27" s="11">
        <f>COUNTIFS(Worklist!$A$5:$A$204,"&lt;&gt;",Worklist!$K$5:$K$204,"&lt;&gt;Resolved",Worklist!$F$5:$F$204,D27)</f>
        <v/>
      </c>
      <c r="F27">
        <f>""</f>
        <v/>
      </c>
      <c r="H27">
        <f>""</f>
        <v/>
      </c>
    </row>
    <row r="28">
      <c r="B28">
        <f>""</f>
        <v/>
      </c>
      <c r="D28">
        <f>""</f>
        <v/>
      </c>
      <c r="E28">
        <f>""</f>
        <v/>
      </c>
      <c r="F28">
        <f>""</f>
        <v/>
      </c>
      <c r="H28">
        <f>""</f>
        <v/>
      </c>
    </row>
    <row r="29">
      <c r="B29">
        <f>""</f>
        <v/>
      </c>
      <c r="D29">
        <f>""</f>
        <v/>
      </c>
      <c r="E29">
        <f>""</f>
        <v/>
      </c>
      <c r="F29">
        <f>""</f>
        <v/>
      </c>
      <c r="H29">
        <f>""</f>
        <v/>
      </c>
    </row>
    <row r="30">
      <c r="B30">
        <f>""</f>
        <v/>
      </c>
      <c r="D30">
        <f>""</f>
        <v/>
      </c>
      <c r="E30">
        <f>""</f>
        <v/>
      </c>
      <c r="F30">
        <f>""</f>
        <v/>
      </c>
      <c r="H30">
        <f>""</f>
        <v/>
      </c>
    </row>
    <row r="31">
      <c r="B31">
        <f>""</f>
        <v/>
      </c>
      <c r="D31">
        <f>""</f>
        <v/>
      </c>
      <c r="E31">
        <f>""</f>
        <v/>
      </c>
      <c r="F31">
        <f>""</f>
        <v/>
      </c>
      <c r="H31">
        <f>""</f>
        <v/>
      </c>
    </row>
    <row r="32">
      <c r="B32">
        <f>""</f>
        <v/>
      </c>
      <c r="D32">
        <f>""</f>
        <v/>
      </c>
      <c r="E32">
        <f>""</f>
        <v/>
      </c>
      <c r="F32">
        <f>""</f>
        <v/>
      </c>
      <c r="H32">
        <f>""</f>
        <v/>
      </c>
    </row>
    <row r="33">
      <c r="B33">
        <f>""</f>
        <v/>
      </c>
      <c r="D33">
        <f>""</f>
        <v/>
      </c>
      <c r="E33">
        <f>""</f>
        <v/>
      </c>
      <c r="F33">
        <f>""</f>
        <v/>
      </c>
      <c r="H33">
        <f>""</f>
        <v/>
      </c>
    </row>
    <row r="34">
      <c r="B34">
        <f>""</f>
        <v/>
      </c>
      <c r="D34">
        <f>""</f>
        <v/>
      </c>
      <c r="E34">
        <f>""</f>
        <v/>
      </c>
      <c r="F34">
        <f>""</f>
        <v/>
      </c>
      <c r="H34">
        <f>""</f>
        <v/>
      </c>
    </row>
    <row r="35">
      <c r="B35">
        <f>""</f>
        <v/>
      </c>
      <c r="D35">
        <f>""</f>
        <v/>
      </c>
      <c r="E35">
        <f>""</f>
        <v/>
      </c>
      <c r="F35">
        <f>""</f>
        <v/>
      </c>
      <c r="H35">
        <f>""</f>
        <v/>
      </c>
    </row>
    <row r="36">
      <c r="B36">
        <f>""</f>
        <v/>
      </c>
      <c r="D36">
        <f>""</f>
        <v/>
      </c>
      <c r="E36">
        <f>""</f>
        <v/>
      </c>
      <c r="F36">
        <f>""</f>
        <v/>
      </c>
      <c r="H36">
        <f>""</f>
        <v/>
      </c>
    </row>
    <row r="37">
      <c r="B37">
        <f>""</f>
        <v/>
      </c>
      <c r="D37">
        <f>""</f>
        <v/>
      </c>
      <c r="E37">
        <f>""</f>
        <v/>
      </c>
      <c r="F37">
        <f>""</f>
        <v/>
      </c>
      <c r="H37">
        <f>""</f>
        <v/>
      </c>
    </row>
    <row r="38">
      <c r="B38">
        <f>""</f>
        <v/>
      </c>
      <c r="D38">
        <f>""</f>
        <v/>
      </c>
      <c r="E38">
        <f>""</f>
        <v/>
      </c>
      <c r="F38">
        <f>""</f>
        <v/>
      </c>
      <c r="H38">
        <f>""</f>
        <v/>
      </c>
    </row>
    <row r="39">
      <c r="B39">
        <f>""</f>
        <v/>
      </c>
      <c r="D39">
        <f>""</f>
        <v/>
      </c>
      <c r="E39">
        <f>""</f>
        <v/>
      </c>
      <c r="F39">
        <f>""</f>
        <v/>
      </c>
      <c r="H39">
        <f>""</f>
        <v/>
      </c>
    </row>
    <row r="40">
      <c r="B40">
        <f>""</f>
        <v/>
      </c>
      <c r="D40">
        <f>""</f>
        <v/>
      </c>
      <c r="E40">
        <f>""</f>
        <v/>
      </c>
      <c r="F40">
        <f>""</f>
        <v/>
      </c>
      <c r="H40">
        <f>""</f>
        <v/>
      </c>
    </row>
    <row r="41">
      <c r="B41">
        <f>""</f>
        <v/>
      </c>
      <c r="D41">
        <f>""</f>
        <v/>
      </c>
      <c r="E41">
        <f>""</f>
        <v/>
      </c>
      <c r="F41">
        <f>""</f>
        <v/>
      </c>
      <c r="H41">
        <f>""</f>
        <v/>
      </c>
    </row>
    <row r="42">
      <c r="B42">
        <f>""</f>
        <v/>
      </c>
      <c r="D42">
        <f>""</f>
        <v/>
      </c>
      <c r="E42">
        <f>""</f>
        <v/>
      </c>
      <c r="F42">
        <f>""</f>
        <v/>
      </c>
      <c r="H42">
        <f>""</f>
        <v/>
      </c>
    </row>
    <row r="43">
      <c r="B43">
        <f>""</f>
        <v/>
      </c>
      <c r="D43">
        <f>""</f>
        <v/>
      </c>
      <c r="E43">
        <f>""</f>
        <v/>
      </c>
      <c r="F43">
        <f>""</f>
        <v/>
      </c>
      <c r="H43">
        <f>""</f>
        <v/>
      </c>
    </row>
    <row r="44">
      <c r="B44">
        <f>""</f>
        <v/>
      </c>
      <c r="D44">
        <f>""</f>
        <v/>
      </c>
      <c r="E44">
        <f>""</f>
        <v/>
      </c>
      <c r="F44">
        <f>""</f>
        <v/>
      </c>
      <c r="H44">
        <f>""</f>
        <v/>
      </c>
    </row>
    <row r="45">
      <c r="B45">
        <f>""</f>
        <v/>
      </c>
      <c r="D45">
        <f>""</f>
        <v/>
      </c>
      <c r="E45">
        <f>""</f>
        <v/>
      </c>
      <c r="F45">
        <f>""</f>
        <v/>
      </c>
      <c r="H45">
        <f>""</f>
        <v/>
      </c>
    </row>
    <row r="46">
      <c r="B46">
        <f>""</f>
        <v/>
      </c>
      <c r="D46">
        <f>""</f>
        <v/>
      </c>
      <c r="E46">
        <f>""</f>
        <v/>
      </c>
      <c r="F46">
        <f>""</f>
        <v/>
      </c>
      <c r="H46">
        <f>""</f>
        <v/>
      </c>
    </row>
    <row r="47">
      <c r="B47">
        <f>""</f>
        <v/>
      </c>
      <c r="D47">
        <f>""</f>
        <v/>
      </c>
      <c r="E47">
        <f>""</f>
        <v/>
      </c>
      <c r="F47">
        <f>""</f>
        <v/>
      </c>
      <c r="H47">
        <f>""</f>
        <v/>
      </c>
    </row>
    <row r="48">
      <c r="B48">
        <f>""</f>
        <v/>
      </c>
      <c r="D48">
        <f>""</f>
        <v/>
      </c>
      <c r="E48">
        <f>""</f>
        <v/>
      </c>
      <c r="F48">
        <f>""</f>
        <v/>
      </c>
      <c r="H48">
        <f>""</f>
        <v/>
      </c>
    </row>
    <row r="49">
      <c r="B49">
        <f>""</f>
        <v/>
      </c>
      <c r="D49">
        <f>""</f>
        <v/>
      </c>
      <c r="E49">
        <f>""</f>
        <v/>
      </c>
      <c r="F49">
        <f>""</f>
        <v/>
      </c>
      <c r="H49">
        <f>""</f>
        <v/>
      </c>
    </row>
    <row r="50">
      <c r="B50">
        <f>""</f>
        <v/>
      </c>
      <c r="D50">
        <f>""</f>
        <v/>
      </c>
      <c r="E50">
        <f>""</f>
        <v/>
      </c>
      <c r="F50">
        <f>""</f>
        <v/>
      </c>
      <c r="H50">
        <f>""</f>
        <v/>
      </c>
    </row>
    <row r="51">
      <c r="B51">
        <f>""</f>
        <v/>
      </c>
      <c r="D51">
        <f>""</f>
        <v/>
      </c>
      <c r="E51">
        <f>""</f>
        <v/>
      </c>
      <c r="F51">
        <f>""</f>
        <v/>
      </c>
      <c r="H51">
        <f>""</f>
        <v/>
      </c>
    </row>
    <row r="52">
      <c r="B52">
        <f>""</f>
        <v/>
      </c>
      <c r="D52">
        <f>""</f>
        <v/>
      </c>
      <c r="E52">
        <f>""</f>
        <v/>
      </c>
      <c r="F52">
        <f>""</f>
        <v/>
      </c>
      <c r="H52">
        <f>""</f>
        <v/>
      </c>
    </row>
    <row r="53">
      <c r="B53">
        <f>""</f>
        <v/>
      </c>
      <c r="D53">
        <f>""</f>
        <v/>
      </c>
      <c r="E53">
        <f>""</f>
        <v/>
      </c>
      <c r="F53">
        <f>""</f>
        <v/>
      </c>
      <c r="H53">
        <f>""</f>
        <v/>
      </c>
    </row>
    <row r="54">
      <c r="B54">
        <f>""</f>
        <v/>
      </c>
      <c r="D54">
        <f>""</f>
        <v/>
      </c>
      <c r="E54">
        <f>""</f>
        <v/>
      </c>
      <c r="F54">
        <f>""</f>
        <v/>
      </c>
      <c r="H54">
        <f>""</f>
        <v/>
      </c>
    </row>
    <row r="55">
      <c r="B55">
        <f>""</f>
        <v/>
      </c>
      <c r="D55">
        <f>""</f>
        <v/>
      </c>
      <c r="E55">
        <f>""</f>
        <v/>
      </c>
      <c r="F55">
        <f>""</f>
        <v/>
      </c>
      <c r="H55">
        <f>""</f>
        <v/>
      </c>
    </row>
    <row r="56">
      <c r="B56">
        <f>""</f>
        <v/>
      </c>
      <c r="D56">
        <f>""</f>
        <v/>
      </c>
      <c r="E56">
        <f>""</f>
        <v/>
      </c>
      <c r="F56">
        <f>""</f>
        <v/>
      </c>
      <c r="H56">
        <f>""</f>
        <v/>
      </c>
    </row>
    <row r="57">
      <c r="B57">
        <f>""</f>
        <v/>
      </c>
      <c r="D57">
        <f>""</f>
        <v/>
      </c>
      <c r="E57">
        <f>""</f>
        <v/>
      </c>
      <c r="F57">
        <f>""</f>
        <v/>
      </c>
      <c r="H57">
        <f>""</f>
        <v/>
      </c>
    </row>
    <row r="58">
      <c r="B58">
        <f>""</f>
        <v/>
      </c>
      <c r="D58">
        <f>""</f>
        <v/>
      </c>
      <c r="E58">
        <f>""</f>
        <v/>
      </c>
      <c r="F58">
        <f>""</f>
        <v/>
      </c>
      <c r="H58">
        <f>""</f>
        <v/>
      </c>
    </row>
    <row r="59">
      <c r="B59">
        <f>""</f>
        <v/>
      </c>
      <c r="D59">
        <f>""</f>
        <v/>
      </c>
      <c r="E59">
        <f>""</f>
        <v/>
      </c>
      <c r="F59">
        <f>""</f>
        <v/>
      </c>
      <c r="H59">
        <f>""</f>
        <v/>
      </c>
    </row>
    <row r="60">
      <c r="B60">
        <f>""</f>
        <v/>
      </c>
      <c r="D60">
        <f>""</f>
        <v/>
      </c>
      <c r="E60">
        <f>""</f>
        <v/>
      </c>
      <c r="F60">
        <f>""</f>
        <v/>
      </c>
      <c r="H60">
        <f>""</f>
        <v/>
      </c>
    </row>
    <row r="61">
      <c r="B61">
        <f>""</f>
        <v/>
      </c>
      <c r="D61">
        <f>""</f>
        <v/>
      </c>
      <c r="E61">
        <f>""</f>
        <v/>
      </c>
      <c r="F61">
        <f>""</f>
        <v/>
      </c>
      <c r="H61">
        <f>""</f>
        <v/>
      </c>
    </row>
    <row r="62">
      <c r="B62">
        <f>""</f>
        <v/>
      </c>
      <c r="D62">
        <f>""</f>
        <v/>
      </c>
      <c r="E62">
        <f>""</f>
        <v/>
      </c>
      <c r="F62">
        <f>""</f>
        <v/>
      </c>
      <c r="H62">
        <f>""</f>
        <v/>
      </c>
    </row>
    <row r="63">
      <c r="B63">
        <f>""</f>
        <v/>
      </c>
      <c r="D63">
        <f>""</f>
        <v/>
      </c>
      <c r="E63">
        <f>""</f>
        <v/>
      </c>
      <c r="F63">
        <f>""</f>
        <v/>
      </c>
      <c r="H63">
        <f>""</f>
        <v/>
      </c>
    </row>
    <row r="64">
      <c r="B64">
        <f>""</f>
        <v/>
      </c>
      <c r="D64">
        <f>""</f>
        <v/>
      </c>
      <c r="E64">
        <f>""</f>
        <v/>
      </c>
      <c r="F64">
        <f>""</f>
        <v/>
      </c>
      <c r="H64">
        <f>""</f>
        <v/>
      </c>
    </row>
    <row r="65">
      <c r="B65">
        <f>""</f>
        <v/>
      </c>
      <c r="D65">
        <f>""</f>
        <v/>
      </c>
      <c r="E65">
        <f>""</f>
        <v/>
      </c>
      <c r="F65">
        <f>""</f>
        <v/>
      </c>
      <c r="H65">
        <f>""</f>
        <v/>
      </c>
    </row>
    <row r="66">
      <c r="B66">
        <f>""</f>
        <v/>
      </c>
      <c r="D66">
        <f>""</f>
        <v/>
      </c>
      <c r="E66">
        <f>""</f>
        <v/>
      </c>
      <c r="F66">
        <f>""</f>
        <v/>
      </c>
      <c r="H66">
        <f>""</f>
        <v/>
      </c>
    </row>
    <row r="67">
      <c r="B67">
        <f>""</f>
        <v/>
      </c>
      <c r="D67">
        <f>""</f>
        <v/>
      </c>
      <c r="E67">
        <f>""</f>
        <v/>
      </c>
      <c r="F67">
        <f>""</f>
        <v/>
      </c>
      <c r="H67">
        <f>""</f>
        <v/>
      </c>
    </row>
    <row r="68">
      <c r="B68">
        <f>""</f>
        <v/>
      </c>
      <c r="D68">
        <f>""</f>
        <v/>
      </c>
      <c r="E68">
        <f>""</f>
        <v/>
      </c>
      <c r="F68">
        <f>""</f>
        <v/>
      </c>
      <c r="H68">
        <f>""</f>
        <v/>
      </c>
    </row>
    <row r="69">
      <c r="B69">
        <f>""</f>
        <v/>
      </c>
      <c r="D69">
        <f>""</f>
        <v/>
      </c>
      <c r="E69">
        <f>""</f>
        <v/>
      </c>
      <c r="F69">
        <f>""</f>
        <v/>
      </c>
      <c r="H69">
        <f>""</f>
        <v/>
      </c>
    </row>
    <row r="70">
      <c r="B70">
        <f>""</f>
        <v/>
      </c>
      <c r="D70">
        <f>""</f>
        <v/>
      </c>
      <c r="E70">
        <f>""</f>
        <v/>
      </c>
      <c r="F70">
        <f>""</f>
        <v/>
      </c>
      <c r="H70">
        <f>""</f>
        <v/>
      </c>
    </row>
    <row r="71">
      <c r="B71">
        <f>""</f>
        <v/>
      </c>
      <c r="D71">
        <f>""</f>
        <v/>
      </c>
      <c r="E71">
        <f>""</f>
        <v/>
      </c>
      <c r="F71">
        <f>""</f>
        <v/>
      </c>
      <c r="H71">
        <f>""</f>
        <v/>
      </c>
    </row>
    <row r="72">
      <c r="B72">
        <f>""</f>
        <v/>
      </c>
      <c r="D72">
        <f>""</f>
        <v/>
      </c>
      <c r="E72">
        <f>""</f>
        <v/>
      </c>
      <c r="F72">
        <f>""</f>
        <v/>
      </c>
      <c r="H72">
        <f>""</f>
        <v/>
      </c>
    </row>
    <row r="73">
      <c r="B73">
        <f>""</f>
        <v/>
      </c>
      <c r="D73">
        <f>""</f>
        <v/>
      </c>
      <c r="E73">
        <f>""</f>
        <v/>
      </c>
      <c r="F73">
        <f>""</f>
        <v/>
      </c>
      <c r="H73">
        <f>""</f>
        <v/>
      </c>
    </row>
    <row r="74">
      <c r="B74">
        <f>""</f>
        <v/>
      </c>
      <c r="D74">
        <f>""</f>
        <v/>
      </c>
      <c r="E74">
        <f>""</f>
        <v/>
      </c>
      <c r="F74">
        <f>""</f>
        <v/>
      </c>
      <c r="H74">
        <f>""</f>
        <v/>
      </c>
    </row>
    <row r="75">
      <c r="B75">
        <f>""</f>
        <v/>
      </c>
      <c r="D75">
        <f>""</f>
        <v/>
      </c>
      <c r="E75">
        <f>""</f>
        <v/>
      </c>
      <c r="F75">
        <f>""</f>
        <v/>
      </c>
      <c r="H75">
        <f>""</f>
        <v/>
      </c>
    </row>
    <row r="76">
      <c r="B76">
        <f>""</f>
        <v/>
      </c>
      <c r="D76">
        <f>""</f>
        <v/>
      </c>
      <c r="E76">
        <f>""</f>
        <v/>
      </c>
      <c r="F76">
        <f>""</f>
        <v/>
      </c>
      <c r="H76">
        <f>""</f>
        <v/>
      </c>
    </row>
    <row r="77">
      <c r="B77">
        <f>""</f>
        <v/>
      </c>
      <c r="D77">
        <f>""</f>
        <v/>
      </c>
      <c r="E77">
        <f>""</f>
        <v/>
      </c>
      <c r="F77">
        <f>""</f>
        <v/>
      </c>
      <c r="H77">
        <f>""</f>
        <v/>
      </c>
    </row>
    <row r="78">
      <c r="B78">
        <f>""</f>
        <v/>
      </c>
      <c r="D78">
        <f>""</f>
        <v/>
      </c>
      <c r="E78">
        <f>""</f>
        <v/>
      </c>
      <c r="F78">
        <f>""</f>
        <v/>
      </c>
      <c r="H78">
        <f>""</f>
        <v/>
      </c>
    </row>
    <row r="79">
      <c r="B79">
        <f>""</f>
        <v/>
      </c>
      <c r="D79">
        <f>""</f>
        <v/>
      </c>
      <c r="E79">
        <f>""</f>
        <v/>
      </c>
      <c r="F79">
        <f>""</f>
        <v/>
      </c>
      <c r="H79">
        <f>""</f>
        <v/>
      </c>
    </row>
    <row r="80">
      <c r="B80">
        <f>""</f>
        <v/>
      </c>
      <c r="D80">
        <f>""</f>
        <v/>
      </c>
      <c r="E80">
        <f>""</f>
        <v/>
      </c>
      <c r="F80">
        <f>""</f>
        <v/>
      </c>
      <c r="H80">
        <f>""</f>
        <v/>
      </c>
    </row>
    <row r="81">
      <c r="B81">
        <f>""</f>
        <v/>
      </c>
      <c r="D81">
        <f>""</f>
        <v/>
      </c>
      <c r="E81">
        <f>""</f>
        <v/>
      </c>
      <c r="F81">
        <f>""</f>
        <v/>
      </c>
      <c r="H81">
        <f>""</f>
        <v/>
      </c>
    </row>
    <row r="82">
      <c r="B82">
        <f>""</f>
        <v/>
      </c>
      <c r="D82">
        <f>""</f>
        <v/>
      </c>
      <c r="E82">
        <f>""</f>
        <v/>
      </c>
      <c r="F82">
        <f>""</f>
        <v/>
      </c>
      <c r="H82">
        <f>""</f>
        <v/>
      </c>
    </row>
    <row r="83">
      <c r="B83">
        <f>""</f>
        <v/>
      </c>
      <c r="D83">
        <f>""</f>
        <v/>
      </c>
      <c r="E83">
        <f>""</f>
        <v/>
      </c>
      <c r="F83">
        <f>""</f>
        <v/>
      </c>
      <c r="H83">
        <f>""</f>
        <v/>
      </c>
    </row>
    <row r="84">
      <c r="B84">
        <f>""</f>
        <v/>
      </c>
      <c r="D84">
        <f>""</f>
        <v/>
      </c>
      <c r="E84">
        <f>""</f>
        <v/>
      </c>
      <c r="F84">
        <f>""</f>
        <v/>
      </c>
      <c r="H84">
        <f>""</f>
        <v/>
      </c>
    </row>
    <row r="85">
      <c r="B85">
        <f>""</f>
        <v/>
      </c>
      <c r="D85">
        <f>""</f>
        <v/>
      </c>
      <c r="E85">
        <f>""</f>
        <v/>
      </c>
      <c r="F85">
        <f>""</f>
        <v/>
      </c>
      <c r="H85">
        <f>""</f>
        <v/>
      </c>
    </row>
    <row r="86">
      <c r="B86">
        <f>""</f>
        <v/>
      </c>
      <c r="D86">
        <f>""</f>
        <v/>
      </c>
      <c r="E86">
        <f>""</f>
        <v/>
      </c>
      <c r="F86">
        <f>""</f>
        <v/>
      </c>
      <c r="H86">
        <f>""</f>
        <v/>
      </c>
    </row>
    <row r="87">
      <c r="B87">
        <f>""</f>
        <v/>
      </c>
      <c r="D87">
        <f>""</f>
        <v/>
      </c>
      <c r="E87">
        <f>""</f>
        <v/>
      </c>
      <c r="F87">
        <f>""</f>
        <v/>
      </c>
      <c r="H87">
        <f>""</f>
        <v/>
      </c>
    </row>
    <row r="88">
      <c r="B88">
        <f>""</f>
        <v/>
      </c>
      <c r="D88">
        <f>""</f>
        <v/>
      </c>
      <c r="E88">
        <f>""</f>
        <v/>
      </c>
      <c r="F88">
        <f>""</f>
        <v/>
      </c>
      <c r="H88">
        <f>""</f>
        <v/>
      </c>
    </row>
    <row r="89">
      <c r="B89">
        <f>""</f>
        <v/>
      </c>
      <c r="D89">
        <f>""</f>
        <v/>
      </c>
      <c r="E89">
        <f>""</f>
        <v/>
      </c>
      <c r="F89">
        <f>""</f>
        <v/>
      </c>
      <c r="H89">
        <f>""</f>
        <v/>
      </c>
    </row>
    <row r="90">
      <c r="B90">
        <f>""</f>
        <v/>
      </c>
      <c r="D90">
        <f>""</f>
        <v/>
      </c>
      <c r="E90">
        <f>""</f>
        <v/>
      </c>
      <c r="F90">
        <f>""</f>
        <v/>
      </c>
      <c r="H90">
        <f>""</f>
        <v/>
      </c>
    </row>
    <row r="91">
      <c r="B91">
        <f>""</f>
        <v/>
      </c>
      <c r="D91">
        <f>""</f>
        <v/>
      </c>
      <c r="E91">
        <f>""</f>
        <v/>
      </c>
      <c r="F91">
        <f>""</f>
        <v/>
      </c>
      <c r="H91">
        <f>""</f>
        <v/>
      </c>
    </row>
    <row r="92">
      <c r="B92">
        <f>""</f>
        <v/>
      </c>
      <c r="D92">
        <f>""</f>
        <v/>
      </c>
      <c r="E92">
        <f>""</f>
        <v/>
      </c>
      <c r="F92">
        <f>""</f>
        <v/>
      </c>
      <c r="H92">
        <f>""</f>
        <v/>
      </c>
    </row>
    <row r="93">
      <c r="B93">
        <f>""</f>
        <v/>
      </c>
      <c r="D93">
        <f>""</f>
        <v/>
      </c>
      <c r="E93">
        <f>""</f>
        <v/>
      </c>
      <c r="F93">
        <f>""</f>
        <v/>
      </c>
      <c r="H93">
        <f>""</f>
        <v/>
      </c>
    </row>
    <row r="94">
      <c r="B94">
        <f>""</f>
        <v/>
      </c>
      <c r="D94">
        <f>""</f>
        <v/>
      </c>
      <c r="E94">
        <f>""</f>
        <v/>
      </c>
      <c r="F94">
        <f>""</f>
        <v/>
      </c>
      <c r="H94">
        <f>""</f>
        <v/>
      </c>
    </row>
    <row r="95">
      <c r="B95">
        <f>""</f>
        <v/>
      </c>
      <c r="D95">
        <f>""</f>
        <v/>
      </c>
      <c r="E95">
        <f>""</f>
        <v/>
      </c>
      <c r="F95">
        <f>""</f>
        <v/>
      </c>
      <c r="H95">
        <f>""</f>
        <v/>
      </c>
    </row>
    <row r="96">
      <c r="B96">
        <f>""</f>
        <v/>
      </c>
      <c r="D96">
        <f>""</f>
        <v/>
      </c>
      <c r="E96">
        <f>""</f>
        <v/>
      </c>
      <c r="F96">
        <f>""</f>
        <v/>
      </c>
      <c r="H96">
        <f>""</f>
        <v/>
      </c>
    </row>
    <row r="97">
      <c r="B97">
        <f>""</f>
        <v/>
      </c>
      <c r="D97">
        <f>""</f>
        <v/>
      </c>
      <c r="E97">
        <f>""</f>
        <v/>
      </c>
      <c r="F97">
        <f>""</f>
        <v/>
      </c>
      <c r="H97">
        <f>""</f>
        <v/>
      </c>
    </row>
    <row r="98">
      <c r="B98">
        <f>""</f>
        <v/>
      </c>
      <c r="D98">
        <f>""</f>
        <v/>
      </c>
      <c r="E98">
        <f>""</f>
        <v/>
      </c>
      <c r="F98">
        <f>""</f>
        <v/>
      </c>
      <c r="H98">
        <f>""</f>
        <v/>
      </c>
    </row>
    <row r="99">
      <c r="B99">
        <f>""</f>
        <v/>
      </c>
      <c r="D99">
        <f>""</f>
        <v/>
      </c>
      <c r="E99">
        <f>""</f>
        <v/>
      </c>
      <c r="F99">
        <f>""</f>
        <v/>
      </c>
      <c r="H99">
        <f>""</f>
        <v/>
      </c>
    </row>
    <row r="100">
      <c r="B100">
        <f>""</f>
        <v/>
      </c>
      <c r="D100">
        <f>""</f>
        <v/>
      </c>
      <c r="E100">
        <f>""</f>
        <v/>
      </c>
      <c r="F100">
        <f>""</f>
        <v/>
      </c>
      <c r="H100">
        <f>""</f>
        <v/>
      </c>
    </row>
    <row r="101">
      <c r="B101">
        <f>""</f>
        <v/>
      </c>
      <c r="D101">
        <f>""</f>
        <v/>
      </c>
      <c r="E101">
        <f>""</f>
        <v/>
      </c>
      <c r="F101">
        <f>""</f>
        <v/>
      </c>
      <c r="H101">
        <f>""</f>
        <v/>
      </c>
    </row>
  </sheetData>
  <mergeCells count="1">
    <mergeCell ref="A1:H1"/>
  </mergeCells>
  <conditionalFormatting sqref="F7">
    <cfRule type="cellIs" priority="1" operator="greaterThan" dxfId="0">
      <formula>0</formula>
    </cfRule>
  </conditionalFormatting>
  <conditionalFormatting sqref="H7">
    <cfRule type="cellIs" priority="2" operator="greaterThan" dxfId="1">
      <formula>0</formula>
    </cfRule>
  </conditionalFormatting>
  <conditionalFormatting sqref="H10">
    <cfRule type="cellIs" priority="3" operator="greaterThan" dxfId="0">
      <formula>0</formula>
    </cfRule>
  </conditionalFormatting>
  <conditionalFormatting sqref="F13">
    <cfRule type="cellIs" priority="4" operator="greaterThan" dxfId="1">
      <formula>0</formula>
    </cfRule>
  </conditionalFormatting>
  <dataValidations count="3">
    <dataValidation sqref="B2" showDropDown="0" showInputMessage="1" showErrorMessage="1" allowBlank="0" errorTitle="Invalid Date" error="Enter a valid date between 01/01/2020 and 12/31/2100." promptTitle="As of Date" prompt="Enter the reporting date used for aging and due-date calculations." type="date" errorStyle="stop" operator="between">
      <formula1>DATE(2020,1,1)</formula1>
      <formula2>DATE(2100,12,31)</formula2>
    </dataValidation>
    <dataValidation sqref="B3" showDropDown="0" showInputMessage="1" showErrorMessage="1" allowBlank="0" errorTitle="Invalid Window" error="Enter a whole number from 0 through 30." promptTitle="Due Soon Window" prompt="Enter how many calendar days should be treated as due soon." type="whole" errorStyle="stop" operator="between">
      <formula1>0</formula1>
      <formula2>30</formula2>
    </dataValidation>
    <dataValidation sqref="B4" showDropDown="0" showInputMessage="1" showErrorMessage="1" allowBlank="0" errorTitle="Invalid Threshold" error="Enter a whole number from 1 through 365." promptTitle="Aging Review Threshold" prompt="Enter the age at which an open rejection should be reviewed." type="whole" errorStyle="stop" operator="between">
      <formula1>1</formula1>
      <formula2>365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5" customWidth="1" min="2" max="2"/>
    <col width="18" customWidth="1" min="3" max="3"/>
    <col width="25" customWidth="1" min="4" max="4"/>
    <col width="15" customWidth="1" min="5" max="5"/>
    <col width="30" customWidth="1" min="6" max="6"/>
    <col width="20" customWidth="1" min="7" max="7"/>
    <col width="15" customWidth="1" min="8" max="8"/>
    <col width="23" customWidth="1" min="9" max="9"/>
    <col width="12" customWidth="1" min="10" max="10"/>
    <col width="20" customWidth="1" min="11" max="11"/>
    <col width="19" customWidth="1" min="12" max="12"/>
    <col width="19" customWidth="1" min="13" max="13"/>
    <col width="19" customWidth="1" min="14" max="14"/>
    <col width="35" customWidth="1" min="15" max="15"/>
    <col width="40" customWidth="1" min="16" max="16"/>
    <col width="15" customWidth="1" min="17" max="17"/>
    <col width="15" customWidth="1" min="18" max="18"/>
    <col width="18" customWidth="1" min="19" max="19"/>
    <col width="31" customWidth="1" min="20" max="20"/>
  </cols>
  <sheetData>
    <row r="1" ht="28" customHeight="1">
      <c r="A1" s="1" t="inlineStr">
        <is>
          <t>Claim Rejection Worklist</t>
        </is>
      </c>
    </row>
    <row r="2" ht="32" customHeight="1">
      <c r="A2" s="14" t="inlineStr">
        <is>
          <t>Use one row per rejected claim. Do not enter patient names, dates of birth, medical record numbers, diagnoses, or clinical details.</t>
        </is>
      </c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  <c r="P2" s="15" t="n"/>
      <c r="Q2" s="15" t="n"/>
      <c r="R2" s="15" t="n"/>
      <c r="S2" s="15" t="n"/>
      <c r="T2" s="15" t="n"/>
    </row>
    <row r="4" ht="38" customHeight="1">
      <c r="A4" s="16" t="inlineStr">
        <is>
          <t>Worklist ID</t>
        </is>
      </c>
      <c r="B4" s="16" t="inlineStr">
        <is>
          <t>Clinic</t>
        </is>
      </c>
      <c r="C4" s="16" t="inlineStr">
        <is>
          <t>Claim Reference</t>
        </is>
      </c>
      <c r="D4" s="16" t="inlineStr">
        <is>
          <t>Payer</t>
        </is>
      </c>
      <c r="E4" s="16" t="inlineStr">
        <is>
          <t>Rejection Code</t>
        </is>
      </c>
      <c r="F4" s="16" t="inlineStr">
        <is>
          <t>Rejection Category</t>
        </is>
      </c>
      <c r="G4" s="16" t="inlineStr">
        <is>
          <t>Rejection Received Date</t>
        </is>
      </c>
      <c r="H4" s="16" t="inlineStr">
        <is>
          <t>Billed Amount</t>
        </is>
      </c>
      <c r="I4" s="16" t="inlineStr">
        <is>
          <t>Owner</t>
        </is>
      </c>
      <c r="J4" s="16" t="inlineStr">
        <is>
          <t>Priority</t>
        </is>
      </c>
      <c r="K4" s="16" t="inlineStr">
        <is>
          <t>Status</t>
        </is>
      </c>
      <c r="L4" s="16" t="inlineStr">
        <is>
          <t>Follow-up Due Date</t>
        </is>
      </c>
      <c r="M4" s="16" t="inlineStr">
        <is>
          <t>Resubmitted Date</t>
        </is>
      </c>
      <c r="N4" s="16" t="inlineStr">
        <is>
          <t>Resolved Date</t>
        </is>
      </c>
      <c r="O4" s="16" t="inlineStr">
        <is>
          <t>Next Action</t>
        </is>
      </c>
      <c r="P4" s="16" t="inlineStr">
        <is>
          <t>Notes</t>
        </is>
      </c>
      <c r="Q4" s="16" t="inlineStr">
        <is>
          <t>Age (Days)</t>
        </is>
      </c>
      <c r="R4" s="16" t="inlineStr">
        <is>
          <t>Days Until Due</t>
        </is>
      </c>
      <c r="S4" s="16" t="inlineStr">
        <is>
          <t>Due Alert</t>
        </is>
      </c>
      <c r="T4" s="16" t="inlineStr">
        <is>
          <t>Data Check</t>
        </is>
      </c>
    </row>
    <row r="5" ht="36" customHeight="1">
      <c r="A5" s="17" t="inlineStr">
        <is>
          <t>CRJ-260001</t>
        </is>
      </c>
      <c r="B5" s="18" t="inlineStr">
        <is>
          <t>Northstar Family Clinic</t>
        </is>
      </c>
      <c r="C5" s="17" t="inlineStr">
        <is>
          <t>CLM-FIC-1001</t>
        </is>
      </c>
      <c r="D5" s="18" t="inlineStr">
        <is>
          <t>Pine Health Plan</t>
        </is>
      </c>
      <c r="E5" s="17" t="inlineStr">
        <is>
          <t>PX-101</t>
        </is>
      </c>
      <c r="F5" s="18" t="inlineStr">
        <is>
          <t>Eligibility</t>
        </is>
      </c>
      <c r="G5" s="40" t="n">
        <v>46262</v>
      </c>
      <c r="H5" s="41" t="n">
        <v>425.5</v>
      </c>
      <c r="I5" s="21" t="inlineStr">
        <is>
          <t>Avery Quinn</t>
        </is>
      </c>
      <c r="J5" s="21" t="inlineStr">
        <is>
          <t>High</t>
        </is>
      </c>
      <c r="K5" s="21" t="inlineStr">
        <is>
          <t>Researching</t>
        </is>
      </c>
      <c r="L5" s="40" t="n">
        <v>46267</v>
      </c>
      <c r="M5" s="40" t="n"/>
      <c r="N5" s="40" t="n"/>
      <c r="O5" s="18" t="inlineStr">
        <is>
          <t>Confirm coverage dates with payer portal.</t>
        </is>
      </c>
      <c r="P5" s="18" t="inlineStr">
        <is>
          <t>Fictional training record; no patient data.</t>
        </is>
      </c>
      <c r="Q5" s="22">
        <f>IF($A5="","",IF($G5="","",MAX(0,IF($N5&lt;&gt;"",$N5,Dashboard!$B$2)-$G5)))</f>
        <v/>
      </c>
      <c r="R5" s="22">
        <f>IF(OR($A5="",$L5="",$K5="Resolved"),"",$L5-Dashboard!$B$2)</f>
        <v/>
      </c>
      <c r="S5" s="23">
        <f>IF($A5="","",IF($K5="Resolved","Closed",IF($L5="","Missing Due Date",IF($L5&lt;Dashboard!$B$2,"Overdue",IF($L5&lt;=Dashboard!$B$2+Dashboard!$B$3,"Due Soon","On Track")))))</f>
        <v/>
      </c>
      <c r="T5" s="23">
        <f>IF($A5="","",IF(COUNTIF($A$5:$A$204,$A5)&gt;1,"Duplicate Worklist ID",IF($B5="","Missing Clinic",IF($C5="","Missing Claim Reference",IF($D5="","Missing Payer",IF($F5="","Missing Rejection Category",IF($G5="","Missing Received Date",IF($H5="","Missing Billed Amount",IF($I5="","Missing Owner",IF($J5="","Missing Priority",IF($K5="","Missing Status",IF(AND($K5&lt;&gt;"Resolved",$L5=""),"Missing Follow-up Due Date",IF(AND($K5="Resolved",$N5=""),"Resolved Status Needs Date",IF(AND($K5&lt;&gt;"Resolved",$N5&lt;&gt;""),"Resolved Date/Status Mismatch",IF(AND($K5="Resubmitted",$M5=""),"Resubmitted Status Needs Date",IF(AND($M5&lt;&gt;"",$M5&lt;$G5),"Resubmitted Date Before Receipt",IF(AND($N5&lt;&gt;"",$N5&lt;$G5),"Resolved Date Before Receipt","OK")))))))))))))))))</f>
        <v/>
      </c>
    </row>
    <row r="6" ht="36" customHeight="1">
      <c r="A6" s="24" t="inlineStr">
        <is>
          <t>CRJ-260002</t>
        </is>
      </c>
      <c r="B6" s="25" t="inlineStr">
        <is>
          <t>Willow Bend Pediatrics</t>
        </is>
      </c>
      <c r="C6" s="24" t="inlineStr">
        <is>
          <t>CLM-FIC-1002</t>
        </is>
      </c>
      <c r="D6" s="25" t="inlineStr">
        <is>
          <t>Juniper Benefit Network</t>
        </is>
      </c>
      <c r="E6" s="24" t="inlineStr">
        <is>
          <t>JN-204</t>
        </is>
      </c>
      <c r="F6" s="25" t="inlineStr">
        <is>
          <t>Missing or Invalid Information</t>
        </is>
      </c>
      <c r="G6" s="42" t="n">
        <v>46268</v>
      </c>
      <c r="H6" s="43" t="n">
        <v>118</v>
      </c>
      <c r="I6" s="28" t="inlineStr">
        <is>
          <t>Morgan Ellis</t>
        </is>
      </c>
      <c r="J6" s="28" t="inlineStr">
        <is>
          <t>Normal</t>
        </is>
      </c>
      <c r="K6" s="28" t="inlineStr">
        <is>
          <t>New</t>
        </is>
      </c>
      <c r="L6" s="42" t="n">
        <v>46273</v>
      </c>
      <c r="M6" s="42" t="n"/>
      <c r="N6" s="42" t="n"/>
      <c r="O6" s="25" t="inlineStr">
        <is>
          <t>Review subscriber fields and claim entry.</t>
        </is>
      </c>
      <c r="P6" s="25" t="inlineStr">
        <is>
          <t>Fictional reference only.</t>
        </is>
      </c>
      <c r="Q6" s="29">
        <f>IF($A6="","",IF($G6="","",MAX(0,IF($N6&lt;&gt;"",$N6,Dashboard!$B$2)-$G6)))</f>
        <v/>
      </c>
      <c r="R6" s="29">
        <f>IF(OR($A6="",$L6="",$K6="Resolved"),"",$L6-Dashboard!$B$2)</f>
        <v/>
      </c>
      <c r="S6" s="30">
        <f>IF($A6="","",IF($K6="Resolved","Closed",IF($L6="","Missing Due Date",IF($L6&lt;Dashboard!$B$2,"Overdue",IF($L6&lt;=Dashboard!$B$2+Dashboard!$B$3,"Due Soon","On Track")))))</f>
        <v/>
      </c>
      <c r="T6" s="30">
        <f>IF($A6="","",IF(COUNTIF($A$5:$A$204,$A6)&gt;1,"Duplicate Worklist ID",IF($B6="","Missing Clinic",IF($C6="","Missing Claim Reference",IF($D6="","Missing Payer",IF($F6="","Missing Rejection Category",IF($G6="","Missing Received Date",IF($H6="","Missing Billed Amount",IF($I6="","Missing Owner",IF($J6="","Missing Priority",IF($K6="","Missing Status",IF(AND($K6&lt;&gt;"Resolved",$L6=""),"Missing Follow-up Due Date",IF(AND($K6="Resolved",$N6=""),"Resolved Status Needs Date",IF(AND($K6&lt;&gt;"Resolved",$N6&lt;&gt;""),"Resolved Date/Status Mismatch",IF(AND($K6="Resubmitted",$M6=""),"Resubmitted Status Needs Date",IF(AND($M6&lt;&gt;"",$M6&lt;$G6),"Resubmitted Date Before Receipt",IF(AND($N6&lt;&gt;"",$N6&lt;$G6),"Resolved Date Before Receipt","OK")))))))))))))))))</f>
        <v/>
      </c>
    </row>
    <row r="7" ht="36" customHeight="1">
      <c r="A7" s="17" t="inlineStr">
        <is>
          <t>CRJ-260003</t>
        </is>
      </c>
      <c r="B7" s="18" t="inlineStr">
        <is>
          <t>Harborview Internal Medicine</t>
        </is>
      </c>
      <c r="C7" s="17" t="inlineStr">
        <is>
          <t>CLM-FIC-1003</t>
        </is>
      </c>
      <c r="D7" s="18" t="inlineStr">
        <is>
          <t>Harborstone Community Plan</t>
        </is>
      </c>
      <c r="E7" s="17" t="inlineStr">
        <is>
          <t>HC-330</t>
        </is>
      </c>
      <c r="F7" s="18" t="inlineStr">
        <is>
          <t>Authorization</t>
        </is>
      </c>
      <c r="G7" s="40" t="n">
        <v>46249</v>
      </c>
      <c r="H7" s="41" t="n">
        <v>980</v>
      </c>
      <c r="I7" s="21" t="inlineStr">
        <is>
          <t>Riley Parker</t>
        </is>
      </c>
      <c r="J7" s="21" t="inlineStr">
        <is>
          <t>Urgent</t>
        </is>
      </c>
      <c r="K7" s="21" t="inlineStr">
        <is>
          <t>Resubmitted</t>
        </is>
      </c>
      <c r="L7" s="40" t="n">
        <v>46256</v>
      </c>
      <c r="M7" s="40" t="n">
        <v>46266</v>
      </c>
      <c r="N7" s="40" t="n"/>
      <c r="O7" s="18" t="inlineStr">
        <is>
          <t>Check acknowledgment and payer response.</t>
        </is>
      </c>
      <c r="P7" s="18" t="inlineStr">
        <is>
          <t>Corrected claim sent using fictional data.</t>
        </is>
      </c>
      <c r="Q7" s="22">
        <f>IF($A7="","",IF($G7="","",MAX(0,IF($N7&lt;&gt;"",$N7,Dashboard!$B$2)-$G7)))</f>
        <v/>
      </c>
      <c r="R7" s="22">
        <f>IF(OR($A7="",$L7="",$K7="Resolved"),"",$L7-Dashboard!$B$2)</f>
        <v/>
      </c>
      <c r="S7" s="23">
        <f>IF($A7="","",IF($K7="Resolved","Closed",IF($L7="","Missing Due Date",IF($L7&lt;Dashboard!$B$2,"Overdue",IF($L7&lt;=Dashboard!$B$2+Dashboard!$B$3,"Due Soon","On Track")))))</f>
        <v/>
      </c>
      <c r="T7" s="23">
        <f>IF($A7="","",IF(COUNTIF($A$5:$A$204,$A7)&gt;1,"Duplicate Worklist ID",IF($B7="","Missing Clinic",IF($C7="","Missing Claim Reference",IF($D7="","Missing Payer",IF($F7="","Missing Rejection Category",IF($G7="","Missing Received Date",IF($H7="","Missing Billed Amount",IF($I7="","Missing Owner",IF($J7="","Missing Priority",IF($K7="","Missing Status",IF(AND($K7&lt;&gt;"Resolved",$L7=""),"Missing Follow-up Due Date",IF(AND($K7="Resolved",$N7=""),"Resolved Status Needs Date",IF(AND($K7&lt;&gt;"Resolved",$N7&lt;&gt;""),"Resolved Date/Status Mismatch",IF(AND($K7="Resubmitted",$M7=""),"Resubmitted Status Needs Date",IF(AND($M7&lt;&gt;"",$M7&lt;$G7),"Resubmitted Date Before Receipt",IF(AND($N7&lt;&gt;"",$N7&lt;$G7),"Resolved Date Before Receipt","OK")))))))))))))))))</f>
        <v/>
      </c>
    </row>
    <row r="8" ht="36" customHeight="1">
      <c r="A8" s="24" t="inlineStr">
        <is>
          <t>CRJ-260004</t>
        </is>
      </c>
      <c r="B8" s="25" t="inlineStr">
        <is>
          <t>Cedar Grove Medical Office</t>
        </is>
      </c>
      <c r="C8" s="24" t="inlineStr">
        <is>
          <t>CLM-FIC-1004</t>
        </is>
      </c>
      <c r="D8" s="25" t="inlineStr">
        <is>
          <t>Blue Meadow Administrators</t>
        </is>
      </c>
      <c r="E8" s="24" t="inlineStr">
        <is>
          <t>BM-411</t>
        </is>
      </c>
      <c r="F8" s="25" t="inlineStr">
        <is>
          <t>Coding</t>
        </is>
      </c>
      <c r="G8" s="42" t="n">
        <v>46223</v>
      </c>
      <c r="H8" s="43" t="n">
        <v>210</v>
      </c>
      <c r="I8" s="28" t="inlineStr">
        <is>
          <t>Taylor Monroe</t>
        </is>
      </c>
      <c r="J8" s="28" t="inlineStr">
        <is>
          <t>Normal</t>
        </is>
      </c>
      <c r="K8" s="28" t="inlineStr">
        <is>
          <t>Resolved</t>
        </is>
      </c>
      <c r="L8" s="42" t="n">
        <v>46230</v>
      </c>
      <c r="M8" s="42" t="n">
        <v>46233</v>
      </c>
      <c r="N8" s="42" t="n">
        <v>46239</v>
      </c>
      <c r="O8" s="25" t="inlineStr">
        <is>
          <t>No further action.</t>
        </is>
      </c>
      <c r="P8" s="25" t="inlineStr">
        <is>
          <t>Resolution documented without clinical detail.</t>
        </is>
      </c>
      <c r="Q8" s="29">
        <f>IF($A8="","",IF($G8="","",MAX(0,IF($N8&lt;&gt;"",$N8,Dashboard!$B$2)-$G8)))</f>
        <v/>
      </c>
      <c r="R8" s="29">
        <f>IF(OR($A8="",$L8="",$K8="Resolved"),"",$L8-Dashboard!$B$2)</f>
        <v/>
      </c>
      <c r="S8" s="30">
        <f>IF($A8="","",IF($K8="Resolved","Closed",IF($L8="","Missing Due Date",IF($L8&lt;Dashboard!$B$2,"Overdue",IF($L8&lt;=Dashboard!$B$2+Dashboard!$B$3,"Due Soon","On Track")))))</f>
        <v/>
      </c>
      <c r="T8" s="30">
        <f>IF($A8="","",IF(COUNTIF($A$5:$A$204,$A8)&gt;1,"Duplicate Worklist ID",IF($B8="","Missing Clinic",IF($C8="","Missing Claim Reference",IF($D8="","Missing Payer",IF($F8="","Missing Rejection Category",IF($G8="","Missing Received Date",IF($H8="","Missing Billed Amount",IF($I8="","Missing Owner",IF($J8="","Missing Priority",IF($K8="","Missing Status",IF(AND($K8&lt;&gt;"Resolved",$L8=""),"Missing Follow-up Due Date",IF(AND($K8="Resolved",$N8=""),"Resolved Status Needs Date",IF(AND($K8&lt;&gt;"Resolved",$N8&lt;&gt;""),"Resolved Date/Status Mismatch",IF(AND($K8="Resubmitted",$M8=""),"Resubmitted Status Needs Date",IF(AND($M8&lt;&gt;"",$M8&lt;$G8),"Resubmitted Date Before Receipt",IF(AND($N8&lt;&gt;"",$N8&lt;$G8),"Resolved Date Before Receipt","OK")))))))))))))))))</f>
        <v/>
      </c>
    </row>
    <row r="9" ht="36" customHeight="1">
      <c r="A9" s="17" t="inlineStr">
        <is>
          <t>CRJ-260005</t>
        </is>
      </c>
      <c r="B9" s="18" t="inlineStr">
        <is>
          <t>Northstar Family Clinic</t>
        </is>
      </c>
      <c r="C9" s="17" t="inlineStr">
        <is>
          <t>CLM-FIC-1005</t>
        </is>
      </c>
      <c r="D9" s="18" t="inlineStr">
        <is>
          <t>Red Oak Member Services</t>
        </is>
      </c>
      <c r="E9" s="17" t="inlineStr">
        <is>
          <t>RO-125</t>
        </is>
      </c>
      <c r="F9" s="18" t="inlineStr">
        <is>
          <t>Duplicate Claim</t>
        </is>
      </c>
      <c r="G9" s="40" t="n">
        <v>46270</v>
      </c>
      <c r="H9" s="41" t="n">
        <v>355.75</v>
      </c>
      <c r="I9" s="21" t="inlineStr">
        <is>
          <t>Jordan Blake</t>
        </is>
      </c>
      <c r="J9" s="21" t="inlineStr">
        <is>
          <t>Urgent</t>
        </is>
      </c>
      <c r="K9" s="21" t="inlineStr">
        <is>
          <t>Ready to Resubmit</t>
        </is>
      </c>
      <c r="L9" s="40" t="n">
        <v>46271</v>
      </c>
      <c r="M9" s="40" t="n"/>
      <c r="N9" s="40" t="n"/>
      <c r="O9" s="18" t="inlineStr">
        <is>
          <t>Verify original transaction reference before resubmission.</t>
        </is>
      </c>
      <c r="P9" s="18" t="inlineStr">
        <is>
          <t>Fictional duplicate review.</t>
        </is>
      </c>
      <c r="Q9" s="22">
        <f>IF($A9="","",IF($G9="","",MAX(0,IF($N9&lt;&gt;"",$N9,Dashboard!$B$2)-$G9)))</f>
        <v/>
      </c>
      <c r="R9" s="22">
        <f>IF(OR($A9="",$L9="",$K9="Resolved"),"",$L9-Dashboard!$B$2)</f>
        <v/>
      </c>
      <c r="S9" s="23">
        <f>IF($A9="","",IF($K9="Resolved","Closed",IF($L9="","Missing Due Date",IF($L9&lt;Dashboard!$B$2,"Overdue",IF($L9&lt;=Dashboard!$B$2+Dashboard!$B$3,"Due Soon","On Track")))))</f>
        <v/>
      </c>
      <c r="T9" s="23">
        <f>IF($A9="","",IF(COUNTIF($A$5:$A$204,$A9)&gt;1,"Duplicate Worklist ID",IF($B9="","Missing Clinic",IF($C9="","Missing Claim Reference",IF($D9="","Missing Payer",IF($F9="","Missing Rejection Category",IF($G9="","Missing Received Date",IF($H9="","Missing Billed Amount",IF($I9="","Missing Owner",IF($J9="","Missing Priority",IF($K9="","Missing Status",IF(AND($K9&lt;&gt;"Resolved",$L9=""),"Missing Follow-up Due Date",IF(AND($K9="Resolved",$N9=""),"Resolved Status Needs Date",IF(AND($K9&lt;&gt;"Resolved",$N9&lt;&gt;""),"Resolved Date/Status Mismatch",IF(AND($K9="Resubmitted",$M9=""),"Resubmitted Status Needs Date",IF(AND($M9&lt;&gt;"",$M9&lt;$G9),"Resubmitted Date Before Receipt",IF(AND($N9&lt;&gt;"",$N9&lt;$G9),"Resolved Date Before Receipt","OK")))))))))))))))))</f>
        <v/>
      </c>
    </row>
    <row r="10" ht="36" customHeight="1">
      <c r="A10" s="24" t="inlineStr">
        <is>
          <t>CRJ-260006</t>
        </is>
      </c>
      <c r="B10" s="25" t="inlineStr">
        <is>
          <t>Sunfield Primary Care</t>
        </is>
      </c>
      <c r="C10" s="24" t="inlineStr">
        <is>
          <t>CLM-FIC-1006</t>
        </is>
      </c>
      <c r="D10" s="25" t="inlineStr">
        <is>
          <t>Pine Health Plan</t>
        </is>
      </c>
      <c r="E10" s="24" t="inlineStr">
        <is>
          <t>PX-518</t>
        </is>
      </c>
      <c r="F10" s="25" t="inlineStr">
        <is>
          <t>Provider Enrollment</t>
        </is>
      </c>
      <c r="G10" s="42" t="n">
        <v>46264</v>
      </c>
      <c r="H10" s="43" t="n">
        <v>640</v>
      </c>
      <c r="I10" s="28" t="inlineStr">
        <is>
          <t>Casey Rowan</t>
        </is>
      </c>
      <c r="J10" s="28" t="inlineStr">
        <is>
          <t>High</t>
        </is>
      </c>
      <c r="K10" s="28" t="inlineStr">
        <is>
          <t>On Hold</t>
        </is>
      </c>
      <c r="L10" s="42" t="n">
        <v>46280</v>
      </c>
      <c r="M10" s="42" t="n"/>
      <c r="N10" s="42" t="n"/>
      <c r="O10" s="25" t="inlineStr">
        <is>
          <t>Await internal enrollment team update.</t>
        </is>
      </c>
      <c r="P10" s="25" t="inlineStr">
        <is>
          <t>No patient information included.</t>
        </is>
      </c>
      <c r="Q10" s="29">
        <f>IF($A10="","",IF($G10="","",MAX(0,IF($N10&lt;&gt;"",$N10,Dashboard!$B$2)-$G10)))</f>
        <v/>
      </c>
      <c r="R10" s="29">
        <f>IF(OR($A10="",$L10="",$K10="Resolved"),"",$L10-Dashboard!$B$2)</f>
        <v/>
      </c>
      <c r="S10" s="30">
        <f>IF($A10="","",IF($K10="Resolved","Closed",IF($L10="","Missing Due Date",IF($L10&lt;Dashboard!$B$2,"Overdue",IF($L10&lt;=Dashboard!$B$2+Dashboard!$B$3,"Due Soon","On Track")))))</f>
        <v/>
      </c>
      <c r="T10" s="30">
        <f>IF($A10="","",IF(COUNTIF($A$5:$A$204,$A10)&gt;1,"Duplicate Worklist ID",IF($B10="","Missing Clinic",IF($C10="","Missing Claim Reference",IF($D10="","Missing Payer",IF($F10="","Missing Rejection Category",IF($G10="","Missing Received Date",IF($H10="","Missing Billed Amount",IF($I10="","Missing Owner",IF($J10="","Missing Priority",IF($K10="","Missing Status",IF(AND($K10&lt;&gt;"Resolved",$L10=""),"Missing Follow-up Due Date",IF(AND($K10="Resolved",$N10=""),"Resolved Status Needs Date",IF(AND($K10&lt;&gt;"Resolved",$N10&lt;&gt;""),"Resolved Date/Status Mismatch",IF(AND($K10="Resubmitted",$M10=""),"Resubmitted Status Needs Date",IF(AND($M10&lt;&gt;"",$M10&lt;$G10),"Resubmitted Date Before Receipt",IF(AND($N10&lt;&gt;"",$N10&lt;$G10),"Resolved Date Before Receipt","OK")))))))))))))))))</f>
        <v/>
      </c>
    </row>
    <row r="11" ht="36" customHeight="1">
      <c r="A11" s="17" t="inlineStr">
        <is>
          <t>CRJ-260007</t>
        </is>
      </c>
      <c r="B11" s="18" t="inlineStr">
        <is>
          <t>Willow Bend Pediatrics</t>
        </is>
      </c>
      <c r="C11" s="17" t="inlineStr">
        <is>
          <t>CLM-FIC-1007</t>
        </is>
      </c>
      <c r="D11" s="18" t="inlineStr">
        <is>
          <t>Juniper Benefit Network</t>
        </is>
      </c>
      <c r="E11" s="17" t="inlineStr">
        <is>
          <t>JN-722</t>
        </is>
      </c>
      <c r="F11" s="18" t="inlineStr">
        <is>
          <t>Coverage Terminated</t>
        </is>
      </c>
      <c r="G11" s="40" t="n">
        <v>46244</v>
      </c>
      <c r="H11" s="41" t="n">
        <v>167.25</v>
      </c>
      <c r="I11" s="21" t="inlineStr">
        <is>
          <t>Morgan Ellis</t>
        </is>
      </c>
      <c r="J11" s="21" t="inlineStr">
        <is>
          <t>Low</t>
        </is>
      </c>
      <c r="K11" s="21" t="inlineStr">
        <is>
          <t>Resolved</t>
        </is>
      </c>
      <c r="L11" s="40" t="n">
        <v>46251</v>
      </c>
      <c r="M11" s="40" t="n"/>
      <c r="N11" s="40" t="n">
        <v>46252</v>
      </c>
      <c r="O11" s="18" t="inlineStr">
        <is>
          <t>No further action.</t>
        </is>
      </c>
      <c r="P11" s="18" t="inlineStr">
        <is>
          <t>Fictional coverage review completed.</t>
        </is>
      </c>
      <c r="Q11" s="22">
        <f>IF($A11="","",IF($G11="","",MAX(0,IF($N11&lt;&gt;"",$N11,Dashboard!$B$2)-$G11)))</f>
        <v/>
      </c>
      <c r="R11" s="22">
        <f>IF(OR($A11="",$L11="",$K11="Resolved"),"",$L11-Dashboard!$B$2)</f>
        <v/>
      </c>
      <c r="S11" s="23">
        <f>IF($A11="","",IF($K11="Resolved","Closed",IF($L11="","Missing Due Date",IF($L11&lt;Dashboard!$B$2,"Overdue",IF($L11&lt;=Dashboard!$B$2+Dashboard!$B$3,"Due Soon","On Track")))))</f>
        <v/>
      </c>
      <c r="T11" s="23">
        <f>IF($A11="","",IF(COUNTIF($A$5:$A$204,$A11)&gt;1,"Duplicate Worklist ID",IF($B11="","Missing Clinic",IF($C11="","Missing Claim Reference",IF($D11="","Missing Payer",IF($F11="","Missing Rejection Category",IF($G11="","Missing Received Date",IF($H11="","Missing Billed Amount",IF($I11="","Missing Owner",IF($J11="","Missing Priority",IF($K11="","Missing Status",IF(AND($K11&lt;&gt;"Resolved",$L11=""),"Missing Follow-up Due Date",IF(AND($K11="Resolved",$N11=""),"Resolved Status Needs Date",IF(AND($K11&lt;&gt;"Resolved",$N11&lt;&gt;""),"Resolved Date/Status Mismatch",IF(AND($K11="Resubmitted",$M11=""),"Resubmitted Status Needs Date",IF(AND($M11&lt;&gt;"",$M11&lt;$G11),"Resubmitted Date Before Receipt",IF(AND($N11&lt;&gt;"",$N11&lt;$G11),"Resolved Date Before Receipt","OK")))))))))))))))))</f>
        <v/>
      </c>
    </row>
    <row r="12" ht="36" customHeight="1">
      <c r="A12" s="24" t="inlineStr">
        <is>
          <t>CRJ-260008</t>
        </is>
      </c>
      <c r="B12" s="25" t="inlineStr">
        <is>
          <t>Harborview Internal Medicine</t>
        </is>
      </c>
      <c r="C12" s="24" t="inlineStr">
        <is>
          <t>CLM-FIC-1008</t>
        </is>
      </c>
      <c r="D12" s="25" t="inlineStr">
        <is>
          <t>Summit Crest Payer Group</t>
        </is>
      </c>
      <c r="E12" s="24" t="inlineStr">
        <is>
          <t>SC-615</t>
        </is>
      </c>
      <c r="F12" s="25" t="inlineStr">
        <is>
          <t>Missing or Invalid Information</t>
        </is>
      </c>
      <c r="G12" s="42" t="n">
        <v>46259</v>
      </c>
      <c r="H12" s="43" t="n">
        <v>735.4</v>
      </c>
      <c r="I12" s="28" t="inlineStr">
        <is>
          <t>Avery Quinn</t>
        </is>
      </c>
      <c r="J12" s="28" t="inlineStr">
        <is>
          <t>High</t>
        </is>
      </c>
      <c r="K12" s="28" t="inlineStr">
        <is>
          <t>Resubmitted</t>
        </is>
      </c>
      <c r="L12" s="42" t="n">
        <v>46275</v>
      </c>
      <c r="M12" s="42" t="n">
        <v>46269</v>
      </c>
      <c r="N12" s="42" t="n"/>
      <c r="O12" s="25" t="inlineStr">
        <is>
          <t>Monitor corrected claim status.</t>
        </is>
      </c>
      <c r="P12" s="25" t="inlineStr">
        <is>
          <t>Fictional resubmission record.</t>
        </is>
      </c>
      <c r="Q12" s="29">
        <f>IF($A12="","",IF($G12="","",MAX(0,IF($N12&lt;&gt;"",$N12,Dashboard!$B$2)-$G12)))</f>
        <v/>
      </c>
      <c r="R12" s="29">
        <f>IF(OR($A12="",$L12="",$K12="Resolved"),"",$L12-Dashboard!$B$2)</f>
        <v/>
      </c>
      <c r="S12" s="30">
        <f>IF($A12="","",IF($K12="Resolved","Closed",IF($L12="","Missing Due Date",IF($L12&lt;Dashboard!$B$2,"Overdue",IF($L12&lt;=Dashboard!$B$2+Dashboard!$B$3,"Due Soon","On Track")))))</f>
        <v/>
      </c>
      <c r="T12" s="30">
        <f>IF($A12="","",IF(COUNTIF($A$5:$A$204,$A12)&gt;1,"Duplicate Worklist ID",IF($B12="","Missing Clinic",IF($C12="","Missing Claim Reference",IF($D12="","Missing Payer",IF($F12="","Missing Rejection Category",IF($G12="","Missing Received Date",IF($H12="","Missing Billed Amount",IF($I12="","Missing Owner",IF($J12="","Missing Priority",IF($K12="","Missing Status",IF(AND($K12&lt;&gt;"Resolved",$L12=""),"Missing Follow-up Due Date",IF(AND($K12="Resolved",$N12=""),"Resolved Status Needs Date",IF(AND($K12&lt;&gt;"Resolved",$N12&lt;&gt;""),"Resolved Date/Status Mismatch",IF(AND($K12="Resubmitted",$M12=""),"Resubmitted Status Needs Date",IF(AND($M12&lt;&gt;"",$M12&lt;$G12),"Resubmitted Date Before Receipt",IF(AND($N12&lt;&gt;"",$N12&lt;$G12),"Resolved Date Before Receipt","OK")))))))))))))))))</f>
        <v/>
      </c>
    </row>
    <row r="13" ht="36" customHeight="1">
      <c r="A13" s="17" t="inlineStr">
        <is>
          <t>CRJ-260009</t>
        </is>
      </c>
      <c r="B13" s="18" t="inlineStr">
        <is>
          <t>Cedar Grove Medical Office</t>
        </is>
      </c>
      <c r="C13" s="17" t="inlineStr">
        <is>
          <t>CLM-FIC-1009</t>
        </is>
      </c>
      <c r="D13" s="18" t="inlineStr">
        <is>
          <t>Blue Meadow Administrators</t>
        </is>
      </c>
      <c r="E13" s="17" t="inlineStr">
        <is>
          <t>BM-808</t>
        </is>
      </c>
      <c r="F13" s="18" t="inlineStr">
        <is>
          <t>Timely Filing</t>
        </is>
      </c>
      <c r="G13" s="40" t="n">
        <v>46266</v>
      </c>
      <c r="H13" s="41" t="n">
        <v>289.99</v>
      </c>
      <c r="I13" s="21" t="inlineStr">
        <is>
          <t>Taylor Monroe</t>
        </is>
      </c>
      <c r="J13" s="21" t="inlineStr">
        <is>
          <t>High</t>
        </is>
      </c>
      <c r="K13" s="21" t="inlineStr">
        <is>
          <t>Researching</t>
        </is>
      </c>
      <c r="L13" s="40" t="n">
        <v>46269</v>
      </c>
      <c r="M13" s="40" t="n"/>
      <c r="N13" s="40" t="n"/>
      <c r="O13" s="18" t="inlineStr">
        <is>
          <t>Locate submission acknowledgment and supporting timeline.</t>
        </is>
      </c>
      <c r="P13" s="18" t="inlineStr">
        <is>
          <t>Operational note only.</t>
        </is>
      </c>
      <c r="Q13" s="22">
        <f>IF($A13="","",IF($G13="","",MAX(0,IF($N13&lt;&gt;"",$N13,Dashboard!$B$2)-$G13)))</f>
        <v/>
      </c>
      <c r="R13" s="22">
        <f>IF(OR($A13="",$L13="",$K13="Resolved"),"",$L13-Dashboard!$B$2)</f>
        <v/>
      </c>
      <c r="S13" s="23">
        <f>IF($A13="","",IF($K13="Resolved","Closed",IF($L13="","Missing Due Date",IF($L13&lt;Dashboard!$B$2,"Overdue",IF($L13&lt;=Dashboard!$B$2+Dashboard!$B$3,"Due Soon","On Track")))))</f>
        <v/>
      </c>
      <c r="T13" s="23">
        <f>IF($A13="","",IF(COUNTIF($A$5:$A$204,$A13)&gt;1,"Duplicate Worklist ID",IF($B13="","Missing Clinic",IF($C13="","Missing Claim Reference",IF($D13="","Missing Payer",IF($F13="","Missing Rejection Category",IF($G13="","Missing Received Date",IF($H13="","Missing Billed Amount",IF($I13="","Missing Owner",IF($J13="","Missing Priority",IF($K13="","Missing Status",IF(AND($K13&lt;&gt;"Resolved",$L13=""),"Missing Follow-up Due Date",IF(AND($K13="Resolved",$N13=""),"Resolved Status Needs Date",IF(AND($K13&lt;&gt;"Resolved",$N13&lt;&gt;""),"Resolved Date/Status Mismatch",IF(AND($K13="Resubmitted",$M13=""),"Resubmitted Status Needs Date",IF(AND($M13&lt;&gt;"",$M13&lt;$G13),"Resubmitted Date Before Receipt",IF(AND($N13&lt;&gt;"",$N13&lt;$G13),"Resolved Date Before Receipt","OK")))))))))))))))))</f>
        <v/>
      </c>
    </row>
    <row r="14" ht="36" customHeight="1">
      <c r="A14" s="24" t="inlineStr">
        <is>
          <t>CRJ-260010</t>
        </is>
      </c>
      <c r="B14" s="25" t="inlineStr">
        <is>
          <t>Sunfield Primary Care</t>
        </is>
      </c>
      <c r="C14" s="24" t="inlineStr">
        <is>
          <t>CLM-FIC-1010</t>
        </is>
      </c>
      <c r="D14" s="25" t="inlineStr">
        <is>
          <t>Red Oak Member Services</t>
        </is>
      </c>
      <c r="E14" s="24" t="inlineStr">
        <is>
          <t>RO-942</t>
        </is>
      </c>
      <c r="F14" s="25" t="inlineStr">
        <is>
          <t>Other</t>
        </is>
      </c>
      <c r="G14" s="42" t="n">
        <v>46271</v>
      </c>
      <c r="H14" s="43" t="n">
        <v>1125</v>
      </c>
      <c r="I14" s="28" t="inlineStr">
        <is>
          <t>Casey Rowan</t>
        </is>
      </c>
      <c r="J14" s="28" t="inlineStr">
        <is>
          <t>Normal</t>
        </is>
      </c>
      <c r="K14" s="28" t="inlineStr">
        <is>
          <t>New</t>
        </is>
      </c>
      <c r="L14" s="42" t="n">
        <v>46274</v>
      </c>
      <c r="M14" s="42" t="n"/>
      <c r="N14" s="42" t="n"/>
      <c r="O14" s="25" t="inlineStr">
        <is>
          <t>Review payer message and assign a specific category if possible.</t>
        </is>
      </c>
      <c r="P14" s="25" t="inlineStr">
        <is>
          <t>Fictional uncategorized rejection.</t>
        </is>
      </c>
      <c r="Q14" s="29">
        <f>IF($A14="","",IF($G14="","",MAX(0,IF($N14&lt;&gt;"",$N14,Dashboard!$B$2)-$G14)))</f>
        <v/>
      </c>
      <c r="R14" s="29">
        <f>IF(OR($A14="",$L14="",$K14="Resolved"),"",$L14-Dashboard!$B$2)</f>
        <v/>
      </c>
      <c r="S14" s="30">
        <f>IF($A14="","",IF($K14="Resolved","Closed",IF($L14="","Missing Due Date",IF($L14&lt;Dashboard!$B$2,"Overdue",IF($L14&lt;=Dashboard!$B$2+Dashboard!$B$3,"Due Soon","On Track")))))</f>
        <v/>
      </c>
      <c r="T14" s="30">
        <f>IF($A14="","",IF(COUNTIF($A$5:$A$204,$A14)&gt;1,"Duplicate Worklist ID",IF($B14="","Missing Clinic",IF($C14="","Missing Claim Reference",IF($D14="","Missing Payer",IF($F14="","Missing Rejection Category",IF($G14="","Missing Received Date",IF($H14="","Missing Billed Amount",IF($I14="","Missing Owner",IF($J14="","Missing Priority",IF($K14="","Missing Status",IF(AND($K14&lt;&gt;"Resolved",$L14=""),"Missing Follow-up Due Date",IF(AND($K14="Resolved",$N14=""),"Resolved Status Needs Date",IF(AND($K14&lt;&gt;"Resolved",$N14&lt;&gt;""),"Resolved Date/Status Mismatch",IF(AND($K14="Resubmitted",$M14=""),"Resubmitted Status Needs Date",IF(AND($M14&lt;&gt;"",$M14&lt;$G14),"Resubmitted Date Before Receipt",IF(AND($N14&lt;&gt;"",$N14&lt;$G14),"Resolved Date Before Receipt","OK")))))))))))))))))</f>
        <v/>
      </c>
    </row>
    <row r="15" ht="36" customHeight="1">
      <c r="A15" s="17" t="n"/>
      <c r="B15" s="18" t="n"/>
      <c r="C15" s="17" t="n"/>
      <c r="D15" s="18" t="n"/>
      <c r="E15" s="17" t="n"/>
      <c r="F15" s="18" t="n"/>
      <c r="G15" s="40" t="n"/>
      <c r="H15" s="41" t="n"/>
      <c r="I15" s="21" t="n"/>
      <c r="J15" s="21" t="n"/>
      <c r="K15" s="21" t="n"/>
      <c r="L15" s="40" t="n"/>
      <c r="M15" s="40" t="n"/>
      <c r="N15" s="40" t="n"/>
      <c r="O15" s="18" t="n"/>
      <c r="P15" s="18" t="n"/>
      <c r="Q15" s="22">
        <f>IF($A15="","",IF($G15="","",MAX(0,IF($N15&lt;&gt;"",$N15,Dashboard!$B$2)-$G15)))</f>
        <v/>
      </c>
      <c r="R15" s="22">
        <f>IF(OR($A15="",$L15="",$K15="Resolved"),"",$L15-Dashboard!$B$2)</f>
        <v/>
      </c>
      <c r="S15" s="23">
        <f>IF($A15="","",IF($K15="Resolved","Closed",IF($L15="","Missing Due Date",IF($L15&lt;Dashboard!$B$2,"Overdue",IF($L15&lt;=Dashboard!$B$2+Dashboard!$B$3,"Due Soon","On Track")))))</f>
        <v/>
      </c>
      <c r="T15" s="23">
        <f>IF($A15="","",IF(COUNTIF($A$5:$A$204,$A15)&gt;1,"Duplicate Worklist ID",IF($B15="","Missing Clinic",IF($C15="","Missing Claim Reference",IF($D15="","Missing Payer",IF($F15="","Missing Rejection Category",IF($G15="","Missing Received Date",IF($H15="","Missing Billed Amount",IF($I15="","Missing Owner",IF($J15="","Missing Priority",IF($K15="","Missing Status",IF(AND($K15&lt;&gt;"Resolved",$L15=""),"Missing Follow-up Due Date",IF(AND($K15="Resolved",$N15=""),"Resolved Status Needs Date",IF(AND($K15&lt;&gt;"Resolved",$N15&lt;&gt;""),"Resolved Date/Status Mismatch",IF(AND($K15="Resubmitted",$M15=""),"Resubmitted Status Needs Date",IF(AND($M15&lt;&gt;"",$M15&lt;$G15),"Resubmitted Date Before Receipt",IF(AND($N15&lt;&gt;"",$N15&lt;$G15),"Resolved Date Before Receipt","OK")))))))))))))))))</f>
        <v/>
      </c>
    </row>
    <row r="16" ht="36" customHeight="1">
      <c r="A16" s="24" t="n"/>
      <c r="B16" s="25" t="n"/>
      <c r="C16" s="24" t="n"/>
      <c r="D16" s="25" t="n"/>
      <c r="E16" s="24" t="n"/>
      <c r="F16" s="25" t="n"/>
      <c r="G16" s="42" t="n"/>
      <c r="H16" s="43" t="n"/>
      <c r="I16" s="28" t="n"/>
      <c r="J16" s="28" t="n"/>
      <c r="K16" s="28" t="n"/>
      <c r="L16" s="42" t="n"/>
      <c r="M16" s="42" t="n"/>
      <c r="N16" s="42" t="n"/>
      <c r="O16" s="25" t="n"/>
      <c r="P16" s="25" t="n"/>
      <c r="Q16" s="29">
        <f>IF($A16="","",IF($G16="","",MAX(0,IF($N16&lt;&gt;"",$N16,Dashboard!$B$2)-$G16)))</f>
        <v/>
      </c>
      <c r="R16" s="29">
        <f>IF(OR($A16="",$L16="",$K16="Resolved"),"",$L16-Dashboard!$B$2)</f>
        <v/>
      </c>
      <c r="S16" s="30">
        <f>IF($A16="","",IF($K16="Resolved","Closed",IF($L16="","Missing Due Date",IF($L16&lt;Dashboard!$B$2,"Overdue",IF($L16&lt;=Dashboard!$B$2+Dashboard!$B$3,"Due Soon","On Track")))))</f>
        <v/>
      </c>
      <c r="T16" s="30">
        <f>IF($A16="","",IF(COUNTIF($A$5:$A$204,$A16)&gt;1,"Duplicate Worklist ID",IF($B16="","Missing Clinic",IF($C16="","Missing Claim Reference",IF($D16="","Missing Payer",IF($F16="","Missing Rejection Category",IF($G16="","Missing Received Date",IF($H16="","Missing Billed Amount",IF($I16="","Missing Owner",IF($J16="","Missing Priority",IF($K16="","Missing Status",IF(AND($K16&lt;&gt;"Resolved",$L16=""),"Missing Follow-up Due Date",IF(AND($K16="Resolved",$N16=""),"Resolved Status Needs Date",IF(AND($K16&lt;&gt;"Resolved",$N16&lt;&gt;""),"Resolved Date/Status Mismatch",IF(AND($K16="Resubmitted",$M16=""),"Resubmitted Status Needs Date",IF(AND($M16&lt;&gt;"",$M16&lt;$G16),"Resubmitted Date Before Receipt",IF(AND($N16&lt;&gt;"",$N16&lt;$G16),"Resolved Date Before Receipt","OK")))))))))))))))))</f>
        <v/>
      </c>
    </row>
    <row r="17" ht="36" customHeight="1">
      <c r="A17" s="17" t="n"/>
      <c r="B17" s="18" t="n"/>
      <c r="C17" s="17" t="n"/>
      <c r="D17" s="18" t="n"/>
      <c r="E17" s="17" t="n"/>
      <c r="F17" s="18" t="n"/>
      <c r="G17" s="40" t="n"/>
      <c r="H17" s="41" t="n"/>
      <c r="I17" s="21" t="n"/>
      <c r="J17" s="21" t="n"/>
      <c r="K17" s="21" t="n"/>
      <c r="L17" s="40" t="n"/>
      <c r="M17" s="40" t="n"/>
      <c r="N17" s="40" t="n"/>
      <c r="O17" s="18" t="n"/>
      <c r="P17" s="18" t="n"/>
      <c r="Q17" s="22">
        <f>IF($A17="","",IF($G17="","",MAX(0,IF($N17&lt;&gt;"",$N17,Dashboard!$B$2)-$G17)))</f>
        <v/>
      </c>
      <c r="R17" s="22">
        <f>IF(OR($A17="",$L17="",$K17="Resolved"),"",$L17-Dashboard!$B$2)</f>
        <v/>
      </c>
      <c r="S17" s="23">
        <f>IF($A17="","",IF($K17="Resolved","Closed",IF($L17="","Missing Due Date",IF($L17&lt;Dashboard!$B$2,"Overdue",IF($L17&lt;=Dashboard!$B$2+Dashboard!$B$3,"Due Soon","On Track")))))</f>
        <v/>
      </c>
      <c r="T17" s="23">
        <f>IF($A17="","",IF(COUNTIF($A$5:$A$204,$A17)&gt;1,"Duplicate Worklist ID",IF($B17="","Missing Clinic",IF($C17="","Missing Claim Reference",IF($D17="","Missing Payer",IF($F17="","Missing Rejection Category",IF($G17="","Missing Received Date",IF($H17="","Missing Billed Amount",IF($I17="","Missing Owner",IF($J17="","Missing Priority",IF($K17="","Missing Status",IF(AND($K17&lt;&gt;"Resolved",$L17=""),"Missing Follow-up Due Date",IF(AND($K17="Resolved",$N17=""),"Resolved Status Needs Date",IF(AND($K17&lt;&gt;"Resolved",$N17&lt;&gt;""),"Resolved Date/Status Mismatch",IF(AND($K17="Resubmitted",$M17=""),"Resubmitted Status Needs Date",IF(AND($M17&lt;&gt;"",$M17&lt;$G17),"Resubmitted Date Before Receipt",IF(AND($N17&lt;&gt;"",$N17&lt;$G17),"Resolved Date Before Receipt","OK")))))))))))))))))</f>
        <v/>
      </c>
    </row>
    <row r="18" ht="36" customHeight="1">
      <c r="A18" s="24" t="n"/>
      <c r="B18" s="25" t="n"/>
      <c r="C18" s="24" t="n"/>
      <c r="D18" s="25" t="n"/>
      <c r="E18" s="24" t="n"/>
      <c r="F18" s="25" t="n"/>
      <c r="G18" s="42" t="n"/>
      <c r="H18" s="43" t="n"/>
      <c r="I18" s="28" t="n"/>
      <c r="J18" s="28" t="n"/>
      <c r="K18" s="28" t="n"/>
      <c r="L18" s="42" t="n"/>
      <c r="M18" s="42" t="n"/>
      <c r="N18" s="42" t="n"/>
      <c r="O18" s="25" t="n"/>
      <c r="P18" s="25" t="n"/>
      <c r="Q18" s="29">
        <f>IF($A18="","",IF($G18="","",MAX(0,IF($N18&lt;&gt;"",$N18,Dashboard!$B$2)-$G18)))</f>
        <v/>
      </c>
      <c r="R18" s="29">
        <f>IF(OR($A18="",$L18="",$K18="Resolved"),"",$L18-Dashboard!$B$2)</f>
        <v/>
      </c>
      <c r="S18" s="30">
        <f>IF($A18="","",IF($K18="Resolved","Closed",IF($L18="","Missing Due Date",IF($L18&lt;Dashboard!$B$2,"Overdue",IF($L18&lt;=Dashboard!$B$2+Dashboard!$B$3,"Due Soon","On Track")))))</f>
        <v/>
      </c>
      <c r="T18" s="30">
        <f>IF($A18="","",IF(COUNTIF($A$5:$A$204,$A18)&gt;1,"Duplicate Worklist ID",IF($B18="","Missing Clinic",IF($C18="","Missing Claim Reference",IF($D18="","Missing Payer",IF($F18="","Missing Rejection Category",IF($G18="","Missing Received Date",IF($H18="","Missing Billed Amount",IF($I18="","Missing Owner",IF($J18="","Missing Priority",IF($K18="","Missing Status",IF(AND($K18&lt;&gt;"Resolved",$L18=""),"Missing Follow-up Due Date",IF(AND($K18="Resolved",$N18=""),"Resolved Status Needs Date",IF(AND($K18&lt;&gt;"Resolved",$N18&lt;&gt;""),"Resolved Date/Status Mismatch",IF(AND($K18="Resubmitted",$M18=""),"Resubmitted Status Needs Date",IF(AND($M18&lt;&gt;"",$M18&lt;$G18),"Resubmitted Date Before Receipt",IF(AND($N18&lt;&gt;"",$N18&lt;$G18),"Resolved Date Before Receipt","OK")))))))))))))))))</f>
        <v/>
      </c>
    </row>
    <row r="19" ht="36" customHeight="1">
      <c r="A19" s="17" t="n"/>
      <c r="B19" s="18" t="n"/>
      <c r="C19" s="17" t="n"/>
      <c r="D19" s="18" t="n"/>
      <c r="E19" s="17" t="n"/>
      <c r="F19" s="18" t="n"/>
      <c r="G19" s="40" t="n"/>
      <c r="H19" s="41" t="n"/>
      <c r="I19" s="21" t="n"/>
      <c r="J19" s="21" t="n"/>
      <c r="K19" s="21" t="n"/>
      <c r="L19" s="40" t="n"/>
      <c r="M19" s="40" t="n"/>
      <c r="N19" s="40" t="n"/>
      <c r="O19" s="18" t="n"/>
      <c r="P19" s="18" t="n"/>
      <c r="Q19" s="22">
        <f>IF($A19="","",IF($G19="","",MAX(0,IF($N19&lt;&gt;"",$N19,Dashboard!$B$2)-$G19)))</f>
        <v/>
      </c>
      <c r="R19" s="22">
        <f>IF(OR($A19="",$L19="",$K19="Resolved"),"",$L19-Dashboard!$B$2)</f>
        <v/>
      </c>
      <c r="S19" s="23">
        <f>IF($A19="","",IF($K19="Resolved","Closed",IF($L19="","Missing Due Date",IF($L19&lt;Dashboard!$B$2,"Overdue",IF($L19&lt;=Dashboard!$B$2+Dashboard!$B$3,"Due Soon","On Track")))))</f>
        <v/>
      </c>
      <c r="T19" s="23">
        <f>IF($A19="","",IF(COUNTIF($A$5:$A$204,$A19)&gt;1,"Duplicate Worklist ID",IF($B19="","Missing Clinic",IF($C19="","Missing Claim Reference",IF($D19="","Missing Payer",IF($F19="","Missing Rejection Category",IF($G19="","Missing Received Date",IF($H19="","Missing Billed Amount",IF($I19="","Missing Owner",IF($J19="","Missing Priority",IF($K19="","Missing Status",IF(AND($K19&lt;&gt;"Resolved",$L19=""),"Missing Follow-up Due Date",IF(AND($K19="Resolved",$N19=""),"Resolved Status Needs Date",IF(AND($K19&lt;&gt;"Resolved",$N19&lt;&gt;""),"Resolved Date/Status Mismatch",IF(AND($K19="Resubmitted",$M19=""),"Resubmitted Status Needs Date",IF(AND($M19&lt;&gt;"",$M19&lt;$G19),"Resubmitted Date Before Receipt",IF(AND($N19&lt;&gt;"",$N19&lt;$G19),"Resolved Date Before Receipt","OK")))))))))))))))))</f>
        <v/>
      </c>
    </row>
    <row r="20" ht="36" customHeight="1">
      <c r="A20" s="24" t="n"/>
      <c r="B20" s="25" t="n"/>
      <c r="C20" s="24" t="n"/>
      <c r="D20" s="25" t="n"/>
      <c r="E20" s="24" t="n"/>
      <c r="F20" s="25" t="n"/>
      <c r="G20" s="42" t="n"/>
      <c r="H20" s="43" t="n"/>
      <c r="I20" s="28" t="n"/>
      <c r="J20" s="28" t="n"/>
      <c r="K20" s="28" t="n"/>
      <c r="L20" s="42" t="n"/>
      <c r="M20" s="42" t="n"/>
      <c r="N20" s="42" t="n"/>
      <c r="O20" s="25" t="n"/>
      <c r="P20" s="25" t="n"/>
      <c r="Q20" s="29">
        <f>IF($A20="","",IF($G20="","",MAX(0,IF($N20&lt;&gt;"",$N20,Dashboard!$B$2)-$G20)))</f>
        <v/>
      </c>
      <c r="R20" s="29">
        <f>IF(OR($A20="",$L20="",$K20="Resolved"),"",$L20-Dashboard!$B$2)</f>
        <v/>
      </c>
      <c r="S20" s="30">
        <f>IF($A20="","",IF($K20="Resolved","Closed",IF($L20="","Missing Due Date",IF($L20&lt;Dashboard!$B$2,"Overdue",IF($L20&lt;=Dashboard!$B$2+Dashboard!$B$3,"Due Soon","On Track")))))</f>
        <v/>
      </c>
      <c r="T20" s="30">
        <f>IF($A20="","",IF(COUNTIF($A$5:$A$204,$A20)&gt;1,"Duplicate Worklist ID",IF($B20="","Missing Clinic",IF($C20="","Missing Claim Reference",IF($D20="","Missing Payer",IF($F20="","Missing Rejection Category",IF($G20="","Missing Received Date",IF($H20="","Missing Billed Amount",IF($I20="","Missing Owner",IF($J20="","Missing Priority",IF($K20="","Missing Status",IF(AND($K20&lt;&gt;"Resolved",$L20=""),"Missing Follow-up Due Date",IF(AND($K20="Resolved",$N20=""),"Resolved Status Needs Date",IF(AND($K20&lt;&gt;"Resolved",$N20&lt;&gt;""),"Resolved Date/Status Mismatch",IF(AND($K20="Resubmitted",$M20=""),"Resubmitted Status Needs Date",IF(AND($M20&lt;&gt;"",$M20&lt;$G20),"Resubmitted Date Before Receipt",IF(AND($N20&lt;&gt;"",$N20&lt;$G20),"Resolved Date Before Receipt","OK")))))))))))))))))</f>
        <v/>
      </c>
    </row>
    <row r="21" ht="36" customHeight="1">
      <c r="A21" s="17" t="n"/>
      <c r="B21" s="18" t="n"/>
      <c r="C21" s="17" t="n"/>
      <c r="D21" s="18" t="n"/>
      <c r="E21" s="17" t="n"/>
      <c r="F21" s="18" t="n"/>
      <c r="G21" s="40" t="n"/>
      <c r="H21" s="41" t="n"/>
      <c r="I21" s="21" t="n"/>
      <c r="J21" s="21" t="n"/>
      <c r="K21" s="21" t="n"/>
      <c r="L21" s="40" t="n"/>
      <c r="M21" s="40" t="n"/>
      <c r="N21" s="40" t="n"/>
      <c r="O21" s="18" t="n"/>
      <c r="P21" s="18" t="n"/>
      <c r="Q21" s="22">
        <f>IF($A21="","",IF($G21="","",MAX(0,IF($N21&lt;&gt;"",$N21,Dashboard!$B$2)-$G21)))</f>
        <v/>
      </c>
      <c r="R21" s="22">
        <f>IF(OR($A21="",$L21="",$K21="Resolved"),"",$L21-Dashboard!$B$2)</f>
        <v/>
      </c>
      <c r="S21" s="23">
        <f>IF($A21="","",IF($K21="Resolved","Closed",IF($L21="","Missing Due Date",IF($L21&lt;Dashboard!$B$2,"Overdue",IF($L21&lt;=Dashboard!$B$2+Dashboard!$B$3,"Due Soon","On Track")))))</f>
        <v/>
      </c>
      <c r="T21" s="23">
        <f>IF($A21="","",IF(COUNTIF($A$5:$A$204,$A21)&gt;1,"Duplicate Worklist ID",IF($B21="","Missing Clinic",IF($C21="","Missing Claim Reference",IF($D21="","Missing Payer",IF($F21="","Missing Rejection Category",IF($G21="","Missing Received Date",IF($H21="","Missing Billed Amount",IF($I21="","Missing Owner",IF($J21="","Missing Priority",IF($K21="","Missing Status",IF(AND($K21&lt;&gt;"Resolved",$L21=""),"Missing Follow-up Due Date",IF(AND($K21="Resolved",$N21=""),"Resolved Status Needs Date",IF(AND($K21&lt;&gt;"Resolved",$N21&lt;&gt;""),"Resolved Date/Status Mismatch",IF(AND($K21="Resubmitted",$M21=""),"Resubmitted Status Needs Date",IF(AND($M21&lt;&gt;"",$M21&lt;$G21),"Resubmitted Date Before Receipt",IF(AND($N21&lt;&gt;"",$N21&lt;$G21),"Resolved Date Before Receipt","OK")))))))))))))))))</f>
        <v/>
      </c>
    </row>
    <row r="22" ht="36" customHeight="1">
      <c r="A22" s="24" t="n"/>
      <c r="B22" s="25" t="n"/>
      <c r="C22" s="24" t="n"/>
      <c r="D22" s="25" t="n"/>
      <c r="E22" s="24" t="n"/>
      <c r="F22" s="25" t="n"/>
      <c r="G22" s="42" t="n"/>
      <c r="H22" s="43" t="n"/>
      <c r="I22" s="28" t="n"/>
      <c r="J22" s="28" t="n"/>
      <c r="K22" s="28" t="n"/>
      <c r="L22" s="42" t="n"/>
      <c r="M22" s="42" t="n"/>
      <c r="N22" s="42" t="n"/>
      <c r="O22" s="25" t="n"/>
      <c r="P22" s="25" t="n"/>
      <c r="Q22" s="29">
        <f>IF($A22="","",IF($G22="","",MAX(0,IF($N22&lt;&gt;"",$N22,Dashboard!$B$2)-$G22)))</f>
        <v/>
      </c>
      <c r="R22" s="29">
        <f>IF(OR($A22="",$L22="",$K22="Resolved"),"",$L22-Dashboard!$B$2)</f>
        <v/>
      </c>
      <c r="S22" s="30">
        <f>IF($A22="","",IF($K22="Resolved","Closed",IF($L22="","Missing Due Date",IF($L22&lt;Dashboard!$B$2,"Overdue",IF($L22&lt;=Dashboard!$B$2+Dashboard!$B$3,"Due Soon","On Track")))))</f>
        <v/>
      </c>
      <c r="T22" s="30">
        <f>IF($A22="","",IF(COUNTIF($A$5:$A$204,$A22)&gt;1,"Duplicate Worklist ID",IF($B22="","Missing Clinic",IF($C22="","Missing Claim Reference",IF($D22="","Missing Payer",IF($F22="","Missing Rejection Category",IF($G22="","Missing Received Date",IF($H22="","Missing Billed Amount",IF($I22="","Missing Owner",IF($J22="","Missing Priority",IF($K22="","Missing Status",IF(AND($K22&lt;&gt;"Resolved",$L22=""),"Missing Follow-up Due Date",IF(AND($K22="Resolved",$N22=""),"Resolved Status Needs Date",IF(AND($K22&lt;&gt;"Resolved",$N22&lt;&gt;""),"Resolved Date/Status Mismatch",IF(AND($K22="Resubmitted",$M22=""),"Resubmitted Status Needs Date",IF(AND($M22&lt;&gt;"",$M22&lt;$G22),"Resubmitted Date Before Receipt",IF(AND($N22&lt;&gt;"",$N22&lt;$G22),"Resolved Date Before Receipt","OK")))))))))))))))))</f>
        <v/>
      </c>
    </row>
    <row r="23" ht="36" customHeight="1">
      <c r="A23" s="17" t="n"/>
      <c r="B23" s="18" t="n"/>
      <c r="C23" s="17" t="n"/>
      <c r="D23" s="18" t="n"/>
      <c r="E23" s="17" t="n"/>
      <c r="F23" s="18" t="n"/>
      <c r="G23" s="40" t="n"/>
      <c r="H23" s="41" t="n"/>
      <c r="I23" s="21" t="n"/>
      <c r="J23" s="21" t="n"/>
      <c r="K23" s="21" t="n"/>
      <c r="L23" s="40" t="n"/>
      <c r="M23" s="40" t="n"/>
      <c r="N23" s="40" t="n"/>
      <c r="O23" s="18" t="n"/>
      <c r="P23" s="18" t="n"/>
      <c r="Q23" s="22">
        <f>IF($A23="","",IF($G23="","",MAX(0,IF($N23&lt;&gt;"",$N23,Dashboard!$B$2)-$G23)))</f>
        <v/>
      </c>
      <c r="R23" s="22">
        <f>IF(OR($A23="",$L23="",$K23="Resolved"),"",$L23-Dashboard!$B$2)</f>
        <v/>
      </c>
      <c r="S23" s="23">
        <f>IF($A23="","",IF($K23="Resolved","Closed",IF($L23="","Missing Due Date",IF($L23&lt;Dashboard!$B$2,"Overdue",IF($L23&lt;=Dashboard!$B$2+Dashboard!$B$3,"Due Soon","On Track")))))</f>
        <v/>
      </c>
      <c r="T23" s="23">
        <f>IF($A23="","",IF(COUNTIF($A$5:$A$204,$A23)&gt;1,"Duplicate Worklist ID",IF($B23="","Missing Clinic",IF($C23="","Missing Claim Reference",IF($D23="","Missing Payer",IF($F23="","Missing Rejection Category",IF($G23="","Missing Received Date",IF($H23="","Missing Billed Amount",IF($I23="","Missing Owner",IF($J23="","Missing Priority",IF($K23="","Missing Status",IF(AND($K23&lt;&gt;"Resolved",$L23=""),"Missing Follow-up Due Date",IF(AND($K23="Resolved",$N23=""),"Resolved Status Needs Date",IF(AND($K23&lt;&gt;"Resolved",$N23&lt;&gt;""),"Resolved Date/Status Mismatch",IF(AND($K23="Resubmitted",$M23=""),"Resubmitted Status Needs Date",IF(AND($M23&lt;&gt;"",$M23&lt;$G23),"Resubmitted Date Before Receipt",IF(AND($N23&lt;&gt;"",$N23&lt;$G23),"Resolved Date Before Receipt","OK")))))))))))))))))</f>
        <v/>
      </c>
    </row>
    <row r="24" ht="36" customHeight="1">
      <c r="A24" s="24" t="n"/>
      <c r="B24" s="25" t="n"/>
      <c r="C24" s="24" t="n"/>
      <c r="D24" s="25" t="n"/>
      <c r="E24" s="24" t="n"/>
      <c r="F24" s="25" t="n"/>
      <c r="G24" s="42" t="n"/>
      <c r="H24" s="43" t="n"/>
      <c r="I24" s="28" t="n"/>
      <c r="J24" s="28" t="n"/>
      <c r="K24" s="28" t="n"/>
      <c r="L24" s="42" t="n"/>
      <c r="M24" s="42" t="n"/>
      <c r="N24" s="42" t="n"/>
      <c r="O24" s="25" t="n"/>
      <c r="P24" s="25" t="n"/>
      <c r="Q24" s="29">
        <f>IF($A24="","",IF($G24="","",MAX(0,IF($N24&lt;&gt;"",$N24,Dashboard!$B$2)-$G24)))</f>
        <v/>
      </c>
      <c r="R24" s="29">
        <f>IF(OR($A24="",$L24="",$K24="Resolved"),"",$L24-Dashboard!$B$2)</f>
        <v/>
      </c>
      <c r="S24" s="30">
        <f>IF($A24="","",IF($K24="Resolved","Closed",IF($L24="","Missing Due Date",IF($L24&lt;Dashboard!$B$2,"Overdue",IF($L24&lt;=Dashboard!$B$2+Dashboard!$B$3,"Due Soon","On Track")))))</f>
        <v/>
      </c>
      <c r="T24" s="30">
        <f>IF($A24="","",IF(COUNTIF($A$5:$A$204,$A24)&gt;1,"Duplicate Worklist ID",IF($B24="","Missing Clinic",IF($C24="","Missing Claim Reference",IF($D24="","Missing Payer",IF($F24="","Missing Rejection Category",IF($G24="","Missing Received Date",IF($H24="","Missing Billed Amount",IF($I24="","Missing Owner",IF($J24="","Missing Priority",IF($K24="","Missing Status",IF(AND($K24&lt;&gt;"Resolved",$L24=""),"Missing Follow-up Due Date",IF(AND($K24="Resolved",$N24=""),"Resolved Status Needs Date",IF(AND($K24&lt;&gt;"Resolved",$N24&lt;&gt;""),"Resolved Date/Status Mismatch",IF(AND($K24="Resubmitted",$M24=""),"Resubmitted Status Needs Date",IF(AND($M24&lt;&gt;"",$M24&lt;$G24),"Resubmitted Date Before Receipt",IF(AND($N24&lt;&gt;"",$N24&lt;$G24),"Resolved Date Before Receipt","OK")))))))))))))))))</f>
        <v/>
      </c>
    </row>
    <row r="25" ht="36" customHeight="1">
      <c r="A25" s="17" t="n"/>
      <c r="B25" s="18" t="n"/>
      <c r="C25" s="17" t="n"/>
      <c r="D25" s="18" t="n"/>
      <c r="E25" s="17" t="n"/>
      <c r="F25" s="18" t="n"/>
      <c r="G25" s="40" t="n"/>
      <c r="H25" s="41" t="n"/>
      <c r="I25" s="21" t="n"/>
      <c r="J25" s="21" t="n"/>
      <c r="K25" s="21" t="n"/>
      <c r="L25" s="40" t="n"/>
      <c r="M25" s="40" t="n"/>
      <c r="N25" s="40" t="n"/>
      <c r="O25" s="18" t="n"/>
      <c r="P25" s="18" t="n"/>
      <c r="Q25" s="22">
        <f>IF($A25="","",IF($G25="","",MAX(0,IF($N25&lt;&gt;"",$N25,Dashboard!$B$2)-$G25)))</f>
        <v/>
      </c>
      <c r="R25" s="22">
        <f>IF(OR($A25="",$L25="",$K25="Resolved"),"",$L25-Dashboard!$B$2)</f>
        <v/>
      </c>
      <c r="S25" s="23">
        <f>IF($A25="","",IF($K25="Resolved","Closed",IF($L25="","Missing Due Date",IF($L25&lt;Dashboard!$B$2,"Overdue",IF($L25&lt;=Dashboard!$B$2+Dashboard!$B$3,"Due Soon","On Track")))))</f>
        <v/>
      </c>
      <c r="T25" s="23">
        <f>IF($A25="","",IF(COUNTIF($A$5:$A$204,$A25)&gt;1,"Duplicate Worklist ID",IF($B25="","Missing Clinic",IF($C25="","Missing Claim Reference",IF($D25="","Missing Payer",IF($F25="","Missing Rejection Category",IF($G25="","Missing Received Date",IF($H25="","Missing Billed Amount",IF($I25="","Missing Owner",IF($J25="","Missing Priority",IF($K25="","Missing Status",IF(AND($K25&lt;&gt;"Resolved",$L25=""),"Missing Follow-up Due Date",IF(AND($K25="Resolved",$N25=""),"Resolved Status Needs Date",IF(AND($K25&lt;&gt;"Resolved",$N25&lt;&gt;""),"Resolved Date/Status Mismatch",IF(AND($K25="Resubmitted",$M25=""),"Resubmitted Status Needs Date",IF(AND($M25&lt;&gt;"",$M25&lt;$G25),"Resubmitted Date Before Receipt",IF(AND($N25&lt;&gt;"",$N25&lt;$G25),"Resolved Date Before Receipt","OK")))))))))))))))))</f>
        <v/>
      </c>
    </row>
    <row r="26" ht="36" customHeight="1">
      <c r="A26" s="24" t="n"/>
      <c r="B26" s="25" t="n"/>
      <c r="C26" s="24" t="n"/>
      <c r="D26" s="25" t="n"/>
      <c r="E26" s="24" t="n"/>
      <c r="F26" s="25" t="n"/>
      <c r="G26" s="42" t="n"/>
      <c r="H26" s="43" t="n"/>
      <c r="I26" s="28" t="n"/>
      <c r="J26" s="28" t="n"/>
      <c r="K26" s="28" t="n"/>
      <c r="L26" s="42" t="n"/>
      <c r="M26" s="42" t="n"/>
      <c r="N26" s="42" t="n"/>
      <c r="O26" s="25" t="n"/>
      <c r="P26" s="25" t="n"/>
      <c r="Q26" s="29">
        <f>IF($A26="","",IF($G26="","",MAX(0,IF($N26&lt;&gt;"",$N26,Dashboard!$B$2)-$G26)))</f>
        <v/>
      </c>
      <c r="R26" s="29">
        <f>IF(OR($A26="",$L26="",$K26="Resolved"),"",$L26-Dashboard!$B$2)</f>
        <v/>
      </c>
      <c r="S26" s="30">
        <f>IF($A26="","",IF($K26="Resolved","Closed",IF($L26="","Missing Due Date",IF($L26&lt;Dashboard!$B$2,"Overdue",IF($L26&lt;=Dashboard!$B$2+Dashboard!$B$3,"Due Soon","On Track")))))</f>
        <v/>
      </c>
      <c r="T26" s="30">
        <f>IF($A26="","",IF(COUNTIF($A$5:$A$204,$A26)&gt;1,"Duplicate Worklist ID",IF($B26="","Missing Clinic",IF($C26="","Missing Claim Reference",IF($D26="","Missing Payer",IF($F26="","Missing Rejection Category",IF($G26="","Missing Received Date",IF($H26="","Missing Billed Amount",IF($I26="","Missing Owner",IF($J26="","Missing Priority",IF($K26="","Missing Status",IF(AND($K26&lt;&gt;"Resolved",$L26=""),"Missing Follow-up Due Date",IF(AND($K26="Resolved",$N26=""),"Resolved Status Needs Date",IF(AND($K26&lt;&gt;"Resolved",$N26&lt;&gt;""),"Resolved Date/Status Mismatch",IF(AND($K26="Resubmitted",$M26=""),"Resubmitted Status Needs Date",IF(AND($M26&lt;&gt;"",$M26&lt;$G26),"Resubmitted Date Before Receipt",IF(AND($N26&lt;&gt;"",$N26&lt;$G26),"Resolved Date Before Receipt","OK")))))))))))))))))</f>
        <v/>
      </c>
    </row>
    <row r="27" ht="36" customHeight="1">
      <c r="A27" s="17" t="n"/>
      <c r="B27" s="18" t="n"/>
      <c r="C27" s="17" t="n"/>
      <c r="D27" s="18" t="n"/>
      <c r="E27" s="17" t="n"/>
      <c r="F27" s="18" t="n"/>
      <c r="G27" s="40" t="n"/>
      <c r="H27" s="41" t="n"/>
      <c r="I27" s="21" t="n"/>
      <c r="J27" s="21" t="n"/>
      <c r="K27" s="21" t="n"/>
      <c r="L27" s="40" t="n"/>
      <c r="M27" s="40" t="n"/>
      <c r="N27" s="40" t="n"/>
      <c r="O27" s="18" t="n"/>
      <c r="P27" s="18" t="n"/>
      <c r="Q27" s="22">
        <f>IF($A27="","",IF($G27="","",MAX(0,IF($N27&lt;&gt;"",$N27,Dashboard!$B$2)-$G27)))</f>
        <v/>
      </c>
      <c r="R27" s="22">
        <f>IF(OR($A27="",$L27="",$K27="Resolved"),"",$L27-Dashboard!$B$2)</f>
        <v/>
      </c>
      <c r="S27" s="23">
        <f>IF($A27="","",IF($K27="Resolved","Closed",IF($L27="","Missing Due Date",IF($L27&lt;Dashboard!$B$2,"Overdue",IF($L27&lt;=Dashboard!$B$2+Dashboard!$B$3,"Due Soon","On Track")))))</f>
        <v/>
      </c>
      <c r="T27" s="23">
        <f>IF($A27="","",IF(COUNTIF($A$5:$A$204,$A27)&gt;1,"Duplicate Worklist ID",IF($B27="","Missing Clinic",IF($C27="","Missing Claim Reference",IF($D27="","Missing Payer",IF($F27="","Missing Rejection Category",IF($G27="","Missing Received Date",IF($H27="","Missing Billed Amount",IF($I27="","Missing Owner",IF($J27="","Missing Priority",IF($K27="","Missing Status",IF(AND($K27&lt;&gt;"Resolved",$L27=""),"Missing Follow-up Due Date",IF(AND($K27="Resolved",$N27=""),"Resolved Status Needs Date",IF(AND($K27&lt;&gt;"Resolved",$N27&lt;&gt;""),"Resolved Date/Status Mismatch",IF(AND($K27="Resubmitted",$M27=""),"Resubmitted Status Needs Date",IF(AND($M27&lt;&gt;"",$M27&lt;$G27),"Resubmitted Date Before Receipt",IF(AND($N27&lt;&gt;"",$N27&lt;$G27),"Resolved Date Before Receipt","OK")))))))))))))))))</f>
        <v/>
      </c>
    </row>
    <row r="28" ht="36" customHeight="1">
      <c r="A28" s="24" t="n"/>
      <c r="B28" s="25" t="n"/>
      <c r="C28" s="24" t="n"/>
      <c r="D28" s="25" t="n"/>
      <c r="E28" s="24" t="n"/>
      <c r="F28" s="25" t="n"/>
      <c r="G28" s="42" t="n"/>
      <c r="H28" s="43" t="n"/>
      <c r="I28" s="28" t="n"/>
      <c r="J28" s="28" t="n"/>
      <c r="K28" s="28" t="n"/>
      <c r="L28" s="42" t="n"/>
      <c r="M28" s="42" t="n"/>
      <c r="N28" s="42" t="n"/>
      <c r="O28" s="25" t="n"/>
      <c r="P28" s="25" t="n"/>
      <c r="Q28" s="29">
        <f>IF($A28="","",IF($G28="","",MAX(0,IF($N28&lt;&gt;"",$N28,Dashboard!$B$2)-$G28)))</f>
        <v/>
      </c>
      <c r="R28" s="29">
        <f>IF(OR($A28="",$L28="",$K28="Resolved"),"",$L28-Dashboard!$B$2)</f>
        <v/>
      </c>
      <c r="S28" s="30">
        <f>IF($A28="","",IF($K28="Resolved","Closed",IF($L28="","Missing Due Date",IF($L28&lt;Dashboard!$B$2,"Overdue",IF($L28&lt;=Dashboard!$B$2+Dashboard!$B$3,"Due Soon","On Track")))))</f>
        <v/>
      </c>
      <c r="T28" s="30">
        <f>IF($A28="","",IF(COUNTIF($A$5:$A$204,$A28)&gt;1,"Duplicate Worklist ID",IF($B28="","Missing Clinic",IF($C28="","Missing Claim Reference",IF($D28="","Missing Payer",IF($F28="","Missing Rejection Category",IF($G28="","Missing Received Date",IF($H28="","Missing Billed Amount",IF($I28="","Missing Owner",IF($J28="","Missing Priority",IF($K28="","Missing Status",IF(AND($K28&lt;&gt;"Resolved",$L28=""),"Missing Follow-up Due Date",IF(AND($K28="Resolved",$N28=""),"Resolved Status Needs Date",IF(AND($K28&lt;&gt;"Resolved",$N28&lt;&gt;""),"Resolved Date/Status Mismatch",IF(AND($K28="Resubmitted",$M28=""),"Resubmitted Status Needs Date",IF(AND($M28&lt;&gt;"",$M28&lt;$G28),"Resubmitted Date Before Receipt",IF(AND($N28&lt;&gt;"",$N28&lt;$G28),"Resolved Date Before Receipt","OK")))))))))))))))))</f>
        <v/>
      </c>
    </row>
    <row r="29" ht="36" customHeight="1">
      <c r="A29" s="17" t="n"/>
      <c r="B29" s="18" t="n"/>
      <c r="C29" s="17" t="n"/>
      <c r="D29" s="18" t="n"/>
      <c r="E29" s="17" t="n"/>
      <c r="F29" s="18" t="n"/>
      <c r="G29" s="40" t="n"/>
      <c r="H29" s="41" t="n"/>
      <c r="I29" s="21" t="n"/>
      <c r="J29" s="21" t="n"/>
      <c r="K29" s="21" t="n"/>
      <c r="L29" s="40" t="n"/>
      <c r="M29" s="40" t="n"/>
      <c r="N29" s="40" t="n"/>
      <c r="O29" s="18" t="n"/>
      <c r="P29" s="18" t="n"/>
      <c r="Q29" s="22">
        <f>IF($A29="","",IF($G29="","",MAX(0,IF($N29&lt;&gt;"",$N29,Dashboard!$B$2)-$G29)))</f>
        <v/>
      </c>
      <c r="R29" s="22">
        <f>IF(OR($A29="",$L29="",$K29="Resolved"),"",$L29-Dashboard!$B$2)</f>
        <v/>
      </c>
      <c r="S29" s="23">
        <f>IF($A29="","",IF($K29="Resolved","Closed",IF($L29="","Missing Due Date",IF($L29&lt;Dashboard!$B$2,"Overdue",IF($L29&lt;=Dashboard!$B$2+Dashboard!$B$3,"Due Soon","On Track")))))</f>
        <v/>
      </c>
      <c r="T29" s="23">
        <f>IF($A29="","",IF(COUNTIF($A$5:$A$204,$A29)&gt;1,"Duplicate Worklist ID",IF($B29="","Missing Clinic",IF($C29="","Missing Claim Reference",IF($D29="","Missing Payer",IF($F29="","Missing Rejection Category",IF($G29="","Missing Received Date",IF($H29="","Missing Billed Amount",IF($I29="","Missing Owner",IF($J29="","Missing Priority",IF($K29="","Missing Status",IF(AND($K29&lt;&gt;"Resolved",$L29=""),"Missing Follow-up Due Date",IF(AND($K29="Resolved",$N29=""),"Resolved Status Needs Date",IF(AND($K29&lt;&gt;"Resolved",$N29&lt;&gt;""),"Resolved Date/Status Mismatch",IF(AND($K29="Resubmitted",$M29=""),"Resubmitted Status Needs Date",IF(AND($M29&lt;&gt;"",$M29&lt;$G29),"Resubmitted Date Before Receipt",IF(AND($N29&lt;&gt;"",$N29&lt;$G29),"Resolved Date Before Receipt","OK")))))))))))))))))</f>
        <v/>
      </c>
    </row>
    <row r="30" ht="36" customHeight="1">
      <c r="A30" s="24" t="n"/>
      <c r="B30" s="25" t="n"/>
      <c r="C30" s="24" t="n"/>
      <c r="D30" s="25" t="n"/>
      <c r="E30" s="24" t="n"/>
      <c r="F30" s="25" t="n"/>
      <c r="G30" s="42" t="n"/>
      <c r="H30" s="43" t="n"/>
      <c r="I30" s="28" t="n"/>
      <c r="J30" s="28" t="n"/>
      <c r="K30" s="28" t="n"/>
      <c r="L30" s="42" t="n"/>
      <c r="M30" s="42" t="n"/>
      <c r="N30" s="42" t="n"/>
      <c r="O30" s="25" t="n"/>
      <c r="P30" s="25" t="n"/>
      <c r="Q30" s="29">
        <f>IF($A30="","",IF($G30="","",MAX(0,IF($N30&lt;&gt;"",$N30,Dashboard!$B$2)-$G30)))</f>
        <v/>
      </c>
      <c r="R30" s="29">
        <f>IF(OR($A30="",$L30="",$K30="Resolved"),"",$L30-Dashboard!$B$2)</f>
        <v/>
      </c>
      <c r="S30" s="30">
        <f>IF($A30="","",IF($K30="Resolved","Closed",IF($L30="","Missing Due Date",IF($L30&lt;Dashboard!$B$2,"Overdue",IF($L30&lt;=Dashboard!$B$2+Dashboard!$B$3,"Due Soon","On Track")))))</f>
        <v/>
      </c>
      <c r="T30" s="30">
        <f>IF($A30="","",IF(COUNTIF($A$5:$A$204,$A30)&gt;1,"Duplicate Worklist ID",IF($B30="","Missing Clinic",IF($C30="","Missing Claim Reference",IF($D30="","Missing Payer",IF($F30="","Missing Rejection Category",IF($G30="","Missing Received Date",IF($H30="","Missing Billed Amount",IF($I30="","Missing Owner",IF($J30="","Missing Priority",IF($K30="","Missing Status",IF(AND($K30&lt;&gt;"Resolved",$L30=""),"Missing Follow-up Due Date",IF(AND($K30="Resolved",$N30=""),"Resolved Status Needs Date",IF(AND($K30&lt;&gt;"Resolved",$N30&lt;&gt;""),"Resolved Date/Status Mismatch",IF(AND($K30="Resubmitted",$M30=""),"Resubmitted Status Needs Date",IF(AND($M30&lt;&gt;"",$M30&lt;$G30),"Resubmitted Date Before Receipt",IF(AND($N30&lt;&gt;"",$N30&lt;$G30),"Resolved Date Before Receipt","OK")))))))))))))))))</f>
        <v/>
      </c>
    </row>
    <row r="31" ht="36" customHeight="1">
      <c r="A31" s="17" t="n"/>
      <c r="B31" s="18" t="n"/>
      <c r="C31" s="17" t="n"/>
      <c r="D31" s="18" t="n"/>
      <c r="E31" s="17" t="n"/>
      <c r="F31" s="18" t="n"/>
      <c r="G31" s="40" t="n"/>
      <c r="H31" s="41" t="n"/>
      <c r="I31" s="21" t="n"/>
      <c r="J31" s="21" t="n"/>
      <c r="K31" s="21" t="n"/>
      <c r="L31" s="40" t="n"/>
      <c r="M31" s="40" t="n"/>
      <c r="N31" s="40" t="n"/>
      <c r="O31" s="18" t="n"/>
      <c r="P31" s="18" t="n"/>
      <c r="Q31" s="22">
        <f>IF($A31="","",IF($G31="","",MAX(0,IF($N31&lt;&gt;"",$N31,Dashboard!$B$2)-$G31)))</f>
        <v/>
      </c>
      <c r="R31" s="22">
        <f>IF(OR($A31="",$L31="",$K31="Resolved"),"",$L31-Dashboard!$B$2)</f>
        <v/>
      </c>
      <c r="S31" s="23">
        <f>IF($A31="","",IF($K31="Resolved","Closed",IF($L31="","Missing Due Date",IF($L31&lt;Dashboard!$B$2,"Overdue",IF($L31&lt;=Dashboard!$B$2+Dashboard!$B$3,"Due Soon","On Track")))))</f>
        <v/>
      </c>
      <c r="T31" s="23">
        <f>IF($A31="","",IF(COUNTIF($A$5:$A$204,$A31)&gt;1,"Duplicate Worklist ID",IF($B31="","Missing Clinic",IF($C31="","Missing Claim Reference",IF($D31="","Missing Payer",IF($F31="","Missing Rejection Category",IF($G31="","Missing Received Date",IF($H31="","Missing Billed Amount",IF($I31="","Missing Owner",IF($J31="","Missing Priority",IF($K31="","Missing Status",IF(AND($K31&lt;&gt;"Resolved",$L31=""),"Missing Follow-up Due Date",IF(AND($K31="Resolved",$N31=""),"Resolved Status Needs Date",IF(AND($K31&lt;&gt;"Resolved",$N31&lt;&gt;""),"Resolved Date/Status Mismatch",IF(AND($K31="Resubmitted",$M31=""),"Resubmitted Status Needs Date",IF(AND($M31&lt;&gt;"",$M31&lt;$G31),"Resubmitted Date Before Receipt",IF(AND($N31&lt;&gt;"",$N31&lt;$G31),"Resolved Date Before Receipt","OK")))))))))))))))))</f>
        <v/>
      </c>
    </row>
    <row r="32" ht="36" customHeight="1">
      <c r="A32" s="24" t="n"/>
      <c r="B32" s="25" t="n"/>
      <c r="C32" s="24" t="n"/>
      <c r="D32" s="25" t="n"/>
      <c r="E32" s="24" t="n"/>
      <c r="F32" s="25" t="n"/>
      <c r="G32" s="42" t="n"/>
      <c r="H32" s="43" t="n"/>
      <c r="I32" s="28" t="n"/>
      <c r="J32" s="28" t="n"/>
      <c r="K32" s="28" t="n"/>
      <c r="L32" s="42" t="n"/>
      <c r="M32" s="42" t="n"/>
      <c r="N32" s="42" t="n"/>
      <c r="O32" s="25" t="n"/>
      <c r="P32" s="25" t="n"/>
      <c r="Q32" s="29">
        <f>IF($A32="","",IF($G32="","",MAX(0,IF($N32&lt;&gt;"",$N32,Dashboard!$B$2)-$G32)))</f>
        <v/>
      </c>
      <c r="R32" s="29">
        <f>IF(OR($A32="",$L32="",$K32="Resolved"),"",$L32-Dashboard!$B$2)</f>
        <v/>
      </c>
      <c r="S32" s="30">
        <f>IF($A32="","",IF($K32="Resolved","Closed",IF($L32="","Missing Due Date",IF($L32&lt;Dashboard!$B$2,"Overdue",IF($L32&lt;=Dashboard!$B$2+Dashboard!$B$3,"Due Soon","On Track")))))</f>
        <v/>
      </c>
      <c r="T32" s="30">
        <f>IF($A32="","",IF(COUNTIF($A$5:$A$204,$A32)&gt;1,"Duplicate Worklist ID",IF($B32="","Missing Clinic",IF($C32="","Missing Claim Reference",IF($D32="","Missing Payer",IF($F32="","Missing Rejection Category",IF($G32="","Missing Received Date",IF($H32="","Missing Billed Amount",IF($I32="","Missing Owner",IF($J32="","Missing Priority",IF($K32="","Missing Status",IF(AND($K32&lt;&gt;"Resolved",$L32=""),"Missing Follow-up Due Date",IF(AND($K32="Resolved",$N32=""),"Resolved Status Needs Date",IF(AND($K32&lt;&gt;"Resolved",$N32&lt;&gt;""),"Resolved Date/Status Mismatch",IF(AND($K32="Resubmitted",$M32=""),"Resubmitted Status Needs Date",IF(AND($M32&lt;&gt;"",$M32&lt;$G32),"Resubmitted Date Before Receipt",IF(AND($N32&lt;&gt;"",$N32&lt;$G32),"Resolved Date Before Receipt","OK")))))))))))))))))</f>
        <v/>
      </c>
    </row>
    <row r="33" ht="36" customHeight="1">
      <c r="A33" s="17" t="n"/>
      <c r="B33" s="18" t="n"/>
      <c r="C33" s="17" t="n"/>
      <c r="D33" s="18" t="n"/>
      <c r="E33" s="17" t="n"/>
      <c r="F33" s="18" t="n"/>
      <c r="G33" s="40" t="n"/>
      <c r="H33" s="41" t="n"/>
      <c r="I33" s="21" t="n"/>
      <c r="J33" s="21" t="n"/>
      <c r="K33" s="21" t="n"/>
      <c r="L33" s="40" t="n"/>
      <c r="M33" s="40" t="n"/>
      <c r="N33" s="40" t="n"/>
      <c r="O33" s="18" t="n"/>
      <c r="P33" s="18" t="n"/>
      <c r="Q33" s="22">
        <f>IF($A33="","",IF($G33="","",MAX(0,IF($N33&lt;&gt;"",$N33,Dashboard!$B$2)-$G33)))</f>
        <v/>
      </c>
      <c r="R33" s="22">
        <f>IF(OR($A33="",$L33="",$K33="Resolved"),"",$L33-Dashboard!$B$2)</f>
        <v/>
      </c>
      <c r="S33" s="23">
        <f>IF($A33="","",IF($K33="Resolved","Closed",IF($L33="","Missing Due Date",IF($L33&lt;Dashboard!$B$2,"Overdue",IF($L33&lt;=Dashboard!$B$2+Dashboard!$B$3,"Due Soon","On Track")))))</f>
        <v/>
      </c>
      <c r="T33" s="23">
        <f>IF($A33="","",IF(COUNTIF($A$5:$A$204,$A33)&gt;1,"Duplicate Worklist ID",IF($B33="","Missing Clinic",IF($C33="","Missing Claim Reference",IF($D33="","Missing Payer",IF($F33="","Missing Rejection Category",IF($G33="","Missing Received Date",IF($H33="","Missing Billed Amount",IF($I33="","Missing Owner",IF($J33="","Missing Priority",IF($K33="","Missing Status",IF(AND($K33&lt;&gt;"Resolved",$L33=""),"Missing Follow-up Due Date",IF(AND($K33="Resolved",$N33=""),"Resolved Status Needs Date",IF(AND($K33&lt;&gt;"Resolved",$N33&lt;&gt;""),"Resolved Date/Status Mismatch",IF(AND($K33="Resubmitted",$M33=""),"Resubmitted Status Needs Date",IF(AND($M33&lt;&gt;"",$M33&lt;$G33),"Resubmitted Date Before Receipt",IF(AND($N33&lt;&gt;"",$N33&lt;$G33),"Resolved Date Before Receipt","OK")))))))))))))))))</f>
        <v/>
      </c>
    </row>
    <row r="34" ht="36" customHeight="1">
      <c r="A34" s="24" t="n"/>
      <c r="B34" s="25" t="n"/>
      <c r="C34" s="24" t="n"/>
      <c r="D34" s="25" t="n"/>
      <c r="E34" s="24" t="n"/>
      <c r="F34" s="25" t="n"/>
      <c r="G34" s="42" t="n"/>
      <c r="H34" s="43" t="n"/>
      <c r="I34" s="28" t="n"/>
      <c r="J34" s="28" t="n"/>
      <c r="K34" s="28" t="n"/>
      <c r="L34" s="42" t="n"/>
      <c r="M34" s="42" t="n"/>
      <c r="N34" s="42" t="n"/>
      <c r="O34" s="25" t="n"/>
      <c r="P34" s="25" t="n"/>
      <c r="Q34" s="29">
        <f>IF($A34="","",IF($G34="","",MAX(0,IF($N34&lt;&gt;"",$N34,Dashboard!$B$2)-$G34)))</f>
        <v/>
      </c>
      <c r="R34" s="29">
        <f>IF(OR($A34="",$L34="",$K34="Resolved"),"",$L34-Dashboard!$B$2)</f>
        <v/>
      </c>
      <c r="S34" s="30">
        <f>IF($A34="","",IF($K34="Resolved","Closed",IF($L34="","Missing Due Date",IF($L34&lt;Dashboard!$B$2,"Overdue",IF($L34&lt;=Dashboard!$B$2+Dashboard!$B$3,"Due Soon","On Track")))))</f>
        <v/>
      </c>
      <c r="T34" s="30">
        <f>IF($A34="","",IF(COUNTIF($A$5:$A$204,$A34)&gt;1,"Duplicate Worklist ID",IF($B34="","Missing Clinic",IF($C34="","Missing Claim Reference",IF($D34="","Missing Payer",IF($F34="","Missing Rejection Category",IF($G34="","Missing Received Date",IF($H34="","Missing Billed Amount",IF($I34="","Missing Owner",IF($J34="","Missing Priority",IF($K34="","Missing Status",IF(AND($K34&lt;&gt;"Resolved",$L34=""),"Missing Follow-up Due Date",IF(AND($K34="Resolved",$N34=""),"Resolved Status Needs Date",IF(AND($K34&lt;&gt;"Resolved",$N34&lt;&gt;""),"Resolved Date/Status Mismatch",IF(AND($K34="Resubmitted",$M34=""),"Resubmitted Status Needs Date",IF(AND($M34&lt;&gt;"",$M34&lt;$G34),"Resubmitted Date Before Receipt",IF(AND($N34&lt;&gt;"",$N34&lt;$G34),"Resolved Date Before Receipt","OK")))))))))))))))))</f>
        <v/>
      </c>
    </row>
    <row r="35" ht="36" customHeight="1">
      <c r="A35" s="17" t="n"/>
      <c r="B35" s="18" t="n"/>
      <c r="C35" s="17" t="n"/>
      <c r="D35" s="18" t="n"/>
      <c r="E35" s="17" t="n"/>
      <c r="F35" s="18" t="n"/>
      <c r="G35" s="40" t="n"/>
      <c r="H35" s="41" t="n"/>
      <c r="I35" s="21" t="n"/>
      <c r="J35" s="21" t="n"/>
      <c r="K35" s="21" t="n"/>
      <c r="L35" s="40" t="n"/>
      <c r="M35" s="40" t="n"/>
      <c r="N35" s="40" t="n"/>
      <c r="O35" s="18" t="n"/>
      <c r="P35" s="18" t="n"/>
      <c r="Q35" s="22">
        <f>IF($A35="","",IF($G35="","",MAX(0,IF($N35&lt;&gt;"",$N35,Dashboard!$B$2)-$G35)))</f>
        <v/>
      </c>
      <c r="R35" s="22">
        <f>IF(OR($A35="",$L35="",$K35="Resolved"),"",$L35-Dashboard!$B$2)</f>
        <v/>
      </c>
      <c r="S35" s="23">
        <f>IF($A35="","",IF($K35="Resolved","Closed",IF($L35="","Missing Due Date",IF($L35&lt;Dashboard!$B$2,"Overdue",IF($L35&lt;=Dashboard!$B$2+Dashboard!$B$3,"Due Soon","On Track")))))</f>
        <v/>
      </c>
      <c r="T35" s="23">
        <f>IF($A35="","",IF(COUNTIF($A$5:$A$204,$A35)&gt;1,"Duplicate Worklist ID",IF($B35="","Missing Clinic",IF($C35="","Missing Claim Reference",IF($D35="","Missing Payer",IF($F35="","Missing Rejection Category",IF($G35="","Missing Received Date",IF($H35="","Missing Billed Amount",IF($I35="","Missing Owner",IF($J35="","Missing Priority",IF($K35="","Missing Status",IF(AND($K35&lt;&gt;"Resolved",$L35=""),"Missing Follow-up Due Date",IF(AND($K35="Resolved",$N35=""),"Resolved Status Needs Date",IF(AND($K35&lt;&gt;"Resolved",$N35&lt;&gt;""),"Resolved Date/Status Mismatch",IF(AND($K35="Resubmitted",$M35=""),"Resubmitted Status Needs Date",IF(AND($M35&lt;&gt;"",$M35&lt;$G35),"Resubmitted Date Before Receipt",IF(AND($N35&lt;&gt;"",$N35&lt;$G35),"Resolved Date Before Receipt","OK")))))))))))))))))</f>
        <v/>
      </c>
    </row>
    <row r="36" ht="36" customHeight="1">
      <c r="A36" s="24" t="n"/>
      <c r="B36" s="25" t="n"/>
      <c r="C36" s="24" t="n"/>
      <c r="D36" s="25" t="n"/>
      <c r="E36" s="24" t="n"/>
      <c r="F36" s="25" t="n"/>
      <c r="G36" s="42" t="n"/>
      <c r="H36" s="43" t="n"/>
      <c r="I36" s="28" t="n"/>
      <c r="J36" s="28" t="n"/>
      <c r="K36" s="28" t="n"/>
      <c r="L36" s="42" t="n"/>
      <c r="M36" s="42" t="n"/>
      <c r="N36" s="42" t="n"/>
      <c r="O36" s="25" t="n"/>
      <c r="P36" s="25" t="n"/>
      <c r="Q36" s="29">
        <f>IF($A36="","",IF($G36="","",MAX(0,IF($N36&lt;&gt;"",$N36,Dashboard!$B$2)-$G36)))</f>
        <v/>
      </c>
      <c r="R36" s="29">
        <f>IF(OR($A36="",$L36="",$K36="Resolved"),"",$L36-Dashboard!$B$2)</f>
        <v/>
      </c>
      <c r="S36" s="30">
        <f>IF($A36="","",IF($K36="Resolved","Closed",IF($L36="","Missing Due Date",IF($L36&lt;Dashboard!$B$2,"Overdue",IF($L36&lt;=Dashboard!$B$2+Dashboard!$B$3,"Due Soon","On Track")))))</f>
        <v/>
      </c>
      <c r="T36" s="30">
        <f>IF($A36="","",IF(COUNTIF($A$5:$A$204,$A36)&gt;1,"Duplicate Worklist ID",IF($B36="","Missing Clinic",IF($C36="","Missing Claim Reference",IF($D36="","Missing Payer",IF($F36="","Missing Rejection Category",IF($G36="","Missing Received Date",IF($H36="","Missing Billed Amount",IF($I36="","Missing Owner",IF($J36="","Missing Priority",IF($K36="","Missing Status",IF(AND($K36&lt;&gt;"Resolved",$L36=""),"Missing Follow-up Due Date",IF(AND($K36="Resolved",$N36=""),"Resolved Status Needs Date",IF(AND($K36&lt;&gt;"Resolved",$N36&lt;&gt;""),"Resolved Date/Status Mismatch",IF(AND($K36="Resubmitted",$M36=""),"Resubmitted Status Needs Date",IF(AND($M36&lt;&gt;"",$M36&lt;$G36),"Resubmitted Date Before Receipt",IF(AND($N36&lt;&gt;"",$N36&lt;$G36),"Resolved Date Before Receipt","OK")))))))))))))))))</f>
        <v/>
      </c>
    </row>
    <row r="37" ht="36" customHeight="1">
      <c r="A37" s="17" t="n"/>
      <c r="B37" s="18" t="n"/>
      <c r="C37" s="17" t="n"/>
      <c r="D37" s="18" t="n"/>
      <c r="E37" s="17" t="n"/>
      <c r="F37" s="18" t="n"/>
      <c r="G37" s="40" t="n"/>
      <c r="H37" s="41" t="n"/>
      <c r="I37" s="21" t="n"/>
      <c r="J37" s="21" t="n"/>
      <c r="K37" s="21" t="n"/>
      <c r="L37" s="40" t="n"/>
      <c r="M37" s="40" t="n"/>
      <c r="N37" s="40" t="n"/>
      <c r="O37" s="18" t="n"/>
      <c r="P37" s="18" t="n"/>
      <c r="Q37" s="22">
        <f>IF($A37="","",IF($G37="","",MAX(0,IF($N37&lt;&gt;"",$N37,Dashboard!$B$2)-$G37)))</f>
        <v/>
      </c>
      <c r="R37" s="22">
        <f>IF(OR($A37="",$L37="",$K37="Resolved"),"",$L37-Dashboard!$B$2)</f>
        <v/>
      </c>
      <c r="S37" s="23">
        <f>IF($A37="","",IF($K37="Resolved","Closed",IF($L37="","Missing Due Date",IF($L37&lt;Dashboard!$B$2,"Overdue",IF($L37&lt;=Dashboard!$B$2+Dashboard!$B$3,"Due Soon","On Track")))))</f>
        <v/>
      </c>
      <c r="T37" s="23">
        <f>IF($A37="","",IF(COUNTIF($A$5:$A$204,$A37)&gt;1,"Duplicate Worklist ID",IF($B37="","Missing Clinic",IF($C37="","Missing Claim Reference",IF($D37="","Missing Payer",IF($F37="","Missing Rejection Category",IF($G37="","Missing Received Date",IF($H37="","Missing Billed Amount",IF($I37="","Missing Owner",IF($J37="","Missing Priority",IF($K37="","Missing Status",IF(AND($K37&lt;&gt;"Resolved",$L37=""),"Missing Follow-up Due Date",IF(AND($K37="Resolved",$N37=""),"Resolved Status Needs Date",IF(AND($K37&lt;&gt;"Resolved",$N37&lt;&gt;""),"Resolved Date/Status Mismatch",IF(AND($K37="Resubmitted",$M37=""),"Resubmitted Status Needs Date",IF(AND($M37&lt;&gt;"",$M37&lt;$G37),"Resubmitted Date Before Receipt",IF(AND($N37&lt;&gt;"",$N37&lt;$G37),"Resolved Date Before Receipt","OK")))))))))))))))))</f>
        <v/>
      </c>
    </row>
    <row r="38" ht="36" customHeight="1">
      <c r="A38" s="24" t="n"/>
      <c r="B38" s="25" t="n"/>
      <c r="C38" s="24" t="n"/>
      <c r="D38" s="25" t="n"/>
      <c r="E38" s="24" t="n"/>
      <c r="F38" s="25" t="n"/>
      <c r="G38" s="42" t="n"/>
      <c r="H38" s="43" t="n"/>
      <c r="I38" s="28" t="n"/>
      <c r="J38" s="28" t="n"/>
      <c r="K38" s="28" t="n"/>
      <c r="L38" s="42" t="n"/>
      <c r="M38" s="42" t="n"/>
      <c r="N38" s="42" t="n"/>
      <c r="O38" s="25" t="n"/>
      <c r="P38" s="25" t="n"/>
      <c r="Q38" s="29">
        <f>IF($A38="","",IF($G38="","",MAX(0,IF($N38&lt;&gt;"",$N38,Dashboard!$B$2)-$G38)))</f>
        <v/>
      </c>
      <c r="R38" s="29">
        <f>IF(OR($A38="",$L38="",$K38="Resolved"),"",$L38-Dashboard!$B$2)</f>
        <v/>
      </c>
      <c r="S38" s="30">
        <f>IF($A38="","",IF($K38="Resolved","Closed",IF($L38="","Missing Due Date",IF($L38&lt;Dashboard!$B$2,"Overdue",IF($L38&lt;=Dashboard!$B$2+Dashboard!$B$3,"Due Soon","On Track")))))</f>
        <v/>
      </c>
      <c r="T38" s="30">
        <f>IF($A38="","",IF(COUNTIF($A$5:$A$204,$A38)&gt;1,"Duplicate Worklist ID",IF($B38="","Missing Clinic",IF($C38="","Missing Claim Reference",IF($D38="","Missing Payer",IF($F38="","Missing Rejection Category",IF($G38="","Missing Received Date",IF($H38="","Missing Billed Amount",IF($I38="","Missing Owner",IF($J38="","Missing Priority",IF($K38="","Missing Status",IF(AND($K38&lt;&gt;"Resolved",$L38=""),"Missing Follow-up Due Date",IF(AND($K38="Resolved",$N38=""),"Resolved Status Needs Date",IF(AND($K38&lt;&gt;"Resolved",$N38&lt;&gt;""),"Resolved Date/Status Mismatch",IF(AND($K38="Resubmitted",$M38=""),"Resubmitted Status Needs Date",IF(AND($M38&lt;&gt;"",$M38&lt;$G38),"Resubmitted Date Before Receipt",IF(AND($N38&lt;&gt;"",$N38&lt;$G38),"Resolved Date Before Receipt","OK")))))))))))))))))</f>
        <v/>
      </c>
    </row>
    <row r="39" ht="36" customHeight="1">
      <c r="A39" s="17" t="n"/>
      <c r="B39" s="18" t="n"/>
      <c r="C39" s="17" t="n"/>
      <c r="D39" s="18" t="n"/>
      <c r="E39" s="17" t="n"/>
      <c r="F39" s="18" t="n"/>
      <c r="G39" s="40" t="n"/>
      <c r="H39" s="41" t="n"/>
      <c r="I39" s="21" t="n"/>
      <c r="J39" s="21" t="n"/>
      <c r="K39" s="21" t="n"/>
      <c r="L39" s="40" t="n"/>
      <c r="M39" s="40" t="n"/>
      <c r="N39" s="40" t="n"/>
      <c r="O39" s="18" t="n"/>
      <c r="P39" s="18" t="n"/>
      <c r="Q39" s="22">
        <f>IF($A39="","",IF($G39="","",MAX(0,IF($N39&lt;&gt;"",$N39,Dashboard!$B$2)-$G39)))</f>
        <v/>
      </c>
      <c r="R39" s="22">
        <f>IF(OR($A39="",$L39="",$K39="Resolved"),"",$L39-Dashboard!$B$2)</f>
        <v/>
      </c>
      <c r="S39" s="23">
        <f>IF($A39="","",IF($K39="Resolved","Closed",IF($L39="","Missing Due Date",IF($L39&lt;Dashboard!$B$2,"Overdue",IF($L39&lt;=Dashboard!$B$2+Dashboard!$B$3,"Due Soon","On Track")))))</f>
        <v/>
      </c>
      <c r="T39" s="23">
        <f>IF($A39="","",IF(COUNTIF($A$5:$A$204,$A39)&gt;1,"Duplicate Worklist ID",IF($B39="","Missing Clinic",IF($C39="","Missing Claim Reference",IF($D39="","Missing Payer",IF($F39="","Missing Rejection Category",IF($G39="","Missing Received Date",IF($H39="","Missing Billed Amount",IF($I39="","Missing Owner",IF($J39="","Missing Priority",IF($K39="","Missing Status",IF(AND($K39&lt;&gt;"Resolved",$L39=""),"Missing Follow-up Due Date",IF(AND($K39="Resolved",$N39=""),"Resolved Status Needs Date",IF(AND($K39&lt;&gt;"Resolved",$N39&lt;&gt;""),"Resolved Date/Status Mismatch",IF(AND($K39="Resubmitted",$M39=""),"Resubmitted Status Needs Date",IF(AND($M39&lt;&gt;"",$M39&lt;$G39),"Resubmitted Date Before Receipt",IF(AND($N39&lt;&gt;"",$N39&lt;$G39),"Resolved Date Before Receipt","OK")))))))))))))))))</f>
        <v/>
      </c>
    </row>
    <row r="40" ht="36" customHeight="1">
      <c r="A40" s="24" t="n"/>
      <c r="B40" s="25" t="n"/>
      <c r="C40" s="24" t="n"/>
      <c r="D40" s="25" t="n"/>
      <c r="E40" s="24" t="n"/>
      <c r="F40" s="25" t="n"/>
      <c r="G40" s="42" t="n"/>
      <c r="H40" s="43" t="n"/>
      <c r="I40" s="28" t="n"/>
      <c r="J40" s="28" t="n"/>
      <c r="K40" s="28" t="n"/>
      <c r="L40" s="42" t="n"/>
      <c r="M40" s="42" t="n"/>
      <c r="N40" s="42" t="n"/>
      <c r="O40" s="25" t="n"/>
      <c r="P40" s="25" t="n"/>
      <c r="Q40" s="29">
        <f>IF($A40="","",IF($G40="","",MAX(0,IF($N40&lt;&gt;"",$N40,Dashboard!$B$2)-$G40)))</f>
        <v/>
      </c>
      <c r="R40" s="29">
        <f>IF(OR($A40="",$L40="",$K40="Resolved"),"",$L40-Dashboard!$B$2)</f>
        <v/>
      </c>
      <c r="S40" s="30">
        <f>IF($A40="","",IF($K40="Resolved","Closed",IF($L40="","Missing Due Date",IF($L40&lt;Dashboard!$B$2,"Overdue",IF($L40&lt;=Dashboard!$B$2+Dashboard!$B$3,"Due Soon","On Track")))))</f>
        <v/>
      </c>
      <c r="T40" s="30">
        <f>IF($A40="","",IF(COUNTIF($A$5:$A$204,$A40)&gt;1,"Duplicate Worklist ID",IF($B40="","Missing Clinic",IF($C40="","Missing Claim Reference",IF($D40="","Missing Payer",IF($F40="","Missing Rejection Category",IF($G40="","Missing Received Date",IF($H40="","Missing Billed Amount",IF($I40="","Missing Owner",IF($J40="","Missing Priority",IF($K40="","Missing Status",IF(AND($K40&lt;&gt;"Resolved",$L40=""),"Missing Follow-up Due Date",IF(AND($K40="Resolved",$N40=""),"Resolved Status Needs Date",IF(AND($K40&lt;&gt;"Resolved",$N40&lt;&gt;""),"Resolved Date/Status Mismatch",IF(AND($K40="Resubmitted",$M40=""),"Resubmitted Status Needs Date",IF(AND($M40&lt;&gt;"",$M40&lt;$G40),"Resubmitted Date Before Receipt",IF(AND($N40&lt;&gt;"",$N40&lt;$G40),"Resolved Date Before Receipt","OK")))))))))))))))))</f>
        <v/>
      </c>
    </row>
    <row r="41" ht="36" customHeight="1">
      <c r="A41" s="17" t="n"/>
      <c r="B41" s="18" t="n"/>
      <c r="C41" s="17" t="n"/>
      <c r="D41" s="18" t="n"/>
      <c r="E41" s="17" t="n"/>
      <c r="F41" s="18" t="n"/>
      <c r="G41" s="40" t="n"/>
      <c r="H41" s="41" t="n"/>
      <c r="I41" s="21" t="n"/>
      <c r="J41" s="21" t="n"/>
      <c r="K41" s="21" t="n"/>
      <c r="L41" s="40" t="n"/>
      <c r="M41" s="40" t="n"/>
      <c r="N41" s="40" t="n"/>
      <c r="O41" s="18" t="n"/>
      <c r="P41" s="18" t="n"/>
      <c r="Q41" s="22">
        <f>IF($A41="","",IF($G41="","",MAX(0,IF($N41&lt;&gt;"",$N41,Dashboard!$B$2)-$G41)))</f>
        <v/>
      </c>
      <c r="R41" s="22">
        <f>IF(OR($A41="",$L41="",$K41="Resolved"),"",$L41-Dashboard!$B$2)</f>
        <v/>
      </c>
      <c r="S41" s="23">
        <f>IF($A41="","",IF($K41="Resolved","Closed",IF($L41="","Missing Due Date",IF($L41&lt;Dashboard!$B$2,"Overdue",IF($L41&lt;=Dashboard!$B$2+Dashboard!$B$3,"Due Soon","On Track")))))</f>
        <v/>
      </c>
      <c r="T41" s="23">
        <f>IF($A41="","",IF(COUNTIF($A$5:$A$204,$A41)&gt;1,"Duplicate Worklist ID",IF($B41="","Missing Clinic",IF($C41="","Missing Claim Reference",IF($D41="","Missing Payer",IF($F41="","Missing Rejection Category",IF($G41="","Missing Received Date",IF($H41="","Missing Billed Amount",IF($I41="","Missing Owner",IF($J41="","Missing Priority",IF($K41="","Missing Status",IF(AND($K41&lt;&gt;"Resolved",$L41=""),"Missing Follow-up Due Date",IF(AND($K41="Resolved",$N41=""),"Resolved Status Needs Date",IF(AND($K41&lt;&gt;"Resolved",$N41&lt;&gt;""),"Resolved Date/Status Mismatch",IF(AND($K41="Resubmitted",$M41=""),"Resubmitted Status Needs Date",IF(AND($M41&lt;&gt;"",$M41&lt;$G41),"Resubmitted Date Before Receipt",IF(AND($N41&lt;&gt;"",$N41&lt;$G41),"Resolved Date Before Receipt","OK")))))))))))))))))</f>
        <v/>
      </c>
    </row>
    <row r="42" ht="36" customHeight="1">
      <c r="A42" s="24" t="n"/>
      <c r="B42" s="25" t="n"/>
      <c r="C42" s="24" t="n"/>
      <c r="D42" s="25" t="n"/>
      <c r="E42" s="24" t="n"/>
      <c r="F42" s="25" t="n"/>
      <c r="G42" s="42" t="n"/>
      <c r="H42" s="43" t="n"/>
      <c r="I42" s="28" t="n"/>
      <c r="J42" s="28" t="n"/>
      <c r="K42" s="28" t="n"/>
      <c r="L42" s="42" t="n"/>
      <c r="M42" s="42" t="n"/>
      <c r="N42" s="42" t="n"/>
      <c r="O42" s="25" t="n"/>
      <c r="P42" s="25" t="n"/>
      <c r="Q42" s="29">
        <f>IF($A42="","",IF($G42="","",MAX(0,IF($N42&lt;&gt;"",$N42,Dashboard!$B$2)-$G42)))</f>
        <v/>
      </c>
      <c r="R42" s="29">
        <f>IF(OR($A42="",$L42="",$K42="Resolved"),"",$L42-Dashboard!$B$2)</f>
        <v/>
      </c>
      <c r="S42" s="30">
        <f>IF($A42="","",IF($K42="Resolved","Closed",IF($L42="","Missing Due Date",IF($L42&lt;Dashboard!$B$2,"Overdue",IF($L42&lt;=Dashboard!$B$2+Dashboard!$B$3,"Due Soon","On Track")))))</f>
        <v/>
      </c>
      <c r="T42" s="30">
        <f>IF($A42="","",IF(COUNTIF($A$5:$A$204,$A42)&gt;1,"Duplicate Worklist ID",IF($B42="","Missing Clinic",IF($C42="","Missing Claim Reference",IF($D42="","Missing Payer",IF($F42="","Missing Rejection Category",IF($G42="","Missing Received Date",IF($H42="","Missing Billed Amount",IF($I42="","Missing Owner",IF($J42="","Missing Priority",IF($K42="","Missing Status",IF(AND($K42&lt;&gt;"Resolved",$L42=""),"Missing Follow-up Due Date",IF(AND($K42="Resolved",$N42=""),"Resolved Status Needs Date",IF(AND($K42&lt;&gt;"Resolved",$N42&lt;&gt;""),"Resolved Date/Status Mismatch",IF(AND($K42="Resubmitted",$M42=""),"Resubmitted Status Needs Date",IF(AND($M42&lt;&gt;"",$M42&lt;$G42),"Resubmitted Date Before Receipt",IF(AND($N42&lt;&gt;"",$N42&lt;$G42),"Resolved Date Before Receipt","OK")))))))))))))))))</f>
        <v/>
      </c>
    </row>
    <row r="43" ht="36" customHeight="1">
      <c r="A43" s="17" t="n"/>
      <c r="B43" s="18" t="n"/>
      <c r="C43" s="17" t="n"/>
      <c r="D43" s="18" t="n"/>
      <c r="E43" s="17" t="n"/>
      <c r="F43" s="18" t="n"/>
      <c r="G43" s="40" t="n"/>
      <c r="H43" s="41" t="n"/>
      <c r="I43" s="21" t="n"/>
      <c r="J43" s="21" t="n"/>
      <c r="K43" s="21" t="n"/>
      <c r="L43" s="40" t="n"/>
      <c r="M43" s="40" t="n"/>
      <c r="N43" s="40" t="n"/>
      <c r="O43" s="18" t="n"/>
      <c r="P43" s="18" t="n"/>
      <c r="Q43" s="22">
        <f>IF($A43="","",IF($G43="","",MAX(0,IF($N43&lt;&gt;"",$N43,Dashboard!$B$2)-$G43)))</f>
        <v/>
      </c>
      <c r="R43" s="22">
        <f>IF(OR($A43="",$L43="",$K43="Resolved"),"",$L43-Dashboard!$B$2)</f>
        <v/>
      </c>
      <c r="S43" s="23">
        <f>IF($A43="","",IF($K43="Resolved","Closed",IF($L43="","Missing Due Date",IF($L43&lt;Dashboard!$B$2,"Overdue",IF($L43&lt;=Dashboard!$B$2+Dashboard!$B$3,"Due Soon","On Track")))))</f>
        <v/>
      </c>
      <c r="T43" s="23">
        <f>IF($A43="","",IF(COUNTIF($A$5:$A$204,$A43)&gt;1,"Duplicate Worklist ID",IF($B43="","Missing Clinic",IF($C43="","Missing Claim Reference",IF($D43="","Missing Payer",IF($F43="","Missing Rejection Category",IF($G43="","Missing Received Date",IF($H43="","Missing Billed Amount",IF($I43="","Missing Owner",IF($J43="","Missing Priority",IF($K43="","Missing Status",IF(AND($K43&lt;&gt;"Resolved",$L43=""),"Missing Follow-up Due Date",IF(AND($K43="Resolved",$N43=""),"Resolved Status Needs Date",IF(AND($K43&lt;&gt;"Resolved",$N43&lt;&gt;""),"Resolved Date/Status Mismatch",IF(AND($K43="Resubmitted",$M43=""),"Resubmitted Status Needs Date",IF(AND($M43&lt;&gt;"",$M43&lt;$G43),"Resubmitted Date Before Receipt",IF(AND($N43&lt;&gt;"",$N43&lt;$G43),"Resolved Date Before Receipt","OK")))))))))))))))))</f>
        <v/>
      </c>
    </row>
    <row r="44" ht="36" customHeight="1">
      <c r="A44" s="24" t="n"/>
      <c r="B44" s="25" t="n"/>
      <c r="C44" s="24" t="n"/>
      <c r="D44" s="25" t="n"/>
      <c r="E44" s="24" t="n"/>
      <c r="F44" s="25" t="n"/>
      <c r="G44" s="42" t="n"/>
      <c r="H44" s="43" t="n"/>
      <c r="I44" s="28" t="n"/>
      <c r="J44" s="28" t="n"/>
      <c r="K44" s="28" t="n"/>
      <c r="L44" s="42" t="n"/>
      <c r="M44" s="42" t="n"/>
      <c r="N44" s="42" t="n"/>
      <c r="O44" s="25" t="n"/>
      <c r="P44" s="25" t="n"/>
      <c r="Q44" s="29">
        <f>IF($A44="","",IF($G44="","",MAX(0,IF($N44&lt;&gt;"",$N44,Dashboard!$B$2)-$G44)))</f>
        <v/>
      </c>
      <c r="R44" s="29">
        <f>IF(OR($A44="",$L44="",$K44="Resolved"),"",$L44-Dashboard!$B$2)</f>
        <v/>
      </c>
      <c r="S44" s="30">
        <f>IF($A44="","",IF($K44="Resolved","Closed",IF($L44="","Missing Due Date",IF($L44&lt;Dashboard!$B$2,"Overdue",IF($L44&lt;=Dashboard!$B$2+Dashboard!$B$3,"Due Soon","On Track")))))</f>
        <v/>
      </c>
      <c r="T44" s="30">
        <f>IF($A44="","",IF(COUNTIF($A$5:$A$204,$A44)&gt;1,"Duplicate Worklist ID",IF($B44="","Missing Clinic",IF($C44="","Missing Claim Reference",IF($D44="","Missing Payer",IF($F44="","Missing Rejection Category",IF($G44="","Missing Received Date",IF($H44="","Missing Billed Amount",IF($I44="","Missing Owner",IF($J44="","Missing Priority",IF($K44="","Missing Status",IF(AND($K44&lt;&gt;"Resolved",$L44=""),"Missing Follow-up Due Date",IF(AND($K44="Resolved",$N44=""),"Resolved Status Needs Date",IF(AND($K44&lt;&gt;"Resolved",$N44&lt;&gt;""),"Resolved Date/Status Mismatch",IF(AND($K44="Resubmitted",$M44=""),"Resubmitted Status Needs Date",IF(AND($M44&lt;&gt;"",$M44&lt;$G44),"Resubmitted Date Before Receipt",IF(AND($N44&lt;&gt;"",$N44&lt;$G44),"Resolved Date Before Receipt","OK")))))))))))))))))</f>
        <v/>
      </c>
    </row>
    <row r="45" ht="36" customHeight="1">
      <c r="A45" s="17" t="n"/>
      <c r="B45" s="18" t="n"/>
      <c r="C45" s="17" t="n"/>
      <c r="D45" s="18" t="n"/>
      <c r="E45" s="17" t="n"/>
      <c r="F45" s="18" t="n"/>
      <c r="G45" s="40" t="n"/>
      <c r="H45" s="41" t="n"/>
      <c r="I45" s="21" t="n"/>
      <c r="J45" s="21" t="n"/>
      <c r="K45" s="21" t="n"/>
      <c r="L45" s="40" t="n"/>
      <c r="M45" s="40" t="n"/>
      <c r="N45" s="40" t="n"/>
      <c r="O45" s="18" t="n"/>
      <c r="P45" s="18" t="n"/>
      <c r="Q45" s="22">
        <f>IF($A45="","",IF($G45="","",MAX(0,IF($N45&lt;&gt;"",$N45,Dashboard!$B$2)-$G45)))</f>
        <v/>
      </c>
      <c r="R45" s="22">
        <f>IF(OR($A45="",$L45="",$K45="Resolved"),"",$L45-Dashboard!$B$2)</f>
        <v/>
      </c>
      <c r="S45" s="23">
        <f>IF($A45="","",IF($K45="Resolved","Closed",IF($L45="","Missing Due Date",IF($L45&lt;Dashboard!$B$2,"Overdue",IF($L45&lt;=Dashboard!$B$2+Dashboard!$B$3,"Due Soon","On Track")))))</f>
        <v/>
      </c>
      <c r="T45" s="23">
        <f>IF($A45="","",IF(COUNTIF($A$5:$A$204,$A45)&gt;1,"Duplicate Worklist ID",IF($B45="","Missing Clinic",IF($C45="","Missing Claim Reference",IF($D45="","Missing Payer",IF($F45="","Missing Rejection Category",IF($G45="","Missing Received Date",IF($H45="","Missing Billed Amount",IF($I45="","Missing Owner",IF($J45="","Missing Priority",IF($K45="","Missing Status",IF(AND($K45&lt;&gt;"Resolved",$L45=""),"Missing Follow-up Due Date",IF(AND($K45="Resolved",$N45=""),"Resolved Status Needs Date",IF(AND($K45&lt;&gt;"Resolved",$N45&lt;&gt;""),"Resolved Date/Status Mismatch",IF(AND($K45="Resubmitted",$M45=""),"Resubmitted Status Needs Date",IF(AND($M45&lt;&gt;"",$M45&lt;$G45),"Resubmitted Date Before Receipt",IF(AND($N45&lt;&gt;"",$N45&lt;$G45),"Resolved Date Before Receipt","OK")))))))))))))))))</f>
        <v/>
      </c>
    </row>
    <row r="46" ht="36" customHeight="1">
      <c r="A46" s="24" t="n"/>
      <c r="B46" s="25" t="n"/>
      <c r="C46" s="24" t="n"/>
      <c r="D46" s="25" t="n"/>
      <c r="E46" s="24" t="n"/>
      <c r="F46" s="25" t="n"/>
      <c r="G46" s="42" t="n"/>
      <c r="H46" s="43" t="n"/>
      <c r="I46" s="28" t="n"/>
      <c r="J46" s="28" t="n"/>
      <c r="K46" s="28" t="n"/>
      <c r="L46" s="42" t="n"/>
      <c r="M46" s="42" t="n"/>
      <c r="N46" s="42" t="n"/>
      <c r="O46" s="25" t="n"/>
      <c r="P46" s="25" t="n"/>
      <c r="Q46" s="29">
        <f>IF($A46="","",IF($G46="","",MAX(0,IF($N46&lt;&gt;"",$N46,Dashboard!$B$2)-$G46)))</f>
        <v/>
      </c>
      <c r="R46" s="29">
        <f>IF(OR($A46="",$L46="",$K46="Resolved"),"",$L46-Dashboard!$B$2)</f>
        <v/>
      </c>
      <c r="S46" s="30">
        <f>IF($A46="","",IF($K46="Resolved","Closed",IF($L46="","Missing Due Date",IF($L46&lt;Dashboard!$B$2,"Overdue",IF($L46&lt;=Dashboard!$B$2+Dashboard!$B$3,"Due Soon","On Track")))))</f>
        <v/>
      </c>
      <c r="T46" s="30">
        <f>IF($A46="","",IF(COUNTIF($A$5:$A$204,$A46)&gt;1,"Duplicate Worklist ID",IF($B46="","Missing Clinic",IF($C46="","Missing Claim Reference",IF($D46="","Missing Payer",IF($F46="","Missing Rejection Category",IF($G46="","Missing Received Date",IF($H46="","Missing Billed Amount",IF($I46="","Missing Owner",IF($J46="","Missing Priority",IF($K46="","Missing Status",IF(AND($K46&lt;&gt;"Resolved",$L46=""),"Missing Follow-up Due Date",IF(AND($K46="Resolved",$N46=""),"Resolved Status Needs Date",IF(AND($K46&lt;&gt;"Resolved",$N46&lt;&gt;""),"Resolved Date/Status Mismatch",IF(AND($K46="Resubmitted",$M46=""),"Resubmitted Status Needs Date",IF(AND($M46&lt;&gt;"",$M46&lt;$G46),"Resubmitted Date Before Receipt",IF(AND($N46&lt;&gt;"",$N46&lt;$G46),"Resolved Date Before Receipt","OK")))))))))))))))))</f>
        <v/>
      </c>
    </row>
    <row r="47" ht="36" customHeight="1">
      <c r="A47" s="17" t="n"/>
      <c r="B47" s="18" t="n"/>
      <c r="C47" s="17" t="n"/>
      <c r="D47" s="18" t="n"/>
      <c r="E47" s="17" t="n"/>
      <c r="F47" s="18" t="n"/>
      <c r="G47" s="40" t="n"/>
      <c r="H47" s="41" t="n"/>
      <c r="I47" s="21" t="n"/>
      <c r="J47" s="21" t="n"/>
      <c r="K47" s="21" t="n"/>
      <c r="L47" s="40" t="n"/>
      <c r="M47" s="40" t="n"/>
      <c r="N47" s="40" t="n"/>
      <c r="O47" s="18" t="n"/>
      <c r="P47" s="18" t="n"/>
      <c r="Q47" s="22">
        <f>IF($A47="","",IF($G47="","",MAX(0,IF($N47&lt;&gt;"",$N47,Dashboard!$B$2)-$G47)))</f>
        <v/>
      </c>
      <c r="R47" s="22">
        <f>IF(OR($A47="",$L47="",$K47="Resolved"),"",$L47-Dashboard!$B$2)</f>
        <v/>
      </c>
      <c r="S47" s="23">
        <f>IF($A47="","",IF($K47="Resolved","Closed",IF($L47="","Missing Due Date",IF($L47&lt;Dashboard!$B$2,"Overdue",IF($L47&lt;=Dashboard!$B$2+Dashboard!$B$3,"Due Soon","On Track")))))</f>
        <v/>
      </c>
      <c r="T47" s="23">
        <f>IF($A47="","",IF(COUNTIF($A$5:$A$204,$A47)&gt;1,"Duplicate Worklist ID",IF($B47="","Missing Clinic",IF($C47="","Missing Claim Reference",IF($D47="","Missing Payer",IF($F47="","Missing Rejection Category",IF($G47="","Missing Received Date",IF($H47="","Missing Billed Amount",IF($I47="","Missing Owner",IF($J47="","Missing Priority",IF($K47="","Missing Status",IF(AND($K47&lt;&gt;"Resolved",$L47=""),"Missing Follow-up Due Date",IF(AND($K47="Resolved",$N47=""),"Resolved Status Needs Date",IF(AND($K47&lt;&gt;"Resolved",$N47&lt;&gt;""),"Resolved Date/Status Mismatch",IF(AND($K47="Resubmitted",$M47=""),"Resubmitted Status Needs Date",IF(AND($M47&lt;&gt;"",$M47&lt;$G47),"Resubmitted Date Before Receipt",IF(AND($N47&lt;&gt;"",$N47&lt;$G47),"Resolved Date Before Receipt","OK")))))))))))))))))</f>
        <v/>
      </c>
    </row>
    <row r="48" ht="36" customHeight="1">
      <c r="A48" s="24" t="n"/>
      <c r="B48" s="25" t="n"/>
      <c r="C48" s="24" t="n"/>
      <c r="D48" s="25" t="n"/>
      <c r="E48" s="24" t="n"/>
      <c r="F48" s="25" t="n"/>
      <c r="G48" s="42" t="n"/>
      <c r="H48" s="43" t="n"/>
      <c r="I48" s="28" t="n"/>
      <c r="J48" s="28" t="n"/>
      <c r="K48" s="28" t="n"/>
      <c r="L48" s="42" t="n"/>
      <c r="M48" s="42" t="n"/>
      <c r="N48" s="42" t="n"/>
      <c r="O48" s="25" t="n"/>
      <c r="P48" s="25" t="n"/>
      <c r="Q48" s="29">
        <f>IF($A48="","",IF($G48="","",MAX(0,IF($N48&lt;&gt;"",$N48,Dashboard!$B$2)-$G48)))</f>
        <v/>
      </c>
      <c r="R48" s="29">
        <f>IF(OR($A48="",$L48="",$K48="Resolved"),"",$L48-Dashboard!$B$2)</f>
        <v/>
      </c>
      <c r="S48" s="30">
        <f>IF($A48="","",IF($K48="Resolved","Closed",IF($L48="","Missing Due Date",IF($L48&lt;Dashboard!$B$2,"Overdue",IF($L48&lt;=Dashboard!$B$2+Dashboard!$B$3,"Due Soon","On Track")))))</f>
        <v/>
      </c>
      <c r="T48" s="30">
        <f>IF($A48="","",IF(COUNTIF($A$5:$A$204,$A48)&gt;1,"Duplicate Worklist ID",IF($B48="","Missing Clinic",IF($C48="","Missing Claim Reference",IF($D48="","Missing Payer",IF($F48="","Missing Rejection Category",IF($G48="","Missing Received Date",IF($H48="","Missing Billed Amount",IF($I48="","Missing Owner",IF($J48="","Missing Priority",IF($K48="","Missing Status",IF(AND($K48&lt;&gt;"Resolved",$L48=""),"Missing Follow-up Due Date",IF(AND($K48="Resolved",$N48=""),"Resolved Status Needs Date",IF(AND($K48&lt;&gt;"Resolved",$N48&lt;&gt;""),"Resolved Date/Status Mismatch",IF(AND($K48="Resubmitted",$M48=""),"Resubmitted Status Needs Date",IF(AND($M48&lt;&gt;"",$M48&lt;$G48),"Resubmitted Date Before Receipt",IF(AND($N48&lt;&gt;"",$N48&lt;$G48),"Resolved Date Before Receipt","OK")))))))))))))))))</f>
        <v/>
      </c>
    </row>
    <row r="49" ht="36" customHeight="1">
      <c r="A49" s="17" t="n"/>
      <c r="B49" s="18" t="n"/>
      <c r="C49" s="17" t="n"/>
      <c r="D49" s="18" t="n"/>
      <c r="E49" s="17" t="n"/>
      <c r="F49" s="18" t="n"/>
      <c r="G49" s="40" t="n"/>
      <c r="H49" s="41" t="n"/>
      <c r="I49" s="21" t="n"/>
      <c r="J49" s="21" t="n"/>
      <c r="K49" s="21" t="n"/>
      <c r="L49" s="40" t="n"/>
      <c r="M49" s="40" t="n"/>
      <c r="N49" s="40" t="n"/>
      <c r="O49" s="18" t="n"/>
      <c r="P49" s="18" t="n"/>
      <c r="Q49" s="22">
        <f>IF($A49="","",IF($G49="","",MAX(0,IF($N49&lt;&gt;"",$N49,Dashboard!$B$2)-$G49)))</f>
        <v/>
      </c>
      <c r="R49" s="22">
        <f>IF(OR($A49="",$L49="",$K49="Resolved"),"",$L49-Dashboard!$B$2)</f>
        <v/>
      </c>
      <c r="S49" s="23">
        <f>IF($A49="","",IF($K49="Resolved","Closed",IF($L49="","Missing Due Date",IF($L49&lt;Dashboard!$B$2,"Overdue",IF($L49&lt;=Dashboard!$B$2+Dashboard!$B$3,"Due Soon","On Track")))))</f>
        <v/>
      </c>
      <c r="T49" s="23">
        <f>IF($A49="","",IF(COUNTIF($A$5:$A$204,$A49)&gt;1,"Duplicate Worklist ID",IF($B49="","Missing Clinic",IF($C49="","Missing Claim Reference",IF($D49="","Missing Payer",IF($F49="","Missing Rejection Category",IF($G49="","Missing Received Date",IF($H49="","Missing Billed Amount",IF($I49="","Missing Owner",IF($J49="","Missing Priority",IF($K49="","Missing Status",IF(AND($K49&lt;&gt;"Resolved",$L49=""),"Missing Follow-up Due Date",IF(AND($K49="Resolved",$N49=""),"Resolved Status Needs Date",IF(AND($K49&lt;&gt;"Resolved",$N49&lt;&gt;""),"Resolved Date/Status Mismatch",IF(AND($K49="Resubmitted",$M49=""),"Resubmitted Status Needs Date",IF(AND($M49&lt;&gt;"",$M49&lt;$G49),"Resubmitted Date Before Receipt",IF(AND($N49&lt;&gt;"",$N49&lt;$G49),"Resolved Date Before Receipt","OK")))))))))))))))))</f>
        <v/>
      </c>
    </row>
    <row r="50" ht="36" customHeight="1">
      <c r="A50" s="24" t="n"/>
      <c r="B50" s="25" t="n"/>
      <c r="C50" s="24" t="n"/>
      <c r="D50" s="25" t="n"/>
      <c r="E50" s="24" t="n"/>
      <c r="F50" s="25" t="n"/>
      <c r="G50" s="42" t="n"/>
      <c r="H50" s="43" t="n"/>
      <c r="I50" s="28" t="n"/>
      <c r="J50" s="28" t="n"/>
      <c r="K50" s="28" t="n"/>
      <c r="L50" s="42" t="n"/>
      <c r="M50" s="42" t="n"/>
      <c r="N50" s="42" t="n"/>
      <c r="O50" s="25" t="n"/>
      <c r="P50" s="25" t="n"/>
      <c r="Q50" s="29">
        <f>IF($A50="","",IF($G50="","",MAX(0,IF($N50&lt;&gt;"",$N50,Dashboard!$B$2)-$G50)))</f>
        <v/>
      </c>
      <c r="R50" s="29">
        <f>IF(OR($A50="",$L50="",$K50="Resolved"),"",$L50-Dashboard!$B$2)</f>
        <v/>
      </c>
      <c r="S50" s="30">
        <f>IF($A50="","",IF($K50="Resolved","Closed",IF($L50="","Missing Due Date",IF($L50&lt;Dashboard!$B$2,"Overdue",IF($L50&lt;=Dashboard!$B$2+Dashboard!$B$3,"Due Soon","On Track")))))</f>
        <v/>
      </c>
      <c r="T50" s="30">
        <f>IF($A50="","",IF(COUNTIF($A$5:$A$204,$A50)&gt;1,"Duplicate Worklist ID",IF($B50="","Missing Clinic",IF($C50="","Missing Claim Reference",IF($D50="","Missing Payer",IF($F50="","Missing Rejection Category",IF($G50="","Missing Received Date",IF($H50="","Missing Billed Amount",IF($I50="","Missing Owner",IF($J50="","Missing Priority",IF($K50="","Missing Status",IF(AND($K50&lt;&gt;"Resolved",$L50=""),"Missing Follow-up Due Date",IF(AND($K50="Resolved",$N50=""),"Resolved Status Needs Date",IF(AND($K50&lt;&gt;"Resolved",$N50&lt;&gt;""),"Resolved Date/Status Mismatch",IF(AND($K50="Resubmitted",$M50=""),"Resubmitted Status Needs Date",IF(AND($M50&lt;&gt;"",$M50&lt;$G50),"Resubmitted Date Before Receipt",IF(AND($N50&lt;&gt;"",$N50&lt;$G50),"Resolved Date Before Receipt","OK")))))))))))))))))</f>
        <v/>
      </c>
    </row>
    <row r="51" ht="36" customHeight="1">
      <c r="A51" s="17" t="n"/>
      <c r="B51" s="18" t="n"/>
      <c r="C51" s="17" t="n"/>
      <c r="D51" s="18" t="n"/>
      <c r="E51" s="17" t="n"/>
      <c r="F51" s="18" t="n"/>
      <c r="G51" s="40" t="n"/>
      <c r="H51" s="41" t="n"/>
      <c r="I51" s="21" t="n"/>
      <c r="J51" s="21" t="n"/>
      <c r="K51" s="21" t="n"/>
      <c r="L51" s="40" t="n"/>
      <c r="M51" s="40" t="n"/>
      <c r="N51" s="40" t="n"/>
      <c r="O51" s="18" t="n"/>
      <c r="P51" s="18" t="n"/>
      <c r="Q51" s="22">
        <f>IF($A51="","",IF($G51="","",MAX(0,IF($N51&lt;&gt;"",$N51,Dashboard!$B$2)-$G51)))</f>
        <v/>
      </c>
      <c r="R51" s="22">
        <f>IF(OR($A51="",$L51="",$K51="Resolved"),"",$L51-Dashboard!$B$2)</f>
        <v/>
      </c>
      <c r="S51" s="23">
        <f>IF($A51="","",IF($K51="Resolved","Closed",IF($L51="","Missing Due Date",IF($L51&lt;Dashboard!$B$2,"Overdue",IF($L51&lt;=Dashboard!$B$2+Dashboard!$B$3,"Due Soon","On Track")))))</f>
        <v/>
      </c>
      <c r="T51" s="23">
        <f>IF($A51="","",IF(COUNTIF($A$5:$A$204,$A51)&gt;1,"Duplicate Worklist ID",IF($B51="","Missing Clinic",IF($C51="","Missing Claim Reference",IF($D51="","Missing Payer",IF($F51="","Missing Rejection Category",IF($G51="","Missing Received Date",IF($H51="","Missing Billed Amount",IF($I51="","Missing Owner",IF($J51="","Missing Priority",IF($K51="","Missing Status",IF(AND($K51&lt;&gt;"Resolved",$L51=""),"Missing Follow-up Due Date",IF(AND($K51="Resolved",$N51=""),"Resolved Status Needs Date",IF(AND($K51&lt;&gt;"Resolved",$N51&lt;&gt;""),"Resolved Date/Status Mismatch",IF(AND($K51="Resubmitted",$M51=""),"Resubmitted Status Needs Date",IF(AND($M51&lt;&gt;"",$M51&lt;$G51),"Resubmitted Date Before Receipt",IF(AND($N51&lt;&gt;"",$N51&lt;$G51),"Resolved Date Before Receipt","OK")))))))))))))))))</f>
        <v/>
      </c>
    </row>
    <row r="52" ht="36" customHeight="1">
      <c r="A52" s="24" t="n"/>
      <c r="B52" s="25" t="n"/>
      <c r="C52" s="24" t="n"/>
      <c r="D52" s="25" t="n"/>
      <c r="E52" s="24" t="n"/>
      <c r="F52" s="25" t="n"/>
      <c r="G52" s="42" t="n"/>
      <c r="H52" s="43" t="n"/>
      <c r="I52" s="28" t="n"/>
      <c r="J52" s="28" t="n"/>
      <c r="K52" s="28" t="n"/>
      <c r="L52" s="42" t="n"/>
      <c r="M52" s="42" t="n"/>
      <c r="N52" s="42" t="n"/>
      <c r="O52" s="25" t="n"/>
      <c r="P52" s="25" t="n"/>
      <c r="Q52" s="29">
        <f>IF($A52="","",IF($G52="","",MAX(0,IF($N52&lt;&gt;"",$N52,Dashboard!$B$2)-$G52)))</f>
        <v/>
      </c>
      <c r="R52" s="29">
        <f>IF(OR($A52="",$L52="",$K52="Resolved"),"",$L52-Dashboard!$B$2)</f>
        <v/>
      </c>
      <c r="S52" s="30">
        <f>IF($A52="","",IF($K52="Resolved","Closed",IF($L52="","Missing Due Date",IF($L52&lt;Dashboard!$B$2,"Overdue",IF($L52&lt;=Dashboard!$B$2+Dashboard!$B$3,"Due Soon","On Track")))))</f>
        <v/>
      </c>
      <c r="T52" s="30">
        <f>IF($A52="","",IF(COUNTIF($A$5:$A$204,$A52)&gt;1,"Duplicate Worklist ID",IF($B52="","Missing Clinic",IF($C52="","Missing Claim Reference",IF($D52="","Missing Payer",IF($F52="","Missing Rejection Category",IF($G52="","Missing Received Date",IF($H52="","Missing Billed Amount",IF($I52="","Missing Owner",IF($J52="","Missing Priority",IF($K52="","Missing Status",IF(AND($K52&lt;&gt;"Resolved",$L52=""),"Missing Follow-up Due Date",IF(AND($K52="Resolved",$N52=""),"Resolved Status Needs Date",IF(AND($K52&lt;&gt;"Resolved",$N52&lt;&gt;""),"Resolved Date/Status Mismatch",IF(AND($K52="Resubmitted",$M52=""),"Resubmitted Status Needs Date",IF(AND($M52&lt;&gt;"",$M52&lt;$G52),"Resubmitted Date Before Receipt",IF(AND($N52&lt;&gt;"",$N52&lt;$G52),"Resolved Date Before Receipt","OK")))))))))))))))))</f>
        <v/>
      </c>
    </row>
    <row r="53" ht="36" customHeight="1">
      <c r="A53" s="17" t="n"/>
      <c r="B53" s="18" t="n"/>
      <c r="C53" s="17" t="n"/>
      <c r="D53" s="18" t="n"/>
      <c r="E53" s="17" t="n"/>
      <c r="F53" s="18" t="n"/>
      <c r="G53" s="40" t="n"/>
      <c r="H53" s="41" t="n"/>
      <c r="I53" s="21" t="n"/>
      <c r="J53" s="21" t="n"/>
      <c r="K53" s="21" t="n"/>
      <c r="L53" s="40" t="n"/>
      <c r="M53" s="40" t="n"/>
      <c r="N53" s="40" t="n"/>
      <c r="O53" s="18" t="n"/>
      <c r="P53" s="18" t="n"/>
      <c r="Q53" s="22">
        <f>IF($A53="","",IF($G53="","",MAX(0,IF($N53&lt;&gt;"",$N53,Dashboard!$B$2)-$G53)))</f>
        <v/>
      </c>
      <c r="R53" s="22">
        <f>IF(OR($A53="",$L53="",$K53="Resolved"),"",$L53-Dashboard!$B$2)</f>
        <v/>
      </c>
      <c r="S53" s="23">
        <f>IF($A53="","",IF($K53="Resolved","Closed",IF($L53="","Missing Due Date",IF($L53&lt;Dashboard!$B$2,"Overdue",IF($L53&lt;=Dashboard!$B$2+Dashboard!$B$3,"Due Soon","On Track")))))</f>
        <v/>
      </c>
      <c r="T53" s="23">
        <f>IF($A53="","",IF(COUNTIF($A$5:$A$204,$A53)&gt;1,"Duplicate Worklist ID",IF($B53="","Missing Clinic",IF($C53="","Missing Claim Reference",IF($D53="","Missing Payer",IF($F53="","Missing Rejection Category",IF($G53="","Missing Received Date",IF($H53="","Missing Billed Amount",IF($I53="","Missing Owner",IF($J53="","Missing Priority",IF($K53="","Missing Status",IF(AND($K53&lt;&gt;"Resolved",$L53=""),"Missing Follow-up Due Date",IF(AND($K53="Resolved",$N53=""),"Resolved Status Needs Date",IF(AND($K53&lt;&gt;"Resolved",$N53&lt;&gt;""),"Resolved Date/Status Mismatch",IF(AND($K53="Resubmitted",$M53=""),"Resubmitted Status Needs Date",IF(AND($M53&lt;&gt;"",$M53&lt;$G53),"Resubmitted Date Before Receipt",IF(AND($N53&lt;&gt;"",$N53&lt;$G53),"Resolved Date Before Receipt","OK")))))))))))))))))</f>
        <v/>
      </c>
    </row>
    <row r="54" ht="36" customHeight="1">
      <c r="A54" s="24" t="n"/>
      <c r="B54" s="25" t="n"/>
      <c r="C54" s="24" t="n"/>
      <c r="D54" s="25" t="n"/>
      <c r="E54" s="24" t="n"/>
      <c r="F54" s="25" t="n"/>
      <c r="G54" s="42" t="n"/>
      <c r="H54" s="43" t="n"/>
      <c r="I54" s="28" t="n"/>
      <c r="J54" s="28" t="n"/>
      <c r="K54" s="28" t="n"/>
      <c r="L54" s="42" t="n"/>
      <c r="M54" s="42" t="n"/>
      <c r="N54" s="42" t="n"/>
      <c r="O54" s="25" t="n"/>
      <c r="P54" s="25" t="n"/>
      <c r="Q54" s="29">
        <f>IF($A54="","",IF($G54="","",MAX(0,IF($N54&lt;&gt;"",$N54,Dashboard!$B$2)-$G54)))</f>
        <v/>
      </c>
      <c r="R54" s="29">
        <f>IF(OR($A54="",$L54="",$K54="Resolved"),"",$L54-Dashboard!$B$2)</f>
        <v/>
      </c>
      <c r="S54" s="30">
        <f>IF($A54="","",IF($K54="Resolved","Closed",IF($L54="","Missing Due Date",IF($L54&lt;Dashboard!$B$2,"Overdue",IF($L54&lt;=Dashboard!$B$2+Dashboard!$B$3,"Due Soon","On Track")))))</f>
        <v/>
      </c>
      <c r="T54" s="30">
        <f>IF($A54="","",IF(COUNTIF($A$5:$A$204,$A54)&gt;1,"Duplicate Worklist ID",IF($B54="","Missing Clinic",IF($C54="","Missing Claim Reference",IF($D54="","Missing Payer",IF($F54="","Missing Rejection Category",IF($G54="","Missing Received Date",IF($H54="","Missing Billed Amount",IF($I54="","Missing Owner",IF($J54="","Missing Priority",IF($K54="","Missing Status",IF(AND($K54&lt;&gt;"Resolved",$L54=""),"Missing Follow-up Due Date",IF(AND($K54="Resolved",$N54=""),"Resolved Status Needs Date",IF(AND($K54&lt;&gt;"Resolved",$N54&lt;&gt;""),"Resolved Date/Status Mismatch",IF(AND($K54="Resubmitted",$M54=""),"Resubmitted Status Needs Date",IF(AND($M54&lt;&gt;"",$M54&lt;$G54),"Resubmitted Date Before Receipt",IF(AND($N54&lt;&gt;"",$N54&lt;$G54),"Resolved Date Before Receipt","OK")))))))))))))))))</f>
        <v/>
      </c>
    </row>
    <row r="55" ht="36" customHeight="1">
      <c r="A55" s="17" t="n"/>
      <c r="B55" s="18" t="n"/>
      <c r="C55" s="17" t="n"/>
      <c r="D55" s="18" t="n"/>
      <c r="E55" s="17" t="n"/>
      <c r="F55" s="18" t="n"/>
      <c r="G55" s="40" t="n"/>
      <c r="H55" s="41" t="n"/>
      <c r="I55" s="21" t="n"/>
      <c r="J55" s="21" t="n"/>
      <c r="K55" s="21" t="n"/>
      <c r="L55" s="40" t="n"/>
      <c r="M55" s="40" t="n"/>
      <c r="N55" s="40" t="n"/>
      <c r="O55" s="18" t="n"/>
      <c r="P55" s="18" t="n"/>
      <c r="Q55" s="22">
        <f>IF($A55="","",IF($G55="","",MAX(0,IF($N55&lt;&gt;"",$N55,Dashboard!$B$2)-$G55)))</f>
        <v/>
      </c>
      <c r="R55" s="22">
        <f>IF(OR($A55="",$L55="",$K55="Resolved"),"",$L55-Dashboard!$B$2)</f>
        <v/>
      </c>
      <c r="S55" s="23">
        <f>IF($A55="","",IF($K55="Resolved","Closed",IF($L55="","Missing Due Date",IF($L55&lt;Dashboard!$B$2,"Overdue",IF($L55&lt;=Dashboard!$B$2+Dashboard!$B$3,"Due Soon","On Track")))))</f>
        <v/>
      </c>
      <c r="T55" s="23">
        <f>IF($A55="","",IF(COUNTIF($A$5:$A$204,$A55)&gt;1,"Duplicate Worklist ID",IF($B55="","Missing Clinic",IF($C55="","Missing Claim Reference",IF($D55="","Missing Payer",IF($F55="","Missing Rejection Category",IF($G55="","Missing Received Date",IF($H55="","Missing Billed Amount",IF($I55="","Missing Owner",IF($J55="","Missing Priority",IF($K55="","Missing Status",IF(AND($K55&lt;&gt;"Resolved",$L55=""),"Missing Follow-up Due Date",IF(AND($K55="Resolved",$N55=""),"Resolved Status Needs Date",IF(AND($K55&lt;&gt;"Resolved",$N55&lt;&gt;""),"Resolved Date/Status Mismatch",IF(AND($K55="Resubmitted",$M55=""),"Resubmitted Status Needs Date",IF(AND($M55&lt;&gt;"",$M55&lt;$G55),"Resubmitted Date Before Receipt",IF(AND($N55&lt;&gt;"",$N55&lt;$G55),"Resolved Date Before Receipt","OK")))))))))))))))))</f>
        <v/>
      </c>
    </row>
    <row r="56" ht="36" customHeight="1">
      <c r="A56" s="24" t="n"/>
      <c r="B56" s="25" t="n"/>
      <c r="C56" s="24" t="n"/>
      <c r="D56" s="25" t="n"/>
      <c r="E56" s="24" t="n"/>
      <c r="F56" s="25" t="n"/>
      <c r="G56" s="42" t="n"/>
      <c r="H56" s="43" t="n"/>
      <c r="I56" s="28" t="n"/>
      <c r="J56" s="28" t="n"/>
      <c r="K56" s="28" t="n"/>
      <c r="L56" s="42" t="n"/>
      <c r="M56" s="42" t="n"/>
      <c r="N56" s="42" t="n"/>
      <c r="O56" s="25" t="n"/>
      <c r="P56" s="25" t="n"/>
      <c r="Q56" s="29">
        <f>IF($A56="","",IF($G56="","",MAX(0,IF($N56&lt;&gt;"",$N56,Dashboard!$B$2)-$G56)))</f>
        <v/>
      </c>
      <c r="R56" s="29">
        <f>IF(OR($A56="",$L56="",$K56="Resolved"),"",$L56-Dashboard!$B$2)</f>
        <v/>
      </c>
      <c r="S56" s="30">
        <f>IF($A56="","",IF($K56="Resolved","Closed",IF($L56="","Missing Due Date",IF($L56&lt;Dashboard!$B$2,"Overdue",IF($L56&lt;=Dashboard!$B$2+Dashboard!$B$3,"Due Soon","On Track")))))</f>
        <v/>
      </c>
      <c r="T56" s="30">
        <f>IF($A56="","",IF(COUNTIF($A$5:$A$204,$A56)&gt;1,"Duplicate Worklist ID",IF($B56="","Missing Clinic",IF($C56="","Missing Claim Reference",IF($D56="","Missing Payer",IF($F56="","Missing Rejection Category",IF($G56="","Missing Received Date",IF($H56="","Missing Billed Amount",IF($I56="","Missing Owner",IF($J56="","Missing Priority",IF($K56="","Missing Status",IF(AND($K56&lt;&gt;"Resolved",$L56=""),"Missing Follow-up Due Date",IF(AND($K56="Resolved",$N56=""),"Resolved Status Needs Date",IF(AND($K56&lt;&gt;"Resolved",$N56&lt;&gt;""),"Resolved Date/Status Mismatch",IF(AND($K56="Resubmitted",$M56=""),"Resubmitted Status Needs Date",IF(AND($M56&lt;&gt;"",$M56&lt;$G56),"Resubmitted Date Before Receipt",IF(AND($N56&lt;&gt;"",$N56&lt;$G56),"Resolved Date Before Receipt","OK")))))))))))))))))</f>
        <v/>
      </c>
    </row>
    <row r="57" ht="36" customHeight="1">
      <c r="A57" s="17" t="n"/>
      <c r="B57" s="18" t="n"/>
      <c r="C57" s="17" t="n"/>
      <c r="D57" s="18" t="n"/>
      <c r="E57" s="17" t="n"/>
      <c r="F57" s="18" t="n"/>
      <c r="G57" s="40" t="n"/>
      <c r="H57" s="41" t="n"/>
      <c r="I57" s="21" t="n"/>
      <c r="J57" s="21" t="n"/>
      <c r="K57" s="21" t="n"/>
      <c r="L57" s="40" t="n"/>
      <c r="M57" s="40" t="n"/>
      <c r="N57" s="40" t="n"/>
      <c r="O57" s="18" t="n"/>
      <c r="P57" s="18" t="n"/>
      <c r="Q57" s="22">
        <f>IF($A57="","",IF($G57="","",MAX(0,IF($N57&lt;&gt;"",$N57,Dashboard!$B$2)-$G57)))</f>
        <v/>
      </c>
      <c r="R57" s="22">
        <f>IF(OR($A57="",$L57="",$K57="Resolved"),"",$L57-Dashboard!$B$2)</f>
        <v/>
      </c>
      <c r="S57" s="23">
        <f>IF($A57="","",IF($K57="Resolved","Closed",IF($L57="","Missing Due Date",IF($L57&lt;Dashboard!$B$2,"Overdue",IF($L57&lt;=Dashboard!$B$2+Dashboard!$B$3,"Due Soon","On Track")))))</f>
        <v/>
      </c>
      <c r="T57" s="23">
        <f>IF($A57="","",IF(COUNTIF($A$5:$A$204,$A57)&gt;1,"Duplicate Worklist ID",IF($B57="","Missing Clinic",IF($C57="","Missing Claim Reference",IF($D57="","Missing Payer",IF($F57="","Missing Rejection Category",IF($G57="","Missing Received Date",IF($H57="","Missing Billed Amount",IF($I57="","Missing Owner",IF($J57="","Missing Priority",IF($K57="","Missing Status",IF(AND($K57&lt;&gt;"Resolved",$L57=""),"Missing Follow-up Due Date",IF(AND($K57="Resolved",$N57=""),"Resolved Status Needs Date",IF(AND($K57&lt;&gt;"Resolved",$N57&lt;&gt;""),"Resolved Date/Status Mismatch",IF(AND($K57="Resubmitted",$M57=""),"Resubmitted Status Needs Date",IF(AND($M57&lt;&gt;"",$M57&lt;$G57),"Resubmitted Date Before Receipt",IF(AND($N57&lt;&gt;"",$N57&lt;$G57),"Resolved Date Before Receipt","OK")))))))))))))))))</f>
        <v/>
      </c>
    </row>
    <row r="58" ht="36" customHeight="1">
      <c r="A58" s="24" t="n"/>
      <c r="B58" s="25" t="n"/>
      <c r="C58" s="24" t="n"/>
      <c r="D58" s="25" t="n"/>
      <c r="E58" s="24" t="n"/>
      <c r="F58" s="25" t="n"/>
      <c r="G58" s="42" t="n"/>
      <c r="H58" s="43" t="n"/>
      <c r="I58" s="28" t="n"/>
      <c r="J58" s="28" t="n"/>
      <c r="K58" s="28" t="n"/>
      <c r="L58" s="42" t="n"/>
      <c r="M58" s="42" t="n"/>
      <c r="N58" s="42" t="n"/>
      <c r="O58" s="25" t="n"/>
      <c r="P58" s="25" t="n"/>
      <c r="Q58" s="29">
        <f>IF($A58="","",IF($G58="","",MAX(0,IF($N58&lt;&gt;"",$N58,Dashboard!$B$2)-$G58)))</f>
        <v/>
      </c>
      <c r="R58" s="29">
        <f>IF(OR($A58="",$L58="",$K58="Resolved"),"",$L58-Dashboard!$B$2)</f>
        <v/>
      </c>
      <c r="S58" s="30">
        <f>IF($A58="","",IF($K58="Resolved","Closed",IF($L58="","Missing Due Date",IF($L58&lt;Dashboard!$B$2,"Overdue",IF($L58&lt;=Dashboard!$B$2+Dashboard!$B$3,"Due Soon","On Track")))))</f>
        <v/>
      </c>
      <c r="T58" s="30">
        <f>IF($A58="","",IF(COUNTIF($A$5:$A$204,$A58)&gt;1,"Duplicate Worklist ID",IF($B58="","Missing Clinic",IF($C58="","Missing Claim Reference",IF($D58="","Missing Payer",IF($F58="","Missing Rejection Category",IF($G58="","Missing Received Date",IF($H58="","Missing Billed Amount",IF($I58="","Missing Owner",IF($J58="","Missing Priority",IF($K58="","Missing Status",IF(AND($K58&lt;&gt;"Resolved",$L58=""),"Missing Follow-up Due Date",IF(AND($K58="Resolved",$N58=""),"Resolved Status Needs Date",IF(AND($K58&lt;&gt;"Resolved",$N58&lt;&gt;""),"Resolved Date/Status Mismatch",IF(AND($K58="Resubmitted",$M58=""),"Resubmitted Status Needs Date",IF(AND($M58&lt;&gt;"",$M58&lt;$G58),"Resubmitted Date Before Receipt",IF(AND($N58&lt;&gt;"",$N58&lt;$G58),"Resolved Date Before Receipt","OK")))))))))))))))))</f>
        <v/>
      </c>
    </row>
    <row r="59" ht="36" customHeight="1">
      <c r="A59" s="17" t="n"/>
      <c r="B59" s="18" t="n"/>
      <c r="C59" s="17" t="n"/>
      <c r="D59" s="18" t="n"/>
      <c r="E59" s="17" t="n"/>
      <c r="F59" s="18" t="n"/>
      <c r="G59" s="40" t="n"/>
      <c r="H59" s="41" t="n"/>
      <c r="I59" s="21" t="n"/>
      <c r="J59" s="21" t="n"/>
      <c r="K59" s="21" t="n"/>
      <c r="L59" s="40" t="n"/>
      <c r="M59" s="40" t="n"/>
      <c r="N59" s="40" t="n"/>
      <c r="O59" s="18" t="n"/>
      <c r="P59" s="18" t="n"/>
      <c r="Q59" s="22">
        <f>IF($A59="","",IF($G59="","",MAX(0,IF($N59&lt;&gt;"",$N59,Dashboard!$B$2)-$G59)))</f>
        <v/>
      </c>
      <c r="R59" s="22">
        <f>IF(OR($A59="",$L59="",$K59="Resolved"),"",$L59-Dashboard!$B$2)</f>
        <v/>
      </c>
      <c r="S59" s="23">
        <f>IF($A59="","",IF($K59="Resolved","Closed",IF($L59="","Missing Due Date",IF($L59&lt;Dashboard!$B$2,"Overdue",IF($L59&lt;=Dashboard!$B$2+Dashboard!$B$3,"Due Soon","On Track")))))</f>
        <v/>
      </c>
      <c r="T59" s="23">
        <f>IF($A59="","",IF(COUNTIF($A$5:$A$204,$A59)&gt;1,"Duplicate Worklist ID",IF($B59="","Missing Clinic",IF($C59="","Missing Claim Reference",IF($D59="","Missing Payer",IF($F59="","Missing Rejection Category",IF($G59="","Missing Received Date",IF($H59="","Missing Billed Amount",IF($I59="","Missing Owner",IF($J59="","Missing Priority",IF($K59="","Missing Status",IF(AND($K59&lt;&gt;"Resolved",$L59=""),"Missing Follow-up Due Date",IF(AND($K59="Resolved",$N59=""),"Resolved Status Needs Date",IF(AND($K59&lt;&gt;"Resolved",$N59&lt;&gt;""),"Resolved Date/Status Mismatch",IF(AND($K59="Resubmitted",$M59=""),"Resubmitted Status Needs Date",IF(AND($M59&lt;&gt;"",$M59&lt;$G59),"Resubmitted Date Before Receipt",IF(AND($N59&lt;&gt;"",$N59&lt;$G59),"Resolved Date Before Receipt","OK")))))))))))))))))</f>
        <v/>
      </c>
    </row>
    <row r="60" ht="36" customHeight="1">
      <c r="A60" s="24" t="n"/>
      <c r="B60" s="25" t="n"/>
      <c r="C60" s="24" t="n"/>
      <c r="D60" s="25" t="n"/>
      <c r="E60" s="24" t="n"/>
      <c r="F60" s="25" t="n"/>
      <c r="G60" s="42" t="n"/>
      <c r="H60" s="43" t="n"/>
      <c r="I60" s="28" t="n"/>
      <c r="J60" s="28" t="n"/>
      <c r="K60" s="28" t="n"/>
      <c r="L60" s="42" t="n"/>
      <c r="M60" s="42" t="n"/>
      <c r="N60" s="42" t="n"/>
      <c r="O60" s="25" t="n"/>
      <c r="P60" s="25" t="n"/>
      <c r="Q60" s="29">
        <f>IF($A60="","",IF($G60="","",MAX(0,IF($N60&lt;&gt;"",$N60,Dashboard!$B$2)-$G60)))</f>
        <v/>
      </c>
      <c r="R60" s="29">
        <f>IF(OR($A60="",$L60="",$K60="Resolved"),"",$L60-Dashboard!$B$2)</f>
        <v/>
      </c>
      <c r="S60" s="30">
        <f>IF($A60="","",IF($K60="Resolved","Closed",IF($L60="","Missing Due Date",IF($L60&lt;Dashboard!$B$2,"Overdue",IF($L60&lt;=Dashboard!$B$2+Dashboard!$B$3,"Due Soon","On Track")))))</f>
        <v/>
      </c>
      <c r="T60" s="30">
        <f>IF($A60="","",IF(COUNTIF($A$5:$A$204,$A60)&gt;1,"Duplicate Worklist ID",IF($B60="","Missing Clinic",IF($C60="","Missing Claim Reference",IF($D60="","Missing Payer",IF($F60="","Missing Rejection Category",IF($G60="","Missing Received Date",IF($H60="","Missing Billed Amount",IF($I60="","Missing Owner",IF($J60="","Missing Priority",IF($K60="","Missing Status",IF(AND($K60&lt;&gt;"Resolved",$L60=""),"Missing Follow-up Due Date",IF(AND($K60="Resolved",$N60=""),"Resolved Status Needs Date",IF(AND($K60&lt;&gt;"Resolved",$N60&lt;&gt;""),"Resolved Date/Status Mismatch",IF(AND($K60="Resubmitted",$M60=""),"Resubmitted Status Needs Date",IF(AND($M60&lt;&gt;"",$M60&lt;$G60),"Resubmitted Date Before Receipt",IF(AND($N60&lt;&gt;"",$N60&lt;$G60),"Resolved Date Before Receipt","OK")))))))))))))))))</f>
        <v/>
      </c>
    </row>
    <row r="61" ht="36" customHeight="1">
      <c r="A61" s="17" t="n"/>
      <c r="B61" s="18" t="n"/>
      <c r="C61" s="17" t="n"/>
      <c r="D61" s="18" t="n"/>
      <c r="E61" s="17" t="n"/>
      <c r="F61" s="18" t="n"/>
      <c r="G61" s="40" t="n"/>
      <c r="H61" s="41" t="n"/>
      <c r="I61" s="21" t="n"/>
      <c r="J61" s="21" t="n"/>
      <c r="K61" s="21" t="n"/>
      <c r="L61" s="40" t="n"/>
      <c r="M61" s="40" t="n"/>
      <c r="N61" s="40" t="n"/>
      <c r="O61" s="18" t="n"/>
      <c r="P61" s="18" t="n"/>
      <c r="Q61" s="22">
        <f>IF($A61="","",IF($G61="","",MAX(0,IF($N61&lt;&gt;"",$N61,Dashboard!$B$2)-$G61)))</f>
        <v/>
      </c>
      <c r="R61" s="22">
        <f>IF(OR($A61="",$L61="",$K61="Resolved"),"",$L61-Dashboard!$B$2)</f>
        <v/>
      </c>
      <c r="S61" s="23">
        <f>IF($A61="","",IF($K61="Resolved","Closed",IF($L61="","Missing Due Date",IF($L61&lt;Dashboard!$B$2,"Overdue",IF($L61&lt;=Dashboard!$B$2+Dashboard!$B$3,"Due Soon","On Track")))))</f>
        <v/>
      </c>
      <c r="T61" s="23">
        <f>IF($A61="","",IF(COUNTIF($A$5:$A$204,$A61)&gt;1,"Duplicate Worklist ID",IF($B61="","Missing Clinic",IF($C61="","Missing Claim Reference",IF($D61="","Missing Payer",IF($F61="","Missing Rejection Category",IF($G61="","Missing Received Date",IF($H61="","Missing Billed Amount",IF($I61="","Missing Owner",IF($J61="","Missing Priority",IF($K61="","Missing Status",IF(AND($K61&lt;&gt;"Resolved",$L61=""),"Missing Follow-up Due Date",IF(AND($K61="Resolved",$N61=""),"Resolved Status Needs Date",IF(AND($K61&lt;&gt;"Resolved",$N61&lt;&gt;""),"Resolved Date/Status Mismatch",IF(AND($K61="Resubmitted",$M61=""),"Resubmitted Status Needs Date",IF(AND($M61&lt;&gt;"",$M61&lt;$G61),"Resubmitted Date Before Receipt",IF(AND($N61&lt;&gt;"",$N61&lt;$G61),"Resolved Date Before Receipt","OK")))))))))))))))))</f>
        <v/>
      </c>
    </row>
    <row r="62" ht="36" customHeight="1">
      <c r="A62" s="24" t="n"/>
      <c r="B62" s="25" t="n"/>
      <c r="C62" s="24" t="n"/>
      <c r="D62" s="25" t="n"/>
      <c r="E62" s="24" t="n"/>
      <c r="F62" s="25" t="n"/>
      <c r="G62" s="42" t="n"/>
      <c r="H62" s="43" t="n"/>
      <c r="I62" s="28" t="n"/>
      <c r="J62" s="28" t="n"/>
      <c r="K62" s="28" t="n"/>
      <c r="L62" s="42" t="n"/>
      <c r="M62" s="42" t="n"/>
      <c r="N62" s="42" t="n"/>
      <c r="O62" s="25" t="n"/>
      <c r="P62" s="25" t="n"/>
      <c r="Q62" s="29">
        <f>IF($A62="","",IF($G62="","",MAX(0,IF($N62&lt;&gt;"",$N62,Dashboard!$B$2)-$G62)))</f>
        <v/>
      </c>
      <c r="R62" s="29">
        <f>IF(OR($A62="",$L62="",$K62="Resolved"),"",$L62-Dashboard!$B$2)</f>
        <v/>
      </c>
      <c r="S62" s="30">
        <f>IF($A62="","",IF($K62="Resolved","Closed",IF($L62="","Missing Due Date",IF($L62&lt;Dashboard!$B$2,"Overdue",IF($L62&lt;=Dashboard!$B$2+Dashboard!$B$3,"Due Soon","On Track")))))</f>
        <v/>
      </c>
      <c r="T62" s="30">
        <f>IF($A62="","",IF(COUNTIF($A$5:$A$204,$A62)&gt;1,"Duplicate Worklist ID",IF($B62="","Missing Clinic",IF($C62="","Missing Claim Reference",IF($D62="","Missing Payer",IF($F62="","Missing Rejection Category",IF($G62="","Missing Received Date",IF($H62="","Missing Billed Amount",IF($I62="","Missing Owner",IF($J62="","Missing Priority",IF($K62="","Missing Status",IF(AND($K62&lt;&gt;"Resolved",$L62=""),"Missing Follow-up Due Date",IF(AND($K62="Resolved",$N62=""),"Resolved Status Needs Date",IF(AND($K62&lt;&gt;"Resolved",$N62&lt;&gt;""),"Resolved Date/Status Mismatch",IF(AND($K62="Resubmitted",$M62=""),"Resubmitted Status Needs Date",IF(AND($M62&lt;&gt;"",$M62&lt;$G62),"Resubmitted Date Before Receipt",IF(AND($N62&lt;&gt;"",$N62&lt;$G62),"Resolved Date Before Receipt","OK")))))))))))))))))</f>
        <v/>
      </c>
    </row>
    <row r="63" ht="36" customHeight="1">
      <c r="A63" s="17" t="n"/>
      <c r="B63" s="18" t="n"/>
      <c r="C63" s="17" t="n"/>
      <c r="D63" s="18" t="n"/>
      <c r="E63" s="17" t="n"/>
      <c r="F63" s="18" t="n"/>
      <c r="G63" s="40" t="n"/>
      <c r="H63" s="41" t="n"/>
      <c r="I63" s="21" t="n"/>
      <c r="J63" s="21" t="n"/>
      <c r="K63" s="21" t="n"/>
      <c r="L63" s="40" t="n"/>
      <c r="M63" s="40" t="n"/>
      <c r="N63" s="40" t="n"/>
      <c r="O63" s="18" t="n"/>
      <c r="P63" s="18" t="n"/>
      <c r="Q63" s="22">
        <f>IF($A63="","",IF($G63="","",MAX(0,IF($N63&lt;&gt;"",$N63,Dashboard!$B$2)-$G63)))</f>
        <v/>
      </c>
      <c r="R63" s="22">
        <f>IF(OR($A63="",$L63="",$K63="Resolved"),"",$L63-Dashboard!$B$2)</f>
        <v/>
      </c>
      <c r="S63" s="23">
        <f>IF($A63="","",IF($K63="Resolved","Closed",IF($L63="","Missing Due Date",IF($L63&lt;Dashboard!$B$2,"Overdue",IF($L63&lt;=Dashboard!$B$2+Dashboard!$B$3,"Due Soon","On Track")))))</f>
        <v/>
      </c>
      <c r="T63" s="23">
        <f>IF($A63="","",IF(COUNTIF($A$5:$A$204,$A63)&gt;1,"Duplicate Worklist ID",IF($B63="","Missing Clinic",IF($C63="","Missing Claim Reference",IF($D63="","Missing Payer",IF($F63="","Missing Rejection Category",IF($G63="","Missing Received Date",IF($H63="","Missing Billed Amount",IF($I63="","Missing Owner",IF($J63="","Missing Priority",IF($K63="","Missing Status",IF(AND($K63&lt;&gt;"Resolved",$L63=""),"Missing Follow-up Due Date",IF(AND($K63="Resolved",$N63=""),"Resolved Status Needs Date",IF(AND($K63&lt;&gt;"Resolved",$N63&lt;&gt;""),"Resolved Date/Status Mismatch",IF(AND($K63="Resubmitted",$M63=""),"Resubmitted Status Needs Date",IF(AND($M63&lt;&gt;"",$M63&lt;$G63),"Resubmitted Date Before Receipt",IF(AND($N63&lt;&gt;"",$N63&lt;$G63),"Resolved Date Before Receipt","OK")))))))))))))))))</f>
        <v/>
      </c>
    </row>
    <row r="64" ht="36" customHeight="1">
      <c r="A64" s="24" t="n"/>
      <c r="B64" s="25" t="n"/>
      <c r="C64" s="24" t="n"/>
      <c r="D64" s="25" t="n"/>
      <c r="E64" s="24" t="n"/>
      <c r="F64" s="25" t="n"/>
      <c r="G64" s="42" t="n"/>
      <c r="H64" s="43" t="n"/>
      <c r="I64" s="28" t="n"/>
      <c r="J64" s="28" t="n"/>
      <c r="K64" s="28" t="n"/>
      <c r="L64" s="42" t="n"/>
      <c r="M64" s="42" t="n"/>
      <c r="N64" s="42" t="n"/>
      <c r="O64" s="25" t="n"/>
      <c r="P64" s="25" t="n"/>
      <c r="Q64" s="29">
        <f>IF($A64="","",IF($G64="","",MAX(0,IF($N64&lt;&gt;"",$N64,Dashboard!$B$2)-$G64)))</f>
        <v/>
      </c>
      <c r="R64" s="29">
        <f>IF(OR($A64="",$L64="",$K64="Resolved"),"",$L64-Dashboard!$B$2)</f>
        <v/>
      </c>
      <c r="S64" s="30">
        <f>IF($A64="","",IF($K64="Resolved","Closed",IF($L64="","Missing Due Date",IF($L64&lt;Dashboard!$B$2,"Overdue",IF($L64&lt;=Dashboard!$B$2+Dashboard!$B$3,"Due Soon","On Track")))))</f>
        <v/>
      </c>
      <c r="T64" s="30">
        <f>IF($A64="","",IF(COUNTIF($A$5:$A$204,$A64)&gt;1,"Duplicate Worklist ID",IF($B64="","Missing Clinic",IF($C64="","Missing Claim Reference",IF($D64="","Missing Payer",IF($F64="","Missing Rejection Category",IF($G64="","Missing Received Date",IF($H64="","Missing Billed Amount",IF($I64="","Missing Owner",IF($J64="","Missing Priority",IF($K64="","Missing Status",IF(AND($K64&lt;&gt;"Resolved",$L64=""),"Missing Follow-up Due Date",IF(AND($K64="Resolved",$N64=""),"Resolved Status Needs Date",IF(AND($K64&lt;&gt;"Resolved",$N64&lt;&gt;""),"Resolved Date/Status Mismatch",IF(AND($K64="Resubmitted",$M64=""),"Resubmitted Status Needs Date",IF(AND($M64&lt;&gt;"",$M64&lt;$G64),"Resubmitted Date Before Receipt",IF(AND($N64&lt;&gt;"",$N64&lt;$G64),"Resolved Date Before Receipt","OK")))))))))))))))))</f>
        <v/>
      </c>
    </row>
    <row r="65" ht="36" customHeight="1">
      <c r="A65" s="17" t="n"/>
      <c r="B65" s="18" t="n"/>
      <c r="C65" s="17" t="n"/>
      <c r="D65" s="18" t="n"/>
      <c r="E65" s="17" t="n"/>
      <c r="F65" s="18" t="n"/>
      <c r="G65" s="40" t="n"/>
      <c r="H65" s="41" t="n"/>
      <c r="I65" s="21" t="n"/>
      <c r="J65" s="21" t="n"/>
      <c r="K65" s="21" t="n"/>
      <c r="L65" s="40" t="n"/>
      <c r="M65" s="40" t="n"/>
      <c r="N65" s="40" t="n"/>
      <c r="O65" s="18" t="n"/>
      <c r="P65" s="18" t="n"/>
      <c r="Q65" s="22">
        <f>IF($A65="","",IF($G65="","",MAX(0,IF($N65&lt;&gt;"",$N65,Dashboard!$B$2)-$G65)))</f>
        <v/>
      </c>
      <c r="R65" s="22">
        <f>IF(OR($A65="",$L65="",$K65="Resolved"),"",$L65-Dashboard!$B$2)</f>
        <v/>
      </c>
      <c r="S65" s="23">
        <f>IF($A65="","",IF($K65="Resolved","Closed",IF($L65="","Missing Due Date",IF($L65&lt;Dashboard!$B$2,"Overdue",IF($L65&lt;=Dashboard!$B$2+Dashboard!$B$3,"Due Soon","On Track")))))</f>
        <v/>
      </c>
      <c r="T65" s="23">
        <f>IF($A65="","",IF(COUNTIF($A$5:$A$204,$A65)&gt;1,"Duplicate Worklist ID",IF($B65="","Missing Clinic",IF($C65="","Missing Claim Reference",IF($D65="","Missing Payer",IF($F65="","Missing Rejection Category",IF($G65="","Missing Received Date",IF($H65="","Missing Billed Amount",IF($I65="","Missing Owner",IF($J65="","Missing Priority",IF($K65="","Missing Status",IF(AND($K65&lt;&gt;"Resolved",$L65=""),"Missing Follow-up Due Date",IF(AND($K65="Resolved",$N65=""),"Resolved Status Needs Date",IF(AND($K65&lt;&gt;"Resolved",$N65&lt;&gt;""),"Resolved Date/Status Mismatch",IF(AND($K65="Resubmitted",$M65=""),"Resubmitted Status Needs Date",IF(AND($M65&lt;&gt;"",$M65&lt;$G65),"Resubmitted Date Before Receipt",IF(AND($N65&lt;&gt;"",$N65&lt;$G65),"Resolved Date Before Receipt","OK")))))))))))))))))</f>
        <v/>
      </c>
    </row>
    <row r="66" ht="36" customHeight="1">
      <c r="A66" s="24" t="n"/>
      <c r="B66" s="25" t="n"/>
      <c r="C66" s="24" t="n"/>
      <c r="D66" s="25" t="n"/>
      <c r="E66" s="24" t="n"/>
      <c r="F66" s="25" t="n"/>
      <c r="G66" s="42" t="n"/>
      <c r="H66" s="43" t="n"/>
      <c r="I66" s="28" t="n"/>
      <c r="J66" s="28" t="n"/>
      <c r="K66" s="28" t="n"/>
      <c r="L66" s="42" t="n"/>
      <c r="M66" s="42" t="n"/>
      <c r="N66" s="42" t="n"/>
      <c r="O66" s="25" t="n"/>
      <c r="P66" s="25" t="n"/>
      <c r="Q66" s="29">
        <f>IF($A66="","",IF($G66="","",MAX(0,IF($N66&lt;&gt;"",$N66,Dashboard!$B$2)-$G66)))</f>
        <v/>
      </c>
      <c r="R66" s="29">
        <f>IF(OR($A66="",$L66="",$K66="Resolved"),"",$L66-Dashboard!$B$2)</f>
        <v/>
      </c>
      <c r="S66" s="30">
        <f>IF($A66="","",IF($K66="Resolved","Closed",IF($L66="","Missing Due Date",IF($L66&lt;Dashboard!$B$2,"Overdue",IF($L66&lt;=Dashboard!$B$2+Dashboard!$B$3,"Due Soon","On Track")))))</f>
        <v/>
      </c>
      <c r="T66" s="30">
        <f>IF($A66="","",IF(COUNTIF($A$5:$A$204,$A66)&gt;1,"Duplicate Worklist ID",IF($B66="","Missing Clinic",IF($C66="","Missing Claim Reference",IF($D66="","Missing Payer",IF($F66="","Missing Rejection Category",IF($G66="","Missing Received Date",IF($H66="","Missing Billed Amount",IF($I66="","Missing Owner",IF($J66="","Missing Priority",IF($K66="","Missing Status",IF(AND($K66&lt;&gt;"Resolved",$L66=""),"Missing Follow-up Due Date",IF(AND($K66="Resolved",$N66=""),"Resolved Status Needs Date",IF(AND($K66&lt;&gt;"Resolved",$N66&lt;&gt;""),"Resolved Date/Status Mismatch",IF(AND($K66="Resubmitted",$M66=""),"Resubmitted Status Needs Date",IF(AND($M66&lt;&gt;"",$M66&lt;$G66),"Resubmitted Date Before Receipt",IF(AND($N66&lt;&gt;"",$N66&lt;$G66),"Resolved Date Before Receipt","OK")))))))))))))))))</f>
        <v/>
      </c>
    </row>
    <row r="67" ht="36" customHeight="1">
      <c r="A67" s="17" t="n"/>
      <c r="B67" s="18" t="n"/>
      <c r="C67" s="17" t="n"/>
      <c r="D67" s="18" t="n"/>
      <c r="E67" s="17" t="n"/>
      <c r="F67" s="18" t="n"/>
      <c r="G67" s="40" t="n"/>
      <c r="H67" s="41" t="n"/>
      <c r="I67" s="21" t="n"/>
      <c r="J67" s="21" t="n"/>
      <c r="K67" s="21" t="n"/>
      <c r="L67" s="40" t="n"/>
      <c r="M67" s="40" t="n"/>
      <c r="N67" s="40" t="n"/>
      <c r="O67" s="18" t="n"/>
      <c r="P67" s="18" t="n"/>
      <c r="Q67" s="22">
        <f>IF($A67="","",IF($G67="","",MAX(0,IF($N67&lt;&gt;"",$N67,Dashboard!$B$2)-$G67)))</f>
        <v/>
      </c>
      <c r="R67" s="22">
        <f>IF(OR($A67="",$L67="",$K67="Resolved"),"",$L67-Dashboard!$B$2)</f>
        <v/>
      </c>
      <c r="S67" s="23">
        <f>IF($A67="","",IF($K67="Resolved","Closed",IF($L67="","Missing Due Date",IF($L67&lt;Dashboard!$B$2,"Overdue",IF($L67&lt;=Dashboard!$B$2+Dashboard!$B$3,"Due Soon","On Track")))))</f>
        <v/>
      </c>
      <c r="T67" s="23">
        <f>IF($A67="","",IF(COUNTIF($A$5:$A$204,$A67)&gt;1,"Duplicate Worklist ID",IF($B67="","Missing Clinic",IF($C67="","Missing Claim Reference",IF($D67="","Missing Payer",IF($F67="","Missing Rejection Category",IF($G67="","Missing Received Date",IF($H67="","Missing Billed Amount",IF($I67="","Missing Owner",IF($J67="","Missing Priority",IF($K67="","Missing Status",IF(AND($K67&lt;&gt;"Resolved",$L67=""),"Missing Follow-up Due Date",IF(AND($K67="Resolved",$N67=""),"Resolved Status Needs Date",IF(AND($K67&lt;&gt;"Resolved",$N67&lt;&gt;""),"Resolved Date/Status Mismatch",IF(AND($K67="Resubmitted",$M67=""),"Resubmitted Status Needs Date",IF(AND($M67&lt;&gt;"",$M67&lt;$G67),"Resubmitted Date Before Receipt",IF(AND($N67&lt;&gt;"",$N67&lt;$G67),"Resolved Date Before Receipt","OK")))))))))))))))))</f>
        <v/>
      </c>
    </row>
    <row r="68" ht="36" customHeight="1">
      <c r="A68" s="24" t="n"/>
      <c r="B68" s="25" t="n"/>
      <c r="C68" s="24" t="n"/>
      <c r="D68" s="25" t="n"/>
      <c r="E68" s="24" t="n"/>
      <c r="F68" s="25" t="n"/>
      <c r="G68" s="42" t="n"/>
      <c r="H68" s="43" t="n"/>
      <c r="I68" s="28" t="n"/>
      <c r="J68" s="28" t="n"/>
      <c r="K68" s="28" t="n"/>
      <c r="L68" s="42" t="n"/>
      <c r="M68" s="42" t="n"/>
      <c r="N68" s="42" t="n"/>
      <c r="O68" s="25" t="n"/>
      <c r="P68" s="25" t="n"/>
      <c r="Q68" s="29">
        <f>IF($A68="","",IF($G68="","",MAX(0,IF($N68&lt;&gt;"",$N68,Dashboard!$B$2)-$G68)))</f>
        <v/>
      </c>
      <c r="R68" s="29">
        <f>IF(OR($A68="",$L68="",$K68="Resolved"),"",$L68-Dashboard!$B$2)</f>
        <v/>
      </c>
      <c r="S68" s="30">
        <f>IF($A68="","",IF($K68="Resolved","Closed",IF($L68="","Missing Due Date",IF($L68&lt;Dashboard!$B$2,"Overdue",IF($L68&lt;=Dashboard!$B$2+Dashboard!$B$3,"Due Soon","On Track")))))</f>
        <v/>
      </c>
      <c r="T68" s="30">
        <f>IF($A68="","",IF(COUNTIF($A$5:$A$204,$A68)&gt;1,"Duplicate Worklist ID",IF($B68="","Missing Clinic",IF($C68="","Missing Claim Reference",IF($D68="","Missing Payer",IF($F68="","Missing Rejection Category",IF($G68="","Missing Received Date",IF($H68="","Missing Billed Amount",IF($I68="","Missing Owner",IF($J68="","Missing Priority",IF($K68="","Missing Status",IF(AND($K68&lt;&gt;"Resolved",$L68=""),"Missing Follow-up Due Date",IF(AND($K68="Resolved",$N68=""),"Resolved Status Needs Date",IF(AND($K68&lt;&gt;"Resolved",$N68&lt;&gt;""),"Resolved Date/Status Mismatch",IF(AND($K68="Resubmitted",$M68=""),"Resubmitted Status Needs Date",IF(AND($M68&lt;&gt;"",$M68&lt;$G68),"Resubmitted Date Before Receipt",IF(AND($N68&lt;&gt;"",$N68&lt;$G68),"Resolved Date Before Receipt","OK")))))))))))))))))</f>
        <v/>
      </c>
    </row>
    <row r="69" ht="36" customHeight="1">
      <c r="A69" s="17" t="n"/>
      <c r="B69" s="18" t="n"/>
      <c r="C69" s="17" t="n"/>
      <c r="D69" s="18" t="n"/>
      <c r="E69" s="17" t="n"/>
      <c r="F69" s="18" t="n"/>
      <c r="G69" s="40" t="n"/>
      <c r="H69" s="41" t="n"/>
      <c r="I69" s="21" t="n"/>
      <c r="J69" s="21" t="n"/>
      <c r="K69" s="21" t="n"/>
      <c r="L69" s="40" t="n"/>
      <c r="M69" s="40" t="n"/>
      <c r="N69" s="40" t="n"/>
      <c r="O69" s="18" t="n"/>
      <c r="P69" s="18" t="n"/>
      <c r="Q69" s="22">
        <f>IF($A69="","",IF($G69="","",MAX(0,IF($N69&lt;&gt;"",$N69,Dashboard!$B$2)-$G69)))</f>
        <v/>
      </c>
      <c r="R69" s="22">
        <f>IF(OR($A69="",$L69="",$K69="Resolved"),"",$L69-Dashboard!$B$2)</f>
        <v/>
      </c>
      <c r="S69" s="23">
        <f>IF($A69="","",IF($K69="Resolved","Closed",IF($L69="","Missing Due Date",IF($L69&lt;Dashboard!$B$2,"Overdue",IF($L69&lt;=Dashboard!$B$2+Dashboard!$B$3,"Due Soon","On Track")))))</f>
        <v/>
      </c>
      <c r="T69" s="23">
        <f>IF($A69="","",IF(COUNTIF($A$5:$A$204,$A69)&gt;1,"Duplicate Worklist ID",IF($B69="","Missing Clinic",IF($C69="","Missing Claim Reference",IF($D69="","Missing Payer",IF($F69="","Missing Rejection Category",IF($G69="","Missing Received Date",IF($H69="","Missing Billed Amount",IF($I69="","Missing Owner",IF($J69="","Missing Priority",IF($K69="","Missing Status",IF(AND($K69&lt;&gt;"Resolved",$L69=""),"Missing Follow-up Due Date",IF(AND($K69="Resolved",$N69=""),"Resolved Status Needs Date",IF(AND($K69&lt;&gt;"Resolved",$N69&lt;&gt;""),"Resolved Date/Status Mismatch",IF(AND($K69="Resubmitted",$M69=""),"Resubmitted Status Needs Date",IF(AND($M69&lt;&gt;"",$M69&lt;$G69),"Resubmitted Date Before Receipt",IF(AND($N69&lt;&gt;"",$N69&lt;$G69),"Resolved Date Before Receipt","OK")))))))))))))))))</f>
        <v/>
      </c>
    </row>
    <row r="70" ht="36" customHeight="1">
      <c r="A70" s="24" t="n"/>
      <c r="B70" s="25" t="n"/>
      <c r="C70" s="24" t="n"/>
      <c r="D70" s="25" t="n"/>
      <c r="E70" s="24" t="n"/>
      <c r="F70" s="25" t="n"/>
      <c r="G70" s="42" t="n"/>
      <c r="H70" s="43" t="n"/>
      <c r="I70" s="28" t="n"/>
      <c r="J70" s="28" t="n"/>
      <c r="K70" s="28" t="n"/>
      <c r="L70" s="42" t="n"/>
      <c r="M70" s="42" t="n"/>
      <c r="N70" s="42" t="n"/>
      <c r="O70" s="25" t="n"/>
      <c r="P70" s="25" t="n"/>
      <c r="Q70" s="29">
        <f>IF($A70="","",IF($G70="","",MAX(0,IF($N70&lt;&gt;"",$N70,Dashboard!$B$2)-$G70)))</f>
        <v/>
      </c>
      <c r="R70" s="29">
        <f>IF(OR($A70="",$L70="",$K70="Resolved"),"",$L70-Dashboard!$B$2)</f>
        <v/>
      </c>
      <c r="S70" s="30">
        <f>IF($A70="","",IF($K70="Resolved","Closed",IF($L70="","Missing Due Date",IF($L70&lt;Dashboard!$B$2,"Overdue",IF($L70&lt;=Dashboard!$B$2+Dashboard!$B$3,"Due Soon","On Track")))))</f>
        <v/>
      </c>
      <c r="T70" s="30">
        <f>IF($A70="","",IF(COUNTIF($A$5:$A$204,$A70)&gt;1,"Duplicate Worklist ID",IF($B70="","Missing Clinic",IF($C70="","Missing Claim Reference",IF($D70="","Missing Payer",IF($F70="","Missing Rejection Category",IF($G70="","Missing Received Date",IF($H70="","Missing Billed Amount",IF($I70="","Missing Owner",IF($J70="","Missing Priority",IF($K70="","Missing Status",IF(AND($K70&lt;&gt;"Resolved",$L70=""),"Missing Follow-up Due Date",IF(AND($K70="Resolved",$N70=""),"Resolved Status Needs Date",IF(AND($K70&lt;&gt;"Resolved",$N70&lt;&gt;""),"Resolved Date/Status Mismatch",IF(AND($K70="Resubmitted",$M70=""),"Resubmitted Status Needs Date",IF(AND($M70&lt;&gt;"",$M70&lt;$G70),"Resubmitted Date Before Receipt",IF(AND($N70&lt;&gt;"",$N70&lt;$G70),"Resolved Date Before Receipt","OK")))))))))))))))))</f>
        <v/>
      </c>
    </row>
    <row r="71" ht="36" customHeight="1">
      <c r="A71" s="17" t="n"/>
      <c r="B71" s="18" t="n"/>
      <c r="C71" s="17" t="n"/>
      <c r="D71" s="18" t="n"/>
      <c r="E71" s="17" t="n"/>
      <c r="F71" s="18" t="n"/>
      <c r="G71" s="40" t="n"/>
      <c r="H71" s="41" t="n"/>
      <c r="I71" s="21" t="n"/>
      <c r="J71" s="21" t="n"/>
      <c r="K71" s="21" t="n"/>
      <c r="L71" s="40" t="n"/>
      <c r="M71" s="40" t="n"/>
      <c r="N71" s="40" t="n"/>
      <c r="O71" s="18" t="n"/>
      <c r="P71" s="18" t="n"/>
      <c r="Q71" s="22">
        <f>IF($A71="","",IF($G71="","",MAX(0,IF($N71&lt;&gt;"",$N71,Dashboard!$B$2)-$G71)))</f>
        <v/>
      </c>
      <c r="R71" s="22">
        <f>IF(OR($A71="",$L71="",$K71="Resolved"),"",$L71-Dashboard!$B$2)</f>
        <v/>
      </c>
      <c r="S71" s="23">
        <f>IF($A71="","",IF($K71="Resolved","Closed",IF($L71="","Missing Due Date",IF($L71&lt;Dashboard!$B$2,"Overdue",IF($L71&lt;=Dashboard!$B$2+Dashboard!$B$3,"Due Soon","On Track")))))</f>
        <v/>
      </c>
      <c r="T71" s="23">
        <f>IF($A71="","",IF(COUNTIF($A$5:$A$204,$A71)&gt;1,"Duplicate Worklist ID",IF($B71="","Missing Clinic",IF($C71="","Missing Claim Reference",IF($D71="","Missing Payer",IF($F71="","Missing Rejection Category",IF($G71="","Missing Received Date",IF($H71="","Missing Billed Amount",IF($I71="","Missing Owner",IF($J71="","Missing Priority",IF($K71="","Missing Status",IF(AND($K71&lt;&gt;"Resolved",$L71=""),"Missing Follow-up Due Date",IF(AND($K71="Resolved",$N71=""),"Resolved Status Needs Date",IF(AND($K71&lt;&gt;"Resolved",$N71&lt;&gt;""),"Resolved Date/Status Mismatch",IF(AND($K71="Resubmitted",$M71=""),"Resubmitted Status Needs Date",IF(AND($M71&lt;&gt;"",$M71&lt;$G71),"Resubmitted Date Before Receipt",IF(AND($N71&lt;&gt;"",$N71&lt;$G71),"Resolved Date Before Receipt","OK")))))))))))))))))</f>
        <v/>
      </c>
    </row>
    <row r="72" ht="36" customHeight="1">
      <c r="A72" s="24" t="n"/>
      <c r="B72" s="25" t="n"/>
      <c r="C72" s="24" t="n"/>
      <c r="D72" s="25" t="n"/>
      <c r="E72" s="24" t="n"/>
      <c r="F72" s="25" t="n"/>
      <c r="G72" s="42" t="n"/>
      <c r="H72" s="43" t="n"/>
      <c r="I72" s="28" t="n"/>
      <c r="J72" s="28" t="n"/>
      <c r="K72" s="28" t="n"/>
      <c r="L72" s="42" t="n"/>
      <c r="M72" s="42" t="n"/>
      <c r="N72" s="42" t="n"/>
      <c r="O72" s="25" t="n"/>
      <c r="P72" s="25" t="n"/>
      <c r="Q72" s="29">
        <f>IF($A72="","",IF($G72="","",MAX(0,IF($N72&lt;&gt;"",$N72,Dashboard!$B$2)-$G72)))</f>
        <v/>
      </c>
      <c r="R72" s="29">
        <f>IF(OR($A72="",$L72="",$K72="Resolved"),"",$L72-Dashboard!$B$2)</f>
        <v/>
      </c>
      <c r="S72" s="30">
        <f>IF($A72="","",IF($K72="Resolved","Closed",IF($L72="","Missing Due Date",IF($L72&lt;Dashboard!$B$2,"Overdue",IF($L72&lt;=Dashboard!$B$2+Dashboard!$B$3,"Due Soon","On Track")))))</f>
        <v/>
      </c>
      <c r="T72" s="30">
        <f>IF($A72="","",IF(COUNTIF($A$5:$A$204,$A72)&gt;1,"Duplicate Worklist ID",IF($B72="","Missing Clinic",IF($C72="","Missing Claim Reference",IF($D72="","Missing Payer",IF($F72="","Missing Rejection Category",IF($G72="","Missing Received Date",IF($H72="","Missing Billed Amount",IF($I72="","Missing Owner",IF($J72="","Missing Priority",IF($K72="","Missing Status",IF(AND($K72&lt;&gt;"Resolved",$L72=""),"Missing Follow-up Due Date",IF(AND($K72="Resolved",$N72=""),"Resolved Status Needs Date",IF(AND($K72&lt;&gt;"Resolved",$N72&lt;&gt;""),"Resolved Date/Status Mismatch",IF(AND($K72="Resubmitted",$M72=""),"Resubmitted Status Needs Date",IF(AND($M72&lt;&gt;"",$M72&lt;$G72),"Resubmitted Date Before Receipt",IF(AND($N72&lt;&gt;"",$N72&lt;$G72),"Resolved Date Before Receipt","OK")))))))))))))))))</f>
        <v/>
      </c>
    </row>
    <row r="73" ht="36" customHeight="1">
      <c r="A73" s="17" t="n"/>
      <c r="B73" s="18" t="n"/>
      <c r="C73" s="17" t="n"/>
      <c r="D73" s="18" t="n"/>
      <c r="E73" s="17" t="n"/>
      <c r="F73" s="18" t="n"/>
      <c r="G73" s="40" t="n"/>
      <c r="H73" s="41" t="n"/>
      <c r="I73" s="21" t="n"/>
      <c r="J73" s="21" t="n"/>
      <c r="K73" s="21" t="n"/>
      <c r="L73" s="40" t="n"/>
      <c r="M73" s="40" t="n"/>
      <c r="N73" s="40" t="n"/>
      <c r="O73" s="18" t="n"/>
      <c r="P73" s="18" t="n"/>
      <c r="Q73" s="22">
        <f>IF($A73="","",IF($G73="","",MAX(0,IF($N73&lt;&gt;"",$N73,Dashboard!$B$2)-$G73)))</f>
        <v/>
      </c>
      <c r="R73" s="22">
        <f>IF(OR($A73="",$L73="",$K73="Resolved"),"",$L73-Dashboard!$B$2)</f>
        <v/>
      </c>
      <c r="S73" s="23">
        <f>IF($A73="","",IF($K73="Resolved","Closed",IF($L73="","Missing Due Date",IF($L73&lt;Dashboard!$B$2,"Overdue",IF($L73&lt;=Dashboard!$B$2+Dashboard!$B$3,"Due Soon","On Track")))))</f>
        <v/>
      </c>
      <c r="T73" s="23">
        <f>IF($A73="","",IF(COUNTIF($A$5:$A$204,$A73)&gt;1,"Duplicate Worklist ID",IF($B73="","Missing Clinic",IF($C73="","Missing Claim Reference",IF($D73="","Missing Payer",IF($F73="","Missing Rejection Category",IF($G73="","Missing Received Date",IF($H73="","Missing Billed Amount",IF($I73="","Missing Owner",IF($J73="","Missing Priority",IF($K73="","Missing Status",IF(AND($K73&lt;&gt;"Resolved",$L73=""),"Missing Follow-up Due Date",IF(AND($K73="Resolved",$N73=""),"Resolved Status Needs Date",IF(AND($K73&lt;&gt;"Resolved",$N73&lt;&gt;""),"Resolved Date/Status Mismatch",IF(AND($K73="Resubmitted",$M73=""),"Resubmitted Status Needs Date",IF(AND($M73&lt;&gt;"",$M73&lt;$G73),"Resubmitted Date Before Receipt",IF(AND($N73&lt;&gt;"",$N73&lt;$G73),"Resolved Date Before Receipt","OK")))))))))))))))))</f>
        <v/>
      </c>
    </row>
    <row r="74" ht="36" customHeight="1">
      <c r="A74" s="24" t="n"/>
      <c r="B74" s="25" t="n"/>
      <c r="C74" s="24" t="n"/>
      <c r="D74" s="25" t="n"/>
      <c r="E74" s="24" t="n"/>
      <c r="F74" s="25" t="n"/>
      <c r="G74" s="42" t="n"/>
      <c r="H74" s="43" t="n"/>
      <c r="I74" s="28" t="n"/>
      <c r="J74" s="28" t="n"/>
      <c r="K74" s="28" t="n"/>
      <c r="L74" s="42" t="n"/>
      <c r="M74" s="42" t="n"/>
      <c r="N74" s="42" t="n"/>
      <c r="O74" s="25" t="n"/>
      <c r="P74" s="25" t="n"/>
      <c r="Q74" s="29">
        <f>IF($A74="","",IF($G74="","",MAX(0,IF($N74&lt;&gt;"",$N74,Dashboard!$B$2)-$G74)))</f>
        <v/>
      </c>
      <c r="R74" s="29">
        <f>IF(OR($A74="",$L74="",$K74="Resolved"),"",$L74-Dashboard!$B$2)</f>
        <v/>
      </c>
      <c r="S74" s="30">
        <f>IF($A74="","",IF($K74="Resolved","Closed",IF($L74="","Missing Due Date",IF($L74&lt;Dashboard!$B$2,"Overdue",IF($L74&lt;=Dashboard!$B$2+Dashboard!$B$3,"Due Soon","On Track")))))</f>
        <v/>
      </c>
      <c r="T74" s="30">
        <f>IF($A74="","",IF(COUNTIF($A$5:$A$204,$A74)&gt;1,"Duplicate Worklist ID",IF($B74="","Missing Clinic",IF($C74="","Missing Claim Reference",IF($D74="","Missing Payer",IF($F74="","Missing Rejection Category",IF($G74="","Missing Received Date",IF($H74="","Missing Billed Amount",IF($I74="","Missing Owner",IF($J74="","Missing Priority",IF($K74="","Missing Status",IF(AND($K74&lt;&gt;"Resolved",$L74=""),"Missing Follow-up Due Date",IF(AND($K74="Resolved",$N74=""),"Resolved Status Needs Date",IF(AND($K74&lt;&gt;"Resolved",$N74&lt;&gt;""),"Resolved Date/Status Mismatch",IF(AND($K74="Resubmitted",$M74=""),"Resubmitted Status Needs Date",IF(AND($M74&lt;&gt;"",$M74&lt;$G74),"Resubmitted Date Before Receipt",IF(AND($N74&lt;&gt;"",$N74&lt;$G74),"Resolved Date Before Receipt","OK")))))))))))))))))</f>
        <v/>
      </c>
    </row>
    <row r="75" ht="36" customHeight="1">
      <c r="A75" s="17" t="n"/>
      <c r="B75" s="18" t="n"/>
      <c r="C75" s="17" t="n"/>
      <c r="D75" s="18" t="n"/>
      <c r="E75" s="17" t="n"/>
      <c r="F75" s="18" t="n"/>
      <c r="G75" s="40" t="n"/>
      <c r="H75" s="41" t="n"/>
      <c r="I75" s="21" t="n"/>
      <c r="J75" s="21" t="n"/>
      <c r="K75" s="21" t="n"/>
      <c r="L75" s="40" t="n"/>
      <c r="M75" s="40" t="n"/>
      <c r="N75" s="40" t="n"/>
      <c r="O75" s="18" t="n"/>
      <c r="P75" s="18" t="n"/>
      <c r="Q75" s="22">
        <f>IF($A75="","",IF($G75="","",MAX(0,IF($N75&lt;&gt;"",$N75,Dashboard!$B$2)-$G75)))</f>
        <v/>
      </c>
      <c r="R75" s="22">
        <f>IF(OR($A75="",$L75="",$K75="Resolved"),"",$L75-Dashboard!$B$2)</f>
        <v/>
      </c>
      <c r="S75" s="23">
        <f>IF($A75="","",IF($K75="Resolved","Closed",IF($L75="","Missing Due Date",IF($L75&lt;Dashboard!$B$2,"Overdue",IF($L75&lt;=Dashboard!$B$2+Dashboard!$B$3,"Due Soon","On Track")))))</f>
        <v/>
      </c>
      <c r="T75" s="23">
        <f>IF($A75="","",IF(COUNTIF($A$5:$A$204,$A75)&gt;1,"Duplicate Worklist ID",IF($B75="","Missing Clinic",IF($C75="","Missing Claim Reference",IF($D75="","Missing Payer",IF($F75="","Missing Rejection Category",IF($G75="","Missing Received Date",IF($H75="","Missing Billed Amount",IF($I75="","Missing Owner",IF($J75="","Missing Priority",IF($K75="","Missing Status",IF(AND($K75&lt;&gt;"Resolved",$L75=""),"Missing Follow-up Due Date",IF(AND($K75="Resolved",$N75=""),"Resolved Status Needs Date",IF(AND($K75&lt;&gt;"Resolved",$N75&lt;&gt;""),"Resolved Date/Status Mismatch",IF(AND($K75="Resubmitted",$M75=""),"Resubmitted Status Needs Date",IF(AND($M75&lt;&gt;"",$M75&lt;$G75),"Resubmitted Date Before Receipt",IF(AND($N75&lt;&gt;"",$N75&lt;$G75),"Resolved Date Before Receipt","OK")))))))))))))))))</f>
        <v/>
      </c>
    </row>
    <row r="76" ht="36" customHeight="1">
      <c r="A76" s="24" t="n"/>
      <c r="B76" s="25" t="n"/>
      <c r="C76" s="24" t="n"/>
      <c r="D76" s="25" t="n"/>
      <c r="E76" s="24" t="n"/>
      <c r="F76" s="25" t="n"/>
      <c r="G76" s="42" t="n"/>
      <c r="H76" s="43" t="n"/>
      <c r="I76" s="28" t="n"/>
      <c r="J76" s="28" t="n"/>
      <c r="K76" s="28" t="n"/>
      <c r="L76" s="42" t="n"/>
      <c r="M76" s="42" t="n"/>
      <c r="N76" s="42" t="n"/>
      <c r="O76" s="25" t="n"/>
      <c r="P76" s="25" t="n"/>
      <c r="Q76" s="29">
        <f>IF($A76="","",IF($G76="","",MAX(0,IF($N76&lt;&gt;"",$N76,Dashboard!$B$2)-$G76)))</f>
        <v/>
      </c>
      <c r="R76" s="29">
        <f>IF(OR($A76="",$L76="",$K76="Resolved"),"",$L76-Dashboard!$B$2)</f>
        <v/>
      </c>
      <c r="S76" s="30">
        <f>IF($A76="","",IF($K76="Resolved","Closed",IF($L76="","Missing Due Date",IF($L76&lt;Dashboard!$B$2,"Overdue",IF($L76&lt;=Dashboard!$B$2+Dashboard!$B$3,"Due Soon","On Track")))))</f>
        <v/>
      </c>
      <c r="T76" s="30">
        <f>IF($A76="","",IF(COUNTIF($A$5:$A$204,$A76)&gt;1,"Duplicate Worklist ID",IF($B76="","Missing Clinic",IF($C76="","Missing Claim Reference",IF($D76="","Missing Payer",IF($F76="","Missing Rejection Category",IF($G76="","Missing Received Date",IF($H76="","Missing Billed Amount",IF($I76="","Missing Owner",IF($J76="","Missing Priority",IF($K76="","Missing Status",IF(AND($K76&lt;&gt;"Resolved",$L76=""),"Missing Follow-up Due Date",IF(AND($K76="Resolved",$N76=""),"Resolved Status Needs Date",IF(AND($K76&lt;&gt;"Resolved",$N76&lt;&gt;""),"Resolved Date/Status Mismatch",IF(AND($K76="Resubmitted",$M76=""),"Resubmitted Status Needs Date",IF(AND($M76&lt;&gt;"",$M76&lt;$G76),"Resubmitted Date Before Receipt",IF(AND($N76&lt;&gt;"",$N76&lt;$G76),"Resolved Date Before Receipt","OK")))))))))))))))))</f>
        <v/>
      </c>
    </row>
    <row r="77" ht="36" customHeight="1">
      <c r="A77" s="17" t="n"/>
      <c r="B77" s="18" t="n"/>
      <c r="C77" s="17" t="n"/>
      <c r="D77" s="18" t="n"/>
      <c r="E77" s="17" t="n"/>
      <c r="F77" s="18" t="n"/>
      <c r="G77" s="40" t="n"/>
      <c r="H77" s="41" t="n"/>
      <c r="I77" s="21" t="n"/>
      <c r="J77" s="21" t="n"/>
      <c r="K77" s="21" t="n"/>
      <c r="L77" s="40" t="n"/>
      <c r="M77" s="40" t="n"/>
      <c r="N77" s="40" t="n"/>
      <c r="O77" s="18" t="n"/>
      <c r="P77" s="18" t="n"/>
      <c r="Q77" s="22">
        <f>IF($A77="","",IF($G77="","",MAX(0,IF($N77&lt;&gt;"",$N77,Dashboard!$B$2)-$G77)))</f>
        <v/>
      </c>
      <c r="R77" s="22">
        <f>IF(OR($A77="",$L77="",$K77="Resolved"),"",$L77-Dashboard!$B$2)</f>
        <v/>
      </c>
      <c r="S77" s="23">
        <f>IF($A77="","",IF($K77="Resolved","Closed",IF($L77="","Missing Due Date",IF($L77&lt;Dashboard!$B$2,"Overdue",IF($L77&lt;=Dashboard!$B$2+Dashboard!$B$3,"Due Soon","On Track")))))</f>
        <v/>
      </c>
      <c r="T77" s="23">
        <f>IF($A77="","",IF(COUNTIF($A$5:$A$204,$A77)&gt;1,"Duplicate Worklist ID",IF($B77="","Missing Clinic",IF($C77="","Missing Claim Reference",IF($D77="","Missing Payer",IF($F77="","Missing Rejection Category",IF($G77="","Missing Received Date",IF($H77="","Missing Billed Amount",IF($I77="","Missing Owner",IF($J77="","Missing Priority",IF($K77="","Missing Status",IF(AND($K77&lt;&gt;"Resolved",$L77=""),"Missing Follow-up Due Date",IF(AND($K77="Resolved",$N77=""),"Resolved Status Needs Date",IF(AND($K77&lt;&gt;"Resolved",$N77&lt;&gt;""),"Resolved Date/Status Mismatch",IF(AND($K77="Resubmitted",$M77=""),"Resubmitted Status Needs Date",IF(AND($M77&lt;&gt;"",$M77&lt;$G77),"Resubmitted Date Before Receipt",IF(AND($N77&lt;&gt;"",$N77&lt;$G77),"Resolved Date Before Receipt","OK")))))))))))))))))</f>
        <v/>
      </c>
    </row>
    <row r="78" ht="36" customHeight="1">
      <c r="A78" s="24" t="n"/>
      <c r="B78" s="25" t="n"/>
      <c r="C78" s="24" t="n"/>
      <c r="D78" s="25" t="n"/>
      <c r="E78" s="24" t="n"/>
      <c r="F78" s="25" t="n"/>
      <c r="G78" s="42" t="n"/>
      <c r="H78" s="43" t="n"/>
      <c r="I78" s="28" t="n"/>
      <c r="J78" s="28" t="n"/>
      <c r="K78" s="28" t="n"/>
      <c r="L78" s="42" t="n"/>
      <c r="M78" s="42" t="n"/>
      <c r="N78" s="42" t="n"/>
      <c r="O78" s="25" t="n"/>
      <c r="P78" s="25" t="n"/>
      <c r="Q78" s="29">
        <f>IF($A78="","",IF($G78="","",MAX(0,IF($N78&lt;&gt;"",$N78,Dashboard!$B$2)-$G78)))</f>
        <v/>
      </c>
      <c r="R78" s="29">
        <f>IF(OR($A78="",$L78="",$K78="Resolved"),"",$L78-Dashboard!$B$2)</f>
        <v/>
      </c>
      <c r="S78" s="30">
        <f>IF($A78="","",IF($K78="Resolved","Closed",IF($L78="","Missing Due Date",IF($L78&lt;Dashboard!$B$2,"Overdue",IF($L78&lt;=Dashboard!$B$2+Dashboard!$B$3,"Due Soon","On Track")))))</f>
        <v/>
      </c>
      <c r="T78" s="30">
        <f>IF($A78="","",IF(COUNTIF($A$5:$A$204,$A78)&gt;1,"Duplicate Worklist ID",IF($B78="","Missing Clinic",IF($C78="","Missing Claim Reference",IF($D78="","Missing Payer",IF($F78="","Missing Rejection Category",IF($G78="","Missing Received Date",IF($H78="","Missing Billed Amount",IF($I78="","Missing Owner",IF($J78="","Missing Priority",IF($K78="","Missing Status",IF(AND($K78&lt;&gt;"Resolved",$L78=""),"Missing Follow-up Due Date",IF(AND($K78="Resolved",$N78=""),"Resolved Status Needs Date",IF(AND($K78&lt;&gt;"Resolved",$N78&lt;&gt;""),"Resolved Date/Status Mismatch",IF(AND($K78="Resubmitted",$M78=""),"Resubmitted Status Needs Date",IF(AND($M78&lt;&gt;"",$M78&lt;$G78),"Resubmitted Date Before Receipt",IF(AND($N78&lt;&gt;"",$N78&lt;$G78),"Resolved Date Before Receipt","OK")))))))))))))))))</f>
        <v/>
      </c>
    </row>
    <row r="79" ht="36" customHeight="1">
      <c r="A79" s="17" t="n"/>
      <c r="B79" s="18" t="n"/>
      <c r="C79" s="17" t="n"/>
      <c r="D79" s="18" t="n"/>
      <c r="E79" s="17" t="n"/>
      <c r="F79" s="18" t="n"/>
      <c r="G79" s="40" t="n"/>
      <c r="H79" s="41" t="n"/>
      <c r="I79" s="21" t="n"/>
      <c r="J79" s="21" t="n"/>
      <c r="K79" s="21" t="n"/>
      <c r="L79" s="40" t="n"/>
      <c r="M79" s="40" t="n"/>
      <c r="N79" s="40" t="n"/>
      <c r="O79" s="18" t="n"/>
      <c r="P79" s="18" t="n"/>
      <c r="Q79" s="22">
        <f>IF($A79="","",IF($G79="","",MAX(0,IF($N79&lt;&gt;"",$N79,Dashboard!$B$2)-$G79)))</f>
        <v/>
      </c>
      <c r="R79" s="22">
        <f>IF(OR($A79="",$L79="",$K79="Resolved"),"",$L79-Dashboard!$B$2)</f>
        <v/>
      </c>
      <c r="S79" s="23">
        <f>IF($A79="","",IF($K79="Resolved","Closed",IF($L79="","Missing Due Date",IF($L79&lt;Dashboard!$B$2,"Overdue",IF($L79&lt;=Dashboard!$B$2+Dashboard!$B$3,"Due Soon","On Track")))))</f>
        <v/>
      </c>
      <c r="T79" s="23">
        <f>IF($A79="","",IF(COUNTIF($A$5:$A$204,$A79)&gt;1,"Duplicate Worklist ID",IF($B79="","Missing Clinic",IF($C79="","Missing Claim Reference",IF($D79="","Missing Payer",IF($F79="","Missing Rejection Category",IF($G79="","Missing Received Date",IF($H79="","Missing Billed Amount",IF($I79="","Missing Owner",IF($J79="","Missing Priority",IF($K79="","Missing Status",IF(AND($K79&lt;&gt;"Resolved",$L79=""),"Missing Follow-up Due Date",IF(AND($K79="Resolved",$N79=""),"Resolved Status Needs Date",IF(AND($K79&lt;&gt;"Resolved",$N79&lt;&gt;""),"Resolved Date/Status Mismatch",IF(AND($K79="Resubmitted",$M79=""),"Resubmitted Status Needs Date",IF(AND($M79&lt;&gt;"",$M79&lt;$G79),"Resubmitted Date Before Receipt",IF(AND($N79&lt;&gt;"",$N79&lt;$G79),"Resolved Date Before Receipt","OK")))))))))))))))))</f>
        <v/>
      </c>
    </row>
    <row r="80" ht="36" customHeight="1">
      <c r="A80" s="24" t="n"/>
      <c r="B80" s="25" t="n"/>
      <c r="C80" s="24" t="n"/>
      <c r="D80" s="25" t="n"/>
      <c r="E80" s="24" t="n"/>
      <c r="F80" s="25" t="n"/>
      <c r="G80" s="42" t="n"/>
      <c r="H80" s="43" t="n"/>
      <c r="I80" s="28" t="n"/>
      <c r="J80" s="28" t="n"/>
      <c r="K80" s="28" t="n"/>
      <c r="L80" s="42" t="n"/>
      <c r="M80" s="42" t="n"/>
      <c r="N80" s="42" t="n"/>
      <c r="O80" s="25" t="n"/>
      <c r="P80" s="25" t="n"/>
      <c r="Q80" s="29">
        <f>IF($A80="","",IF($G80="","",MAX(0,IF($N80&lt;&gt;"",$N80,Dashboard!$B$2)-$G80)))</f>
        <v/>
      </c>
      <c r="R80" s="29">
        <f>IF(OR($A80="",$L80="",$K80="Resolved"),"",$L80-Dashboard!$B$2)</f>
        <v/>
      </c>
      <c r="S80" s="30">
        <f>IF($A80="","",IF($K80="Resolved","Closed",IF($L80="","Missing Due Date",IF($L80&lt;Dashboard!$B$2,"Overdue",IF($L80&lt;=Dashboard!$B$2+Dashboard!$B$3,"Due Soon","On Track")))))</f>
        <v/>
      </c>
      <c r="T80" s="30">
        <f>IF($A80="","",IF(COUNTIF($A$5:$A$204,$A80)&gt;1,"Duplicate Worklist ID",IF($B80="","Missing Clinic",IF($C80="","Missing Claim Reference",IF($D80="","Missing Payer",IF($F80="","Missing Rejection Category",IF($G80="","Missing Received Date",IF($H80="","Missing Billed Amount",IF($I80="","Missing Owner",IF($J80="","Missing Priority",IF($K80="","Missing Status",IF(AND($K80&lt;&gt;"Resolved",$L80=""),"Missing Follow-up Due Date",IF(AND($K80="Resolved",$N80=""),"Resolved Status Needs Date",IF(AND($K80&lt;&gt;"Resolved",$N80&lt;&gt;""),"Resolved Date/Status Mismatch",IF(AND($K80="Resubmitted",$M80=""),"Resubmitted Status Needs Date",IF(AND($M80&lt;&gt;"",$M80&lt;$G80),"Resubmitted Date Before Receipt",IF(AND($N80&lt;&gt;"",$N80&lt;$G80),"Resolved Date Before Receipt","OK")))))))))))))))))</f>
        <v/>
      </c>
    </row>
    <row r="81" ht="36" customHeight="1">
      <c r="A81" s="17" t="n"/>
      <c r="B81" s="18" t="n"/>
      <c r="C81" s="17" t="n"/>
      <c r="D81" s="18" t="n"/>
      <c r="E81" s="17" t="n"/>
      <c r="F81" s="18" t="n"/>
      <c r="G81" s="40" t="n"/>
      <c r="H81" s="41" t="n"/>
      <c r="I81" s="21" t="n"/>
      <c r="J81" s="21" t="n"/>
      <c r="K81" s="21" t="n"/>
      <c r="L81" s="40" t="n"/>
      <c r="M81" s="40" t="n"/>
      <c r="N81" s="40" t="n"/>
      <c r="O81" s="18" t="n"/>
      <c r="P81" s="18" t="n"/>
      <c r="Q81" s="22">
        <f>IF($A81="","",IF($G81="","",MAX(0,IF($N81&lt;&gt;"",$N81,Dashboard!$B$2)-$G81)))</f>
        <v/>
      </c>
      <c r="R81" s="22">
        <f>IF(OR($A81="",$L81="",$K81="Resolved"),"",$L81-Dashboard!$B$2)</f>
        <v/>
      </c>
      <c r="S81" s="23">
        <f>IF($A81="","",IF($K81="Resolved","Closed",IF($L81="","Missing Due Date",IF($L81&lt;Dashboard!$B$2,"Overdue",IF($L81&lt;=Dashboard!$B$2+Dashboard!$B$3,"Due Soon","On Track")))))</f>
        <v/>
      </c>
      <c r="T81" s="23">
        <f>IF($A81="","",IF(COUNTIF($A$5:$A$204,$A81)&gt;1,"Duplicate Worklist ID",IF($B81="","Missing Clinic",IF($C81="","Missing Claim Reference",IF($D81="","Missing Payer",IF($F81="","Missing Rejection Category",IF($G81="","Missing Received Date",IF($H81="","Missing Billed Amount",IF($I81="","Missing Owner",IF($J81="","Missing Priority",IF($K81="","Missing Status",IF(AND($K81&lt;&gt;"Resolved",$L81=""),"Missing Follow-up Due Date",IF(AND($K81="Resolved",$N81=""),"Resolved Status Needs Date",IF(AND($K81&lt;&gt;"Resolved",$N81&lt;&gt;""),"Resolved Date/Status Mismatch",IF(AND($K81="Resubmitted",$M81=""),"Resubmitted Status Needs Date",IF(AND($M81&lt;&gt;"",$M81&lt;$G81),"Resubmitted Date Before Receipt",IF(AND($N81&lt;&gt;"",$N81&lt;$G81),"Resolved Date Before Receipt","OK")))))))))))))))))</f>
        <v/>
      </c>
    </row>
    <row r="82" ht="36" customHeight="1">
      <c r="A82" s="24" t="n"/>
      <c r="B82" s="25" t="n"/>
      <c r="C82" s="24" t="n"/>
      <c r="D82" s="25" t="n"/>
      <c r="E82" s="24" t="n"/>
      <c r="F82" s="25" t="n"/>
      <c r="G82" s="42" t="n"/>
      <c r="H82" s="43" t="n"/>
      <c r="I82" s="28" t="n"/>
      <c r="J82" s="28" t="n"/>
      <c r="K82" s="28" t="n"/>
      <c r="L82" s="42" t="n"/>
      <c r="M82" s="42" t="n"/>
      <c r="N82" s="42" t="n"/>
      <c r="O82" s="25" t="n"/>
      <c r="P82" s="25" t="n"/>
      <c r="Q82" s="29">
        <f>IF($A82="","",IF($G82="","",MAX(0,IF($N82&lt;&gt;"",$N82,Dashboard!$B$2)-$G82)))</f>
        <v/>
      </c>
      <c r="R82" s="29">
        <f>IF(OR($A82="",$L82="",$K82="Resolved"),"",$L82-Dashboard!$B$2)</f>
        <v/>
      </c>
      <c r="S82" s="30">
        <f>IF($A82="","",IF($K82="Resolved","Closed",IF($L82="","Missing Due Date",IF($L82&lt;Dashboard!$B$2,"Overdue",IF($L82&lt;=Dashboard!$B$2+Dashboard!$B$3,"Due Soon","On Track")))))</f>
        <v/>
      </c>
      <c r="T82" s="30">
        <f>IF($A82="","",IF(COUNTIF($A$5:$A$204,$A82)&gt;1,"Duplicate Worklist ID",IF($B82="","Missing Clinic",IF($C82="","Missing Claim Reference",IF($D82="","Missing Payer",IF($F82="","Missing Rejection Category",IF($G82="","Missing Received Date",IF($H82="","Missing Billed Amount",IF($I82="","Missing Owner",IF($J82="","Missing Priority",IF($K82="","Missing Status",IF(AND($K82&lt;&gt;"Resolved",$L82=""),"Missing Follow-up Due Date",IF(AND($K82="Resolved",$N82=""),"Resolved Status Needs Date",IF(AND($K82&lt;&gt;"Resolved",$N82&lt;&gt;""),"Resolved Date/Status Mismatch",IF(AND($K82="Resubmitted",$M82=""),"Resubmitted Status Needs Date",IF(AND($M82&lt;&gt;"",$M82&lt;$G82),"Resubmitted Date Before Receipt",IF(AND($N82&lt;&gt;"",$N82&lt;$G82),"Resolved Date Before Receipt","OK")))))))))))))))))</f>
        <v/>
      </c>
    </row>
    <row r="83" ht="36" customHeight="1">
      <c r="A83" s="17" t="n"/>
      <c r="B83" s="18" t="n"/>
      <c r="C83" s="17" t="n"/>
      <c r="D83" s="18" t="n"/>
      <c r="E83" s="17" t="n"/>
      <c r="F83" s="18" t="n"/>
      <c r="G83" s="40" t="n"/>
      <c r="H83" s="41" t="n"/>
      <c r="I83" s="21" t="n"/>
      <c r="J83" s="21" t="n"/>
      <c r="K83" s="21" t="n"/>
      <c r="L83" s="40" t="n"/>
      <c r="M83" s="40" t="n"/>
      <c r="N83" s="40" t="n"/>
      <c r="O83" s="18" t="n"/>
      <c r="P83" s="18" t="n"/>
      <c r="Q83" s="22">
        <f>IF($A83="","",IF($G83="","",MAX(0,IF($N83&lt;&gt;"",$N83,Dashboard!$B$2)-$G83)))</f>
        <v/>
      </c>
      <c r="R83" s="22">
        <f>IF(OR($A83="",$L83="",$K83="Resolved"),"",$L83-Dashboard!$B$2)</f>
        <v/>
      </c>
      <c r="S83" s="23">
        <f>IF($A83="","",IF($K83="Resolved","Closed",IF($L83="","Missing Due Date",IF($L83&lt;Dashboard!$B$2,"Overdue",IF($L83&lt;=Dashboard!$B$2+Dashboard!$B$3,"Due Soon","On Track")))))</f>
        <v/>
      </c>
      <c r="T83" s="23">
        <f>IF($A83="","",IF(COUNTIF($A$5:$A$204,$A83)&gt;1,"Duplicate Worklist ID",IF($B83="","Missing Clinic",IF($C83="","Missing Claim Reference",IF($D83="","Missing Payer",IF($F83="","Missing Rejection Category",IF($G83="","Missing Received Date",IF($H83="","Missing Billed Amount",IF($I83="","Missing Owner",IF($J83="","Missing Priority",IF($K83="","Missing Status",IF(AND($K83&lt;&gt;"Resolved",$L83=""),"Missing Follow-up Due Date",IF(AND($K83="Resolved",$N83=""),"Resolved Status Needs Date",IF(AND($K83&lt;&gt;"Resolved",$N83&lt;&gt;""),"Resolved Date/Status Mismatch",IF(AND($K83="Resubmitted",$M83=""),"Resubmitted Status Needs Date",IF(AND($M83&lt;&gt;"",$M83&lt;$G83),"Resubmitted Date Before Receipt",IF(AND($N83&lt;&gt;"",$N83&lt;$G83),"Resolved Date Before Receipt","OK")))))))))))))))))</f>
        <v/>
      </c>
    </row>
    <row r="84" ht="36" customHeight="1">
      <c r="A84" s="24" t="n"/>
      <c r="B84" s="25" t="n"/>
      <c r="C84" s="24" t="n"/>
      <c r="D84" s="25" t="n"/>
      <c r="E84" s="24" t="n"/>
      <c r="F84" s="25" t="n"/>
      <c r="G84" s="42" t="n"/>
      <c r="H84" s="43" t="n"/>
      <c r="I84" s="28" t="n"/>
      <c r="J84" s="28" t="n"/>
      <c r="K84" s="28" t="n"/>
      <c r="L84" s="42" t="n"/>
      <c r="M84" s="42" t="n"/>
      <c r="N84" s="42" t="n"/>
      <c r="O84" s="25" t="n"/>
      <c r="P84" s="25" t="n"/>
      <c r="Q84" s="29">
        <f>IF($A84="","",IF($G84="","",MAX(0,IF($N84&lt;&gt;"",$N84,Dashboard!$B$2)-$G84)))</f>
        <v/>
      </c>
      <c r="R84" s="29">
        <f>IF(OR($A84="",$L84="",$K84="Resolved"),"",$L84-Dashboard!$B$2)</f>
        <v/>
      </c>
      <c r="S84" s="30">
        <f>IF($A84="","",IF($K84="Resolved","Closed",IF($L84="","Missing Due Date",IF($L84&lt;Dashboard!$B$2,"Overdue",IF($L84&lt;=Dashboard!$B$2+Dashboard!$B$3,"Due Soon","On Track")))))</f>
        <v/>
      </c>
      <c r="T84" s="30">
        <f>IF($A84="","",IF(COUNTIF($A$5:$A$204,$A84)&gt;1,"Duplicate Worklist ID",IF($B84="","Missing Clinic",IF($C84="","Missing Claim Reference",IF($D84="","Missing Payer",IF($F84="","Missing Rejection Category",IF($G84="","Missing Received Date",IF($H84="","Missing Billed Amount",IF($I84="","Missing Owner",IF($J84="","Missing Priority",IF($K84="","Missing Status",IF(AND($K84&lt;&gt;"Resolved",$L84=""),"Missing Follow-up Due Date",IF(AND($K84="Resolved",$N84=""),"Resolved Status Needs Date",IF(AND($K84&lt;&gt;"Resolved",$N84&lt;&gt;""),"Resolved Date/Status Mismatch",IF(AND($K84="Resubmitted",$M84=""),"Resubmitted Status Needs Date",IF(AND($M84&lt;&gt;"",$M84&lt;$G84),"Resubmitted Date Before Receipt",IF(AND($N84&lt;&gt;"",$N84&lt;$G84),"Resolved Date Before Receipt","OK")))))))))))))))))</f>
        <v/>
      </c>
    </row>
    <row r="85" ht="36" customHeight="1">
      <c r="A85" s="17" t="n"/>
      <c r="B85" s="18" t="n"/>
      <c r="C85" s="17" t="n"/>
      <c r="D85" s="18" t="n"/>
      <c r="E85" s="17" t="n"/>
      <c r="F85" s="18" t="n"/>
      <c r="G85" s="40" t="n"/>
      <c r="H85" s="41" t="n"/>
      <c r="I85" s="21" t="n"/>
      <c r="J85" s="21" t="n"/>
      <c r="K85" s="21" t="n"/>
      <c r="L85" s="40" t="n"/>
      <c r="M85" s="40" t="n"/>
      <c r="N85" s="40" t="n"/>
      <c r="O85" s="18" t="n"/>
      <c r="P85" s="18" t="n"/>
      <c r="Q85" s="22">
        <f>IF($A85="","",IF($G85="","",MAX(0,IF($N85&lt;&gt;"",$N85,Dashboard!$B$2)-$G85)))</f>
        <v/>
      </c>
      <c r="R85" s="22">
        <f>IF(OR($A85="",$L85="",$K85="Resolved"),"",$L85-Dashboard!$B$2)</f>
        <v/>
      </c>
      <c r="S85" s="23">
        <f>IF($A85="","",IF($K85="Resolved","Closed",IF($L85="","Missing Due Date",IF($L85&lt;Dashboard!$B$2,"Overdue",IF($L85&lt;=Dashboard!$B$2+Dashboard!$B$3,"Due Soon","On Track")))))</f>
        <v/>
      </c>
      <c r="T85" s="23">
        <f>IF($A85="","",IF(COUNTIF($A$5:$A$204,$A85)&gt;1,"Duplicate Worklist ID",IF($B85="","Missing Clinic",IF($C85="","Missing Claim Reference",IF($D85="","Missing Payer",IF($F85="","Missing Rejection Category",IF($G85="","Missing Received Date",IF($H85="","Missing Billed Amount",IF($I85="","Missing Owner",IF($J85="","Missing Priority",IF($K85="","Missing Status",IF(AND($K85&lt;&gt;"Resolved",$L85=""),"Missing Follow-up Due Date",IF(AND($K85="Resolved",$N85=""),"Resolved Status Needs Date",IF(AND($K85&lt;&gt;"Resolved",$N85&lt;&gt;""),"Resolved Date/Status Mismatch",IF(AND($K85="Resubmitted",$M85=""),"Resubmitted Status Needs Date",IF(AND($M85&lt;&gt;"",$M85&lt;$G85),"Resubmitted Date Before Receipt",IF(AND($N85&lt;&gt;"",$N85&lt;$G85),"Resolved Date Before Receipt","OK")))))))))))))))))</f>
        <v/>
      </c>
    </row>
    <row r="86" ht="36" customHeight="1">
      <c r="A86" s="24" t="n"/>
      <c r="B86" s="25" t="n"/>
      <c r="C86" s="24" t="n"/>
      <c r="D86" s="25" t="n"/>
      <c r="E86" s="24" t="n"/>
      <c r="F86" s="25" t="n"/>
      <c r="G86" s="42" t="n"/>
      <c r="H86" s="43" t="n"/>
      <c r="I86" s="28" t="n"/>
      <c r="J86" s="28" t="n"/>
      <c r="K86" s="28" t="n"/>
      <c r="L86" s="42" t="n"/>
      <c r="M86" s="42" t="n"/>
      <c r="N86" s="42" t="n"/>
      <c r="O86" s="25" t="n"/>
      <c r="P86" s="25" t="n"/>
      <c r="Q86" s="29">
        <f>IF($A86="","",IF($G86="","",MAX(0,IF($N86&lt;&gt;"",$N86,Dashboard!$B$2)-$G86)))</f>
        <v/>
      </c>
      <c r="R86" s="29">
        <f>IF(OR($A86="",$L86="",$K86="Resolved"),"",$L86-Dashboard!$B$2)</f>
        <v/>
      </c>
      <c r="S86" s="30">
        <f>IF($A86="","",IF($K86="Resolved","Closed",IF($L86="","Missing Due Date",IF($L86&lt;Dashboard!$B$2,"Overdue",IF($L86&lt;=Dashboard!$B$2+Dashboard!$B$3,"Due Soon","On Track")))))</f>
        <v/>
      </c>
      <c r="T86" s="30">
        <f>IF($A86="","",IF(COUNTIF($A$5:$A$204,$A86)&gt;1,"Duplicate Worklist ID",IF($B86="","Missing Clinic",IF($C86="","Missing Claim Reference",IF($D86="","Missing Payer",IF($F86="","Missing Rejection Category",IF($G86="","Missing Received Date",IF($H86="","Missing Billed Amount",IF($I86="","Missing Owner",IF($J86="","Missing Priority",IF($K86="","Missing Status",IF(AND($K86&lt;&gt;"Resolved",$L86=""),"Missing Follow-up Due Date",IF(AND($K86="Resolved",$N86=""),"Resolved Status Needs Date",IF(AND($K86&lt;&gt;"Resolved",$N86&lt;&gt;""),"Resolved Date/Status Mismatch",IF(AND($K86="Resubmitted",$M86=""),"Resubmitted Status Needs Date",IF(AND($M86&lt;&gt;"",$M86&lt;$G86),"Resubmitted Date Before Receipt",IF(AND($N86&lt;&gt;"",$N86&lt;$G86),"Resolved Date Before Receipt","OK")))))))))))))))))</f>
        <v/>
      </c>
    </row>
    <row r="87" ht="36" customHeight="1">
      <c r="A87" s="17" t="n"/>
      <c r="B87" s="18" t="n"/>
      <c r="C87" s="17" t="n"/>
      <c r="D87" s="18" t="n"/>
      <c r="E87" s="17" t="n"/>
      <c r="F87" s="18" t="n"/>
      <c r="G87" s="40" t="n"/>
      <c r="H87" s="41" t="n"/>
      <c r="I87" s="21" t="n"/>
      <c r="J87" s="21" t="n"/>
      <c r="K87" s="21" t="n"/>
      <c r="L87" s="40" t="n"/>
      <c r="M87" s="40" t="n"/>
      <c r="N87" s="40" t="n"/>
      <c r="O87" s="18" t="n"/>
      <c r="P87" s="18" t="n"/>
      <c r="Q87" s="22">
        <f>IF($A87="","",IF($G87="","",MAX(0,IF($N87&lt;&gt;"",$N87,Dashboard!$B$2)-$G87)))</f>
        <v/>
      </c>
      <c r="R87" s="22">
        <f>IF(OR($A87="",$L87="",$K87="Resolved"),"",$L87-Dashboard!$B$2)</f>
        <v/>
      </c>
      <c r="S87" s="23">
        <f>IF($A87="","",IF($K87="Resolved","Closed",IF($L87="","Missing Due Date",IF($L87&lt;Dashboard!$B$2,"Overdue",IF($L87&lt;=Dashboard!$B$2+Dashboard!$B$3,"Due Soon","On Track")))))</f>
        <v/>
      </c>
      <c r="T87" s="23">
        <f>IF($A87="","",IF(COUNTIF($A$5:$A$204,$A87)&gt;1,"Duplicate Worklist ID",IF($B87="","Missing Clinic",IF($C87="","Missing Claim Reference",IF($D87="","Missing Payer",IF($F87="","Missing Rejection Category",IF($G87="","Missing Received Date",IF($H87="","Missing Billed Amount",IF($I87="","Missing Owner",IF($J87="","Missing Priority",IF($K87="","Missing Status",IF(AND($K87&lt;&gt;"Resolved",$L87=""),"Missing Follow-up Due Date",IF(AND($K87="Resolved",$N87=""),"Resolved Status Needs Date",IF(AND($K87&lt;&gt;"Resolved",$N87&lt;&gt;""),"Resolved Date/Status Mismatch",IF(AND($K87="Resubmitted",$M87=""),"Resubmitted Status Needs Date",IF(AND($M87&lt;&gt;"",$M87&lt;$G87),"Resubmitted Date Before Receipt",IF(AND($N87&lt;&gt;"",$N87&lt;$G87),"Resolved Date Before Receipt","OK")))))))))))))))))</f>
        <v/>
      </c>
    </row>
    <row r="88" ht="36" customHeight="1">
      <c r="A88" s="24" t="n"/>
      <c r="B88" s="25" t="n"/>
      <c r="C88" s="24" t="n"/>
      <c r="D88" s="25" t="n"/>
      <c r="E88" s="24" t="n"/>
      <c r="F88" s="25" t="n"/>
      <c r="G88" s="42" t="n"/>
      <c r="H88" s="43" t="n"/>
      <c r="I88" s="28" t="n"/>
      <c r="J88" s="28" t="n"/>
      <c r="K88" s="28" t="n"/>
      <c r="L88" s="42" t="n"/>
      <c r="M88" s="42" t="n"/>
      <c r="N88" s="42" t="n"/>
      <c r="O88" s="25" t="n"/>
      <c r="P88" s="25" t="n"/>
      <c r="Q88" s="29">
        <f>IF($A88="","",IF($G88="","",MAX(0,IF($N88&lt;&gt;"",$N88,Dashboard!$B$2)-$G88)))</f>
        <v/>
      </c>
      <c r="R88" s="29">
        <f>IF(OR($A88="",$L88="",$K88="Resolved"),"",$L88-Dashboard!$B$2)</f>
        <v/>
      </c>
      <c r="S88" s="30">
        <f>IF($A88="","",IF($K88="Resolved","Closed",IF($L88="","Missing Due Date",IF($L88&lt;Dashboard!$B$2,"Overdue",IF($L88&lt;=Dashboard!$B$2+Dashboard!$B$3,"Due Soon","On Track")))))</f>
        <v/>
      </c>
      <c r="T88" s="30">
        <f>IF($A88="","",IF(COUNTIF($A$5:$A$204,$A88)&gt;1,"Duplicate Worklist ID",IF($B88="","Missing Clinic",IF($C88="","Missing Claim Reference",IF($D88="","Missing Payer",IF($F88="","Missing Rejection Category",IF($G88="","Missing Received Date",IF($H88="","Missing Billed Amount",IF($I88="","Missing Owner",IF($J88="","Missing Priority",IF($K88="","Missing Status",IF(AND($K88&lt;&gt;"Resolved",$L88=""),"Missing Follow-up Due Date",IF(AND($K88="Resolved",$N88=""),"Resolved Status Needs Date",IF(AND($K88&lt;&gt;"Resolved",$N88&lt;&gt;""),"Resolved Date/Status Mismatch",IF(AND($K88="Resubmitted",$M88=""),"Resubmitted Status Needs Date",IF(AND($M88&lt;&gt;"",$M88&lt;$G88),"Resubmitted Date Before Receipt",IF(AND($N88&lt;&gt;"",$N88&lt;$G88),"Resolved Date Before Receipt","OK")))))))))))))))))</f>
        <v/>
      </c>
    </row>
    <row r="89" ht="36" customHeight="1">
      <c r="A89" s="17" t="n"/>
      <c r="B89" s="18" t="n"/>
      <c r="C89" s="17" t="n"/>
      <c r="D89" s="18" t="n"/>
      <c r="E89" s="17" t="n"/>
      <c r="F89" s="18" t="n"/>
      <c r="G89" s="40" t="n"/>
      <c r="H89" s="41" t="n"/>
      <c r="I89" s="21" t="n"/>
      <c r="J89" s="21" t="n"/>
      <c r="K89" s="21" t="n"/>
      <c r="L89" s="40" t="n"/>
      <c r="M89" s="40" t="n"/>
      <c r="N89" s="40" t="n"/>
      <c r="O89" s="18" t="n"/>
      <c r="P89" s="18" t="n"/>
      <c r="Q89" s="22">
        <f>IF($A89="","",IF($G89="","",MAX(0,IF($N89&lt;&gt;"",$N89,Dashboard!$B$2)-$G89)))</f>
        <v/>
      </c>
      <c r="R89" s="22">
        <f>IF(OR($A89="",$L89="",$K89="Resolved"),"",$L89-Dashboard!$B$2)</f>
        <v/>
      </c>
      <c r="S89" s="23">
        <f>IF($A89="","",IF($K89="Resolved","Closed",IF($L89="","Missing Due Date",IF($L89&lt;Dashboard!$B$2,"Overdue",IF($L89&lt;=Dashboard!$B$2+Dashboard!$B$3,"Due Soon","On Track")))))</f>
        <v/>
      </c>
      <c r="T89" s="23">
        <f>IF($A89="","",IF(COUNTIF($A$5:$A$204,$A89)&gt;1,"Duplicate Worklist ID",IF($B89="","Missing Clinic",IF($C89="","Missing Claim Reference",IF($D89="","Missing Payer",IF($F89="","Missing Rejection Category",IF($G89="","Missing Received Date",IF($H89="","Missing Billed Amount",IF($I89="","Missing Owner",IF($J89="","Missing Priority",IF($K89="","Missing Status",IF(AND($K89&lt;&gt;"Resolved",$L89=""),"Missing Follow-up Due Date",IF(AND($K89="Resolved",$N89=""),"Resolved Status Needs Date",IF(AND($K89&lt;&gt;"Resolved",$N89&lt;&gt;""),"Resolved Date/Status Mismatch",IF(AND($K89="Resubmitted",$M89=""),"Resubmitted Status Needs Date",IF(AND($M89&lt;&gt;"",$M89&lt;$G89),"Resubmitted Date Before Receipt",IF(AND($N89&lt;&gt;"",$N89&lt;$G89),"Resolved Date Before Receipt","OK")))))))))))))))))</f>
        <v/>
      </c>
    </row>
    <row r="90" ht="36" customHeight="1">
      <c r="A90" s="24" t="n"/>
      <c r="B90" s="25" t="n"/>
      <c r="C90" s="24" t="n"/>
      <c r="D90" s="25" t="n"/>
      <c r="E90" s="24" t="n"/>
      <c r="F90" s="25" t="n"/>
      <c r="G90" s="42" t="n"/>
      <c r="H90" s="43" t="n"/>
      <c r="I90" s="28" t="n"/>
      <c r="J90" s="28" t="n"/>
      <c r="K90" s="28" t="n"/>
      <c r="L90" s="42" t="n"/>
      <c r="M90" s="42" t="n"/>
      <c r="N90" s="42" t="n"/>
      <c r="O90" s="25" t="n"/>
      <c r="P90" s="25" t="n"/>
      <c r="Q90" s="29">
        <f>IF($A90="","",IF($G90="","",MAX(0,IF($N90&lt;&gt;"",$N90,Dashboard!$B$2)-$G90)))</f>
        <v/>
      </c>
      <c r="R90" s="29">
        <f>IF(OR($A90="",$L90="",$K90="Resolved"),"",$L90-Dashboard!$B$2)</f>
        <v/>
      </c>
      <c r="S90" s="30">
        <f>IF($A90="","",IF($K90="Resolved","Closed",IF($L90="","Missing Due Date",IF($L90&lt;Dashboard!$B$2,"Overdue",IF($L90&lt;=Dashboard!$B$2+Dashboard!$B$3,"Due Soon","On Track")))))</f>
        <v/>
      </c>
      <c r="T90" s="30">
        <f>IF($A90="","",IF(COUNTIF($A$5:$A$204,$A90)&gt;1,"Duplicate Worklist ID",IF($B90="","Missing Clinic",IF($C90="","Missing Claim Reference",IF($D90="","Missing Payer",IF($F90="","Missing Rejection Category",IF($G90="","Missing Received Date",IF($H90="","Missing Billed Amount",IF($I90="","Missing Owner",IF($J90="","Missing Priority",IF($K90="","Missing Status",IF(AND($K90&lt;&gt;"Resolved",$L90=""),"Missing Follow-up Due Date",IF(AND($K90="Resolved",$N90=""),"Resolved Status Needs Date",IF(AND($K90&lt;&gt;"Resolved",$N90&lt;&gt;""),"Resolved Date/Status Mismatch",IF(AND($K90="Resubmitted",$M90=""),"Resubmitted Status Needs Date",IF(AND($M90&lt;&gt;"",$M90&lt;$G90),"Resubmitted Date Before Receipt",IF(AND($N90&lt;&gt;"",$N90&lt;$G90),"Resolved Date Before Receipt","OK")))))))))))))))))</f>
        <v/>
      </c>
    </row>
    <row r="91" ht="36" customHeight="1">
      <c r="A91" s="17" t="n"/>
      <c r="B91" s="18" t="n"/>
      <c r="C91" s="17" t="n"/>
      <c r="D91" s="18" t="n"/>
      <c r="E91" s="17" t="n"/>
      <c r="F91" s="18" t="n"/>
      <c r="G91" s="40" t="n"/>
      <c r="H91" s="41" t="n"/>
      <c r="I91" s="21" t="n"/>
      <c r="J91" s="21" t="n"/>
      <c r="K91" s="21" t="n"/>
      <c r="L91" s="40" t="n"/>
      <c r="M91" s="40" t="n"/>
      <c r="N91" s="40" t="n"/>
      <c r="O91" s="18" t="n"/>
      <c r="P91" s="18" t="n"/>
      <c r="Q91" s="22">
        <f>IF($A91="","",IF($G91="","",MAX(0,IF($N91&lt;&gt;"",$N91,Dashboard!$B$2)-$G91)))</f>
        <v/>
      </c>
      <c r="R91" s="22">
        <f>IF(OR($A91="",$L91="",$K91="Resolved"),"",$L91-Dashboard!$B$2)</f>
        <v/>
      </c>
      <c r="S91" s="23">
        <f>IF($A91="","",IF($K91="Resolved","Closed",IF($L91="","Missing Due Date",IF($L91&lt;Dashboard!$B$2,"Overdue",IF($L91&lt;=Dashboard!$B$2+Dashboard!$B$3,"Due Soon","On Track")))))</f>
        <v/>
      </c>
      <c r="T91" s="23">
        <f>IF($A91="","",IF(COUNTIF($A$5:$A$204,$A91)&gt;1,"Duplicate Worklist ID",IF($B91="","Missing Clinic",IF($C91="","Missing Claim Reference",IF($D91="","Missing Payer",IF($F91="","Missing Rejection Category",IF($G91="","Missing Received Date",IF($H91="","Missing Billed Amount",IF($I91="","Missing Owner",IF($J91="","Missing Priority",IF($K91="","Missing Status",IF(AND($K91&lt;&gt;"Resolved",$L91=""),"Missing Follow-up Due Date",IF(AND($K91="Resolved",$N91=""),"Resolved Status Needs Date",IF(AND($K91&lt;&gt;"Resolved",$N91&lt;&gt;""),"Resolved Date/Status Mismatch",IF(AND($K91="Resubmitted",$M91=""),"Resubmitted Status Needs Date",IF(AND($M91&lt;&gt;"",$M91&lt;$G91),"Resubmitted Date Before Receipt",IF(AND($N91&lt;&gt;"",$N91&lt;$G91),"Resolved Date Before Receipt","OK")))))))))))))))))</f>
        <v/>
      </c>
    </row>
    <row r="92" ht="36" customHeight="1">
      <c r="A92" s="24" t="n"/>
      <c r="B92" s="25" t="n"/>
      <c r="C92" s="24" t="n"/>
      <c r="D92" s="25" t="n"/>
      <c r="E92" s="24" t="n"/>
      <c r="F92" s="25" t="n"/>
      <c r="G92" s="42" t="n"/>
      <c r="H92" s="43" t="n"/>
      <c r="I92" s="28" t="n"/>
      <c r="J92" s="28" t="n"/>
      <c r="K92" s="28" t="n"/>
      <c r="L92" s="42" t="n"/>
      <c r="M92" s="42" t="n"/>
      <c r="N92" s="42" t="n"/>
      <c r="O92" s="25" t="n"/>
      <c r="P92" s="25" t="n"/>
      <c r="Q92" s="29">
        <f>IF($A92="","",IF($G92="","",MAX(0,IF($N92&lt;&gt;"",$N92,Dashboard!$B$2)-$G92)))</f>
        <v/>
      </c>
      <c r="R92" s="29">
        <f>IF(OR($A92="",$L92="",$K92="Resolved"),"",$L92-Dashboard!$B$2)</f>
        <v/>
      </c>
      <c r="S92" s="30">
        <f>IF($A92="","",IF($K92="Resolved","Closed",IF($L92="","Missing Due Date",IF($L92&lt;Dashboard!$B$2,"Overdue",IF($L92&lt;=Dashboard!$B$2+Dashboard!$B$3,"Due Soon","On Track")))))</f>
        <v/>
      </c>
      <c r="T92" s="30">
        <f>IF($A92="","",IF(COUNTIF($A$5:$A$204,$A92)&gt;1,"Duplicate Worklist ID",IF($B92="","Missing Clinic",IF($C92="","Missing Claim Reference",IF($D92="","Missing Payer",IF($F92="","Missing Rejection Category",IF($G92="","Missing Received Date",IF($H92="","Missing Billed Amount",IF($I92="","Missing Owner",IF($J92="","Missing Priority",IF($K92="","Missing Status",IF(AND($K92&lt;&gt;"Resolved",$L92=""),"Missing Follow-up Due Date",IF(AND($K92="Resolved",$N92=""),"Resolved Status Needs Date",IF(AND($K92&lt;&gt;"Resolved",$N92&lt;&gt;""),"Resolved Date/Status Mismatch",IF(AND($K92="Resubmitted",$M92=""),"Resubmitted Status Needs Date",IF(AND($M92&lt;&gt;"",$M92&lt;$G92),"Resubmitted Date Before Receipt",IF(AND($N92&lt;&gt;"",$N92&lt;$G92),"Resolved Date Before Receipt","OK")))))))))))))))))</f>
        <v/>
      </c>
    </row>
    <row r="93" ht="36" customHeight="1">
      <c r="A93" s="17" t="n"/>
      <c r="B93" s="18" t="n"/>
      <c r="C93" s="17" t="n"/>
      <c r="D93" s="18" t="n"/>
      <c r="E93" s="17" t="n"/>
      <c r="F93" s="18" t="n"/>
      <c r="G93" s="40" t="n"/>
      <c r="H93" s="41" t="n"/>
      <c r="I93" s="21" t="n"/>
      <c r="J93" s="21" t="n"/>
      <c r="K93" s="21" t="n"/>
      <c r="L93" s="40" t="n"/>
      <c r="M93" s="40" t="n"/>
      <c r="N93" s="40" t="n"/>
      <c r="O93" s="18" t="n"/>
      <c r="P93" s="18" t="n"/>
      <c r="Q93" s="22">
        <f>IF($A93="","",IF($G93="","",MAX(0,IF($N93&lt;&gt;"",$N93,Dashboard!$B$2)-$G93)))</f>
        <v/>
      </c>
      <c r="R93" s="22">
        <f>IF(OR($A93="",$L93="",$K93="Resolved"),"",$L93-Dashboard!$B$2)</f>
        <v/>
      </c>
      <c r="S93" s="23">
        <f>IF($A93="","",IF($K93="Resolved","Closed",IF($L93="","Missing Due Date",IF($L93&lt;Dashboard!$B$2,"Overdue",IF($L93&lt;=Dashboard!$B$2+Dashboard!$B$3,"Due Soon","On Track")))))</f>
        <v/>
      </c>
      <c r="T93" s="23">
        <f>IF($A93="","",IF(COUNTIF($A$5:$A$204,$A93)&gt;1,"Duplicate Worklist ID",IF($B93="","Missing Clinic",IF($C93="","Missing Claim Reference",IF($D93="","Missing Payer",IF($F93="","Missing Rejection Category",IF($G93="","Missing Received Date",IF($H93="","Missing Billed Amount",IF($I93="","Missing Owner",IF($J93="","Missing Priority",IF($K93="","Missing Status",IF(AND($K93&lt;&gt;"Resolved",$L93=""),"Missing Follow-up Due Date",IF(AND($K93="Resolved",$N93=""),"Resolved Status Needs Date",IF(AND($K93&lt;&gt;"Resolved",$N93&lt;&gt;""),"Resolved Date/Status Mismatch",IF(AND($K93="Resubmitted",$M93=""),"Resubmitted Status Needs Date",IF(AND($M93&lt;&gt;"",$M93&lt;$G93),"Resubmitted Date Before Receipt",IF(AND($N93&lt;&gt;"",$N93&lt;$G93),"Resolved Date Before Receipt","OK")))))))))))))))))</f>
        <v/>
      </c>
    </row>
    <row r="94" ht="36" customHeight="1">
      <c r="A94" s="24" t="n"/>
      <c r="B94" s="25" t="n"/>
      <c r="C94" s="24" t="n"/>
      <c r="D94" s="25" t="n"/>
      <c r="E94" s="24" t="n"/>
      <c r="F94" s="25" t="n"/>
      <c r="G94" s="42" t="n"/>
      <c r="H94" s="43" t="n"/>
      <c r="I94" s="28" t="n"/>
      <c r="J94" s="28" t="n"/>
      <c r="K94" s="28" t="n"/>
      <c r="L94" s="42" t="n"/>
      <c r="M94" s="42" t="n"/>
      <c r="N94" s="42" t="n"/>
      <c r="O94" s="25" t="n"/>
      <c r="P94" s="25" t="n"/>
      <c r="Q94" s="29">
        <f>IF($A94="","",IF($G94="","",MAX(0,IF($N94&lt;&gt;"",$N94,Dashboard!$B$2)-$G94)))</f>
        <v/>
      </c>
      <c r="R94" s="29">
        <f>IF(OR($A94="",$L94="",$K94="Resolved"),"",$L94-Dashboard!$B$2)</f>
        <v/>
      </c>
      <c r="S94" s="30">
        <f>IF($A94="","",IF($K94="Resolved","Closed",IF($L94="","Missing Due Date",IF($L94&lt;Dashboard!$B$2,"Overdue",IF($L94&lt;=Dashboard!$B$2+Dashboard!$B$3,"Due Soon","On Track")))))</f>
        <v/>
      </c>
      <c r="T94" s="30">
        <f>IF($A94="","",IF(COUNTIF($A$5:$A$204,$A94)&gt;1,"Duplicate Worklist ID",IF($B94="","Missing Clinic",IF($C94="","Missing Claim Reference",IF($D94="","Missing Payer",IF($F94="","Missing Rejection Category",IF($G94="","Missing Received Date",IF($H94="","Missing Billed Amount",IF($I94="","Missing Owner",IF($J94="","Missing Priority",IF($K94="","Missing Status",IF(AND($K94&lt;&gt;"Resolved",$L94=""),"Missing Follow-up Due Date",IF(AND($K94="Resolved",$N94=""),"Resolved Status Needs Date",IF(AND($K94&lt;&gt;"Resolved",$N94&lt;&gt;""),"Resolved Date/Status Mismatch",IF(AND($K94="Resubmitted",$M94=""),"Resubmitted Status Needs Date",IF(AND($M94&lt;&gt;"",$M94&lt;$G94),"Resubmitted Date Before Receipt",IF(AND($N94&lt;&gt;"",$N94&lt;$G94),"Resolved Date Before Receipt","OK")))))))))))))))))</f>
        <v/>
      </c>
    </row>
    <row r="95" ht="36" customHeight="1">
      <c r="A95" s="17" t="n"/>
      <c r="B95" s="18" t="n"/>
      <c r="C95" s="17" t="n"/>
      <c r="D95" s="18" t="n"/>
      <c r="E95" s="17" t="n"/>
      <c r="F95" s="18" t="n"/>
      <c r="G95" s="40" t="n"/>
      <c r="H95" s="41" t="n"/>
      <c r="I95" s="21" t="n"/>
      <c r="J95" s="21" t="n"/>
      <c r="K95" s="21" t="n"/>
      <c r="L95" s="40" t="n"/>
      <c r="M95" s="40" t="n"/>
      <c r="N95" s="40" t="n"/>
      <c r="O95" s="18" t="n"/>
      <c r="P95" s="18" t="n"/>
      <c r="Q95" s="22">
        <f>IF($A95="","",IF($G95="","",MAX(0,IF($N95&lt;&gt;"",$N95,Dashboard!$B$2)-$G95)))</f>
        <v/>
      </c>
      <c r="R95" s="22">
        <f>IF(OR($A95="",$L95="",$K95="Resolved"),"",$L95-Dashboard!$B$2)</f>
        <v/>
      </c>
      <c r="S95" s="23">
        <f>IF($A95="","",IF($K95="Resolved","Closed",IF($L95="","Missing Due Date",IF($L95&lt;Dashboard!$B$2,"Overdue",IF($L95&lt;=Dashboard!$B$2+Dashboard!$B$3,"Due Soon","On Track")))))</f>
        <v/>
      </c>
      <c r="T95" s="23">
        <f>IF($A95="","",IF(COUNTIF($A$5:$A$204,$A95)&gt;1,"Duplicate Worklist ID",IF($B95="","Missing Clinic",IF($C95="","Missing Claim Reference",IF($D95="","Missing Payer",IF($F95="","Missing Rejection Category",IF($G95="","Missing Received Date",IF($H95="","Missing Billed Amount",IF($I95="","Missing Owner",IF($J95="","Missing Priority",IF($K95="","Missing Status",IF(AND($K95&lt;&gt;"Resolved",$L95=""),"Missing Follow-up Due Date",IF(AND($K95="Resolved",$N95=""),"Resolved Status Needs Date",IF(AND($K95&lt;&gt;"Resolved",$N95&lt;&gt;""),"Resolved Date/Status Mismatch",IF(AND($K95="Resubmitted",$M95=""),"Resubmitted Status Needs Date",IF(AND($M95&lt;&gt;"",$M95&lt;$G95),"Resubmitted Date Before Receipt",IF(AND($N95&lt;&gt;"",$N95&lt;$G95),"Resolved Date Before Receipt","OK")))))))))))))))))</f>
        <v/>
      </c>
    </row>
    <row r="96" ht="36" customHeight="1">
      <c r="A96" s="24" t="n"/>
      <c r="B96" s="25" t="n"/>
      <c r="C96" s="24" t="n"/>
      <c r="D96" s="25" t="n"/>
      <c r="E96" s="24" t="n"/>
      <c r="F96" s="25" t="n"/>
      <c r="G96" s="42" t="n"/>
      <c r="H96" s="43" t="n"/>
      <c r="I96" s="28" t="n"/>
      <c r="J96" s="28" t="n"/>
      <c r="K96" s="28" t="n"/>
      <c r="L96" s="42" t="n"/>
      <c r="M96" s="42" t="n"/>
      <c r="N96" s="42" t="n"/>
      <c r="O96" s="25" t="n"/>
      <c r="P96" s="25" t="n"/>
      <c r="Q96" s="29">
        <f>IF($A96="","",IF($G96="","",MAX(0,IF($N96&lt;&gt;"",$N96,Dashboard!$B$2)-$G96)))</f>
        <v/>
      </c>
      <c r="R96" s="29">
        <f>IF(OR($A96="",$L96="",$K96="Resolved"),"",$L96-Dashboard!$B$2)</f>
        <v/>
      </c>
      <c r="S96" s="30">
        <f>IF($A96="","",IF($K96="Resolved","Closed",IF($L96="","Missing Due Date",IF($L96&lt;Dashboard!$B$2,"Overdue",IF($L96&lt;=Dashboard!$B$2+Dashboard!$B$3,"Due Soon","On Track")))))</f>
        <v/>
      </c>
      <c r="T96" s="30">
        <f>IF($A96="","",IF(COUNTIF($A$5:$A$204,$A96)&gt;1,"Duplicate Worklist ID",IF($B96="","Missing Clinic",IF($C96="","Missing Claim Reference",IF($D96="","Missing Payer",IF($F96="","Missing Rejection Category",IF($G96="","Missing Received Date",IF($H96="","Missing Billed Amount",IF($I96="","Missing Owner",IF($J96="","Missing Priority",IF($K96="","Missing Status",IF(AND($K96&lt;&gt;"Resolved",$L96=""),"Missing Follow-up Due Date",IF(AND($K96="Resolved",$N96=""),"Resolved Status Needs Date",IF(AND($K96&lt;&gt;"Resolved",$N96&lt;&gt;""),"Resolved Date/Status Mismatch",IF(AND($K96="Resubmitted",$M96=""),"Resubmitted Status Needs Date",IF(AND($M96&lt;&gt;"",$M96&lt;$G96),"Resubmitted Date Before Receipt",IF(AND($N96&lt;&gt;"",$N96&lt;$G96),"Resolved Date Before Receipt","OK")))))))))))))))))</f>
        <v/>
      </c>
    </row>
    <row r="97" ht="36" customHeight="1">
      <c r="A97" s="17" t="n"/>
      <c r="B97" s="18" t="n"/>
      <c r="C97" s="17" t="n"/>
      <c r="D97" s="18" t="n"/>
      <c r="E97" s="17" t="n"/>
      <c r="F97" s="18" t="n"/>
      <c r="G97" s="40" t="n"/>
      <c r="H97" s="41" t="n"/>
      <c r="I97" s="21" t="n"/>
      <c r="J97" s="21" t="n"/>
      <c r="K97" s="21" t="n"/>
      <c r="L97" s="40" t="n"/>
      <c r="M97" s="40" t="n"/>
      <c r="N97" s="40" t="n"/>
      <c r="O97" s="18" t="n"/>
      <c r="P97" s="18" t="n"/>
      <c r="Q97" s="22">
        <f>IF($A97="","",IF($G97="","",MAX(0,IF($N97&lt;&gt;"",$N97,Dashboard!$B$2)-$G97)))</f>
        <v/>
      </c>
      <c r="R97" s="22">
        <f>IF(OR($A97="",$L97="",$K97="Resolved"),"",$L97-Dashboard!$B$2)</f>
        <v/>
      </c>
      <c r="S97" s="23">
        <f>IF($A97="","",IF($K97="Resolved","Closed",IF($L97="","Missing Due Date",IF($L97&lt;Dashboard!$B$2,"Overdue",IF($L97&lt;=Dashboard!$B$2+Dashboard!$B$3,"Due Soon","On Track")))))</f>
        <v/>
      </c>
      <c r="T97" s="23">
        <f>IF($A97="","",IF(COUNTIF($A$5:$A$204,$A97)&gt;1,"Duplicate Worklist ID",IF($B97="","Missing Clinic",IF($C97="","Missing Claim Reference",IF($D97="","Missing Payer",IF($F97="","Missing Rejection Category",IF($G97="","Missing Received Date",IF($H97="","Missing Billed Amount",IF($I97="","Missing Owner",IF($J97="","Missing Priority",IF($K97="","Missing Status",IF(AND($K97&lt;&gt;"Resolved",$L97=""),"Missing Follow-up Due Date",IF(AND($K97="Resolved",$N97=""),"Resolved Status Needs Date",IF(AND($K97&lt;&gt;"Resolved",$N97&lt;&gt;""),"Resolved Date/Status Mismatch",IF(AND($K97="Resubmitted",$M97=""),"Resubmitted Status Needs Date",IF(AND($M97&lt;&gt;"",$M97&lt;$G97),"Resubmitted Date Before Receipt",IF(AND($N97&lt;&gt;"",$N97&lt;$G97),"Resolved Date Before Receipt","OK")))))))))))))))))</f>
        <v/>
      </c>
    </row>
    <row r="98" ht="36" customHeight="1">
      <c r="A98" s="24" t="n"/>
      <c r="B98" s="25" t="n"/>
      <c r="C98" s="24" t="n"/>
      <c r="D98" s="25" t="n"/>
      <c r="E98" s="24" t="n"/>
      <c r="F98" s="25" t="n"/>
      <c r="G98" s="42" t="n"/>
      <c r="H98" s="43" t="n"/>
      <c r="I98" s="28" t="n"/>
      <c r="J98" s="28" t="n"/>
      <c r="K98" s="28" t="n"/>
      <c r="L98" s="42" t="n"/>
      <c r="M98" s="42" t="n"/>
      <c r="N98" s="42" t="n"/>
      <c r="O98" s="25" t="n"/>
      <c r="P98" s="25" t="n"/>
      <c r="Q98" s="29">
        <f>IF($A98="","",IF($G98="","",MAX(0,IF($N98&lt;&gt;"",$N98,Dashboard!$B$2)-$G98)))</f>
        <v/>
      </c>
      <c r="R98" s="29">
        <f>IF(OR($A98="",$L98="",$K98="Resolved"),"",$L98-Dashboard!$B$2)</f>
        <v/>
      </c>
      <c r="S98" s="30">
        <f>IF($A98="","",IF($K98="Resolved","Closed",IF($L98="","Missing Due Date",IF($L98&lt;Dashboard!$B$2,"Overdue",IF($L98&lt;=Dashboard!$B$2+Dashboard!$B$3,"Due Soon","On Track")))))</f>
        <v/>
      </c>
      <c r="T98" s="30">
        <f>IF($A98="","",IF(COUNTIF($A$5:$A$204,$A98)&gt;1,"Duplicate Worklist ID",IF($B98="","Missing Clinic",IF($C98="","Missing Claim Reference",IF($D98="","Missing Payer",IF($F98="","Missing Rejection Category",IF($G98="","Missing Received Date",IF($H98="","Missing Billed Amount",IF($I98="","Missing Owner",IF($J98="","Missing Priority",IF($K98="","Missing Status",IF(AND($K98&lt;&gt;"Resolved",$L98=""),"Missing Follow-up Due Date",IF(AND($K98="Resolved",$N98=""),"Resolved Status Needs Date",IF(AND($K98&lt;&gt;"Resolved",$N98&lt;&gt;""),"Resolved Date/Status Mismatch",IF(AND($K98="Resubmitted",$M98=""),"Resubmitted Status Needs Date",IF(AND($M98&lt;&gt;"",$M98&lt;$G98),"Resubmitted Date Before Receipt",IF(AND($N98&lt;&gt;"",$N98&lt;$G98),"Resolved Date Before Receipt","OK")))))))))))))))))</f>
        <v/>
      </c>
    </row>
    <row r="99" ht="36" customHeight="1">
      <c r="A99" s="17" t="n"/>
      <c r="B99" s="18" t="n"/>
      <c r="C99" s="17" t="n"/>
      <c r="D99" s="18" t="n"/>
      <c r="E99" s="17" t="n"/>
      <c r="F99" s="18" t="n"/>
      <c r="G99" s="40" t="n"/>
      <c r="H99" s="41" t="n"/>
      <c r="I99" s="21" t="n"/>
      <c r="J99" s="21" t="n"/>
      <c r="K99" s="21" t="n"/>
      <c r="L99" s="40" t="n"/>
      <c r="M99" s="40" t="n"/>
      <c r="N99" s="40" t="n"/>
      <c r="O99" s="18" t="n"/>
      <c r="P99" s="18" t="n"/>
      <c r="Q99" s="22">
        <f>IF($A99="","",IF($G99="","",MAX(0,IF($N99&lt;&gt;"",$N99,Dashboard!$B$2)-$G99)))</f>
        <v/>
      </c>
      <c r="R99" s="22">
        <f>IF(OR($A99="",$L99="",$K99="Resolved"),"",$L99-Dashboard!$B$2)</f>
        <v/>
      </c>
      <c r="S99" s="23">
        <f>IF($A99="","",IF($K99="Resolved","Closed",IF($L99="","Missing Due Date",IF($L99&lt;Dashboard!$B$2,"Overdue",IF($L99&lt;=Dashboard!$B$2+Dashboard!$B$3,"Due Soon","On Track")))))</f>
        <v/>
      </c>
      <c r="T99" s="23">
        <f>IF($A99="","",IF(COUNTIF($A$5:$A$204,$A99)&gt;1,"Duplicate Worklist ID",IF($B99="","Missing Clinic",IF($C99="","Missing Claim Reference",IF($D99="","Missing Payer",IF($F99="","Missing Rejection Category",IF($G99="","Missing Received Date",IF($H99="","Missing Billed Amount",IF($I99="","Missing Owner",IF($J99="","Missing Priority",IF($K99="","Missing Status",IF(AND($K99&lt;&gt;"Resolved",$L99=""),"Missing Follow-up Due Date",IF(AND($K99="Resolved",$N99=""),"Resolved Status Needs Date",IF(AND($K99&lt;&gt;"Resolved",$N99&lt;&gt;""),"Resolved Date/Status Mismatch",IF(AND($K99="Resubmitted",$M99=""),"Resubmitted Status Needs Date",IF(AND($M99&lt;&gt;"",$M99&lt;$G99),"Resubmitted Date Before Receipt",IF(AND($N99&lt;&gt;"",$N99&lt;$G99),"Resolved Date Before Receipt","OK")))))))))))))))))</f>
        <v/>
      </c>
    </row>
    <row r="100" ht="36" customHeight="1">
      <c r="A100" s="24" t="n"/>
      <c r="B100" s="25" t="n"/>
      <c r="C100" s="24" t="n"/>
      <c r="D100" s="25" t="n"/>
      <c r="E100" s="24" t="n"/>
      <c r="F100" s="25" t="n"/>
      <c r="G100" s="42" t="n"/>
      <c r="H100" s="43" t="n"/>
      <c r="I100" s="28" t="n"/>
      <c r="J100" s="28" t="n"/>
      <c r="K100" s="28" t="n"/>
      <c r="L100" s="42" t="n"/>
      <c r="M100" s="42" t="n"/>
      <c r="N100" s="42" t="n"/>
      <c r="O100" s="25" t="n"/>
      <c r="P100" s="25" t="n"/>
      <c r="Q100" s="29">
        <f>IF($A100="","",IF($G100="","",MAX(0,IF($N100&lt;&gt;"",$N100,Dashboard!$B$2)-$G100)))</f>
        <v/>
      </c>
      <c r="R100" s="29">
        <f>IF(OR($A100="",$L100="",$K100="Resolved"),"",$L100-Dashboard!$B$2)</f>
        <v/>
      </c>
      <c r="S100" s="30">
        <f>IF($A100="","",IF($K100="Resolved","Closed",IF($L100="","Missing Due Date",IF($L100&lt;Dashboard!$B$2,"Overdue",IF($L100&lt;=Dashboard!$B$2+Dashboard!$B$3,"Due Soon","On Track")))))</f>
        <v/>
      </c>
      <c r="T100" s="30">
        <f>IF($A100="","",IF(COUNTIF($A$5:$A$204,$A100)&gt;1,"Duplicate Worklist ID",IF($B100="","Missing Clinic",IF($C100="","Missing Claim Reference",IF($D100="","Missing Payer",IF($F100="","Missing Rejection Category",IF($G100="","Missing Received Date",IF($H100="","Missing Billed Amount",IF($I100="","Missing Owner",IF($J100="","Missing Priority",IF($K100="","Missing Status",IF(AND($K100&lt;&gt;"Resolved",$L100=""),"Missing Follow-up Due Date",IF(AND($K100="Resolved",$N100=""),"Resolved Status Needs Date",IF(AND($K100&lt;&gt;"Resolved",$N100&lt;&gt;""),"Resolved Date/Status Mismatch",IF(AND($K100="Resubmitted",$M100=""),"Resubmitted Status Needs Date",IF(AND($M100&lt;&gt;"",$M100&lt;$G100),"Resubmitted Date Before Receipt",IF(AND($N100&lt;&gt;"",$N100&lt;$G100),"Resolved Date Before Receipt","OK")))))))))))))))))</f>
        <v/>
      </c>
    </row>
    <row r="101" ht="36" customHeight="1">
      <c r="A101" s="17" t="n"/>
      <c r="B101" s="18" t="n"/>
      <c r="C101" s="17" t="n"/>
      <c r="D101" s="18" t="n"/>
      <c r="E101" s="17" t="n"/>
      <c r="F101" s="18" t="n"/>
      <c r="G101" s="40" t="n"/>
      <c r="H101" s="41" t="n"/>
      <c r="I101" s="21" t="n"/>
      <c r="J101" s="21" t="n"/>
      <c r="K101" s="21" t="n"/>
      <c r="L101" s="40" t="n"/>
      <c r="M101" s="40" t="n"/>
      <c r="N101" s="40" t="n"/>
      <c r="O101" s="18" t="n"/>
      <c r="P101" s="18" t="n"/>
      <c r="Q101" s="22">
        <f>IF($A101="","",IF($G101="","",MAX(0,IF($N101&lt;&gt;"",$N101,Dashboard!$B$2)-$G101)))</f>
        <v/>
      </c>
      <c r="R101" s="22">
        <f>IF(OR($A101="",$L101="",$K101="Resolved"),"",$L101-Dashboard!$B$2)</f>
        <v/>
      </c>
      <c r="S101" s="23">
        <f>IF($A101="","",IF($K101="Resolved","Closed",IF($L101="","Missing Due Date",IF($L101&lt;Dashboard!$B$2,"Overdue",IF($L101&lt;=Dashboard!$B$2+Dashboard!$B$3,"Due Soon","On Track")))))</f>
        <v/>
      </c>
      <c r="T101" s="23">
        <f>IF($A101="","",IF(COUNTIF($A$5:$A$204,$A101)&gt;1,"Duplicate Worklist ID",IF($B101="","Missing Clinic",IF($C101="","Missing Claim Reference",IF($D101="","Missing Payer",IF($F101="","Missing Rejection Category",IF($G101="","Missing Received Date",IF($H101="","Missing Billed Amount",IF($I101="","Missing Owner",IF($J101="","Missing Priority",IF($K101="","Missing Status",IF(AND($K101&lt;&gt;"Resolved",$L101=""),"Missing Follow-up Due Date",IF(AND($K101="Resolved",$N101=""),"Resolved Status Needs Date",IF(AND($K101&lt;&gt;"Resolved",$N101&lt;&gt;""),"Resolved Date/Status Mismatch",IF(AND($K101="Resubmitted",$M101=""),"Resubmitted Status Needs Date",IF(AND($M101&lt;&gt;"",$M101&lt;$G101),"Resubmitted Date Before Receipt",IF(AND($N101&lt;&gt;"",$N101&lt;$G101),"Resolved Date Before Receipt","OK")))))))))))))))))</f>
        <v/>
      </c>
    </row>
    <row r="102" ht="36" customHeight="1">
      <c r="A102" s="24" t="n"/>
      <c r="B102" s="25" t="n"/>
      <c r="C102" s="24" t="n"/>
      <c r="D102" s="25" t="n"/>
      <c r="E102" s="24" t="n"/>
      <c r="F102" s="25" t="n"/>
      <c r="G102" s="42" t="n"/>
      <c r="H102" s="43" t="n"/>
      <c r="I102" s="28" t="n"/>
      <c r="J102" s="28" t="n"/>
      <c r="K102" s="28" t="n"/>
      <c r="L102" s="42" t="n"/>
      <c r="M102" s="42" t="n"/>
      <c r="N102" s="42" t="n"/>
      <c r="O102" s="25" t="n"/>
      <c r="P102" s="25" t="n"/>
      <c r="Q102" s="29">
        <f>IF($A102="","",IF($G102="","",MAX(0,IF($N102&lt;&gt;"",$N102,Dashboard!$B$2)-$G102)))</f>
        <v/>
      </c>
      <c r="R102" s="29">
        <f>IF(OR($A102="",$L102="",$K102="Resolved"),"",$L102-Dashboard!$B$2)</f>
        <v/>
      </c>
      <c r="S102" s="30">
        <f>IF($A102="","",IF($K102="Resolved","Closed",IF($L102="","Missing Due Date",IF($L102&lt;Dashboard!$B$2,"Overdue",IF($L102&lt;=Dashboard!$B$2+Dashboard!$B$3,"Due Soon","On Track")))))</f>
        <v/>
      </c>
      <c r="T102" s="30">
        <f>IF($A102="","",IF(COUNTIF($A$5:$A$204,$A102)&gt;1,"Duplicate Worklist ID",IF($B102="","Missing Clinic",IF($C102="","Missing Claim Reference",IF($D102="","Missing Payer",IF($F102="","Missing Rejection Category",IF($G102="","Missing Received Date",IF($H102="","Missing Billed Amount",IF($I102="","Missing Owner",IF($J102="","Missing Priority",IF($K102="","Missing Status",IF(AND($K102&lt;&gt;"Resolved",$L102=""),"Missing Follow-up Due Date",IF(AND($K102="Resolved",$N102=""),"Resolved Status Needs Date",IF(AND($K102&lt;&gt;"Resolved",$N102&lt;&gt;""),"Resolved Date/Status Mismatch",IF(AND($K102="Resubmitted",$M102=""),"Resubmitted Status Needs Date",IF(AND($M102&lt;&gt;"",$M102&lt;$G102),"Resubmitted Date Before Receipt",IF(AND($N102&lt;&gt;"",$N102&lt;$G102),"Resolved Date Before Receipt","OK")))))))))))))))))</f>
        <v/>
      </c>
    </row>
    <row r="103" ht="36" customHeight="1">
      <c r="A103" s="17" t="n"/>
      <c r="B103" s="18" t="n"/>
      <c r="C103" s="17" t="n"/>
      <c r="D103" s="18" t="n"/>
      <c r="E103" s="17" t="n"/>
      <c r="F103" s="18" t="n"/>
      <c r="G103" s="40" t="n"/>
      <c r="H103" s="41" t="n"/>
      <c r="I103" s="21" t="n"/>
      <c r="J103" s="21" t="n"/>
      <c r="K103" s="21" t="n"/>
      <c r="L103" s="40" t="n"/>
      <c r="M103" s="40" t="n"/>
      <c r="N103" s="40" t="n"/>
      <c r="O103" s="18" t="n"/>
      <c r="P103" s="18" t="n"/>
      <c r="Q103" s="22">
        <f>IF($A103="","",IF($G103="","",MAX(0,IF($N103&lt;&gt;"",$N103,Dashboard!$B$2)-$G103)))</f>
        <v/>
      </c>
      <c r="R103" s="22">
        <f>IF(OR($A103="",$L103="",$K103="Resolved"),"",$L103-Dashboard!$B$2)</f>
        <v/>
      </c>
      <c r="S103" s="23">
        <f>IF($A103="","",IF($K103="Resolved","Closed",IF($L103="","Missing Due Date",IF($L103&lt;Dashboard!$B$2,"Overdue",IF($L103&lt;=Dashboard!$B$2+Dashboard!$B$3,"Due Soon","On Track")))))</f>
        <v/>
      </c>
      <c r="T103" s="23">
        <f>IF($A103="","",IF(COUNTIF($A$5:$A$204,$A103)&gt;1,"Duplicate Worklist ID",IF($B103="","Missing Clinic",IF($C103="","Missing Claim Reference",IF($D103="","Missing Payer",IF($F103="","Missing Rejection Category",IF($G103="","Missing Received Date",IF($H103="","Missing Billed Amount",IF($I103="","Missing Owner",IF($J103="","Missing Priority",IF($K103="","Missing Status",IF(AND($K103&lt;&gt;"Resolved",$L103=""),"Missing Follow-up Due Date",IF(AND($K103="Resolved",$N103=""),"Resolved Status Needs Date",IF(AND($K103&lt;&gt;"Resolved",$N103&lt;&gt;""),"Resolved Date/Status Mismatch",IF(AND($K103="Resubmitted",$M103=""),"Resubmitted Status Needs Date",IF(AND($M103&lt;&gt;"",$M103&lt;$G103),"Resubmitted Date Before Receipt",IF(AND($N103&lt;&gt;"",$N103&lt;$G103),"Resolved Date Before Receipt","OK")))))))))))))))))</f>
        <v/>
      </c>
    </row>
    <row r="104" ht="36" customHeight="1">
      <c r="A104" s="24" t="n"/>
      <c r="B104" s="25" t="n"/>
      <c r="C104" s="24" t="n"/>
      <c r="D104" s="25" t="n"/>
      <c r="E104" s="24" t="n"/>
      <c r="F104" s="25" t="n"/>
      <c r="G104" s="42" t="n"/>
      <c r="H104" s="43" t="n"/>
      <c r="I104" s="28" t="n"/>
      <c r="J104" s="28" t="n"/>
      <c r="K104" s="28" t="n"/>
      <c r="L104" s="42" t="n"/>
      <c r="M104" s="42" t="n"/>
      <c r="N104" s="42" t="n"/>
      <c r="O104" s="25" t="n"/>
      <c r="P104" s="25" t="n"/>
      <c r="Q104" s="29">
        <f>IF($A104="","",IF($G104="","",MAX(0,IF($N104&lt;&gt;"",$N104,Dashboard!$B$2)-$G104)))</f>
        <v/>
      </c>
      <c r="R104" s="29">
        <f>IF(OR($A104="",$L104="",$K104="Resolved"),"",$L104-Dashboard!$B$2)</f>
        <v/>
      </c>
      <c r="S104" s="30">
        <f>IF($A104="","",IF($K104="Resolved","Closed",IF($L104="","Missing Due Date",IF($L104&lt;Dashboard!$B$2,"Overdue",IF($L104&lt;=Dashboard!$B$2+Dashboard!$B$3,"Due Soon","On Track")))))</f>
        <v/>
      </c>
      <c r="T104" s="30">
        <f>IF($A104="","",IF(COUNTIF($A$5:$A$204,$A104)&gt;1,"Duplicate Worklist ID",IF($B104="","Missing Clinic",IF($C104="","Missing Claim Reference",IF($D104="","Missing Payer",IF($F104="","Missing Rejection Category",IF($G104="","Missing Received Date",IF($H104="","Missing Billed Amount",IF($I104="","Missing Owner",IF($J104="","Missing Priority",IF($K104="","Missing Status",IF(AND($K104&lt;&gt;"Resolved",$L104=""),"Missing Follow-up Due Date",IF(AND($K104="Resolved",$N104=""),"Resolved Status Needs Date",IF(AND($K104&lt;&gt;"Resolved",$N104&lt;&gt;""),"Resolved Date/Status Mismatch",IF(AND($K104="Resubmitted",$M104=""),"Resubmitted Status Needs Date",IF(AND($M104&lt;&gt;"",$M104&lt;$G104),"Resubmitted Date Before Receipt",IF(AND($N104&lt;&gt;"",$N104&lt;$G104),"Resolved Date Before Receipt","OK")))))))))))))))))</f>
        <v/>
      </c>
    </row>
    <row r="105" ht="36" customHeight="1">
      <c r="A105" s="17" t="n"/>
      <c r="B105" s="18" t="n"/>
      <c r="C105" s="17" t="n"/>
      <c r="D105" s="18" t="n"/>
      <c r="E105" s="17" t="n"/>
      <c r="F105" s="18" t="n"/>
      <c r="G105" s="40" t="n"/>
      <c r="H105" s="41" t="n"/>
      <c r="I105" s="21" t="n"/>
      <c r="J105" s="21" t="n"/>
      <c r="K105" s="21" t="n"/>
      <c r="L105" s="40" t="n"/>
      <c r="M105" s="40" t="n"/>
      <c r="N105" s="40" t="n"/>
      <c r="O105" s="18" t="n"/>
      <c r="P105" s="18" t="n"/>
      <c r="Q105" s="22">
        <f>IF($A105="","",IF($G105="","",MAX(0,IF($N105&lt;&gt;"",$N105,Dashboard!$B$2)-$G105)))</f>
        <v/>
      </c>
      <c r="R105" s="22">
        <f>IF(OR($A105="",$L105="",$K105="Resolved"),"",$L105-Dashboard!$B$2)</f>
        <v/>
      </c>
      <c r="S105" s="23">
        <f>IF($A105="","",IF($K105="Resolved","Closed",IF($L105="","Missing Due Date",IF($L105&lt;Dashboard!$B$2,"Overdue",IF($L105&lt;=Dashboard!$B$2+Dashboard!$B$3,"Due Soon","On Track")))))</f>
        <v/>
      </c>
      <c r="T105" s="23">
        <f>IF($A105="","",IF(COUNTIF($A$5:$A$204,$A105)&gt;1,"Duplicate Worklist ID",IF($B105="","Missing Clinic",IF($C105="","Missing Claim Reference",IF($D105="","Missing Payer",IF($F105="","Missing Rejection Category",IF($G105="","Missing Received Date",IF($H105="","Missing Billed Amount",IF($I105="","Missing Owner",IF($J105="","Missing Priority",IF($K105="","Missing Status",IF(AND($K105&lt;&gt;"Resolved",$L105=""),"Missing Follow-up Due Date",IF(AND($K105="Resolved",$N105=""),"Resolved Status Needs Date",IF(AND($K105&lt;&gt;"Resolved",$N105&lt;&gt;""),"Resolved Date/Status Mismatch",IF(AND($K105="Resubmitted",$M105=""),"Resubmitted Status Needs Date",IF(AND($M105&lt;&gt;"",$M105&lt;$G105),"Resubmitted Date Before Receipt",IF(AND($N105&lt;&gt;"",$N105&lt;$G105),"Resolved Date Before Receipt","OK")))))))))))))))))</f>
        <v/>
      </c>
    </row>
    <row r="106" ht="36" customHeight="1">
      <c r="A106" s="24" t="n"/>
      <c r="B106" s="25" t="n"/>
      <c r="C106" s="24" t="n"/>
      <c r="D106" s="25" t="n"/>
      <c r="E106" s="24" t="n"/>
      <c r="F106" s="25" t="n"/>
      <c r="G106" s="42" t="n"/>
      <c r="H106" s="43" t="n"/>
      <c r="I106" s="28" t="n"/>
      <c r="J106" s="28" t="n"/>
      <c r="K106" s="28" t="n"/>
      <c r="L106" s="42" t="n"/>
      <c r="M106" s="42" t="n"/>
      <c r="N106" s="42" t="n"/>
      <c r="O106" s="25" t="n"/>
      <c r="P106" s="25" t="n"/>
      <c r="Q106" s="29">
        <f>IF($A106="","",IF($G106="","",MAX(0,IF($N106&lt;&gt;"",$N106,Dashboard!$B$2)-$G106)))</f>
        <v/>
      </c>
      <c r="R106" s="29">
        <f>IF(OR($A106="",$L106="",$K106="Resolved"),"",$L106-Dashboard!$B$2)</f>
        <v/>
      </c>
      <c r="S106" s="30">
        <f>IF($A106="","",IF($K106="Resolved","Closed",IF($L106="","Missing Due Date",IF($L106&lt;Dashboard!$B$2,"Overdue",IF($L106&lt;=Dashboard!$B$2+Dashboard!$B$3,"Due Soon","On Track")))))</f>
        <v/>
      </c>
      <c r="T106" s="30">
        <f>IF($A106="","",IF(COUNTIF($A$5:$A$204,$A106)&gt;1,"Duplicate Worklist ID",IF($B106="","Missing Clinic",IF($C106="","Missing Claim Reference",IF($D106="","Missing Payer",IF($F106="","Missing Rejection Category",IF($G106="","Missing Received Date",IF($H106="","Missing Billed Amount",IF($I106="","Missing Owner",IF($J106="","Missing Priority",IF($K106="","Missing Status",IF(AND($K106&lt;&gt;"Resolved",$L106=""),"Missing Follow-up Due Date",IF(AND($K106="Resolved",$N106=""),"Resolved Status Needs Date",IF(AND($K106&lt;&gt;"Resolved",$N106&lt;&gt;""),"Resolved Date/Status Mismatch",IF(AND($K106="Resubmitted",$M106=""),"Resubmitted Status Needs Date",IF(AND($M106&lt;&gt;"",$M106&lt;$G106),"Resubmitted Date Before Receipt",IF(AND($N106&lt;&gt;"",$N106&lt;$G106),"Resolved Date Before Receipt","OK")))))))))))))))))</f>
        <v/>
      </c>
    </row>
    <row r="107" ht="36" customHeight="1">
      <c r="A107" s="17" t="n"/>
      <c r="B107" s="18" t="n"/>
      <c r="C107" s="17" t="n"/>
      <c r="D107" s="18" t="n"/>
      <c r="E107" s="17" t="n"/>
      <c r="F107" s="18" t="n"/>
      <c r="G107" s="40" t="n"/>
      <c r="H107" s="41" t="n"/>
      <c r="I107" s="21" t="n"/>
      <c r="J107" s="21" t="n"/>
      <c r="K107" s="21" t="n"/>
      <c r="L107" s="40" t="n"/>
      <c r="M107" s="40" t="n"/>
      <c r="N107" s="40" t="n"/>
      <c r="O107" s="18" t="n"/>
      <c r="P107" s="18" t="n"/>
      <c r="Q107" s="22">
        <f>IF($A107="","",IF($G107="","",MAX(0,IF($N107&lt;&gt;"",$N107,Dashboard!$B$2)-$G107)))</f>
        <v/>
      </c>
      <c r="R107" s="22">
        <f>IF(OR($A107="",$L107="",$K107="Resolved"),"",$L107-Dashboard!$B$2)</f>
        <v/>
      </c>
      <c r="S107" s="23">
        <f>IF($A107="","",IF($K107="Resolved","Closed",IF($L107="","Missing Due Date",IF($L107&lt;Dashboard!$B$2,"Overdue",IF($L107&lt;=Dashboard!$B$2+Dashboard!$B$3,"Due Soon","On Track")))))</f>
        <v/>
      </c>
      <c r="T107" s="23">
        <f>IF($A107="","",IF(COUNTIF($A$5:$A$204,$A107)&gt;1,"Duplicate Worklist ID",IF($B107="","Missing Clinic",IF($C107="","Missing Claim Reference",IF($D107="","Missing Payer",IF($F107="","Missing Rejection Category",IF($G107="","Missing Received Date",IF($H107="","Missing Billed Amount",IF($I107="","Missing Owner",IF($J107="","Missing Priority",IF($K107="","Missing Status",IF(AND($K107&lt;&gt;"Resolved",$L107=""),"Missing Follow-up Due Date",IF(AND($K107="Resolved",$N107=""),"Resolved Status Needs Date",IF(AND($K107&lt;&gt;"Resolved",$N107&lt;&gt;""),"Resolved Date/Status Mismatch",IF(AND($K107="Resubmitted",$M107=""),"Resubmitted Status Needs Date",IF(AND($M107&lt;&gt;"",$M107&lt;$G107),"Resubmitted Date Before Receipt",IF(AND($N107&lt;&gt;"",$N107&lt;$G107),"Resolved Date Before Receipt","OK")))))))))))))))))</f>
        <v/>
      </c>
    </row>
    <row r="108" ht="36" customHeight="1">
      <c r="A108" s="24" t="n"/>
      <c r="B108" s="25" t="n"/>
      <c r="C108" s="24" t="n"/>
      <c r="D108" s="25" t="n"/>
      <c r="E108" s="24" t="n"/>
      <c r="F108" s="25" t="n"/>
      <c r="G108" s="42" t="n"/>
      <c r="H108" s="43" t="n"/>
      <c r="I108" s="28" t="n"/>
      <c r="J108" s="28" t="n"/>
      <c r="K108" s="28" t="n"/>
      <c r="L108" s="42" t="n"/>
      <c r="M108" s="42" t="n"/>
      <c r="N108" s="42" t="n"/>
      <c r="O108" s="25" t="n"/>
      <c r="P108" s="25" t="n"/>
      <c r="Q108" s="29">
        <f>IF($A108="","",IF($G108="","",MAX(0,IF($N108&lt;&gt;"",$N108,Dashboard!$B$2)-$G108)))</f>
        <v/>
      </c>
      <c r="R108" s="29">
        <f>IF(OR($A108="",$L108="",$K108="Resolved"),"",$L108-Dashboard!$B$2)</f>
        <v/>
      </c>
      <c r="S108" s="30">
        <f>IF($A108="","",IF($K108="Resolved","Closed",IF($L108="","Missing Due Date",IF($L108&lt;Dashboard!$B$2,"Overdue",IF($L108&lt;=Dashboard!$B$2+Dashboard!$B$3,"Due Soon","On Track")))))</f>
        <v/>
      </c>
      <c r="T108" s="30">
        <f>IF($A108="","",IF(COUNTIF($A$5:$A$204,$A108)&gt;1,"Duplicate Worklist ID",IF($B108="","Missing Clinic",IF($C108="","Missing Claim Reference",IF($D108="","Missing Payer",IF($F108="","Missing Rejection Category",IF($G108="","Missing Received Date",IF($H108="","Missing Billed Amount",IF($I108="","Missing Owner",IF($J108="","Missing Priority",IF($K108="","Missing Status",IF(AND($K108&lt;&gt;"Resolved",$L108=""),"Missing Follow-up Due Date",IF(AND($K108="Resolved",$N108=""),"Resolved Status Needs Date",IF(AND($K108&lt;&gt;"Resolved",$N108&lt;&gt;""),"Resolved Date/Status Mismatch",IF(AND($K108="Resubmitted",$M108=""),"Resubmitted Status Needs Date",IF(AND($M108&lt;&gt;"",$M108&lt;$G108),"Resubmitted Date Before Receipt",IF(AND($N108&lt;&gt;"",$N108&lt;$G108),"Resolved Date Before Receipt","OK")))))))))))))))))</f>
        <v/>
      </c>
    </row>
    <row r="109" ht="36" customHeight="1">
      <c r="A109" s="17" t="n"/>
      <c r="B109" s="18" t="n"/>
      <c r="C109" s="17" t="n"/>
      <c r="D109" s="18" t="n"/>
      <c r="E109" s="17" t="n"/>
      <c r="F109" s="18" t="n"/>
      <c r="G109" s="40" t="n"/>
      <c r="H109" s="41" t="n"/>
      <c r="I109" s="21" t="n"/>
      <c r="J109" s="21" t="n"/>
      <c r="K109" s="21" t="n"/>
      <c r="L109" s="40" t="n"/>
      <c r="M109" s="40" t="n"/>
      <c r="N109" s="40" t="n"/>
      <c r="O109" s="18" t="n"/>
      <c r="P109" s="18" t="n"/>
      <c r="Q109" s="22">
        <f>IF($A109="","",IF($G109="","",MAX(0,IF($N109&lt;&gt;"",$N109,Dashboard!$B$2)-$G109)))</f>
        <v/>
      </c>
      <c r="R109" s="22">
        <f>IF(OR($A109="",$L109="",$K109="Resolved"),"",$L109-Dashboard!$B$2)</f>
        <v/>
      </c>
      <c r="S109" s="23">
        <f>IF($A109="","",IF($K109="Resolved","Closed",IF($L109="","Missing Due Date",IF($L109&lt;Dashboard!$B$2,"Overdue",IF($L109&lt;=Dashboard!$B$2+Dashboard!$B$3,"Due Soon","On Track")))))</f>
        <v/>
      </c>
      <c r="T109" s="23">
        <f>IF($A109="","",IF(COUNTIF($A$5:$A$204,$A109)&gt;1,"Duplicate Worklist ID",IF($B109="","Missing Clinic",IF($C109="","Missing Claim Reference",IF($D109="","Missing Payer",IF($F109="","Missing Rejection Category",IF($G109="","Missing Received Date",IF($H109="","Missing Billed Amount",IF($I109="","Missing Owner",IF($J109="","Missing Priority",IF($K109="","Missing Status",IF(AND($K109&lt;&gt;"Resolved",$L109=""),"Missing Follow-up Due Date",IF(AND($K109="Resolved",$N109=""),"Resolved Status Needs Date",IF(AND($K109&lt;&gt;"Resolved",$N109&lt;&gt;""),"Resolved Date/Status Mismatch",IF(AND($K109="Resubmitted",$M109=""),"Resubmitted Status Needs Date",IF(AND($M109&lt;&gt;"",$M109&lt;$G109),"Resubmitted Date Before Receipt",IF(AND($N109&lt;&gt;"",$N109&lt;$G109),"Resolved Date Before Receipt","OK")))))))))))))))))</f>
        <v/>
      </c>
    </row>
    <row r="110" ht="36" customHeight="1">
      <c r="A110" s="24" t="n"/>
      <c r="B110" s="25" t="n"/>
      <c r="C110" s="24" t="n"/>
      <c r="D110" s="25" t="n"/>
      <c r="E110" s="24" t="n"/>
      <c r="F110" s="25" t="n"/>
      <c r="G110" s="42" t="n"/>
      <c r="H110" s="43" t="n"/>
      <c r="I110" s="28" t="n"/>
      <c r="J110" s="28" t="n"/>
      <c r="K110" s="28" t="n"/>
      <c r="L110" s="42" t="n"/>
      <c r="M110" s="42" t="n"/>
      <c r="N110" s="42" t="n"/>
      <c r="O110" s="25" t="n"/>
      <c r="P110" s="25" t="n"/>
      <c r="Q110" s="29">
        <f>IF($A110="","",IF($G110="","",MAX(0,IF($N110&lt;&gt;"",$N110,Dashboard!$B$2)-$G110)))</f>
        <v/>
      </c>
      <c r="R110" s="29">
        <f>IF(OR($A110="",$L110="",$K110="Resolved"),"",$L110-Dashboard!$B$2)</f>
        <v/>
      </c>
      <c r="S110" s="30">
        <f>IF($A110="","",IF($K110="Resolved","Closed",IF($L110="","Missing Due Date",IF($L110&lt;Dashboard!$B$2,"Overdue",IF($L110&lt;=Dashboard!$B$2+Dashboard!$B$3,"Due Soon","On Track")))))</f>
        <v/>
      </c>
      <c r="T110" s="30">
        <f>IF($A110="","",IF(COUNTIF($A$5:$A$204,$A110)&gt;1,"Duplicate Worklist ID",IF($B110="","Missing Clinic",IF($C110="","Missing Claim Reference",IF($D110="","Missing Payer",IF($F110="","Missing Rejection Category",IF($G110="","Missing Received Date",IF($H110="","Missing Billed Amount",IF($I110="","Missing Owner",IF($J110="","Missing Priority",IF($K110="","Missing Status",IF(AND($K110&lt;&gt;"Resolved",$L110=""),"Missing Follow-up Due Date",IF(AND($K110="Resolved",$N110=""),"Resolved Status Needs Date",IF(AND($K110&lt;&gt;"Resolved",$N110&lt;&gt;""),"Resolved Date/Status Mismatch",IF(AND($K110="Resubmitted",$M110=""),"Resubmitted Status Needs Date",IF(AND($M110&lt;&gt;"",$M110&lt;$G110),"Resubmitted Date Before Receipt",IF(AND($N110&lt;&gt;"",$N110&lt;$G110),"Resolved Date Before Receipt","OK")))))))))))))))))</f>
        <v/>
      </c>
    </row>
    <row r="111" ht="36" customHeight="1">
      <c r="A111" s="17" t="n"/>
      <c r="B111" s="18" t="n"/>
      <c r="C111" s="17" t="n"/>
      <c r="D111" s="18" t="n"/>
      <c r="E111" s="17" t="n"/>
      <c r="F111" s="18" t="n"/>
      <c r="G111" s="40" t="n"/>
      <c r="H111" s="41" t="n"/>
      <c r="I111" s="21" t="n"/>
      <c r="J111" s="21" t="n"/>
      <c r="K111" s="21" t="n"/>
      <c r="L111" s="40" t="n"/>
      <c r="M111" s="40" t="n"/>
      <c r="N111" s="40" t="n"/>
      <c r="O111" s="18" t="n"/>
      <c r="P111" s="18" t="n"/>
      <c r="Q111" s="22">
        <f>IF($A111="","",IF($G111="","",MAX(0,IF($N111&lt;&gt;"",$N111,Dashboard!$B$2)-$G111)))</f>
        <v/>
      </c>
      <c r="R111" s="22">
        <f>IF(OR($A111="",$L111="",$K111="Resolved"),"",$L111-Dashboard!$B$2)</f>
        <v/>
      </c>
      <c r="S111" s="23">
        <f>IF($A111="","",IF($K111="Resolved","Closed",IF($L111="","Missing Due Date",IF($L111&lt;Dashboard!$B$2,"Overdue",IF($L111&lt;=Dashboard!$B$2+Dashboard!$B$3,"Due Soon","On Track")))))</f>
        <v/>
      </c>
      <c r="T111" s="23">
        <f>IF($A111="","",IF(COUNTIF($A$5:$A$204,$A111)&gt;1,"Duplicate Worklist ID",IF($B111="","Missing Clinic",IF($C111="","Missing Claim Reference",IF($D111="","Missing Payer",IF($F111="","Missing Rejection Category",IF($G111="","Missing Received Date",IF($H111="","Missing Billed Amount",IF($I111="","Missing Owner",IF($J111="","Missing Priority",IF($K111="","Missing Status",IF(AND($K111&lt;&gt;"Resolved",$L111=""),"Missing Follow-up Due Date",IF(AND($K111="Resolved",$N111=""),"Resolved Status Needs Date",IF(AND($K111&lt;&gt;"Resolved",$N111&lt;&gt;""),"Resolved Date/Status Mismatch",IF(AND($K111="Resubmitted",$M111=""),"Resubmitted Status Needs Date",IF(AND($M111&lt;&gt;"",$M111&lt;$G111),"Resubmitted Date Before Receipt",IF(AND($N111&lt;&gt;"",$N111&lt;$G111),"Resolved Date Before Receipt","OK")))))))))))))))))</f>
        <v/>
      </c>
    </row>
    <row r="112" ht="36" customHeight="1">
      <c r="A112" s="24" t="n"/>
      <c r="B112" s="25" t="n"/>
      <c r="C112" s="24" t="n"/>
      <c r="D112" s="25" t="n"/>
      <c r="E112" s="24" t="n"/>
      <c r="F112" s="25" t="n"/>
      <c r="G112" s="42" t="n"/>
      <c r="H112" s="43" t="n"/>
      <c r="I112" s="28" t="n"/>
      <c r="J112" s="28" t="n"/>
      <c r="K112" s="28" t="n"/>
      <c r="L112" s="42" t="n"/>
      <c r="M112" s="42" t="n"/>
      <c r="N112" s="42" t="n"/>
      <c r="O112" s="25" t="n"/>
      <c r="P112" s="25" t="n"/>
      <c r="Q112" s="29">
        <f>IF($A112="","",IF($G112="","",MAX(0,IF($N112&lt;&gt;"",$N112,Dashboard!$B$2)-$G112)))</f>
        <v/>
      </c>
      <c r="R112" s="29">
        <f>IF(OR($A112="",$L112="",$K112="Resolved"),"",$L112-Dashboard!$B$2)</f>
        <v/>
      </c>
      <c r="S112" s="30">
        <f>IF($A112="","",IF($K112="Resolved","Closed",IF($L112="","Missing Due Date",IF($L112&lt;Dashboard!$B$2,"Overdue",IF($L112&lt;=Dashboard!$B$2+Dashboard!$B$3,"Due Soon","On Track")))))</f>
        <v/>
      </c>
      <c r="T112" s="30">
        <f>IF($A112="","",IF(COUNTIF($A$5:$A$204,$A112)&gt;1,"Duplicate Worklist ID",IF($B112="","Missing Clinic",IF($C112="","Missing Claim Reference",IF($D112="","Missing Payer",IF($F112="","Missing Rejection Category",IF($G112="","Missing Received Date",IF($H112="","Missing Billed Amount",IF($I112="","Missing Owner",IF($J112="","Missing Priority",IF($K112="","Missing Status",IF(AND($K112&lt;&gt;"Resolved",$L112=""),"Missing Follow-up Due Date",IF(AND($K112="Resolved",$N112=""),"Resolved Status Needs Date",IF(AND($K112&lt;&gt;"Resolved",$N112&lt;&gt;""),"Resolved Date/Status Mismatch",IF(AND($K112="Resubmitted",$M112=""),"Resubmitted Status Needs Date",IF(AND($M112&lt;&gt;"",$M112&lt;$G112),"Resubmitted Date Before Receipt",IF(AND($N112&lt;&gt;"",$N112&lt;$G112),"Resolved Date Before Receipt","OK")))))))))))))))))</f>
        <v/>
      </c>
    </row>
    <row r="113" ht="36" customHeight="1">
      <c r="A113" s="17" t="n"/>
      <c r="B113" s="18" t="n"/>
      <c r="C113" s="17" t="n"/>
      <c r="D113" s="18" t="n"/>
      <c r="E113" s="17" t="n"/>
      <c r="F113" s="18" t="n"/>
      <c r="G113" s="40" t="n"/>
      <c r="H113" s="41" t="n"/>
      <c r="I113" s="21" t="n"/>
      <c r="J113" s="21" t="n"/>
      <c r="K113" s="21" t="n"/>
      <c r="L113" s="40" t="n"/>
      <c r="M113" s="40" t="n"/>
      <c r="N113" s="40" t="n"/>
      <c r="O113" s="18" t="n"/>
      <c r="P113" s="18" t="n"/>
      <c r="Q113" s="22">
        <f>IF($A113="","",IF($G113="","",MAX(0,IF($N113&lt;&gt;"",$N113,Dashboard!$B$2)-$G113)))</f>
        <v/>
      </c>
      <c r="R113" s="22">
        <f>IF(OR($A113="",$L113="",$K113="Resolved"),"",$L113-Dashboard!$B$2)</f>
        <v/>
      </c>
      <c r="S113" s="23">
        <f>IF($A113="","",IF($K113="Resolved","Closed",IF($L113="","Missing Due Date",IF($L113&lt;Dashboard!$B$2,"Overdue",IF($L113&lt;=Dashboard!$B$2+Dashboard!$B$3,"Due Soon","On Track")))))</f>
        <v/>
      </c>
      <c r="T113" s="23">
        <f>IF($A113="","",IF(COUNTIF($A$5:$A$204,$A113)&gt;1,"Duplicate Worklist ID",IF($B113="","Missing Clinic",IF($C113="","Missing Claim Reference",IF($D113="","Missing Payer",IF($F113="","Missing Rejection Category",IF($G113="","Missing Received Date",IF($H113="","Missing Billed Amount",IF($I113="","Missing Owner",IF($J113="","Missing Priority",IF($K113="","Missing Status",IF(AND($K113&lt;&gt;"Resolved",$L113=""),"Missing Follow-up Due Date",IF(AND($K113="Resolved",$N113=""),"Resolved Status Needs Date",IF(AND($K113&lt;&gt;"Resolved",$N113&lt;&gt;""),"Resolved Date/Status Mismatch",IF(AND($K113="Resubmitted",$M113=""),"Resubmitted Status Needs Date",IF(AND($M113&lt;&gt;"",$M113&lt;$G113),"Resubmitted Date Before Receipt",IF(AND($N113&lt;&gt;"",$N113&lt;$G113),"Resolved Date Before Receipt","OK")))))))))))))))))</f>
        <v/>
      </c>
    </row>
    <row r="114" ht="36" customHeight="1">
      <c r="A114" s="24" t="n"/>
      <c r="B114" s="25" t="n"/>
      <c r="C114" s="24" t="n"/>
      <c r="D114" s="25" t="n"/>
      <c r="E114" s="24" t="n"/>
      <c r="F114" s="25" t="n"/>
      <c r="G114" s="42" t="n"/>
      <c r="H114" s="43" t="n"/>
      <c r="I114" s="28" t="n"/>
      <c r="J114" s="28" t="n"/>
      <c r="K114" s="28" t="n"/>
      <c r="L114" s="42" t="n"/>
      <c r="M114" s="42" t="n"/>
      <c r="N114" s="42" t="n"/>
      <c r="O114" s="25" t="n"/>
      <c r="P114" s="25" t="n"/>
      <c r="Q114" s="29">
        <f>IF($A114="","",IF($G114="","",MAX(0,IF($N114&lt;&gt;"",$N114,Dashboard!$B$2)-$G114)))</f>
        <v/>
      </c>
      <c r="R114" s="29">
        <f>IF(OR($A114="",$L114="",$K114="Resolved"),"",$L114-Dashboard!$B$2)</f>
        <v/>
      </c>
      <c r="S114" s="30">
        <f>IF($A114="","",IF($K114="Resolved","Closed",IF($L114="","Missing Due Date",IF($L114&lt;Dashboard!$B$2,"Overdue",IF($L114&lt;=Dashboard!$B$2+Dashboard!$B$3,"Due Soon","On Track")))))</f>
        <v/>
      </c>
      <c r="T114" s="30">
        <f>IF($A114="","",IF(COUNTIF($A$5:$A$204,$A114)&gt;1,"Duplicate Worklist ID",IF($B114="","Missing Clinic",IF($C114="","Missing Claim Reference",IF($D114="","Missing Payer",IF($F114="","Missing Rejection Category",IF($G114="","Missing Received Date",IF($H114="","Missing Billed Amount",IF($I114="","Missing Owner",IF($J114="","Missing Priority",IF($K114="","Missing Status",IF(AND($K114&lt;&gt;"Resolved",$L114=""),"Missing Follow-up Due Date",IF(AND($K114="Resolved",$N114=""),"Resolved Status Needs Date",IF(AND($K114&lt;&gt;"Resolved",$N114&lt;&gt;""),"Resolved Date/Status Mismatch",IF(AND($K114="Resubmitted",$M114=""),"Resubmitted Status Needs Date",IF(AND($M114&lt;&gt;"",$M114&lt;$G114),"Resubmitted Date Before Receipt",IF(AND($N114&lt;&gt;"",$N114&lt;$G114),"Resolved Date Before Receipt","OK")))))))))))))))))</f>
        <v/>
      </c>
    </row>
    <row r="115" ht="36" customHeight="1">
      <c r="A115" s="17" t="n"/>
      <c r="B115" s="18" t="n"/>
      <c r="C115" s="17" t="n"/>
      <c r="D115" s="18" t="n"/>
      <c r="E115" s="17" t="n"/>
      <c r="F115" s="18" t="n"/>
      <c r="G115" s="40" t="n"/>
      <c r="H115" s="41" t="n"/>
      <c r="I115" s="21" t="n"/>
      <c r="J115" s="21" t="n"/>
      <c r="K115" s="21" t="n"/>
      <c r="L115" s="40" t="n"/>
      <c r="M115" s="40" t="n"/>
      <c r="N115" s="40" t="n"/>
      <c r="O115" s="18" t="n"/>
      <c r="P115" s="18" t="n"/>
      <c r="Q115" s="22">
        <f>IF($A115="","",IF($G115="","",MAX(0,IF($N115&lt;&gt;"",$N115,Dashboard!$B$2)-$G115)))</f>
        <v/>
      </c>
      <c r="R115" s="22">
        <f>IF(OR($A115="",$L115="",$K115="Resolved"),"",$L115-Dashboard!$B$2)</f>
        <v/>
      </c>
      <c r="S115" s="23">
        <f>IF($A115="","",IF($K115="Resolved","Closed",IF($L115="","Missing Due Date",IF($L115&lt;Dashboard!$B$2,"Overdue",IF($L115&lt;=Dashboard!$B$2+Dashboard!$B$3,"Due Soon","On Track")))))</f>
        <v/>
      </c>
      <c r="T115" s="23">
        <f>IF($A115="","",IF(COUNTIF($A$5:$A$204,$A115)&gt;1,"Duplicate Worklist ID",IF($B115="","Missing Clinic",IF($C115="","Missing Claim Reference",IF($D115="","Missing Payer",IF($F115="","Missing Rejection Category",IF($G115="","Missing Received Date",IF($H115="","Missing Billed Amount",IF($I115="","Missing Owner",IF($J115="","Missing Priority",IF($K115="","Missing Status",IF(AND($K115&lt;&gt;"Resolved",$L115=""),"Missing Follow-up Due Date",IF(AND($K115="Resolved",$N115=""),"Resolved Status Needs Date",IF(AND($K115&lt;&gt;"Resolved",$N115&lt;&gt;""),"Resolved Date/Status Mismatch",IF(AND($K115="Resubmitted",$M115=""),"Resubmitted Status Needs Date",IF(AND($M115&lt;&gt;"",$M115&lt;$G115),"Resubmitted Date Before Receipt",IF(AND($N115&lt;&gt;"",$N115&lt;$G115),"Resolved Date Before Receipt","OK")))))))))))))))))</f>
        <v/>
      </c>
    </row>
    <row r="116" ht="36" customHeight="1">
      <c r="A116" s="24" t="n"/>
      <c r="B116" s="25" t="n"/>
      <c r="C116" s="24" t="n"/>
      <c r="D116" s="25" t="n"/>
      <c r="E116" s="24" t="n"/>
      <c r="F116" s="25" t="n"/>
      <c r="G116" s="42" t="n"/>
      <c r="H116" s="43" t="n"/>
      <c r="I116" s="28" t="n"/>
      <c r="J116" s="28" t="n"/>
      <c r="K116" s="28" t="n"/>
      <c r="L116" s="42" t="n"/>
      <c r="M116" s="42" t="n"/>
      <c r="N116" s="42" t="n"/>
      <c r="O116" s="25" t="n"/>
      <c r="P116" s="25" t="n"/>
      <c r="Q116" s="29">
        <f>IF($A116="","",IF($G116="","",MAX(0,IF($N116&lt;&gt;"",$N116,Dashboard!$B$2)-$G116)))</f>
        <v/>
      </c>
      <c r="R116" s="29">
        <f>IF(OR($A116="",$L116="",$K116="Resolved"),"",$L116-Dashboard!$B$2)</f>
        <v/>
      </c>
      <c r="S116" s="30">
        <f>IF($A116="","",IF($K116="Resolved","Closed",IF($L116="","Missing Due Date",IF($L116&lt;Dashboard!$B$2,"Overdue",IF($L116&lt;=Dashboard!$B$2+Dashboard!$B$3,"Due Soon","On Track")))))</f>
        <v/>
      </c>
      <c r="T116" s="30">
        <f>IF($A116="","",IF(COUNTIF($A$5:$A$204,$A116)&gt;1,"Duplicate Worklist ID",IF($B116="","Missing Clinic",IF($C116="","Missing Claim Reference",IF($D116="","Missing Payer",IF($F116="","Missing Rejection Category",IF($G116="","Missing Received Date",IF($H116="","Missing Billed Amount",IF($I116="","Missing Owner",IF($J116="","Missing Priority",IF($K116="","Missing Status",IF(AND($K116&lt;&gt;"Resolved",$L116=""),"Missing Follow-up Due Date",IF(AND($K116="Resolved",$N116=""),"Resolved Status Needs Date",IF(AND($K116&lt;&gt;"Resolved",$N116&lt;&gt;""),"Resolved Date/Status Mismatch",IF(AND($K116="Resubmitted",$M116=""),"Resubmitted Status Needs Date",IF(AND($M116&lt;&gt;"",$M116&lt;$G116),"Resubmitted Date Before Receipt",IF(AND($N116&lt;&gt;"",$N116&lt;$G116),"Resolved Date Before Receipt","OK")))))))))))))))))</f>
        <v/>
      </c>
    </row>
    <row r="117" ht="36" customHeight="1">
      <c r="A117" s="17" t="n"/>
      <c r="B117" s="18" t="n"/>
      <c r="C117" s="17" t="n"/>
      <c r="D117" s="18" t="n"/>
      <c r="E117" s="17" t="n"/>
      <c r="F117" s="18" t="n"/>
      <c r="G117" s="40" t="n"/>
      <c r="H117" s="41" t="n"/>
      <c r="I117" s="21" t="n"/>
      <c r="J117" s="21" t="n"/>
      <c r="K117" s="21" t="n"/>
      <c r="L117" s="40" t="n"/>
      <c r="M117" s="40" t="n"/>
      <c r="N117" s="40" t="n"/>
      <c r="O117" s="18" t="n"/>
      <c r="P117" s="18" t="n"/>
      <c r="Q117" s="22">
        <f>IF($A117="","",IF($G117="","",MAX(0,IF($N117&lt;&gt;"",$N117,Dashboard!$B$2)-$G117)))</f>
        <v/>
      </c>
      <c r="R117" s="22">
        <f>IF(OR($A117="",$L117="",$K117="Resolved"),"",$L117-Dashboard!$B$2)</f>
        <v/>
      </c>
      <c r="S117" s="23">
        <f>IF($A117="","",IF($K117="Resolved","Closed",IF($L117="","Missing Due Date",IF($L117&lt;Dashboard!$B$2,"Overdue",IF($L117&lt;=Dashboard!$B$2+Dashboard!$B$3,"Due Soon","On Track")))))</f>
        <v/>
      </c>
      <c r="T117" s="23">
        <f>IF($A117="","",IF(COUNTIF($A$5:$A$204,$A117)&gt;1,"Duplicate Worklist ID",IF($B117="","Missing Clinic",IF($C117="","Missing Claim Reference",IF($D117="","Missing Payer",IF($F117="","Missing Rejection Category",IF($G117="","Missing Received Date",IF($H117="","Missing Billed Amount",IF($I117="","Missing Owner",IF($J117="","Missing Priority",IF($K117="","Missing Status",IF(AND($K117&lt;&gt;"Resolved",$L117=""),"Missing Follow-up Due Date",IF(AND($K117="Resolved",$N117=""),"Resolved Status Needs Date",IF(AND($K117&lt;&gt;"Resolved",$N117&lt;&gt;""),"Resolved Date/Status Mismatch",IF(AND($K117="Resubmitted",$M117=""),"Resubmitted Status Needs Date",IF(AND($M117&lt;&gt;"",$M117&lt;$G117),"Resubmitted Date Before Receipt",IF(AND($N117&lt;&gt;"",$N117&lt;$G117),"Resolved Date Before Receipt","OK")))))))))))))))))</f>
        <v/>
      </c>
    </row>
    <row r="118" ht="36" customHeight="1">
      <c r="A118" s="24" t="n"/>
      <c r="B118" s="25" t="n"/>
      <c r="C118" s="24" t="n"/>
      <c r="D118" s="25" t="n"/>
      <c r="E118" s="24" t="n"/>
      <c r="F118" s="25" t="n"/>
      <c r="G118" s="42" t="n"/>
      <c r="H118" s="43" t="n"/>
      <c r="I118" s="28" t="n"/>
      <c r="J118" s="28" t="n"/>
      <c r="K118" s="28" t="n"/>
      <c r="L118" s="42" t="n"/>
      <c r="M118" s="42" t="n"/>
      <c r="N118" s="42" t="n"/>
      <c r="O118" s="25" t="n"/>
      <c r="P118" s="25" t="n"/>
      <c r="Q118" s="29">
        <f>IF($A118="","",IF($G118="","",MAX(0,IF($N118&lt;&gt;"",$N118,Dashboard!$B$2)-$G118)))</f>
        <v/>
      </c>
      <c r="R118" s="29">
        <f>IF(OR($A118="",$L118="",$K118="Resolved"),"",$L118-Dashboard!$B$2)</f>
        <v/>
      </c>
      <c r="S118" s="30">
        <f>IF($A118="","",IF($K118="Resolved","Closed",IF($L118="","Missing Due Date",IF($L118&lt;Dashboard!$B$2,"Overdue",IF($L118&lt;=Dashboard!$B$2+Dashboard!$B$3,"Due Soon","On Track")))))</f>
        <v/>
      </c>
      <c r="T118" s="30">
        <f>IF($A118="","",IF(COUNTIF($A$5:$A$204,$A118)&gt;1,"Duplicate Worklist ID",IF($B118="","Missing Clinic",IF($C118="","Missing Claim Reference",IF($D118="","Missing Payer",IF($F118="","Missing Rejection Category",IF($G118="","Missing Received Date",IF($H118="","Missing Billed Amount",IF($I118="","Missing Owner",IF($J118="","Missing Priority",IF($K118="","Missing Status",IF(AND($K118&lt;&gt;"Resolved",$L118=""),"Missing Follow-up Due Date",IF(AND($K118="Resolved",$N118=""),"Resolved Status Needs Date",IF(AND($K118&lt;&gt;"Resolved",$N118&lt;&gt;""),"Resolved Date/Status Mismatch",IF(AND($K118="Resubmitted",$M118=""),"Resubmitted Status Needs Date",IF(AND($M118&lt;&gt;"",$M118&lt;$G118),"Resubmitted Date Before Receipt",IF(AND($N118&lt;&gt;"",$N118&lt;$G118),"Resolved Date Before Receipt","OK")))))))))))))))))</f>
        <v/>
      </c>
    </row>
    <row r="119" ht="36" customHeight="1">
      <c r="A119" s="17" t="n"/>
      <c r="B119" s="18" t="n"/>
      <c r="C119" s="17" t="n"/>
      <c r="D119" s="18" t="n"/>
      <c r="E119" s="17" t="n"/>
      <c r="F119" s="18" t="n"/>
      <c r="G119" s="40" t="n"/>
      <c r="H119" s="41" t="n"/>
      <c r="I119" s="21" t="n"/>
      <c r="J119" s="21" t="n"/>
      <c r="K119" s="21" t="n"/>
      <c r="L119" s="40" t="n"/>
      <c r="M119" s="40" t="n"/>
      <c r="N119" s="40" t="n"/>
      <c r="O119" s="18" t="n"/>
      <c r="P119" s="18" t="n"/>
      <c r="Q119" s="22">
        <f>IF($A119="","",IF($G119="","",MAX(0,IF($N119&lt;&gt;"",$N119,Dashboard!$B$2)-$G119)))</f>
        <v/>
      </c>
      <c r="R119" s="22">
        <f>IF(OR($A119="",$L119="",$K119="Resolved"),"",$L119-Dashboard!$B$2)</f>
        <v/>
      </c>
      <c r="S119" s="23">
        <f>IF($A119="","",IF($K119="Resolved","Closed",IF($L119="","Missing Due Date",IF($L119&lt;Dashboard!$B$2,"Overdue",IF($L119&lt;=Dashboard!$B$2+Dashboard!$B$3,"Due Soon","On Track")))))</f>
        <v/>
      </c>
      <c r="T119" s="23">
        <f>IF($A119="","",IF(COUNTIF($A$5:$A$204,$A119)&gt;1,"Duplicate Worklist ID",IF($B119="","Missing Clinic",IF($C119="","Missing Claim Reference",IF($D119="","Missing Payer",IF($F119="","Missing Rejection Category",IF($G119="","Missing Received Date",IF($H119="","Missing Billed Amount",IF($I119="","Missing Owner",IF($J119="","Missing Priority",IF($K119="","Missing Status",IF(AND($K119&lt;&gt;"Resolved",$L119=""),"Missing Follow-up Due Date",IF(AND($K119="Resolved",$N119=""),"Resolved Status Needs Date",IF(AND($K119&lt;&gt;"Resolved",$N119&lt;&gt;""),"Resolved Date/Status Mismatch",IF(AND($K119="Resubmitted",$M119=""),"Resubmitted Status Needs Date",IF(AND($M119&lt;&gt;"",$M119&lt;$G119),"Resubmitted Date Before Receipt",IF(AND($N119&lt;&gt;"",$N119&lt;$G119),"Resolved Date Before Receipt","OK")))))))))))))))))</f>
        <v/>
      </c>
    </row>
    <row r="120" ht="36" customHeight="1">
      <c r="A120" s="24" t="n"/>
      <c r="B120" s="25" t="n"/>
      <c r="C120" s="24" t="n"/>
      <c r="D120" s="25" t="n"/>
      <c r="E120" s="24" t="n"/>
      <c r="F120" s="25" t="n"/>
      <c r="G120" s="42" t="n"/>
      <c r="H120" s="43" t="n"/>
      <c r="I120" s="28" t="n"/>
      <c r="J120" s="28" t="n"/>
      <c r="K120" s="28" t="n"/>
      <c r="L120" s="42" t="n"/>
      <c r="M120" s="42" t="n"/>
      <c r="N120" s="42" t="n"/>
      <c r="O120" s="25" t="n"/>
      <c r="P120" s="25" t="n"/>
      <c r="Q120" s="29">
        <f>IF($A120="","",IF($G120="","",MAX(0,IF($N120&lt;&gt;"",$N120,Dashboard!$B$2)-$G120)))</f>
        <v/>
      </c>
      <c r="R120" s="29">
        <f>IF(OR($A120="",$L120="",$K120="Resolved"),"",$L120-Dashboard!$B$2)</f>
        <v/>
      </c>
      <c r="S120" s="30">
        <f>IF($A120="","",IF($K120="Resolved","Closed",IF($L120="","Missing Due Date",IF($L120&lt;Dashboard!$B$2,"Overdue",IF($L120&lt;=Dashboard!$B$2+Dashboard!$B$3,"Due Soon","On Track")))))</f>
        <v/>
      </c>
      <c r="T120" s="30">
        <f>IF($A120="","",IF(COUNTIF($A$5:$A$204,$A120)&gt;1,"Duplicate Worklist ID",IF($B120="","Missing Clinic",IF($C120="","Missing Claim Reference",IF($D120="","Missing Payer",IF($F120="","Missing Rejection Category",IF($G120="","Missing Received Date",IF($H120="","Missing Billed Amount",IF($I120="","Missing Owner",IF($J120="","Missing Priority",IF($K120="","Missing Status",IF(AND($K120&lt;&gt;"Resolved",$L120=""),"Missing Follow-up Due Date",IF(AND($K120="Resolved",$N120=""),"Resolved Status Needs Date",IF(AND($K120&lt;&gt;"Resolved",$N120&lt;&gt;""),"Resolved Date/Status Mismatch",IF(AND($K120="Resubmitted",$M120=""),"Resubmitted Status Needs Date",IF(AND($M120&lt;&gt;"",$M120&lt;$G120),"Resubmitted Date Before Receipt",IF(AND($N120&lt;&gt;"",$N120&lt;$G120),"Resolved Date Before Receipt","OK")))))))))))))))))</f>
        <v/>
      </c>
    </row>
    <row r="121" ht="36" customHeight="1">
      <c r="A121" s="17" t="n"/>
      <c r="B121" s="18" t="n"/>
      <c r="C121" s="17" t="n"/>
      <c r="D121" s="18" t="n"/>
      <c r="E121" s="17" t="n"/>
      <c r="F121" s="18" t="n"/>
      <c r="G121" s="40" t="n"/>
      <c r="H121" s="41" t="n"/>
      <c r="I121" s="21" t="n"/>
      <c r="J121" s="21" t="n"/>
      <c r="K121" s="21" t="n"/>
      <c r="L121" s="40" t="n"/>
      <c r="M121" s="40" t="n"/>
      <c r="N121" s="40" t="n"/>
      <c r="O121" s="18" t="n"/>
      <c r="P121" s="18" t="n"/>
      <c r="Q121" s="22">
        <f>IF($A121="","",IF($G121="","",MAX(0,IF($N121&lt;&gt;"",$N121,Dashboard!$B$2)-$G121)))</f>
        <v/>
      </c>
      <c r="R121" s="22">
        <f>IF(OR($A121="",$L121="",$K121="Resolved"),"",$L121-Dashboard!$B$2)</f>
        <v/>
      </c>
      <c r="S121" s="23">
        <f>IF($A121="","",IF($K121="Resolved","Closed",IF($L121="","Missing Due Date",IF($L121&lt;Dashboard!$B$2,"Overdue",IF($L121&lt;=Dashboard!$B$2+Dashboard!$B$3,"Due Soon","On Track")))))</f>
        <v/>
      </c>
      <c r="T121" s="23">
        <f>IF($A121="","",IF(COUNTIF($A$5:$A$204,$A121)&gt;1,"Duplicate Worklist ID",IF($B121="","Missing Clinic",IF($C121="","Missing Claim Reference",IF($D121="","Missing Payer",IF($F121="","Missing Rejection Category",IF($G121="","Missing Received Date",IF($H121="","Missing Billed Amount",IF($I121="","Missing Owner",IF($J121="","Missing Priority",IF($K121="","Missing Status",IF(AND($K121&lt;&gt;"Resolved",$L121=""),"Missing Follow-up Due Date",IF(AND($K121="Resolved",$N121=""),"Resolved Status Needs Date",IF(AND($K121&lt;&gt;"Resolved",$N121&lt;&gt;""),"Resolved Date/Status Mismatch",IF(AND($K121="Resubmitted",$M121=""),"Resubmitted Status Needs Date",IF(AND($M121&lt;&gt;"",$M121&lt;$G121),"Resubmitted Date Before Receipt",IF(AND($N121&lt;&gt;"",$N121&lt;$G121),"Resolved Date Before Receipt","OK")))))))))))))))))</f>
        <v/>
      </c>
    </row>
    <row r="122" ht="36" customHeight="1">
      <c r="A122" s="24" t="n"/>
      <c r="B122" s="25" t="n"/>
      <c r="C122" s="24" t="n"/>
      <c r="D122" s="25" t="n"/>
      <c r="E122" s="24" t="n"/>
      <c r="F122" s="25" t="n"/>
      <c r="G122" s="42" t="n"/>
      <c r="H122" s="43" t="n"/>
      <c r="I122" s="28" t="n"/>
      <c r="J122" s="28" t="n"/>
      <c r="K122" s="28" t="n"/>
      <c r="L122" s="42" t="n"/>
      <c r="M122" s="42" t="n"/>
      <c r="N122" s="42" t="n"/>
      <c r="O122" s="25" t="n"/>
      <c r="P122" s="25" t="n"/>
      <c r="Q122" s="29">
        <f>IF($A122="","",IF($G122="","",MAX(0,IF($N122&lt;&gt;"",$N122,Dashboard!$B$2)-$G122)))</f>
        <v/>
      </c>
      <c r="R122" s="29">
        <f>IF(OR($A122="",$L122="",$K122="Resolved"),"",$L122-Dashboard!$B$2)</f>
        <v/>
      </c>
      <c r="S122" s="30">
        <f>IF($A122="","",IF($K122="Resolved","Closed",IF($L122="","Missing Due Date",IF($L122&lt;Dashboard!$B$2,"Overdue",IF($L122&lt;=Dashboard!$B$2+Dashboard!$B$3,"Due Soon","On Track")))))</f>
        <v/>
      </c>
      <c r="T122" s="30">
        <f>IF($A122="","",IF(COUNTIF($A$5:$A$204,$A122)&gt;1,"Duplicate Worklist ID",IF($B122="","Missing Clinic",IF($C122="","Missing Claim Reference",IF($D122="","Missing Payer",IF($F122="","Missing Rejection Category",IF($G122="","Missing Received Date",IF($H122="","Missing Billed Amount",IF($I122="","Missing Owner",IF($J122="","Missing Priority",IF($K122="","Missing Status",IF(AND($K122&lt;&gt;"Resolved",$L122=""),"Missing Follow-up Due Date",IF(AND($K122="Resolved",$N122=""),"Resolved Status Needs Date",IF(AND($K122&lt;&gt;"Resolved",$N122&lt;&gt;""),"Resolved Date/Status Mismatch",IF(AND($K122="Resubmitted",$M122=""),"Resubmitted Status Needs Date",IF(AND($M122&lt;&gt;"",$M122&lt;$G122),"Resubmitted Date Before Receipt",IF(AND($N122&lt;&gt;"",$N122&lt;$G122),"Resolved Date Before Receipt","OK")))))))))))))))))</f>
        <v/>
      </c>
    </row>
    <row r="123" ht="36" customHeight="1">
      <c r="A123" s="17" t="n"/>
      <c r="B123" s="18" t="n"/>
      <c r="C123" s="17" t="n"/>
      <c r="D123" s="18" t="n"/>
      <c r="E123" s="17" t="n"/>
      <c r="F123" s="18" t="n"/>
      <c r="G123" s="40" t="n"/>
      <c r="H123" s="41" t="n"/>
      <c r="I123" s="21" t="n"/>
      <c r="J123" s="21" t="n"/>
      <c r="K123" s="21" t="n"/>
      <c r="L123" s="40" t="n"/>
      <c r="M123" s="40" t="n"/>
      <c r="N123" s="40" t="n"/>
      <c r="O123" s="18" t="n"/>
      <c r="P123" s="18" t="n"/>
      <c r="Q123" s="22">
        <f>IF($A123="","",IF($G123="","",MAX(0,IF($N123&lt;&gt;"",$N123,Dashboard!$B$2)-$G123)))</f>
        <v/>
      </c>
      <c r="R123" s="22">
        <f>IF(OR($A123="",$L123="",$K123="Resolved"),"",$L123-Dashboard!$B$2)</f>
        <v/>
      </c>
      <c r="S123" s="23">
        <f>IF($A123="","",IF($K123="Resolved","Closed",IF($L123="","Missing Due Date",IF($L123&lt;Dashboard!$B$2,"Overdue",IF($L123&lt;=Dashboard!$B$2+Dashboard!$B$3,"Due Soon","On Track")))))</f>
        <v/>
      </c>
      <c r="T123" s="23">
        <f>IF($A123="","",IF(COUNTIF($A$5:$A$204,$A123)&gt;1,"Duplicate Worklist ID",IF($B123="","Missing Clinic",IF($C123="","Missing Claim Reference",IF($D123="","Missing Payer",IF($F123="","Missing Rejection Category",IF($G123="","Missing Received Date",IF($H123="","Missing Billed Amount",IF($I123="","Missing Owner",IF($J123="","Missing Priority",IF($K123="","Missing Status",IF(AND($K123&lt;&gt;"Resolved",$L123=""),"Missing Follow-up Due Date",IF(AND($K123="Resolved",$N123=""),"Resolved Status Needs Date",IF(AND($K123&lt;&gt;"Resolved",$N123&lt;&gt;""),"Resolved Date/Status Mismatch",IF(AND($K123="Resubmitted",$M123=""),"Resubmitted Status Needs Date",IF(AND($M123&lt;&gt;"",$M123&lt;$G123),"Resubmitted Date Before Receipt",IF(AND($N123&lt;&gt;"",$N123&lt;$G123),"Resolved Date Before Receipt","OK")))))))))))))))))</f>
        <v/>
      </c>
    </row>
    <row r="124" ht="36" customHeight="1">
      <c r="A124" s="24" t="n"/>
      <c r="B124" s="25" t="n"/>
      <c r="C124" s="24" t="n"/>
      <c r="D124" s="25" t="n"/>
      <c r="E124" s="24" t="n"/>
      <c r="F124" s="25" t="n"/>
      <c r="G124" s="42" t="n"/>
      <c r="H124" s="43" t="n"/>
      <c r="I124" s="28" t="n"/>
      <c r="J124" s="28" t="n"/>
      <c r="K124" s="28" t="n"/>
      <c r="L124" s="42" t="n"/>
      <c r="M124" s="42" t="n"/>
      <c r="N124" s="42" t="n"/>
      <c r="O124" s="25" t="n"/>
      <c r="P124" s="25" t="n"/>
      <c r="Q124" s="29">
        <f>IF($A124="","",IF($G124="","",MAX(0,IF($N124&lt;&gt;"",$N124,Dashboard!$B$2)-$G124)))</f>
        <v/>
      </c>
      <c r="R124" s="29">
        <f>IF(OR($A124="",$L124="",$K124="Resolved"),"",$L124-Dashboard!$B$2)</f>
        <v/>
      </c>
      <c r="S124" s="30">
        <f>IF($A124="","",IF($K124="Resolved","Closed",IF($L124="","Missing Due Date",IF($L124&lt;Dashboard!$B$2,"Overdue",IF($L124&lt;=Dashboard!$B$2+Dashboard!$B$3,"Due Soon","On Track")))))</f>
        <v/>
      </c>
      <c r="T124" s="30">
        <f>IF($A124="","",IF(COUNTIF($A$5:$A$204,$A124)&gt;1,"Duplicate Worklist ID",IF($B124="","Missing Clinic",IF($C124="","Missing Claim Reference",IF($D124="","Missing Payer",IF($F124="","Missing Rejection Category",IF($G124="","Missing Received Date",IF($H124="","Missing Billed Amount",IF($I124="","Missing Owner",IF($J124="","Missing Priority",IF($K124="","Missing Status",IF(AND($K124&lt;&gt;"Resolved",$L124=""),"Missing Follow-up Due Date",IF(AND($K124="Resolved",$N124=""),"Resolved Status Needs Date",IF(AND($K124&lt;&gt;"Resolved",$N124&lt;&gt;""),"Resolved Date/Status Mismatch",IF(AND($K124="Resubmitted",$M124=""),"Resubmitted Status Needs Date",IF(AND($M124&lt;&gt;"",$M124&lt;$G124),"Resubmitted Date Before Receipt",IF(AND($N124&lt;&gt;"",$N124&lt;$G124),"Resolved Date Before Receipt","OK")))))))))))))))))</f>
        <v/>
      </c>
    </row>
    <row r="125" ht="36" customHeight="1">
      <c r="A125" s="17" t="n"/>
      <c r="B125" s="18" t="n"/>
      <c r="C125" s="17" t="n"/>
      <c r="D125" s="18" t="n"/>
      <c r="E125" s="17" t="n"/>
      <c r="F125" s="18" t="n"/>
      <c r="G125" s="40" t="n"/>
      <c r="H125" s="41" t="n"/>
      <c r="I125" s="21" t="n"/>
      <c r="J125" s="21" t="n"/>
      <c r="K125" s="21" t="n"/>
      <c r="L125" s="40" t="n"/>
      <c r="M125" s="40" t="n"/>
      <c r="N125" s="40" t="n"/>
      <c r="O125" s="18" t="n"/>
      <c r="P125" s="18" t="n"/>
      <c r="Q125" s="22">
        <f>IF($A125="","",IF($G125="","",MAX(0,IF($N125&lt;&gt;"",$N125,Dashboard!$B$2)-$G125)))</f>
        <v/>
      </c>
      <c r="R125" s="22">
        <f>IF(OR($A125="",$L125="",$K125="Resolved"),"",$L125-Dashboard!$B$2)</f>
        <v/>
      </c>
      <c r="S125" s="23">
        <f>IF($A125="","",IF($K125="Resolved","Closed",IF($L125="","Missing Due Date",IF($L125&lt;Dashboard!$B$2,"Overdue",IF($L125&lt;=Dashboard!$B$2+Dashboard!$B$3,"Due Soon","On Track")))))</f>
        <v/>
      </c>
      <c r="T125" s="23">
        <f>IF($A125="","",IF(COUNTIF($A$5:$A$204,$A125)&gt;1,"Duplicate Worklist ID",IF($B125="","Missing Clinic",IF($C125="","Missing Claim Reference",IF($D125="","Missing Payer",IF($F125="","Missing Rejection Category",IF($G125="","Missing Received Date",IF($H125="","Missing Billed Amount",IF($I125="","Missing Owner",IF($J125="","Missing Priority",IF($K125="","Missing Status",IF(AND($K125&lt;&gt;"Resolved",$L125=""),"Missing Follow-up Due Date",IF(AND($K125="Resolved",$N125=""),"Resolved Status Needs Date",IF(AND($K125&lt;&gt;"Resolved",$N125&lt;&gt;""),"Resolved Date/Status Mismatch",IF(AND($K125="Resubmitted",$M125=""),"Resubmitted Status Needs Date",IF(AND($M125&lt;&gt;"",$M125&lt;$G125),"Resubmitted Date Before Receipt",IF(AND($N125&lt;&gt;"",$N125&lt;$G125),"Resolved Date Before Receipt","OK")))))))))))))))))</f>
        <v/>
      </c>
    </row>
    <row r="126" ht="36" customHeight="1">
      <c r="A126" s="24" t="n"/>
      <c r="B126" s="25" t="n"/>
      <c r="C126" s="24" t="n"/>
      <c r="D126" s="25" t="n"/>
      <c r="E126" s="24" t="n"/>
      <c r="F126" s="25" t="n"/>
      <c r="G126" s="42" t="n"/>
      <c r="H126" s="43" t="n"/>
      <c r="I126" s="28" t="n"/>
      <c r="J126" s="28" t="n"/>
      <c r="K126" s="28" t="n"/>
      <c r="L126" s="42" t="n"/>
      <c r="M126" s="42" t="n"/>
      <c r="N126" s="42" t="n"/>
      <c r="O126" s="25" t="n"/>
      <c r="P126" s="25" t="n"/>
      <c r="Q126" s="29">
        <f>IF($A126="","",IF($G126="","",MAX(0,IF($N126&lt;&gt;"",$N126,Dashboard!$B$2)-$G126)))</f>
        <v/>
      </c>
      <c r="R126" s="29">
        <f>IF(OR($A126="",$L126="",$K126="Resolved"),"",$L126-Dashboard!$B$2)</f>
        <v/>
      </c>
      <c r="S126" s="30">
        <f>IF($A126="","",IF($K126="Resolved","Closed",IF($L126="","Missing Due Date",IF($L126&lt;Dashboard!$B$2,"Overdue",IF($L126&lt;=Dashboard!$B$2+Dashboard!$B$3,"Due Soon","On Track")))))</f>
        <v/>
      </c>
      <c r="T126" s="30">
        <f>IF($A126="","",IF(COUNTIF($A$5:$A$204,$A126)&gt;1,"Duplicate Worklist ID",IF($B126="","Missing Clinic",IF($C126="","Missing Claim Reference",IF($D126="","Missing Payer",IF($F126="","Missing Rejection Category",IF($G126="","Missing Received Date",IF($H126="","Missing Billed Amount",IF($I126="","Missing Owner",IF($J126="","Missing Priority",IF($K126="","Missing Status",IF(AND($K126&lt;&gt;"Resolved",$L126=""),"Missing Follow-up Due Date",IF(AND($K126="Resolved",$N126=""),"Resolved Status Needs Date",IF(AND($K126&lt;&gt;"Resolved",$N126&lt;&gt;""),"Resolved Date/Status Mismatch",IF(AND($K126="Resubmitted",$M126=""),"Resubmitted Status Needs Date",IF(AND($M126&lt;&gt;"",$M126&lt;$G126),"Resubmitted Date Before Receipt",IF(AND($N126&lt;&gt;"",$N126&lt;$G126),"Resolved Date Before Receipt","OK")))))))))))))))))</f>
        <v/>
      </c>
    </row>
    <row r="127" ht="36" customHeight="1">
      <c r="A127" s="17" t="n"/>
      <c r="B127" s="18" t="n"/>
      <c r="C127" s="17" t="n"/>
      <c r="D127" s="18" t="n"/>
      <c r="E127" s="17" t="n"/>
      <c r="F127" s="18" t="n"/>
      <c r="G127" s="40" t="n"/>
      <c r="H127" s="41" t="n"/>
      <c r="I127" s="21" t="n"/>
      <c r="J127" s="21" t="n"/>
      <c r="K127" s="21" t="n"/>
      <c r="L127" s="40" t="n"/>
      <c r="M127" s="40" t="n"/>
      <c r="N127" s="40" t="n"/>
      <c r="O127" s="18" t="n"/>
      <c r="P127" s="18" t="n"/>
      <c r="Q127" s="22">
        <f>IF($A127="","",IF($G127="","",MAX(0,IF($N127&lt;&gt;"",$N127,Dashboard!$B$2)-$G127)))</f>
        <v/>
      </c>
      <c r="R127" s="22">
        <f>IF(OR($A127="",$L127="",$K127="Resolved"),"",$L127-Dashboard!$B$2)</f>
        <v/>
      </c>
      <c r="S127" s="23">
        <f>IF($A127="","",IF($K127="Resolved","Closed",IF($L127="","Missing Due Date",IF($L127&lt;Dashboard!$B$2,"Overdue",IF($L127&lt;=Dashboard!$B$2+Dashboard!$B$3,"Due Soon","On Track")))))</f>
        <v/>
      </c>
      <c r="T127" s="23">
        <f>IF($A127="","",IF(COUNTIF($A$5:$A$204,$A127)&gt;1,"Duplicate Worklist ID",IF($B127="","Missing Clinic",IF($C127="","Missing Claim Reference",IF($D127="","Missing Payer",IF($F127="","Missing Rejection Category",IF($G127="","Missing Received Date",IF($H127="","Missing Billed Amount",IF($I127="","Missing Owner",IF($J127="","Missing Priority",IF($K127="","Missing Status",IF(AND($K127&lt;&gt;"Resolved",$L127=""),"Missing Follow-up Due Date",IF(AND($K127="Resolved",$N127=""),"Resolved Status Needs Date",IF(AND($K127&lt;&gt;"Resolved",$N127&lt;&gt;""),"Resolved Date/Status Mismatch",IF(AND($K127="Resubmitted",$M127=""),"Resubmitted Status Needs Date",IF(AND($M127&lt;&gt;"",$M127&lt;$G127),"Resubmitted Date Before Receipt",IF(AND($N127&lt;&gt;"",$N127&lt;$G127),"Resolved Date Before Receipt","OK")))))))))))))))))</f>
        <v/>
      </c>
    </row>
    <row r="128" ht="36" customHeight="1">
      <c r="A128" s="24" t="n"/>
      <c r="B128" s="25" t="n"/>
      <c r="C128" s="24" t="n"/>
      <c r="D128" s="25" t="n"/>
      <c r="E128" s="24" t="n"/>
      <c r="F128" s="25" t="n"/>
      <c r="G128" s="42" t="n"/>
      <c r="H128" s="43" t="n"/>
      <c r="I128" s="28" t="n"/>
      <c r="J128" s="28" t="n"/>
      <c r="K128" s="28" t="n"/>
      <c r="L128" s="42" t="n"/>
      <c r="M128" s="42" t="n"/>
      <c r="N128" s="42" t="n"/>
      <c r="O128" s="25" t="n"/>
      <c r="P128" s="25" t="n"/>
      <c r="Q128" s="29">
        <f>IF($A128="","",IF($G128="","",MAX(0,IF($N128&lt;&gt;"",$N128,Dashboard!$B$2)-$G128)))</f>
        <v/>
      </c>
      <c r="R128" s="29">
        <f>IF(OR($A128="",$L128="",$K128="Resolved"),"",$L128-Dashboard!$B$2)</f>
        <v/>
      </c>
      <c r="S128" s="30">
        <f>IF($A128="","",IF($K128="Resolved","Closed",IF($L128="","Missing Due Date",IF($L128&lt;Dashboard!$B$2,"Overdue",IF($L128&lt;=Dashboard!$B$2+Dashboard!$B$3,"Due Soon","On Track")))))</f>
        <v/>
      </c>
      <c r="T128" s="30">
        <f>IF($A128="","",IF(COUNTIF($A$5:$A$204,$A128)&gt;1,"Duplicate Worklist ID",IF($B128="","Missing Clinic",IF($C128="","Missing Claim Reference",IF($D128="","Missing Payer",IF($F128="","Missing Rejection Category",IF($G128="","Missing Received Date",IF($H128="","Missing Billed Amount",IF($I128="","Missing Owner",IF($J128="","Missing Priority",IF($K128="","Missing Status",IF(AND($K128&lt;&gt;"Resolved",$L128=""),"Missing Follow-up Due Date",IF(AND($K128="Resolved",$N128=""),"Resolved Status Needs Date",IF(AND($K128&lt;&gt;"Resolved",$N128&lt;&gt;""),"Resolved Date/Status Mismatch",IF(AND($K128="Resubmitted",$M128=""),"Resubmitted Status Needs Date",IF(AND($M128&lt;&gt;"",$M128&lt;$G128),"Resubmitted Date Before Receipt",IF(AND($N128&lt;&gt;"",$N128&lt;$G128),"Resolved Date Before Receipt","OK")))))))))))))))))</f>
        <v/>
      </c>
    </row>
    <row r="129" ht="36" customHeight="1">
      <c r="A129" s="17" t="n"/>
      <c r="B129" s="18" t="n"/>
      <c r="C129" s="17" t="n"/>
      <c r="D129" s="18" t="n"/>
      <c r="E129" s="17" t="n"/>
      <c r="F129" s="18" t="n"/>
      <c r="G129" s="40" t="n"/>
      <c r="H129" s="41" t="n"/>
      <c r="I129" s="21" t="n"/>
      <c r="J129" s="21" t="n"/>
      <c r="K129" s="21" t="n"/>
      <c r="L129" s="40" t="n"/>
      <c r="M129" s="40" t="n"/>
      <c r="N129" s="40" t="n"/>
      <c r="O129" s="18" t="n"/>
      <c r="P129" s="18" t="n"/>
      <c r="Q129" s="22">
        <f>IF($A129="","",IF($G129="","",MAX(0,IF($N129&lt;&gt;"",$N129,Dashboard!$B$2)-$G129)))</f>
        <v/>
      </c>
      <c r="R129" s="22">
        <f>IF(OR($A129="",$L129="",$K129="Resolved"),"",$L129-Dashboard!$B$2)</f>
        <v/>
      </c>
      <c r="S129" s="23">
        <f>IF($A129="","",IF($K129="Resolved","Closed",IF($L129="","Missing Due Date",IF($L129&lt;Dashboard!$B$2,"Overdue",IF($L129&lt;=Dashboard!$B$2+Dashboard!$B$3,"Due Soon","On Track")))))</f>
        <v/>
      </c>
      <c r="T129" s="23">
        <f>IF($A129="","",IF(COUNTIF($A$5:$A$204,$A129)&gt;1,"Duplicate Worklist ID",IF($B129="","Missing Clinic",IF($C129="","Missing Claim Reference",IF($D129="","Missing Payer",IF($F129="","Missing Rejection Category",IF($G129="","Missing Received Date",IF($H129="","Missing Billed Amount",IF($I129="","Missing Owner",IF($J129="","Missing Priority",IF($K129="","Missing Status",IF(AND($K129&lt;&gt;"Resolved",$L129=""),"Missing Follow-up Due Date",IF(AND($K129="Resolved",$N129=""),"Resolved Status Needs Date",IF(AND($K129&lt;&gt;"Resolved",$N129&lt;&gt;""),"Resolved Date/Status Mismatch",IF(AND($K129="Resubmitted",$M129=""),"Resubmitted Status Needs Date",IF(AND($M129&lt;&gt;"",$M129&lt;$G129),"Resubmitted Date Before Receipt",IF(AND($N129&lt;&gt;"",$N129&lt;$G129),"Resolved Date Before Receipt","OK")))))))))))))))))</f>
        <v/>
      </c>
    </row>
    <row r="130" ht="36" customHeight="1">
      <c r="A130" s="24" t="n"/>
      <c r="B130" s="25" t="n"/>
      <c r="C130" s="24" t="n"/>
      <c r="D130" s="25" t="n"/>
      <c r="E130" s="24" t="n"/>
      <c r="F130" s="25" t="n"/>
      <c r="G130" s="42" t="n"/>
      <c r="H130" s="43" t="n"/>
      <c r="I130" s="28" t="n"/>
      <c r="J130" s="28" t="n"/>
      <c r="K130" s="28" t="n"/>
      <c r="L130" s="42" t="n"/>
      <c r="M130" s="42" t="n"/>
      <c r="N130" s="42" t="n"/>
      <c r="O130" s="25" t="n"/>
      <c r="P130" s="25" t="n"/>
      <c r="Q130" s="29">
        <f>IF($A130="","",IF($G130="","",MAX(0,IF($N130&lt;&gt;"",$N130,Dashboard!$B$2)-$G130)))</f>
        <v/>
      </c>
      <c r="R130" s="29">
        <f>IF(OR($A130="",$L130="",$K130="Resolved"),"",$L130-Dashboard!$B$2)</f>
        <v/>
      </c>
      <c r="S130" s="30">
        <f>IF($A130="","",IF($K130="Resolved","Closed",IF($L130="","Missing Due Date",IF($L130&lt;Dashboard!$B$2,"Overdue",IF($L130&lt;=Dashboard!$B$2+Dashboard!$B$3,"Due Soon","On Track")))))</f>
        <v/>
      </c>
      <c r="T130" s="30">
        <f>IF($A130="","",IF(COUNTIF($A$5:$A$204,$A130)&gt;1,"Duplicate Worklist ID",IF($B130="","Missing Clinic",IF($C130="","Missing Claim Reference",IF($D130="","Missing Payer",IF($F130="","Missing Rejection Category",IF($G130="","Missing Received Date",IF($H130="","Missing Billed Amount",IF($I130="","Missing Owner",IF($J130="","Missing Priority",IF($K130="","Missing Status",IF(AND($K130&lt;&gt;"Resolved",$L130=""),"Missing Follow-up Due Date",IF(AND($K130="Resolved",$N130=""),"Resolved Status Needs Date",IF(AND($K130&lt;&gt;"Resolved",$N130&lt;&gt;""),"Resolved Date/Status Mismatch",IF(AND($K130="Resubmitted",$M130=""),"Resubmitted Status Needs Date",IF(AND($M130&lt;&gt;"",$M130&lt;$G130),"Resubmitted Date Before Receipt",IF(AND($N130&lt;&gt;"",$N130&lt;$G130),"Resolved Date Before Receipt","OK")))))))))))))))))</f>
        <v/>
      </c>
    </row>
    <row r="131" ht="36" customHeight="1">
      <c r="A131" s="17" t="n"/>
      <c r="B131" s="18" t="n"/>
      <c r="C131" s="17" t="n"/>
      <c r="D131" s="18" t="n"/>
      <c r="E131" s="17" t="n"/>
      <c r="F131" s="18" t="n"/>
      <c r="G131" s="40" t="n"/>
      <c r="H131" s="41" t="n"/>
      <c r="I131" s="21" t="n"/>
      <c r="J131" s="21" t="n"/>
      <c r="K131" s="21" t="n"/>
      <c r="L131" s="40" t="n"/>
      <c r="M131" s="40" t="n"/>
      <c r="N131" s="40" t="n"/>
      <c r="O131" s="18" t="n"/>
      <c r="P131" s="18" t="n"/>
      <c r="Q131" s="22">
        <f>IF($A131="","",IF($G131="","",MAX(0,IF($N131&lt;&gt;"",$N131,Dashboard!$B$2)-$G131)))</f>
        <v/>
      </c>
      <c r="R131" s="22">
        <f>IF(OR($A131="",$L131="",$K131="Resolved"),"",$L131-Dashboard!$B$2)</f>
        <v/>
      </c>
      <c r="S131" s="23">
        <f>IF($A131="","",IF($K131="Resolved","Closed",IF($L131="","Missing Due Date",IF($L131&lt;Dashboard!$B$2,"Overdue",IF($L131&lt;=Dashboard!$B$2+Dashboard!$B$3,"Due Soon","On Track")))))</f>
        <v/>
      </c>
      <c r="T131" s="23">
        <f>IF($A131="","",IF(COUNTIF($A$5:$A$204,$A131)&gt;1,"Duplicate Worklist ID",IF($B131="","Missing Clinic",IF($C131="","Missing Claim Reference",IF($D131="","Missing Payer",IF($F131="","Missing Rejection Category",IF($G131="","Missing Received Date",IF($H131="","Missing Billed Amount",IF($I131="","Missing Owner",IF($J131="","Missing Priority",IF($K131="","Missing Status",IF(AND($K131&lt;&gt;"Resolved",$L131=""),"Missing Follow-up Due Date",IF(AND($K131="Resolved",$N131=""),"Resolved Status Needs Date",IF(AND($K131&lt;&gt;"Resolved",$N131&lt;&gt;""),"Resolved Date/Status Mismatch",IF(AND($K131="Resubmitted",$M131=""),"Resubmitted Status Needs Date",IF(AND($M131&lt;&gt;"",$M131&lt;$G131),"Resubmitted Date Before Receipt",IF(AND($N131&lt;&gt;"",$N131&lt;$G131),"Resolved Date Before Receipt","OK")))))))))))))))))</f>
        <v/>
      </c>
    </row>
    <row r="132" ht="36" customHeight="1">
      <c r="A132" s="24" t="n"/>
      <c r="B132" s="25" t="n"/>
      <c r="C132" s="24" t="n"/>
      <c r="D132" s="25" t="n"/>
      <c r="E132" s="24" t="n"/>
      <c r="F132" s="25" t="n"/>
      <c r="G132" s="42" t="n"/>
      <c r="H132" s="43" t="n"/>
      <c r="I132" s="28" t="n"/>
      <c r="J132" s="28" t="n"/>
      <c r="K132" s="28" t="n"/>
      <c r="L132" s="42" t="n"/>
      <c r="M132" s="42" t="n"/>
      <c r="N132" s="42" t="n"/>
      <c r="O132" s="25" t="n"/>
      <c r="P132" s="25" t="n"/>
      <c r="Q132" s="29">
        <f>IF($A132="","",IF($G132="","",MAX(0,IF($N132&lt;&gt;"",$N132,Dashboard!$B$2)-$G132)))</f>
        <v/>
      </c>
      <c r="R132" s="29">
        <f>IF(OR($A132="",$L132="",$K132="Resolved"),"",$L132-Dashboard!$B$2)</f>
        <v/>
      </c>
      <c r="S132" s="30">
        <f>IF($A132="","",IF($K132="Resolved","Closed",IF($L132="","Missing Due Date",IF($L132&lt;Dashboard!$B$2,"Overdue",IF($L132&lt;=Dashboard!$B$2+Dashboard!$B$3,"Due Soon","On Track")))))</f>
        <v/>
      </c>
      <c r="T132" s="30">
        <f>IF($A132="","",IF(COUNTIF($A$5:$A$204,$A132)&gt;1,"Duplicate Worklist ID",IF($B132="","Missing Clinic",IF($C132="","Missing Claim Reference",IF($D132="","Missing Payer",IF($F132="","Missing Rejection Category",IF($G132="","Missing Received Date",IF($H132="","Missing Billed Amount",IF($I132="","Missing Owner",IF($J132="","Missing Priority",IF($K132="","Missing Status",IF(AND($K132&lt;&gt;"Resolved",$L132=""),"Missing Follow-up Due Date",IF(AND($K132="Resolved",$N132=""),"Resolved Status Needs Date",IF(AND($K132&lt;&gt;"Resolved",$N132&lt;&gt;""),"Resolved Date/Status Mismatch",IF(AND($K132="Resubmitted",$M132=""),"Resubmitted Status Needs Date",IF(AND($M132&lt;&gt;"",$M132&lt;$G132),"Resubmitted Date Before Receipt",IF(AND($N132&lt;&gt;"",$N132&lt;$G132),"Resolved Date Before Receipt","OK")))))))))))))))))</f>
        <v/>
      </c>
    </row>
    <row r="133" ht="36" customHeight="1">
      <c r="A133" s="17" t="n"/>
      <c r="B133" s="18" t="n"/>
      <c r="C133" s="17" t="n"/>
      <c r="D133" s="18" t="n"/>
      <c r="E133" s="17" t="n"/>
      <c r="F133" s="18" t="n"/>
      <c r="G133" s="40" t="n"/>
      <c r="H133" s="41" t="n"/>
      <c r="I133" s="21" t="n"/>
      <c r="J133" s="21" t="n"/>
      <c r="K133" s="21" t="n"/>
      <c r="L133" s="40" t="n"/>
      <c r="M133" s="40" t="n"/>
      <c r="N133" s="40" t="n"/>
      <c r="O133" s="18" t="n"/>
      <c r="P133" s="18" t="n"/>
      <c r="Q133" s="22">
        <f>IF($A133="","",IF($G133="","",MAX(0,IF($N133&lt;&gt;"",$N133,Dashboard!$B$2)-$G133)))</f>
        <v/>
      </c>
      <c r="R133" s="22">
        <f>IF(OR($A133="",$L133="",$K133="Resolved"),"",$L133-Dashboard!$B$2)</f>
        <v/>
      </c>
      <c r="S133" s="23">
        <f>IF($A133="","",IF($K133="Resolved","Closed",IF($L133="","Missing Due Date",IF($L133&lt;Dashboard!$B$2,"Overdue",IF($L133&lt;=Dashboard!$B$2+Dashboard!$B$3,"Due Soon","On Track")))))</f>
        <v/>
      </c>
      <c r="T133" s="23">
        <f>IF($A133="","",IF(COUNTIF($A$5:$A$204,$A133)&gt;1,"Duplicate Worklist ID",IF($B133="","Missing Clinic",IF($C133="","Missing Claim Reference",IF($D133="","Missing Payer",IF($F133="","Missing Rejection Category",IF($G133="","Missing Received Date",IF($H133="","Missing Billed Amount",IF($I133="","Missing Owner",IF($J133="","Missing Priority",IF($K133="","Missing Status",IF(AND($K133&lt;&gt;"Resolved",$L133=""),"Missing Follow-up Due Date",IF(AND($K133="Resolved",$N133=""),"Resolved Status Needs Date",IF(AND($K133&lt;&gt;"Resolved",$N133&lt;&gt;""),"Resolved Date/Status Mismatch",IF(AND($K133="Resubmitted",$M133=""),"Resubmitted Status Needs Date",IF(AND($M133&lt;&gt;"",$M133&lt;$G133),"Resubmitted Date Before Receipt",IF(AND($N133&lt;&gt;"",$N133&lt;$G133),"Resolved Date Before Receipt","OK")))))))))))))))))</f>
        <v/>
      </c>
    </row>
    <row r="134" ht="36" customHeight="1">
      <c r="A134" s="24" t="n"/>
      <c r="B134" s="25" t="n"/>
      <c r="C134" s="24" t="n"/>
      <c r="D134" s="25" t="n"/>
      <c r="E134" s="24" t="n"/>
      <c r="F134" s="25" t="n"/>
      <c r="G134" s="42" t="n"/>
      <c r="H134" s="43" t="n"/>
      <c r="I134" s="28" t="n"/>
      <c r="J134" s="28" t="n"/>
      <c r="K134" s="28" t="n"/>
      <c r="L134" s="42" t="n"/>
      <c r="M134" s="42" t="n"/>
      <c r="N134" s="42" t="n"/>
      <c r="O134" s="25" t="n"/>
      <c r="P134" s="25" t="n"/>
      <c r="Q134" s="29">
        <f>IF($A134="","",IF($G134="","",MAX(0,IF($N134&lt;&gt;"",$N134,Dashboard!$B$2)-$G134)))</f>
        <v/>
      </c>
      <c r="R134" s="29">
        <f>IF(OR($A134="",$L134="",$K134="Resolved"),"",$L134-Dashboard!$B$2)</f>
        <v/>
      </c>
      <c r="S134" s="30">
        <f>IF($A134="","",IF($K134="Resolved","Closed",IF($L134="","Missing Due Date",IF($L134&lt;Dashboard!$B$2,"Overdue",IF($L134&lt;=Dashboard!$B$2+Dashboard!$B$3,"Due Soon","On Track")))))</f>
        <v/>
      </c>
      <c r="T134" s="30">
        <f>IF($A134="","",IF(COUNTIF($A$5:$A$204,$A134)&gt;1,"Duplicate Worklist ID",IF($B134="","Missing Clinic",IF($C134="","Missing Claim Reference",IF($D134="","Missing Payer",IF($F134="","Missing Rejection Category",IF($G134="","Missing Received Date",IF($H134="","Missing Billed Amount",IF($I134="","Missing Owner",IF($J134="","Missing Priority",IF($K134="","Missing Status",IF(AND($K134&lt;&gt;"Resolved",$L134=""),"Missing Follow-up Due Date",IF(AND($K134="Resolved",$N134=""),"Resolved Status Needs Date",IF(AND($K134&lt;&gt;"Resolved",$N134&lt;&gt;""),"Resolved Date/Status Mismatch",IF(AND($K134="Resubmitted",$M134=""),"Resubmitted Status Needs Date",IF(AND($M134&lt;&gt;"",$M134&lt;$G134),"Resubmitted Date Before Receipt",IF(AND($N134&lt;&gt;"",$N134&lt;$G134),"Resolved Date Before Receipt","OK")))))))))))))))))</f>
        <v/>
      </c>
    </row>
    <row r="135" ht="36" customHeight="1">
      <c r="A135" s="17" t="n"/>
      <c r="B135" s="18" t="n"/>
      <c r="C135" s="17" t="n"/>
      <c r="D135" s="18" t="n"/>
      <c r="E135" s="17" t="n"/>
      <c r="F135" s="18" t="n"/>
      <c r="G135" s="40" t="n"/>
      <c r="H135" s="41" t="n"/>
      <c r="I135" s="21" t="n"/>
      <c r="J135" s="21" t="n"/>
      <c r="K135" s="21" t="n"/>
      <c r="L135" s="40" t="n"/>
      <c r="M135" s="40" t="n"/>
      <c r="N135" s="40" t="n"/>
      <c r="O135" s="18" t="n"/>
      <c r="P135" s="18" t="n"/>
      <c r="Q135" s="22">
        <f>IF($A135="","",IF($G135="","",MAX(0,IF($N135&lt;&gt;"",$N135,Dashboard!$B$2)-$G135)))</f>
        <v/>
      </c>
      <c r="R135" s="22">
        <f>IF(OR($A135="",$L135="",$K135="Resolved"),"",$L135-Dashboard!$B$2)</f>
        <v/>
      </c>
      <c r="S135" s="23">
        <f>IF($A135="","",IF($K135="Resolved","Closed",IF($L135="","Missing Due Date",IF($L135&lt;Dashboard!$B$2,"Overdue",IF($L135&lt;=Dashboard!$B$2+Dashboard!$B$3,"Due Soon","On Track")))))</f>
        <v/>
      </c>
      <c r="T135" s="23">
        <f>IF($A135="","",IF(COUNTIF($A$5:$A$204,$A135)&gt;1,"Duplicate Worklist ID",IF($B135="","Missing Clinic",IF($C135="","Missing Claim Reference",IF($D135="","Missing Payer",IF($F135="","Missing Rejection Category",IF($G135="","Missing Received Date",IF($H135="","Missing Billed Amount",IF($I135="","Missing Owner",IF($J135="","Missing Priority",IF($K135="","Missing Status",IF(AND($K135&lt;&gt;"Resolved",$L135=""),"Missing Follow-up Due Date",IF(AND($K135="Resolved",$N135=""),"Resolved Status Needs Date",IF(AND($K135&lt;&gt;"Resolved",$N135&lt;&gt;""),"Resolved Date/Status Mismatch",IF(AND($K135="Resubmitted",$M135=""),"Resubmitted Status Needs Date",IF(AND($M135&lt;&gt;"",$M135&lt;$G135),"Resubmitted Date Before Receipt",IF(AND($N135&lt;&gt;"",$N135&lt;$G135),"Resolved Date Before Receipt","OK")))))))))))))))))</f>
        <v/>
      </c>
    </row>
    <row r="136" ht="36" customHeight="1">
      <c r="A136" s="24" t="n"/>
      <c r="B136" s="25" t="n"/>
      <c r="C136" s="24" t="n"/>
      <c r="D136" s="25" t="n"/>
      <c r="E136" s="24" t="n"/>
      <c r="F136" s="25" t="n"/>
      <c r="G136" s="42" t="n"/>
      <c r="H136" s="43" t="n"/>
      <c r="I136" s="28" t="n"/>
      <c r="J136" s="28" t="n"/>
      <c r="K136" s="28" t="n"/>
      <c r="L136" s="42" t="n"/>
      <c r="M136" s="42" t="n"/>
      <c r="N136" s="42" t="n"/>
      <c r="O136" s="25" t="n"/>
      <c r="P136" s="25" t="n"/>
      <c r="Q136" s="29">
        <f>IF($A136="","",IF($G136="","",MAX(0,IF($N136&lt;&gt;"",$N136,Dashboard!$B$2)-$G136)))</f>
        <v/>
      </c>
      <c r="R136" s="29">
        <f>IF(OR($A136="",$L136="",$K136="Resolved"),"",$L136-Dashboard!$B$2)</f>
        <v/>
      </c>
      <c r="S136" s="30">
        <f>IF($A136="","",IF($K136="Resolved","Closed",IF($L136="","Missing Due Date",IF($L136&lt;Dashboard!$B$2,"Overdue",IF($L136&lt;=Dashboard!$B$2+Dashboard!$B$3,"Due Soon","On Track")))))</f>
        <v/>
      </c>
      <c r="T136" s="30">
        <f>IF($A136="","",IF(COUNTIF($A$5:$A$204,$A136)&gt;1,"Duplicate Worklist ID",IF($B136="","Missing Clinic",IF($C136="","Missing Claim Reference",IF($D136="","Missing Payer",IF($F136="","Missing Rejection Category",IF($G136="","Missing Received Date",IF($H136="","Missing Billed Amount",IF($I136="","Missing Owner",IF($J136="","Missing Priority",IF($K136="","Missing Status",IF(AND($K136&lt;&gt;"Resolved",$L136=""),"Missing Follow-up Due Date",IF(AND($K136="Resolved",$N136=""),"Resolved Status Needs Date",IF(AND($K136&lt;&gt;"Resolved",$N136&lt;&gt;""),"Resolved Date/Status Mismatch",IF(AND($K136="Resubmitted",$M136=""),"Resubmitted Status Needs Date",IF(AND($M136&lt;&gt;"",$M136&lt;$G136),"Resubmitted Date Before Receipt",IF(AND($N136&lt;&gt;"",$N136&lt;$G136),"Resolved Date Before Receipt","OK")))))))))))))))))</f>
        <v/>
      </c>
    </row>
    <row r="137" ht="36" customHeight="1">
      <c r="A137" s="17" t="n"/>
      <c r="B137" s="18" t="n"/>
      <c r="C137" s="17" t="n"/>
      <c r="D137" s="18" t="n"/>
      <c r="E137" s="17" t="n"/>
      <c r="F137" s="18" t="n"/>
      <c r="G137" s="40" t="n"/>
      <c r="H137" s="41" t="n"/>
      <c r="I137" s="21" t="n"/>
      <c r="J137" s="21" t="n"/>
      <c r="K137" s="21" t="n"/>
      <c r="L137" s="40" t="n"/>
      <c r="M137" s="40" t="n"/>
      <c r="N137" s="40" t="n"/>
      <c r="O137" s="18" t="n"/>
      <c r="P137" s="18" t="n"/>
      <c r="Q137" s="22">
        <f>IF($A137="","",IF($G137="","",MAX(0,IF($N137&lt;&gt;"",$N137,Dashboard!$B$2)-$G137)))</f>
        <v/>
      </c>
      <c r="R137" s="22">
        <f>IF(OR($A137="",$L137="",$K137="Resolved"),"",$L137-Dashboard!$B$2)</f>
        <v/>
      </c>
      <c r="S137" s="23">
        <f>IF($A137="","",IF($K137="Resolved","Closed",IF($L137="","Missing Due Date",IF($L137&lt;Dashboard!$B$2,"Overdue",IF($L137&lt;=Dashboard!$B$2+Dashboard!$B$3,"Due Soon","On Track")))))</f>
        <v/>
      </c>
      <c r="T137" s="23">
        <f>IF($A137="","",IF(COUNTIF($A$5:$A$204,$A137)&gt;1,"Duplicate Worklist ID",IF($B137="","Missing Clinic",IF($C137="","Missing Claim Reference",IF($D137="","Missing Payer",IF($F137="","Missing Rejection Category",IF($G137="","Missing Received Date",IF($H137="","Missing Billed Amount",IF($I137="","Missing Owner",IF($J137="","Missing Priority",IF($K137="","Missing Status",IF(AND($K137&lt;&gt;"Resolved",$L137=""),"Missing Follow-up Due Date",IF(AND($K137="Resolved",$N137=""),"Resolved Status Needs Date",IF(AND($K137&lt;&gt;"Resolved",$N137&lt;&gt;""),"Resolved Date/Status Mismatch",IF(AND($K137="Resubmitted",$M137=""),"Resubmitted Status Needs Date",IF(AND($M137&lt;&gt;"",$M137&lt;$G137),"Resubmitted Date Before Receipt",IF(AND($N137&lt;&gt;"",$N137&lt;$G137),"Resolved Date Before Receipt","OK")))))))))))))))))</f>
        <v/>
      </c>
    </row>
    <row r="138" ht="36" customHeight="1">
      <c r="A138" s="24" t="n"/>
      <c r="B138" s="25" t="n"/>
      <c r="C138" s="24" t="n"/>
      <c r="D138" s="25" t="n"/>
      <c r="E138" s="24" t="n"/>
      <c r="F138" s="25" t="n"/>
      <c r="G138" s="42" t="n"/>
      <c r="H138" s="43" t="n"/>
      <c r="I138" s="28" t="n"/>
      <c r="J138" s="28" t="n"/>
      <c r="K138" s="28" t="n"/>
      <c r="L138" s="42" t="n"/>
      <c r="M138" s="42" t="n"/>
      <c r="N138" s="42" t="n"/>
      <c r="O138" s="25" t="n"/>
      <c r="P138" s="25" t="n"/>
      <c r="Q138" s="29">
        <f>IF($A138="","",IF($G138="","",MAX(0,IF($N138&lt;&gt;"",$N138,Dashboard!$B$2)-$G138)))</f>
        <v/>
      </c>
      <c r="R138" s="29">
        <f>IF(OR($A138="",$L138="",$K138="Resolved"),"",$L138-Dashboard!$B$2)</f>
        <v/>
      </c>
      <c r="S138" s="30">
        <f>IF($A138="","",IF($K138="Resolved","Closed",IF($L138="","Missing Due Date",IF($L138&lt;Dashboard!$B$2,"Overdue",IF($L138&lt;=Dashboard!$B$2+Dashboard!$B$3,"Due Soon","On Track")))))</f>
        <v/>
      </c>
      <c r="T138" s="30">
        <f>IF($A138="","",IF(COUNTIF($A$5:$A$204,$A138)&gt;1,"Duplicate Worklist ID",IF($B138="","Missing Clinic",IF($C138="","Missing Claim Reference",IF($D138="","Missing Payer",IF($F138="","Missing Rejection Category",IF($G138="","Missing Received Date",IF($H138="","Missing Billed Amount",IF($I138="","Missing Owner",IF($J138="","Missing Priority",IF($K138="","Missing Status",IF(AND($K138&lt;&gt;"Resolved",$L138=""),"Missing Follow-up Due Date",IF(AND($K138="Resolved",$N138=""),"Resolved Status Needs Date",IF(AND($K138&lt;&gt;"Resolved",$N138&lt;&gt;""),"Resolved Date/Status Mismatch",IF(AND($K138="Resubmitted",$M138=""),"Resubmitted Status Needs Date",IF(AND($M138&lt;&gt;"",$M138&lt;$G138),"Resubmitted Date Before Receipt",IF(AND($N138&lt;&gt;"",$N138&lt;$G138),"Resolved Date Before Receipt","OK")))))))))))))))))</f>
        <v/>
      </c>
    </row>
    <row r="139" ht="36" customHeight="1">
      <c r="A139" s="17" t="n"/>
      <c r="B139" s="18" t="n"/>
      <c r="C139" s="17" t="n"/>
      <c r="D139" s="18" t="n"/>
      <c r="E139" s="17" t="n"/>
      <c r="F139" s="18" t="n"/>
      <c r="G139" s="40" t="n"/>
      <c r="H139" s="41" t="n"/>
      <c r="I139" s="21" t="n"/>
      <c r="J139" s="21" t="n"/>
      <c r="K139" s="21" t="n"/>
      <c r="L139" s="40" t="n"/>
      <c r="M139" s="40" t="n"/>
      <c r="N139" s="40" t="n"/>
      <c r="O139" s="18" t="n"/>
      <c r="P139" s="18" t="n"/>
      <c r="Q139" s="22">
        <f>IF($A139="","",IF($G139="","",MAX(0,IF($N139&lt;&gt;"",$N139,Dashboard!$B$2)-$G139)))</f>
        <v/>
      </c>
      <c r="R139" s="22">
        <f>IF(OR($A139="",$L139="",$K139="Resolved"),"",$L139-Dashboard!$B$2)</f>
        <v/>
      </c>
      <c r="S139" s="23">
        <f>IF($A139="","",IF($K139="Resolved","Closed",IF($L139="","Missing Due Date",IF($L139&lt;Dashboard!$B$2,"Overdue",IF($L139&lt;=Dashboard!$B$2+Dashboard!$B$3,"Due Soon","On Track")))))</f>
        <v/>
      </c>
      <c r="T139" s="23">
        <f>IF($A139="","",IF(COUNTIF($A$5:$A$204,$A139)&gt;1,"Duplicate Worklist ID",IF($B139="","Missing Clinic",IF($C139="","Missing Claim Reference",IF($D139="","Missing Payer",IF($F139="","Missing Rejection Category",IF($G139="","Missing Received Date",IF($H139="","Missing Billed Amount",IF($I139="","Missing Owner",IF($J139="","Missing Priority",IF($K139="","Missing Status",IF(AND($K139&lt;&gt;"Resolved",$L139=""),"Missing Follow-up Due Date",IF(AND($K139="Resolved",$N139=""),"Resolved Status Needs Date",IF(AND($K139&lt;&gt;"Resolved",$N139&lt;&gt;""),"Resolved Date/Status Mismatch",IF(AND($K139="Resubmitted",$M139=""),"Resubmitted Status Needs Date",IF(AND($M139&lt;&gt;"",$M139&lt;$G139),"Resubmitted Date Before Receipt",IF(AND($N139&lt;&gt;"",$N139&lt;$G139),"Resolved Date Before Receipt","OK")))))))))))))))))</f>
        <v/>
      </c>
    </row>
    <row r="140" ht="36" customHeight="1">
      <c r="A140" s="24" t="n"/>
      <c r="B140" s="25" t="n"/>
      <c r="C140" s="24" t="n"/>
      <c r="D140" s="25" t="n"/>
      <c r="E140" s="24" t="n"/>
      <c r="F140" s="25" t="n"/>
      <c r="G140" s="42" t="n"/>
      <c r="H140" s="43" t="n"/>
      <c r="I140" s="28" t="n"/>
      <c r="J140" s="28" t="n"/>
      <c r="K140" s="28" t="n"/>
      <c r="L140" s="42" t="n"/>
      <c r="M140" s="42" t="n"/>
      <c r="N140" s="42" t="n"/>
      <c r="O140" s="25" t="n"/>
      <c r="P140" s="25" t="n"/>
      <c r="Q140" s="29">
        <f>IF($A140="","",IF($G140="","",MAX(0,IF($N140&lt;&gt;"",$N140,Dashboard!$B$2)-$G140)))</f>
        <v/>
      </c>
      <c r="R140" s="29">
        <f>IF(OR($A140="",$L140="",$K140="Resolved"),"",$L140-Dashboard!$B$2)</f>
        <v/>
      </c>
      <c r="S140" s="30">
        <f>IF($A140="","",IF($K140="Resolved","Closed",IF($L140="","Missing Due Date",IF($L140&lt;Dashboard!$B$2,"Overdue",IF($L140&lt;=Dashboard!$B$2+Dashboard!$B$3,"Due Soon","On Track")))))</f>
        <v/>
      </c>
      <c r="T140" s="30">
        <f>IF($A140="","",IF(COUNTIF($A$5:$A$204,$A140)&gt;1,"Duplicate Worklist ID",IF($B140="","Missing Clinic",IF($C140="","Missing Claim Reference",IF($D140="","Missing Payer",IF($F140="","Missing Rejection Category",IF($G140="","Missing Received Date",IF($H140="","Missing Billed Amount",IF($I140="","Missing Owner",IF($J140="","Missing Priority",IF($K140="","Missing Status",IF(AND($K140&lt;&gt;"Resolved",$L140=""),"Missing Follow-up Due Date",IF(AND($K140="Resolved",$N140=""),"Resolved Status Needs Date",IF(AND($K140&lt;&gt;"Resolved",$N140&lt;&gt;""),"Resolved Date/Status Mismatch",IF(AND($K140="Resubmitted",$M140=""),"Resubmitted Status Needs Date",IF(AND($M140&lt;&gt;"",$M140&lt;$G140),"Resubmitted Date Before Receipt",IF(AND($N140&lt;&gt;"",$N140&lt;$G140),"Resolved Date Before Receipt","OK")))))))))))))))))</f>
        <v/>
      </c>
    </row>
    <row r="141" ht="36" customHeight="1">
      <c r="A141" s="17" t="n"/>
      <c r="B141" s="18" t="n"/>
      <c r="C141" s="17" t="n"/>
      <c r="D141" s="18" t="n"/>
      <c r="E141" s="17" t="n"/>
      <c r="F141" s="18" t="n"/>
      <c r="G141" s="40" t="n"/>
      <c r="H141" s="41" t="n"/>
      <c r="I141" s="21" t="n"/>
      <c r="J141" s="21" t="n"/>
      <c r="K141" s="21" t="n"/>
      <c r="L141" s="40" t="n"/>
      <c r="M141" s="40" t="n"/>
      <c r="N141" s="40" t="n"/>
      <c r="O141" s="18" t="n"/>
      <c r="P141" s="18" t="n"/>
      <c r="Q141" s="22">
        <f>IF($A141="","",IF($G141="","",MAX(0,IF($N141&lt;&gt;"",$N141,Dashboard!$B$2)-$G141)))</f>
        <v/>
      </c>
      <c r="R141" s="22">
        <f>IF(OR($A141="",$L141="",$K141="Resolved"),"",$L141-Dashboard!$B$2)</f>
        <v/>
      </c>
      <c r="S141" s="23">
        <f>IF($A141="","",IF($K141="Resolved","Closed",IF($L141="","Missing Due Date",IF($L141&lt;Dashboard!$B$2,"Overdue",IF($L141&lt;=Dashboard!$B$2+Dashboard!$B$3,"Due Soon","On Track")))))</f>
        <v/>
      </c>
      <c r="T141" s="23">
        <f>IF($A141="","",IF(COUNTIF($A$5:$A$204,$A141)&gt;1,"Duplicate Worklist ID",IF($B141="","Missing Clinic",IF($C141="","Missing Claim Reference",IF($D141="","Missing Payer",IF($F141="","Missing Rejection Category",IF($G141="","Missing Received Date",IF($H141="","Missing Billed Amount",IF($I141="","Missing Owner",IF($J141="","Missing Priority",IF($K141="","Missing Status",IF(AND($K141&lt;&gt;"Resolved",$L141=""),"Missing Follow-up Due Date",IF(AND($K141="Resolved",$N141=""),"Resolved Status Needs Date",IF(AND($K141&lt;&gt;"Resolved",$N141&lt;&gt;""),"Resolved Date/Status Mismatch",IF(AND($K141="Resubmitted",$M141=""),"Resubmitted Status Needs Date",IF(AND($M141&lt;&gt;"",$M141&lt;$G141),"Resubmitted Date Before Receipt",IF(AND($N141&lt;&gt;"",$N141&lt;$G141),"Resolved Date Before Receipt","OK")))))))))))))))))</f>
        <v/>
      </c>
    </row>
    <row r="142" ht="36" customHeight="1">
      <c r="A142" s="24" t="n"/>
      <c r="B142" s="25" t="n"/>
      <c r="C142" s="24" t="n"/>
      <c r="D142" s="25" t="n"/>
      <c r="E142" s="24" t="n"/>
      <c r="F142" s="25" t="n"/>
      <c r="G142" s="42" t="n"/>
      <c r="H142" s="43" t="n"/>
      <c r="I142" s="28" t="n"/>
      <c r="J142" s="28" t="n"/>
      <c r="K142" s="28" t="n"/>
      <c r="L142" s="42" t="n"/>
      <c r="M142" s="42" t="n"/>
      <c r="N142" s="42" t="n"/>
      <c r="O142" s="25" t="n"/>
      <c r="P142" s="25" t="n"/>
      <c r="Q142" s="29">
        <f>IF($A142="","",IF($G142="","",MAX(0,IF($N142&lt;&gt;"",$N142,Dashboard!$B$2)-$G142)))</f>
        <v/>
      </c>
      <c r="R142" s="29">
        <f>IF(OR($A142="",$L142="",$K142="Resolved"),"",$L142-Dashboard!$B$2)</f>
        <v/>
      </c>
      <c r="S142" s="30">
        <f>IF($A142="","",IF($K142="Resolved","Closed",IF($L142="","Missing Due Date",IF($L142&lt;Dashboard!$B$2,"Overdue",IF($L142&lt;=Dashboard!$B$2+Dashboard!$B$3,"Due Soon","On Track")))))</f>
        <v/>
      </c>
      <c r="T142" s="30">
        <f>IF($A142="","",IF(COUNTIF($A$5:$A$204,$A142)&gt;1,"Duplicate Worklist ID",IF($B142="","Missing Clinic",IF($C142="","Missing Claim Reference",IF($D142="","Missing Payer",IF($F142="","Missing Rejection Category",IF($G142="","Missing Received Date",IF($H142="","Missing Billed Amount",IF($I142="","Missing Owner",IF($J142="","Missing Priority",IF($K142="","Missing Status",IF(AND($K142&lt;&gt;"Resolved",$L142=""),"Missing Follow-up Due Date",IF(AND($K142="Resolved",$N142=""),"Resolved Status Needs Date",IF(AND($K142&lt;&gt;"Resolved",$N142&lt;&gt;""),"Resolved Date/Status Mismatch",IF(AND($K142="Resubmitted",$M142=""),"Resubmitted Status Needs Date",IF(AND($M142&lt;&gt;"",$M142&lt;$G142),"Resubmitted Date Before Receipt",IF(AND($N142&lt;&gt;"",$N142&lt;$G142),"Resolved Date Before Receipt","OK")))))))))))))))))</f>
        <v/>
      </c>
    </row>
    <row r="143" ht="36" customHeight="1">
      <c r="A143" s="17" t="n"/>
      <c r="B143" s="18" t="n"/>
      <c r="C143" s="17" t="n"/>
      <c r="D143" s="18" t="n"/>
      <c r="E143" s="17" t="n"/>
      <c r="F143" s="18" t="n"/>
      <c r="G143" s="40" t="n"/>
      <c r="H143" s="41" t="n"/>
      <c r="I143" s="21" t="n"/>
      <c r="J143" s="21" t="n"/>
      <c r="K143" s="21" t="n"/>
      <c r="L143" s="40" t="n"/>
      <c r="M143" s="40" t="n"/>
      <c r="N143" s="40" t="n"/>
      <c r="O143" s="18" t="n"/>
      <c r="P143" s="18" t="n"/>
      <c r="Q143" s="22">
        <f>IF($A143="","",IF($G143="","",MAX(0,IF($N143&lt;&gt;"",$N143,Dashboard!$B$2)-$G143)))</f>
        <v/>
      </c>
      <c r="R143" s="22">
        <f>IF(OR($A143="",$L143="",$K143="Resolved"),"",$L143-Dashboard!$B$2)</f>
        <v/>
      </c>
      <c r="S143" s="23">
        <f>IF($A143="","",IF($K143="Resolved","Closed",IF($L143="","Missing Due Date",IF($L143&lt;Dashboard!$B$2,"Overdue",IF($L143&lt;=Dashboard!$B$2+Dashboard!$B$3,"Due Soon","On Track")))))</f>
        <v/>
      </c>
      <c r="T143" s="23">
        <f>IF($A143="","",IF(COUNTIF($A$5:$A$204,$A143)&gt;1,"Duplicate Worklist ID",IF($B143="","Missing Clinic",IF($C143="","Missing Claim Reference",IF($D143="","Missing Payer",IF($F143="","Missing Rejection Category",IF($G143="","Missing Received Date",IF($H143="","Missing Billed Amount",IF($I143="","Missing Owner",IF($J143="","Missing Priority",IF($K143="","Missing Status",IF(AND($K143&lt;&gt;"Resolved",$L143=""),"Missing Follow-up Due Date",IF(AND($K143="Resolved",$N143=""),"Resolved Status Needs Date",IF(AND($K143&lt;&gt;"Resolved",$N143&lt;&gt;""),"Resolved Date/Status Mismatch",IF(AND($K143="Resubmitted",$M143=""),"Resubmitted Status Needs Date",IF(AND($M143&lt;&gt;"",$M143&lt;$G143),"Resubmitted Date Before Receipt",IF(AND($N143&lt;&gt;"",$N143&lt;$G143),"Resolved Date Before Receipt","OK")))))))))))))))))</f>
        <v/>
      </c>
    </row>
    <row r="144" ht="36" customHeight="1">
      <c r="A144" s="24" t="n"/>
      <c r="B144" s="25" t="n"/>
      <c r="C144" s="24" t="n"/>
      <c r="D144" s="25" t="n"/>
      <c r="E144" s="24" t="n"/>
      <c r="F144" s="25" t="n"/>
      <c r="G144" s="42" t="n"/>
      <c r="H144" s="43" t="n"/>
      <c r="I144" s="28" t="n"/>
      <c r="J144" s="28" t="n"/>
      <c r="K144" s="28" t="n"/>
      <c r="L144" s="42" t="n"/>
      <c r="M144" s="42" t="n"/>
      <c r="N144" s="42" t="n"/>
      <c r="O144" s="25" t="n"/>
      <c r="P144" s="25" t="n"/>
      <c r="Q144" s="29">
        <f>IF($A144="","",IF($G144="","",MAX(0,IF($N144&lt;&gt;"",$N144,Dashboard!$B$2)-$G144)))</f>
        <v/>
      </c>
      <c r="R144" s="29">
        <f>IF(OR($A144="",$L144="",$K144="Resolved"),"",$L144-Dashboard!$B$2)</f>
        <v/>
      </c>
      <c r="S144" s="30">
        <f>IF($A144="","",IF($K144="Resolved","Closed",IF($L144="","Missing Due Date",IF($L144&lt;Dashboard!$B$2,"Overdue",IF($L144&lt;=Dashboard!$B$2+Dashboard!$B$3,"Due Soon","On Track")))))</f>
        <v/>
      </c>
      <c r="T144" s="30">
        <f>IF($A144="","",IF(COUNTIF($A$5:$A$204,$A144)&gt;1,"Duplicate Worklist ID",IF($B144="","Missing Clinic",IF($C144="","Missing Claim Reference",IF($D144="","Missing Payer",IF($F144="","Missing Rejection Category",IF($G144="","Missing Received Date",IF($H144="","Missing Billed Amount",IF($I144="","Missing Owner",IF($J144="","Missing Priority",IF($K144="","Missing Status",IF(AND($K144&lt;&gt;"Resolved",$L144=""),"Missing Follow-up Due Date",IF(AND($K144="Resolved",$N144=""),"Resolved Status Needs Date",IF(AND($K144&lt;&gt;"Resolved",$N144&lt;&gt;""),"Resolved Date/Status Mismatch",IF(AND($K144="Resubmitted",$M144=""),"Resubmitted Status Needs Date",IF(AND($M144&lt;&gt;"",$M144&lt;$G144),"Resubmitted Date Before Receipt",IF(AND($N144&lt;&gt;"",$N144&lt;$G144),"Resolved Date Before Receipt","OK")))))))))))))))))</f>
        <v/>
      </c>
    </row>
    <row r="145" ht="36" customHeight="1">
      <c r="A145" s="17" t="n"/>
      <c r="B145" s="18" t="n"/>
      <c r="C145" s="17" t="n"/>
      <c r="D145" s="18" t="n"/>
      <c r="E145" s="17" t="n"/>
      <c r="F145" s="18" t="n"/>
      <c r="G145" s="40" t="n"/>
      <c r="H145" s="41" t="n"/>
      <c r="I145" s="21" t="n"/>
      <c r="J145" s="21" t="n"/>
      <c r="K145" s="21" t="n"/>
      <c r="L145" s="40" t="n"/>
      <c r="M145" s="40" t="n"/>
      <c r="N145" s="40" t="n"/>
      <c r="O145" s="18" t="n"/>
      <c r="P145" s="18" t="n"/>
      <c r="Q145" s="22">
        <f>IF($A145="","",IF($G145="","",MAX(0,IF($N145&lt;&gt;"",$N145,Dashboard!$B$2)-$G145)))</f>
        <v/>
      </c>
      <c r="R145" s="22">
        <f>IF(OR($A145="",$L145="",$K145="Resolved"),"",$L145-Dashboard!$B$2)</f>
        <v/>
      </c>
      <c r="S145" s="23">
        <f>IF($A145="","",IF($K145="Resolved","Closed",IF($L145="","Missing Due Date",IF($L145&lt;Dashboard!$B$2,"Overdue",IF($L145&lt;=Dashboard!$B$2+Dashboard!$B$3,"Due Soon","On Track")))))</f>
        <v/>
      </c>
      <c r="T145" s="23">
        <f>IF($A145="","",IF(COUNTIF($A$5:$A$204,$A145)&gt;1,"Duplicate Worklist ID",IF($B145="","Missing Clinic",IF($C145="","Missing Claim Reference",IF($D145="","Missing Payer",IF($F145="","Missing Rejection Category",IF($G145="","Missing Received Date",IF($H145="","Missing Billed Amount",IF($I145="","Missing Owner",IF($J145="","Missing Priority",IF($K145="","Missing Status",IF(AND($K145&lt;&gt;"Resolved",$L145=""),"Missing Follow-up Due Date",IF(AND($K145="Resolved",$N145=""),"Resolved Status Needs Date",IF(AND($K145&lt;&gt;"Resolved",$N145&lt;&gt;""),"Resolved Date/Status Mismatch",IF(AND($K145="Resubmitted",$M145=""),"Resubmitted Status Needs Date",IF(AND($M145&lt;&gt;"",$M145&lt;$G145),"Resubmitted Date Before Receipt",IF(AND($N145&lt;&gt;"",$N145&lt;$G145),"Resolved Date Before Receipt","OK")))))))))))))))))</f>
        <v/>
      </c>
    </row>
    <row r="146" ht="36" customHeight="1">
      <c r="A146" s="24" t="n"/>
      <c r="B146" s="25" t="n"/>
      <c r="C146" s="24" t="n"/>
      <c r="D146" s="25" t="n"/>
      <c r="E146" s="24" t="n"/>
      <c r="F146" s="25" t="n"/>
      <c r="G146" s="42" t="n"/>
      <c r="H146" s="43" t="n"/>
      <c r="I146" s="28" t="n"/>
      <c r="J146" s="28" t="n"/>
      <c r="K146" s="28" t="n"/>
      <c r="L146" s="42" t="n"/>
      <c r="M146" s="42" t="n"/>
      <c r="N146" s="42" t="n"/>
      <c r="O146" s="25" t="n"/>
      <c r="P146" s="25" t="n"/>
      <c r="Q146" s="29">
        <f>IF($A146="","",IF($G146="","",MAX(0,IF($N146&lt;&gt;"",$N146,Dashboard!$B$2)-$G146)))</f>
        <v/>
      </c>
      <c r="R146" s="29">
        <f>IF(OR($A146="",$L146="",$K146="Resolved"),"",$L146-Dashboard!$B$2)</f>
        <v/>
      </c>
      <c r="S146" s="30">
        <f>IF($A146="","",IF($K146="Resolved","Closed",IF($L146="","Missing Due Date",IF($L146&lt;Dashboard!$B$2,"Overdue",IF($L146&lt;=Dashboard!$B$2+Dashboard!$B$3,"Due Soon","On Track")))))</f>
        <v/>
      </c>
      <c r="T146" s="30">
        <f>IF($A146="","",IF(COUNTIF($A$5:$A$204,$A146)&gt;1,"Duplicate Worklist ID",IF($B146="","Missing Clinic",IF($C146="","Missing Claim Reference",IF($D146="","Missing Payer",IF($F146="","Missing Rejection Category",IF($G146="","Missing Received Date",IF($H146="","Missing Billed Amount",IF($I146="","Missing Owner",IF($J146="","Missing Priority",IF($K146="","Missing Status",IF(AND($K146&lt;&gt;"Resolved",$L146=""),"Missing Follow-up Due Date",IF(AND($K146="Resolved",$N146=""),"Resolved Status Needs Date",IF(AND($K146&lt;&gt;"Resolved",$N146&lt;&gt;""),"Resolved Date/Status Mismatch",IF(AND($K146="Resubmitted",$M146=""),"Resubmitted Status Needs Date",IF(AND($M146&lt;&gt;"",$M146&lt;$G146),"Resubmitted Date Before Receipt",IF(AND($N146&lt;&gt;"",$N146&lt;$G146),"Resolved Date Before Receipt","OK")))))))))))))))))</f>
        <v/>
      </c>
    </row>
    <row r="147" ht="36" customHeight="1">
      <c r="A147" s="17" t="n"/>
      <c r="B147" s="18" t="n"/>
      <c r="C147" s="17" t="n"/>
      <c r="D147" s="18" t="n"/>
      <c r="E147" s="17" t="n"/>
      <c r="F147" s="18" t="n"/>
      <c r="G147" s="40" t="n"/>
      <c r="H147" s="41" t="n"/>
      <c r="I147" s="21" t="n"/>
      <c r="J147" s="21" t="n"/>
      <c r="K147" s="21" t="n"/>
      <c r="L147" s="40" t="n"/>
      <c r="M147" s="40" t="n"/>
      <c r="N147" s="40" t="n"/>
      <c r="O147" s="18" t="n"/>
      <c r="P147" s="18" t="n"/>
      <c r="Q147" s="22">
        <f>IF($A147="","",IF($G147="","",MAX(0,IF($N147&lt;&gt;"",$N147,Dashboard!$B$2)-$G147)))</f>
        <v/>
      </c>
      <c r="R147" s="22">
        <f>IF(OR($A147="",$L147="",$K147="Resolved"),"",$L147-Dashboard!$B$2)</f>
        <v/>
      </c>
      <c r="S147" s="23">
        <f>IF($A147="","",IF($K147="Resolved","Closed",IF($L147="","Missing Due Date",IF($L147&lt;Dashboard!$B$2,"Overdue",IF($L147&lt;=Dashboard!$B$2+Dashboard!$B$3,"Due Soon","On Track")))))</f>
        <v/>
      </c>
      <c r="T147" s="23">
        <f>IF($A147="","",IF(COUNTIF($A$5:$A$204,$A147)&gt;1,"Duplicate Worklist ID",IF($B147="","Missing Clinic",IF($C147="","Missing Claim Reference",IF($D147="","Missing Payer",IF($F147="","Missing Rejection Category",IF($G147="","Missing Received Date",IF($H147="","Missing Billed Amount",IF($I147="","Missing Owner",IF($J147="","Missing Priority",IF($K147="","Missing Status",IF(AND($K147&lt;&gt;"Resolved",$L147=""),"Missing Follow-up Due Date",IF(AND($K147="Resolved",$N147=""),"Resolved Status Needs Date",IF(AND($K147&lt;&gt;"Resolved",$N147&lt;&gt;""),"Resolved Date/Status Mismatch",IF(AND($K147="Resubmitted",$M147=""),"Resubmitted Status Needs Date",IF(AND($M147&lt;&gt;"",$M147&lt;$G147),"Resubmitted Date Before Receipt",IF(AND($N147&lt;&gt;"",$N147&lt;$G147),"Resolved Date Before Receipt","OK")))))))))))))))))</f>
        <v/>
      </c>
    </row>
    <row r="148" ht="36" customHeight="1">
      <c r="A148" s="24" t="n"/>
      <c r="B148" s="25" t="n"/>
      <c r="C148" s="24" t="n"/>
      <c r="D148" s="25" t="n"/>
      <c r="E148" s="24" t="n"/>
      <c r="F148" s="25" t="n"/>
      <c r="G148" s="42" t="n"/>
      <c r="H148" s="43" t="n"/>
      <c r="I148" s="28" t="n"/>
      <c r="J148" s="28" t="n"/>
      <c r="K148" s="28" t="n"/>
      <c r="L148" s="42" t="n"/>
      <c r="M148" s="42" t="n"/>
      <c r="N148" s="42" t="n"/>
      <c r="O148" s="25" t="n"/>
      <c r="P148" s="25" t="n"/>
      <c r="Q148" s="29">
        <f>IF($A148="","",IF($G148="","",MAX(0,IF($N148&lt;&gt;"",$N148,Dashboard!$B$2)-$G148)))</f>
        <v/>
      </c>
      <c r="R148" s="29">
        <f>IF(OR($A148="",$L148="",$K148="Resolved"),"",$L148-Dashboard!$B$2)</f>
        <v/>
      </c>
      <c r="S148" s="30">
        <f>IF($A148="","",IF($K148="Resolved","Closed",IF($L148="","Missing Due Date",IF($L148&lt;Dashboard!$B$2,"Overdue",IF($L148&lt;=Dashboard!$B$2+Dashboard!$B$3,"Due Soon","On Track")))))</f>
        <v/>
      </c>
      <c r="T148" s="30">
        <f>IF($A148="","",IF(COUNTIF($A$5:$A$204,$A148)&gt;1,"Duplicate Worklist ID",IF($B148="","Missing Clinic",IF($C148="","Missing Claim Reference",IF($D148="","Missing Payer",IF($F148="","Missing Rejection Category",IF($G148="","Missing Received Date",IF($H148="","Missing Billed Amount",IF($I148="","Missing Owner",IF($J148="","Missing Priority",IF($K148="","Missing Status",IF(AND($K148&lt;&gt;"Resolved",$L148=""),"Missing Follow-up Due Date",IF(AND($K148="Resolved",$N148=""),"Resolved Status Needs Date",IF(AND($K148&lt;&gt;"Resolved",$N148&lt;&gt;""),"Resolved Date/Status Mismatch",IF(AND($K148="Resubmitted",$M148=""),"Resubmitted Status Needs Date",IF(AND($M148&lt;&gt;"",$M148&lt;$G148),"Resubmitted Date Before Receipt",IF(AND($N148&lt;&gt;"",$N148&lt;$G148),"Resolved Date Before Receipt","OK")))))))))))))))))</f>
        <v/>
      </c>
    </row>
    <row r="149" ht="36" customHeight="1">
      <c r="A149" s="17" t="n"/>
      <c r="B149" s="18" t="n"/>
      <c r="C149" s="17" t="n"/>
      <c r="D149" s="18" t="n"/>
      <c r="E149" s="17" t="n"/>
      <c r="F149" s="18" t="n"/>
      <c r="G149" s="40" t="n"/>
      <c r="H149" s="41" t="n"/>
      <c r="I149" s="21" t="n"/>
      <c r="J149" s="21" t="n"/>
      <c r="K149" s="21" t="n"/>
      <c r="L149" s="40" t="n"/>
      <c r="M149" s="40" t="n"/>
      <c r="N149" s="40" t="n"/>
      <c r="O149" s="18" t="n"/>
      <c r="P149" s="18" t="n"/>
      <c r="Q149" s="22">
        <f>IF($A149="","",IF($G149="","",MAX(0,IF($N149&lt;&gt;"",$N149,Dashboard!$B$2)-$G149)))</f>
        <v/>
      </c>
      <c r="R149" s="22">
        <f>IF(OR($A149="",$L149="",$K149="Resolved"),"",$L149-Dashboard!$B$2)</f>
        <v/>
      </c>
      <c r="S149" s="23">
        <f>IF($A149="","",IF($K149="Resolved","Closed",IF($L149="","Missing Due Date",IF($L149&lt;Dashboard!$B$2,"Overdue",IF($L149&lt;=Dashboard!$B$2+Dashboard!$B$3,"Due Soon","On Track")))))</f>
        <v/>
      </c>
      <c r="T149" s="23">
        <f>IF($A149="","",IF(COUNTIF($A$5:$A$204,$A149)&gt;1,"Duplicate Worklist ID",IF($B149="","Missing Clinic",IF($C149="","Missing Claim Reference",IF($D149="","Missing Payer",IF($F149="","Missing Rejection Category",IF($G149="","Missing Received Date",IF($H149="","Missing Billed Amount",IF($I149="","Missing Owner",IF($J149="","Missing Priority",IF($K149="","Missing Status",IF(AND($K149&lt;&gt;"Resolved",$L149=""),"Missing Follow-up Due Date",IF(AND($K149="Resolved",$N149=""),"Resolved Status Needs Date",IF(AND($K149&lt;&gt;"Resolved",$N149&lt;&gt;""),"Resolved Date/Status Mismatch",IF(AND($K149="Resubmitted",$M149=""),"Resubmitted Status Needs Date",IF(AND($M149&lt;&gt;"",$M149&lt;$G149),"Resubmitted Date Before Receipt",IF(AND($N149&lt;&gt;"",$N149&lt;$G149),"Resolved Date Before Receipt","OK")))))))))))))))))</f>
        <v/>
      </c>
    </row>
    <row r="150" ht="36" customHeight="1">
      <c r="A150" s="24" t="n"/>
      <c r="B150" s="25" t="n"/>
      <c r="C150" s="24" t="n"/>
      <c r="D150" s="25" t="n"/>
      <c r="E150" s="24" t="n"/>
      <c r="F150" s="25" t="n"/>
      <c r="G150" s="42" t="n"/>
      <c r="H150" s="43" t="n"/>
      <c r="I150" s="28" t="n"/>
      <c r="J150" s="28" t="n"/>
      <c r="K150" s="28" t="n"/>
      <c r="L150" s="42" t="n"/>
      <c r="M150" s="42" t="n"/>
      <c r="N150" s="42" t="n"/>
      <c r="O150" s="25" t="n"/>
      <c r="P150" s="25" t="n"/>
      <c r="Q150" s="29">
        <f>IF($A150="","",IF($G150="","",MAX(0,IF($N150&lt;&gt;"",$N150,Dashboard!$B$2)-$G150)))</f>
        <v/>
      </c>
      <c r="R150" s="29">
        <f>IF(OR($A150="",$L150="",$K150="Resolved"),"",$L150-Dashboard!$B$2)</f>
        <v/>
      </c>
      <c r="S150" s="30">
        <f>IF($A150="","",IF($K150="Resolved","Closed",IF($L150="","Missing Due Date",IF($L150&lt;Dashboard!$B$2,"Overdue",IF($L150&lt;=Dashboard!$B$2+Dashboard!$B$3,"Due Soon","On Track")))))</f>
        <v/>
      </c>
      <c r="T150" s="30">
        <f>IF($A150="","",IF(COUNTIF($A$5:$A$204,$A150)&gt;1,"Duplicate Worklist ID",IF($B150="","Missing Clinic",IF($C150="","Missing Claim Reference",IF($D150="","Missing Payer",IF($F150="","Missing Rejection Category",IF($G150="","Missing Received Date",IF($H150="","Missing Billed Amount",IF($I150="","Missing Owner",IF($J150="","Missing Priority",IF($K150="","Missing Status",IF(AND($K150&lt;&gt;"Resolved",$L150=""),"Missing Follow-up Due Date",IF(AND($K150="Resolved",$N150=""),"Resolved Status Needs Date",IF(AND($K150&lt;&gt;"Resolved",$N150&lt;&gt;""),"Resolved Date/Status Mismatch",IF(AND($K150="Resubmitted",$M150=""),"Resubmitted Status Needs Date",IF(AND($M150&lt;&gt;"",$M150&lt;$G150),"Resubmitted Date Before Receipt",IF(AND($N150&lt;&gt;"",$N150&lt;$G150),"Resolved Date Before Receipt","OK")))))))))))))))))</f>
        <v/>
      </c>
    </row>
    <row r="151" ht="36" customHeight="1">
      <c r="A151" s="17" t="n"/>
      <c r="B151" s="18" t="n"/>
      <c r="C151" s="17" t="n"/>
      <c r="D151" s="18" t="n"/>
      <c r="E151" s="17" t="n"/>
      <c r="F151" s="18" t="n"/>
      <c r="G151" s="40" t="n"/>
      <c r="H151" s="41" t="n"/>
      <c r="I151" s="21" t="n"/>
      <c r="J151" s="21" t="n"/>
      <c r="K151" s="21" t="n"/>
      <c r="L151" s="40" t="n"/>
      <c r="M151" s="40" t="n"/>
      <c r="N151" s="40" t="n"/>
      <c r="O151" s="18" t="n"/>
      <c r="P151" s="18" t="n"/>
      <c r="Q151" s="22">
        <f>IF($A151="","",IF($G151="","",MAX(0,IF($N151&lt;&gt;"",$N151,Dashboard!$B$2)-$G151)))</f>
        <v/>
      </c>
      <c r="R151" s="22">
        <f>IF(OR($A151="",$L151="",$K151="Resolved"),"",$L151-Dashboard!$B$2)</f>
        <v/>
      </c>
      <c r="S151" s="23">
        <f>IF($A151="","",IF($K151="Resolved","Closed",IF($L151="","Missing Due Date",IF($L151&lt;Dashboard!$B$2,"Overdue",IF($L151&lt;=Dashboard!$B$2+Dashboard!$B$3,"Due Soon","On Track")))))</f>
        <v/>
      </c>
      <c r="T151" s="23">
        <f>IF($A151="","",IF(COUNTIF($A$5:$A$204,$A151)&gt;1,"Duplicate Worklist ID",IF($B151="","Missing Clinic",IF($C151="","Missing Claim Reference",IF($D151="","Missing Payer",IF($F151="","Missing Rejection Category",IF($G151="","Missing Received Date",IF($H151="","Missing Billed Amount",IF($I151="","Missing Owner",IF($J151="","Missing Priority",IF($K151="","Missing Status",IF(AND($K151&lt;&gt;"Resolved",$L151=""),"Missing Follow-up Due Date",IF(AND($K151="Resolved",$N151=""),"Resolved Status Needs Date",IF(AND($K151&lt;&gt;"Resolved",$N151&lt;&gt;""),"Resolved Date/Status Mismatch",IF(AND($K151="Resubmitted",$M151=""),"Resubmitted Status Needs Date",IF(AND($M151&lt;&gt;"",$M151&lt;$G151),"Resubmitted Date Before Receipt",IF(AND($N151&lt;&gt;"",$N151&lt;$G151),"Resolved Date Before Receipt","OK")))))))))))))))))</f>
        <v/>
      </c>
    </row>
    <row r="152" ht="36" customHeight="1">
      <c r="A152" s="24" t="n"/>
      <c r="B152" s="25" t="n"/>
      <c r="C152" s="24" t="n"/>
      <c r="D152" s="25" t="n"/>
      <c r="E152" s="24" t="n"/>
      <c r="F152" s="25" t="n"/>
      <c r="G152" s="42" t="n"/>
      <c r="H152" s="43" t="n"/>
      <c r="I152" s="28" t="n"/>
      <c r="J152" s="28" t="n"/>
      <c r="K152" s="28" t="n"/>
      <c r="L152" s="42" t="n"/>
      <c r="M152" s="42" t="n"/>
      <c r="N152" s="42" t="n"/>
      <c r="O152" s="25" t="n"/>
      <c r="P152" s="25" t="n"/>
      <c r="Q152" s="29">
        <f>IF($A152="","",IF($G152="","",MAX(0,IF($N152&lt;&gt;"",$N152,Dashboard!$B$2)-$G152)))</f>
        <v/>
      </c>
      <c r="R152" s="29">
        <f>IF(OR($A152="",$L152="",$K152="Resolved"),"",$L152-Dashboard!$B$2)</f>
        <v/>
      </c>
      <c r="S152" s="30">
        <f>IF($A152="","",IF($K152="Resolved","Closed",IF($L152="","Missing Due Date",IF($L152&lt;Dashboard!$B$2,"Overdue",IF($L152&lt;=Dashboard!$B$2+Dashboard!$B$3,"Due Soon","On Track")))))</f>
        <v/>
      </c>
      <c r="T152" s="30">
        <f>IF($A152="","",IF(COUNTIF($A$5:$A$204,$A152)&gt;1,"Duplicate Worklist ID",IF($B152="","Missing Clinic",IF($C152="","Missing Claim Reference",IF($D152="","Missing Payer",IF($F152="","Missing Rejection Category",IF($G152="","Missing Received Date",IF($H152="","Missing Billed Amount",IF($I152="","Missing Owner",IF($J152="","Missing Priority",IF($K152="","Missing Status",IF(AND($K152&lt;&gt;"Resolved",$L152=""),"Missing Follow-up Due Date",IF(AND($K152="Resolved",$N152=""),"Resolved Status Needs Date",IF(AND($K152&lt;&gt;"Resolved",$N152&lt;&gt;""),"Resolved Date/Status Mismatch",IF(AND($K152="Resubmitted",$M152=""),"Resubmitted Status Needs Date",IF(AND($M152&lt;&gt;"",$M152&lt;$G152),"Resubmitted Date Before Receipt",IF(AND($N152&lt;&gt;"",$N152&lt;$G152),"Resolved Date Before Receipt","OK")))))))))))))))))</f>
        <v/>
      </c>
    </row>
    <row r="153" ht="36" customHeight="1">
      <c r="A153" s="17" t="n"/>
      <c r="B153" s="18" t="n"/>
      <c r="C153" s="17" t="n"/>
      <c r="D153" s="18" t="n"/>
      <c r="E153" s="17" t="n"/>
      <c r="F153" s="18" t="n"/>
      <c r="G153" s="40" t="n"/>
      <c r="H153" s="41" t="n"/>
      <c r="I153" s="21" t="n"/>
      <c r="J153" s="21" t="n"/>
      <c r="K153" s="21" t="n"/>
      <c r="L153" s="40" t="n"/>
      <c r="M153" s="40" t="n"/>
      <c r="N153" s="40" t="n"/>
      <c r="O153" s="18" t="n"/>
      <c r="P153" s="18" t="n"/>
      <c r="Q153" s="22">
        <f>IF($A153="","",IF($G153="","",MAX(0,IF($N153&lt;&gt;"",$N153,Dashboard!$B$2)-$G153)))</f>
        <v/>
      </c>
      <c r="R153" s="22">
        <f>IF(OR($A153="",$L153="",$K153="Resolved"),"",$L153-Dashboard!$B$2)</f>
        <v/>
      </c>
      <c r="S153" s="23">
        <f>IF($A153="","",IF($K153="Resolved","Closed",IF($L153="","Missing Due Date",IF($L153&lt;Dashboard!$B$2,"Overdue",IF($L153&lt;=Dashboard!$B$2+Dashboard!$B$3,"Due Soon","On Track")))))</f>
        <v/>
      </c>
      <c r="T153" s="23">
        <f>IF($A153="","",IF(COUNTIF($A$5:$A$204,$A153)&gt;1,"Duplicate Worklist ID",IF($B153="","Missing Clinic",IF($C153="","Missing Claim Reference",IF($D153="","Missing Payer",IF($F153="","Missing Rejection Category",IF($G153="","Missing Received Date",IF($H153="","Missing Billed Amount",IF($I153="","Missing Owner",IF($J153="","Missing Priority",IF($K153="","Missing Status",IF(AND($K153&lt;&gt;"Resolved",$L153=""),"Missing Follow-up Due Date",IF(AND($K153="Resolved",$N153=""),"Resolved Status Needs Date",IF(AND($K153&lt;&gt;"Resolved",$N153&lt;&gt;""),"Resolved Date/Status Mismatch",IF(AND($K153="Resubmitted",$M153=""),"Resubmitted Status Needs Date",IF(AND($M153&lt;&gt;"",$M153&lt;$G153),"Resubmitted Date Before Receipt",IF(AND($N153&lt;&gt;"",$N153&lt;$G153),"Resolved Date Before Receipt","OK")))))))))))))))))</f>
        <v/>
      </c>
    </row>
    <row r="154" ht="36" customHeight="1">
      <c r="A154" s="24" t="n"/>
      <c r="B154" s="25" t="n"/>
      <c r="C154" s="24" t="n"/>
      <c r="D154" s="25" t="n"/>
      <c r="E154" s="24" t="n"/>
      <c r="F154" s="25" t="n"/>
      <c r="G154" s="42" t="n"/>
      <c r="H154" s="43" t="n"/>
      <c r="I154" s="28" t="n"/>
      <c r="J154" s="28" t="n"/>
      <c r="K154" s="28" t="n"/>
      <c r="L154" s="42" t="n"/>
      <c r="M154" s="42" t="n"/>
      <c r="N154" s="42" t="n"/>
      <c r="O154" s="25" t="n"/>
      <c r="P154" s="25" t="n"/>
      <c r="Q154" s="29">
        <f>IF($A154="","",IF($G154="","",MAX(0,IF($N154&lt;&gt;"",$N154,Dashboard!$B$2)-$G154)))</f>
        <v/>
      </c>
      <c r="R154" s="29">
        <f>IF(OR($A154="",$L154="",$K154="Resolved"),"",$L154-Dashboard!$B$2)</f>
        <v/>
      </c>
      <c r="S154" s="30">
        <f>IF($A154="","",IF($K154="Resolved","Closed",IF($L154="","Missing Due Date",IF($L154&lt;Dashboard!$B$2,"Overdue",IF($L154&lt;=Dashboard!$B$2+Dashboard!$B$3,"Due Soon","On Track")))))</f>
        <v/>
      </c>
      <c r="T154" s="30">
        <f>IF($A154="","",IF(COUNTIF($A$5:$A$204,$A154)&gt;1,"Duplicate Worklist ID",IF($B154="","Missing Clinic",IF($C154="","Missing Claim Reference",IF($D154="","Missing Payer",IF($F154="","Missing Rejection Category",IF($G154="","Missing Received Date",IF($H154="","Missing Billed Amount",IF($I154="","Missing Owner",IF($J154="","Missing Priority",IF($K154="","Missing Status",IF(AND($K154&lt;&gt;"Resolved",$L154=""),"Missing Follow-up Due Date",IF(AND($K154="Resolved",$N154=""),"Resolved Status Needs Date",IF(AND($K154&lt;&gt;"Resolved",$N154&lt;&gt;""),"Resolved Date/Status Mismatch",IF(AND($K154="Resubmitted",$M154=""),"Resubmitted Status Needs Date",IF(AND($M154&lt;&gt;"",$M154&lt;$G154),"Resubmitted Date Before Receipt",IF(AND($N154&lt;&gt;"",$N154&lt;$G154),"Resolved Date Before Receipt","OK")))))))))))))))))</f>
        <v/>
      </c>
    </row>
    <row r="155" ht="36" customHeight="1">
      <c r="A155" s="17" t="n"/>
      <c r="B155" s="18" t="n"/>
      <c r="C155" s="17" t="n"/>
      <c r="D155" s="18" t="n"/>
      <c r="E155" s="17" t="n"/>
      <c r="F155" s="18" t="n"/>
      <c r="G155" s="40" t="n"/>
      <c r="H155" s="41" t="n"/>
      <c r="I155" s="21" t="n"/>
      <c r="J155" s="21" t="n"/>
      <c r="K155" s="21" t="n"/>
      <c r="L155" s="40" t="n"/>
      <c r="M155" s="40" t="n"/>
      <c r="N155" s="40" t="n"/>
      <c r="O155" s="18" t="n"/>
      <c r="P155" s="18" t="n"/>
      <c r="Q155" s="22">
        <f>IF($A155="","",IF($G155="","",MAX(0,IF($N155&lt;&gt;"",$N155,Dashboard!$B$2)-$G155)))</f>
        <v/>
      </c>
      <c r="R155" s="22">
        <f>IF(OR($A155="",$L155="",$K155="Resolved"),"",$L155-Dashboard!$B$2)</f>
        <v/>
      </c>
      <c r="S155" s="23">
        <f>IF($A155="","",IF($K155="Resolved","Closed",IF($L155="","Missing Due Date",IF($L155&lt;Dashboard!$B$2,"Overdue",IF($L155&lt;=Dashboard!$B$2+Dashboard!$B$3,"Due Soon","On Track")))))</f>
        <v/>
      </c>
      <c r="T155" s="23">
        <f>IF($A155="","",IF(COUNTIF($A$5:$A$204,$A155)&gt;1,"Duplicate Worklist ID",IF($B155="","Missing Clinic",IF($C155="","Missing Claim Reference",IF($D155="","Missing Payer",IF($F155="","Missing Rejection Category",IF($G155="","Missing Received Date",IF($H155="","Missing Billed Amount",IF($I155="","Missing Owner",IF($J155="","Missing Priority",IF($K155="","Missing Status",IF(AND($K155&lt;&gt;"Resolved",$L155=""),"Missing Follow-up Due Date",IF(AND($K155="Resolved",$N155=""),"Resolved Status Needs Date",IF(AND($K155&lt;&gt;"Resolved",$N155&lt;&gt;""),"Resolved Date/Status Mismatch",IF(AND($K155="Resubmitted",$M155=""),"Resubmitted Status Needs Date",IF(AND($M155&lt;&gt;"",$M155&lt;$G155),"Resubmitted Date Before Receipt",IF(AND($N155&lt;&gt;"",$N155&lt;$G155),"Resolved Date Before Receipt","OK")))))))))))))))))</f>
        <v/>
      </c>
    </row>
    <row r="156" ht="36" customHeight="1">
      <c r="A156" s="24" t="n"/>
      <c r="B156" s="25" t="n"/>
      <c r="C156" s="24" t="n"/>
      <c r="D156" s="25" t="n"/>
      <c r="E156" s="24" t="n"/>
      <c r="F156" s="25" t="n"/>
      <c r="G156" s="42" t="n"/>
      <c r="H156" s="43" t="n"/>
      <c r="I156" s="28" t="n"/>
      <c r="J156" s="28" t="n"/>
      <c r="K156" s="28" t="n"/>
      <c r="L156" s="42" t="n"/>
      <c r="M156" s="42" t="n"/>
      <c r="N156" s="42" t="n"/>
      <c r="O156" s="25" t="n"/>
      <c r="P156" s="25" t="n"/>
      <c r="Q156" s="29">
        <f>IF($A156="","",IF($G156="","",MAX(0,IF($N156&lt;&gt;"",$N156,Dashboard!$B$2)-$G156)))</f>
        <v/>
      </c>
      <c r="R156" s="29">
        <f>IF(OR($A156="",$L156="",$K156="Resolved"),"",$L156-Dashboard!$B$2)</f>
        <v/>
      </c>
      <c r="S156" s="30">
        <f>IF($A156="","",IF($K156="Resolved","Closed",IF($L156="","Missing Due Date",IF($L156&lt;Dashboard!$B$2,"Overdue",IF($L156&lt;=Dashboard!$B$2+Dashboard!$B$3,"Due Soon","On Track")))))</f>
        <v/>
      </c>
      <c r="T156" s="30">
        <f>IF($A156="","",IF(COUNTIF($A$5:$A$204,$A156)&gt;1,"Duplicate Worklist ID",IF($B156="","Missing Clinic",IF($C156="","Missing Claim Reference",IF($D156="","Missing Payer",IF($F156="","Missing Rejection Category",IF($G156="","Missing Received Date",IF($H156="","Missing Billed Amount",IF($I156="","Missing Owner",IF($J156="","Missing Priority",IF($K156="","Missing Status",IF(AND($K156&lt;&gt;"Resolved",$L156=""),"Missing Follow-up Due Date",IF(AND($K156="Resolved",$N156=""),"Resolved Status Needs Date",IF(AND($K156&lt;&gt;"Resolved",$N156&lt;&gt;""),"Resolved Date/Status Mismatch",IF(AND($K156="Resubmitted",$M156=""),"Resubmitted Status Needs Date",IF(AND($M156&lt;&gt;"",$M156&lt;$G156),"Resubmitted Date Before Receipt",IF(AND($N156&lt;&gt;"",$N156&lt;$G156),"Resolved Date Before Receipt","OK")))))))))))))))))</f>
        <v/>
      </c>
    </row>
    <row r="157" ht="36" customHeight="1">
      <c r="A157" s="17" t="n"/>
      <c r="B157" s="18" t="n"/>
      <c r="C157" s="17" t="n"/>
      <c r="D157" s="18" t="n"/>
      <c r="E157" s="17" t="n"/>
      <c r="F157" s="18" t="n"/>
      <c r="G157" s="40" t="n"/>
      <c r="H157" s="41" t="n"/>
      <c r="I157" s="21" t="n"/>
      <c r="J157" s="21" t="n"/>
      <c r="K157" s="21" t="n"/>
      <c r="L157" s="40" t="n"/>
      <c r="M157" s="40" t="n"/>
      <c r="N157" s="40" t="n"/>
      <c r="O157" s="18" t="n"/>
      <c r="P157" s="18" t="n"/>
      <c r="Q157" s="22">
        <f>IF($A157="","",IF($G157="","",MAX(0,IF($N157&lt;&gt;"",$N157,Dashboard!$B$2)-$G157)))</f>
        <v/>
      </c>
      <c r="R157" s="22">
        <f>IF(OR($A157="",$L157="",$K157="Resolved"),"",$L157-Dashboard!$B$2)</f>
        <v/>
      </c>
      <c r="S157" s="23">
        <f>IF($A157="","",IF($K157="Resolved","Closed",IF($L157="","Missing Due Date",IF($L157&lt;Dashboard!$B$2,"Overdue",IF($L157&lt;=Dashboard!$B$2+Dashboard!$B$3,"Due Soon","On Track")))))</f>
        <v/>
      </c>
      <c r="T157" s="23">
        <f>IF($A157="","",IF(COUNTIF($A$5:$A$204,$A157)&gt;1,"Duplicate Worklist ID",IF($B157="","Missing Clinic",IF($C157="","Missing Claim Reference",IF($D157="","Missing Payer",IF($F157="","Missing Rejection Category",IF($G157="","Missing Received Date",IF($H157="","Missing Billed Amount",IF($I157="","Missing Owner",IF($J157="","Missing Priority",IF($K157="","Missing Status",IF(AND($K157&lt;&gt;"Resolved",$L157=""),"Missing Follow-up Due Date",IF(AND($K157="Resolved",$N157=""),"Resolved Status Needs Date",IF(AND($K157&lt;&gt;"Resolved",$N157&lt;&gt;""),"Resolved Date/Status Mismatch",IF(AND($K157="Resubmitted",$M157=""),"Resubmitted Status Needs Date",IF(AND($M157&lt;&gt;"",$M157&lt;$G157),"Resubmitted Date Before Receipt",IF(AND($N157&lt;&gt;"",$N157&lt;$G157),"Resolved Date Before Receipt","OK")))))))))))))))))</f>
        <v/>
      </c>
    </row>
    <row r="158" ht="36" customHeight="1">
      <c r="A158" s="24" t="n"/>
      <c r="B158" s="25" t="n"/>
      <c r="C158" s="24" t="n"/>
      <c r="D158" s="25" t="n"/>
      <c r="E158" s="24" t="n"/>
      <c r="F158" s="25" t="n"/>
      <c r="G158" s="42" t="n"/>
      <c r="H158" s="43" t="n"/>
      <c r="I158" s="28" t="n"/>
      <c r="J158" s="28" t="n"/>
      <c r="K158" s="28" t="n"/>
      <c r="L158" s="42" t="n"/>
      <c r="M158" s="42" t="n"/>
      <c r="N158" s="42" t="n"/>
      <c r="O158" s="25" t="n"/>
      <c r="P158" s="25" t="n"/>
      <c r="Q158" s="29">
        <f>IF($A158="","",IF($G158="","",MAX(0,IF($N158&lt;&gt;"",$N158,Dashboard!$B$2)-$G158)))</f>
        <v/>
      </c>
      <c r="R158" s="29">
        <f>IF(OR($A158="",$L158="",$K158="Resolved"),"",$L158-Dashboard!$B$2)</f>
        <v/>
      </c>
      <c r="S158" s="30">
        <f>IF($A158="","",IF($K158="Resolved","Closed",IF($L158="","Missing Due Date",IF($L158&lt;Dashboard!$B$2,"Overdue",IF($L158&lt;=Dashboard!$B$2+Dashboard!$B$3,"Due Soon","On Track")))))</f>
        <v/>
      </c>
      <c r="T158" s="30">
        <f>IF($A158="","",IF(COUNTIF($A$5:$A$204,$A158)&gt;1,"Duplicate Worklist ID",IF($B158="","Missing Clinic",IF($C158="","Missing Claim Reference",IF($D158="","Missing Payer",IF($F158="","Missing Rejection Category",IF($G158="","Missing Received Date",IF($H158="","Missing Billed Amount",IF($I158="","Missing Owner",IF($J158="","Missing Priority",IF($K158="","Missing Status",IF(AND($K158&lt;&gt;"Resolved",$L158=""),"Missing Follow-up Due Date",IF(AND($K158="Resolved",$N158=""),"Resolved Status Needs Date",IF(AND($K158&lt;&gt;"Resolved",$N158&lt;&gt;""),"Resolved Date/Status Mismatch",IF(AND($K158="Resubmitted",$M158=""),"Resubmitted Status Needs Date",IF(AND($M158&lt;&gt;"",$M158&lt;$G158),"Resubmitted Date Before Receipt",IF(AND($N158&lt;&gt;"",$N158&lt;$G158),"Resolved Date Before Receipt","OK")))))))))))))))))</f>
        <v/>
      </c>
    </row>
    <row r="159" ht="36" customHeight="1">
      <c r="A159" s="17" t="n"/>
      <c r="B159" s="18" t="n"/>
      <c r="C159" s="17" t="n"/>
      <c r="D159" s="18" t="n"/>
      <c r="E159" s="17" t="n"/>
      <c r="F159" s="18" t="n"/>
      <c r="G159" s="40" t="n"/>
      <c r="H159" s="41" t="n"/>
      <c r="I159" s="21" t="n"/>
      <c r="J159" s="21" t="n"/>
      <c r="K159" s="21" t="n"/>
      <c r="L159" s="40" t="n"/>
      <c r="M159" s="40" t="n"/>
      <c r="N159" s="40" t="n"/>
      <c r="O159" s="18" t="n"/>
      <c r="P159" s="18" t="n"/>
      <c r="Q159" s="22">
        <f>IF($A159="","",IF($G159="","",MAX(0,IF($N159&lt;&gt;"",$N159,Dashboard!$B$2)-$G159)))</f>
        <v/>
      </c>
      <c r="R159" s="22">
        <f>IF(OR($A159="",$L159="",$K159="Resolved"),"",$L159-Dashboard!$B$2)</f>
        <v/>
      </c>
      <c r="S159" s="23">
        <f>IF($A159="","",IF($K159="Resolved","Closed",IF($L159="","Missing Due Date",IF($L159&lt;Dashboard!$B$2,"Overdue",IF($L159&lt;=Dashboard!$B$2+Dashboard!$B$3,"Due Soon","On Track")))))</f>
        <v/>
      </c>
      <c r="T159" s="23">
        <f>IF($A159="","",IF(COUNTIF($A$5:$A$204,$A159)&gt;1,"Duplicate Worklist ID",IF($B159="","Missing Clinic",IF($C159="","Missing Claim Reference",IF($D159="","Missing Payer",IF($F159="","Missing Rejection Category",IF($G159="","Missing Received Date",IF($H159="","Missing Billed Amount",IF($I159="","Missing Owner",IF($J159="","Missing Priority",IF($K159="","Missing Status",IF(AND($K159&lt;&gt;"Resolved",$L159=""),"Missing Follow-up Due Date",IF(AND($K159="Resolved",$N159=""),"Resolved Status Needs Date",IF(AND($K159&lt;&gt;"Resolved",$N159&lt;&gt;""),"Resolved Date/Status Mismatch",IF(AND($K159="Resubmitted",$M159=""),"Resubmitted Status Needs Date",IF(AND($M159&lt;&gt;"",$M159&lt;$G159),"Resubmitted Date Before Receipt",IF(AND($N159&lt;&gt;"",$N159&lt;$G159),"Resolved Date Before Receipt","OK")))))))))))))))))</f>
        <v/>
      </c>
    </row>
    <row r="160" ht="36" customHeight="1">
      <c r="A160" s="24" t="n"/>
      <c r="B160" s="25" t="n"/>
      <c r="C160" s="24" t="n"/>
      <c r="D160" s="25" t="n"/>
      <c r="E160" s="24" t="n"/>
      <c r="F160" s="25" t="n"/>
      <c r="G160" s="42" t="n"/>
      <c r="H160" s="43" t="n"/>
      <c r="I160" s="28" t="n"/>
      <c r="J160" s="28" t="n"/>
      <c r="K160" s="28" t="n"/>
      <c r="L160" s="42" t="n"/>
      <c r="M160" s="42" t="n"/>
      <c r="N160" s="42" t="n"/>
      <c r="O160" s="25" t="n"/>
      <c r="P160" s="25" t="n"/>
      <c r="Q160" s="29">
        <f>IF($A160="","",IF($G160="","",MAX(0,IF($N160&lt;&gt;"",$N160,Dashboard!$B$2)-$G160)))</f>
        <v/>
      </c>
      <c r="R160" s="29">
        <f>IF(OR($A160="",$L160="",$K160="Resolved"),"",$L160-Dashboard!$B$2)</f>
        <v/>
      </c>
      <c r="S160" s="30">
        <f>IF($A160="","",IF($K160="Resolved","Closed",IF($L160="","Missing Due Date",IF($L160&lt;Dashboard!$B$2,"Overdue",IF($L160&lt;=Dashboard!$B$2+Dashboard!$B$3,"Due Soon","On Track")))))</f>
        <v/>
      </c>
      <c r="T160" s="30">
        <f>IF($A160="","",IF(COUNTIF($A$5:$A$204,$A160)&gt;1,"Duplicate Worklist ID",IF($B160="","Missing Clinic",IF($C160="","Missing Claim Reference",IF($D160="","Missing Payer",IF($F160="","Missing Rejection Category",IF($G160="","Missing Received Date",IF($H160="","Missing Billed Amount",IF($I160="","Missing Owner",IF($J160="","Missing Priority",IF($K160="","Missing Status",IF(AND($K160&lt;&gt;"Resolved",$L160=""),"Missing Follow-up Due Date",IF(AND($K160="Resolved",$N160=""),"Resolved Status Needs Date",IF(AND($K160&lt;&gt;"Resolved",$N160&lt;&gt;""),"Resolved Date/Status Mismatch",IF(AND($K160="Resubmitted",$M160=""),"Resubmitted Status Needs Date",IF(AND($M160&lt;&gt;"",$M160&lt;$G160),"Resubmitted Date Before Receipt",IF(AND($N160&lt;&gt;"",$N160&lt;$G160),"Resolved Date Before Receipt","OK")))))))))))))))))</f>
        <v/>
      </c>
    </row>
    <row r="161" ht="36" customHeight="1">
      <c r="A161" s="17" t="n"/>
      <c r="B161" s="18" t="n"/>
      <c r="C161" s="17" t="n"/>
      <c r="D161" s="18" t="n"/>
      <c r="E161" s="17" t="n"/>
      <c r="F161" s="18" t="n"/>
      <c r="G161" s="40" t="n"/>
      <c r="H161" s="41" t="n"/>
      <c r="I161" s="21" t="n"/>
      <c r="J161" s="21" t="n"/>
      <c r="K161" s="21" t="n"/>
      <c r="L161" s="40" t="n"/>
      <c r="M161" s="40" t="n"/>
      <c r="N161" s="40" t="n"/>
      <c r="O161" s="18" t="n"/>
      <c r="P161" s="18" t="n"/>
      <c r="Q161" s="22">
        <f>IF($A161="","",IF($G161="","",MAX(0,IF($N161&lt;&gt;"",$N161,Dashboard!$B$2)-$G161)))</f>
        <v/>
      </c>
      <c r="R161" s="22">
        <f>IF(OR($A161="",$L161="",$K161="Resolved"),"",$L161-Dashboard!$B$2)</f>
        <v/>
      </c>
      <c r="S161" s="23">
        <f>IF($A161="","",IF($K161="Resolved","Closed",IF($L161="","Missing Due Date",IF($L161&lt;Dashboard!$B$2,"Overdue",IF($L161&lt;=Dashboard!$B$2+Dashboard!$B$3,"Due Soon","On Track")))))</f>
        <v/>
      </c>
      <c r="T161" s="23">
        <f>IF($A161="","",IF(COUNTIF($A$5:$A$204,$A161)&gt;1,"Duplicate Worklist ID",IF($B161="","Missing Clinic",IF($C161="","Missing Claim Reference",IF($D161="","Missing Payer",IF($F161="","Missing Rejection Category",IF($G161="","Missing Received Date",IF($H161="","Missing Billed Amount",IF($I161="","Missing Owner",IF($J161="","Missing Priority",IF($K161="","Missing Status",IF(AND($K161&lt;&gt;"Resolved",$L161=""),"Missing Follow-up Due Date",IF(AND($K161="Resolved",$N161=""),"Resolved Status Needs Date",IF(AND($K161&lt;&gt;"Resolved",$N161&lt;&gt;""),"Resolved Date/Status Mismatch",IF(AND($K161="Resubmitted",$M161=""),"Resubmitted Status Needs Date",IF(AND($M161&lt;&gt;"",$M161&lt;$G161),"Resubmitted Date Before Receipt",IF(AND($N161&lt;&gt;"",$N161&lt;$G161),"Resolved Date Before Receipt","OK")))))))))))))))))</f>
        <v/>
      </c>
    </row>
    <row r="162" ht="36" customHeight="1">
      <c r="A162" s="24" t="n"/>
      <c r="B162" s="25" t="n"/>
      <c r="C162" s="24" t="n"/>
      <c r="D162" s="25" t="n"/>
      <c r="E162" s="24" t="n"/>
      <c r="F162" s="25" t="n"/>
      <c r="G162" s="42" t="n"/>
      <c r="H162" s="43" t="n"/>
      <c r="I162" s="28" t="n"/>
      <c r="J162" s="28" t="n"/>
      <c r="K162" s="28" t="n"/>
      <c r="L162" s="42" t="n"/>
      <c r="M162" s="42" t="n"/>
      <c r="N162" s="42" t="n"/>
      <c r="O162" s="25" t="n"/>
      <c r="P162" s="25" t="n"/>
      <c r="Q162" s="29">
        <f>IF($A162="","",IF($G162="","",MAX(0,IF($N162&lt;&gt;"",$N162,Dashboard!$B$2)-$G162)))</f>
        <v/>
      </c>
      <c r="R162" s="29">
        <f>IF(OR($A162="",$L162="",$K162="Resolved"),"",$L162-Dashboard!$B$2)</f>
        <v/>
      </c>
      <c r="S162" s="30">
        <f>IF($A162="","",IF($K162="Resolved","Closed",IF($L162="","Missing Due Date",IF($L162&lt;Dashboard!$B$2,"Overdue",IF($L162&lt;=Dashboard!$B$2+Dashboard!$B$3,"Due Soon","On Track")))))</f>
        <v/>
      </c>
      <c r="T162" s="30">
        <f>IF($A162="","",IF(COUNTIF($A$5:$A$204,$A162)&gt;1,"Duplicate Worklist ID",IF($B162="","Missing Clinic",IF($C162="","Missing Claim Reference",IF($D162="","Missing Payer",IF($F162="","Missing Rejection Category",IF($G162="","Missing Received Date",IF($H162="","Missing Billed Amount",IF($I162="","Missing Owner",IF($J162="","Missing Priority",IF($K162="","Missing Status",IF(AND($K162&lt;&gt;"Resolved",$L162=""),"Missing Follow-up Due Date",IF(AND($K162="Resolved",$N162=""),"Resolved Status Needs Date",IF(AND($K162&lt;&gt;"Resolved",$N162&lt;&gt;""),"Resolved Date/Status Mismatch",IF(AND($K162="Resubmitted",$M162=""),"Resubmitted Status Needs Date",IF(AND($M162&lt;&gt;"",$M162&lt;$G162),"Resubmitted Date Before Receipt",IF(AND($N162&lt;&gt;"",$N162&lt;$G162),"Resolved Date Before Receipt","OK")))))))))))))))))</f>
        <v/>
      </c>
    </row>
    <row r="163" ht="36" customHeight="1">
      <c r="A163" s="17" t="n"/>
      <c r="B163" s="18" t="n"/>
      <c r="C163" s="17" t="n"/>
      <c r="D163" s="18" t="n"/>
      <c r="E163" s="17" t="n"/>
      <c r="F163" s="18" t="n"/>
      <c r="G163" s="40" t="n"/>
      <c r="H163" s="41" t="n"/>
      <c r="I163" s="21" t="n"/>
      <c r="J163" s="21" t="n"/>
      <c r="K163" s="21" t="n"/>
      <c r="L163" s="40" t="n"/>
      <c r="M163" s="40" t="n"/>
      <c r="N163" s="40" t="n"/>
      <c r="O163" s="18" t="n"/>
      <c r="P163" s="18" t="n"/>
      <c r="Q163" s="22">
        <f>IF($A163="","",IF($G163="","",MAX(0,IF($N163&lt;&gt;"",$N163,Dashboard!$B$2)-$G163)))</f>
        <v/>
      </c>
      <c r="R163" s="22">
        <f>IF(OR($A163="",$L163="",$K163="Resolved"),"",$L163-Dashboard!$B$2)</f>
        <v/>
      </c>
      <c r="S163" s="23">
        <f>IF($A163="","",IF($K163="Resolved","Closed",IF($L163="","Missing Due Date",IF($L163&lt;Dashboard!$B$2,"Overdue",IF($L163&lt;=Dashboard!$B$2+Dashboard!$B$3,"Due Soon","On Track")))))</f>
        <v/>
      </c>
      <c r="T163" s="23">
        <f>IF($A163="","",IF(COUNTIF($A$5:$A$204,$A163)&gt;1,"Duplicate Worklist ID",IF($B163="","Missing Clinic",IF($C163="","Missing Claim Reference",IF($D163="","Missing Payer",IF($F163="","Missing Rejection Category",IF($G163="","Missing Received Date",IF($H163="","Missing Billed Amount",IF($I163="","Missing Owner",IF($J163="","Missing Priority",IF($K163="","Missing Status",IF(AND($K163&lt;&gt;"Resolved",$L163=""),"Missing Follow-up Due Date",IF(AND($K163="Resolved",$N163=""),"Resolved Status Needs Date",IF(AND($K163&lt;&gt;"Resolved",$N163&lt;&gt;""),"Resolved Date/Status Mismatch",IF(AND($K163="Resubmitted",$M163=""),"Resubmitted Status Needs Date",IF(AND($M163&lt;&gt;"",$M163&lt;$G163),"Resubmitted Date Before Receipt",IF(AND($N163&lt;&gt;"",$N163&lt;$G163),"Resolved Date Before Receipt","OK")))))))))))))))))</f>
        <v/>
      </c>
    </row>
    <row r="164" ht="36" customHeight="1">
      <c r="A164" s="24" t="n"/>
      <c r="B164" s="25" t="n"/>
      <c r="C164" s="24" t="n"/>
      <c r="D164" s="25" t="n"/>
      <c r="E164" s="24" t="n"/>
      <c r="F164" s="25" t="n"/>
      <c r="G164" s="42" t="n"/>
      <c r="H164" s="43" t="n"/>
      <c r="I164" s="28" t="n"/>
      <c r="J164" s="28" t="n"/>
      <c r="K164" s="28" t="n"/>
      <c r="L164" s="42" t="n"/>
      <c r="M164" s="42" t="n"/>
      <c r="N164" s="42" t="n"/>
      <c r="O164" s="25" t="n"/>
      <c r="P164" s="25" t="n"/>
      <c r="Q164" s="29">
        <f>IF($A164="","",IF($G164="","",MAX(0,IF($N164&lt;&gt;"",$N164,Dashboard!$B$2)-$G164)))</f>
        <v/>
      </c>
      <c r="R164" s="29">
        <f>IF(OR($A164="",$L164="",$K164="Resolved"),"",$L164-Dashboard!$B$2)</f>
        <v/>
      </c>
      <c r="S164" s="30">
        <f>IF($A164="","",IF($K164="Resolved","Closed",IF($L164="","Missing Due Date",IF($L164&lt;Dashboard!$B$2,"Overdue",IF($L164&lt;=Dashboard!$B$2+Dashboard!$B$3,"Due Soon","On Track")))))</f>
        <v/>
      </c>
      <c r="T164" s="30">
        <f>IF($A164="","",IF(COUNTIF($A$5:$A$204,$A164)&gt;1,"Duplicate Worklist ID",IF($B164="","Missing Clinic",IF($C164="","Missing Claim Reference",IF($D164="","Missing Payer",IF($F164="","Missing Rejection Category",IF($G164="","Missing Received Date",IF($H164="","Missing Billed Amount",IF($I164="","Missing Owner",IF($J164="","Missing Priority",IF($K164="","Missing Status",IF(AND($K164&lt;&gt;"Resolved",$L164=""),"Missing Follow-up Due Date",IF(AND($K164="Resolved",$N164=""),"Resolved Status Needs Date",IF(AND($K164&lt;&gt;"Resolved",$N164&lt;&gt;""),"Resolved Date/Status Mismatch",IF(AND($K164="Resubmitted",$M164=""),"Resubmitted Status Needs Date",IF(AND($M164&lt;&gt;"",$M164&lt;$G164),"Resubmitted Date Before Receipt",IF(AND($N164&lt;&gt;"",$N164&lt;$G164),"Resolved Date Before Receipt","OK")))))))))))))))))</f>
        <v/>
      </c>
    </row>
    <row r="165" ht="36" customHeight="1">
      <c r="A165" s="17" t="n"/>
      <c r="B165" s="18" t="n"/>
      <c r="C165" s="17" t="n"/>
      <c r="D165" s="18" t="n"/>
      <c r="E165" s="17" t="n"/>
      <c r="F165" s="18" t="n"/>
      <c r="G165" s="40" t="n"/>
      <c r="H165" s="41" t="n"/>
      <c r="I165" s="21" t="n"/>
      <c r="J165" s="21" t="n"/>
      <c r="K165" s="21" t="n"/>
      <c r="L165" s="40" t="n"/>
      <c r="M165" s="40" t="n"/>
      <c r="N165" s="40" t="n"/>
      <c r="O165" s="18" t="n"/>
      <c r="P165" s="18" t="n"/>
      <c r="Q165" s="22">
        <f>IF($A165="","",IF($G165="","",MAX(0,IF($N165&lt;&gt;"",$N165,Dashboard!$B$2)-$G165)))</f>
        <v/>
      </c>
      <c r="R165" s="22">
        <f>IF(OR($A165="",$L165="",$K165="Resolved"),"",$L165-Dashboard!$B$2)</f>
        <v/>
      </c>
      <c r="S165" s="23">
        <f>IF($A165="","",IF($K165="Resolved","Closed",IF($L165="","Missing Due Date",IF($L165&lt;Dashboard!$B$2,"Overdue",IF($L165&lt;=Dashboard!$B$2+Dashboard!$B$3,"Due Soon","On Track")))))</f>
        <v/>
      </c>
      <c r="T165" s="23">
        <f>IF($A165="","",IF(COUNTIF($A$5:$A$204,$A165)&gt;1,"Duplicate Worklist ID",IF($B165="","Missing Clinic",IF($C165="","Missing Claim Reference",IF($D165="","Missing Payer",IF($F165="","Missing Rejection Category",IF($G165="","Missing Received Date",IF($H165="","Missing Billed Amount",IF($I165="","Missing Owner",IF($J165="","Missing Priority",IF($K165="","Missing Status",IF(AND($K165&lt;&gt;"Resolved",$L165=""),"Missing Follow-up Due Date",IF(AND($K165="Resolved",$N165=""),"Resolved Status Needs Date",IF(AND($K165&lt;&gt;"Resolved",$N165&lt;&gt;""),"Resolved Date/Status Mismatch",IF(AND($K165="Resubmitted",$M165=""),"Resubmitted Status Needs Date",IF(AND($M165&lt;&gt;"",$M165&lt;$G165),"Resubmitted Date Before Receipt",IF(AND($N165&lt;&gt;"",$N165&lt;$G165),"Resolved Date Before Receipt","OK")))))))))))))))))</f>
        <v/>
      </c>
    </row>
    <row r="166" ht="36" customHeight="1">
      <c r="A166" s="24" t="n"/>
      <c r="B166" s="25" t="n"/>
      <c r="C166" s="24" t="n"/>
      <c r="D166" s="25" t="n"/>
      <c r="E166" s="24" t="n"/>
      <c r="F166" s="25" t="n"/>
      <c r="G166" s="42" t="n"/>
      <c r="H166" s="43" t="n"/>
      <c r="I166" s="28" t="n"/>
      <c r="J166" s="28" t="n"/>
      <c r="K166" s="28" t="n"/>
      <c r="L166" s="42" t="n"/>
      <c r="M166" s="42" t="n"/>
      <c r="N166" s="42" t="n"/>
      <c r="O166" s="25" t="n"/>
      <c r="P166" s="25" t="n"/>
      <c r="Q166" s="29">
        <f>IF($A166="","",IF($G166="","",MAX(0,IF($N166&lt;&gt;"",$N166,Dashboard!$B$2)-$G166)))</f>
        <v/>
      </c>
      <c r="R166" s="29">
        <f>IF(OR($A166="",$L166="",$K166="Resolved"),"",$L166-Dashboard!$B$2)</f>
        <v/>
      </c>
      <c r="S166" s="30">
        <f>IF($A166="","",IF($K166="Resolved","Closed",IF($L166="","Missing Due Date",IF($L166&lt;Dashboard!$B$2,"Overdue",IF($L166&lt;=Dashboard!$B$2+Dashboard!$B$3,"Due Soon","On Track")))))</f>
        <v/>
      </c>
      <c r="T166" s="30">
        <f>IF($A166="","",IF(COUNTIF($A$5:$A$204,$A166)&gt;1,"Duplicate Worklist ID",IF($B166="","Missing Clinic",IF($C166="","Missing Claim Reference",IF($D166="","Missing Payer",IF($F166="","Missing Rejection Category",IF($G166="","Missing Received Date",IF($H166="","Missing Billed Amount",IF($I166="","Missing Owner",IF($J166="","Missing Priority",IF($K166="","Missing Status",IF(AND($K166&lt;&gt;"Resolved",$L166=""),"Missing Follow-up Due Date",IF(AND($K166="Resolved",$N166=""),"Resolved Status Needs Date",IF(AND($K166&lt;&gt;"Resolved",$N166&lt;&gt;""),"Resolved Date/Status Mismatch",IF(AND($K166="Resubmitted",$M166=""),"Resubmitted Status Needs Date",IF(AND($M166&lt;&gt;"",$M166&lt;$G166),"Resubmitted Date Before Receipt",IF(AND($N166&lt;&gt;"",$N166&lt;$G166),"Resolved Date Before Receipt","OK")))))))))))))))))</f>
        <v/>
      </c>
    </row>
    <row r="167" ht="36" customHeight="1">
      <c r="A167" s="17" t="n"/>
      <c r="B167" s="18" t="n"/>
      <c r="C167" s="17" t="n"/>
      <c r="D167" s="18" t="n"/>
      <c r="E167" s="17" t="n"/>
      <c r="F167" s="18" t="n"/>
      <c r="G167" s="40" t="n"/>
      <c r="H167" s="41" t="n"/>
      <c r="I167" s="21" t="n"/>
      <c r="J167" s="21" t="n"/>
      <c r="K167" s="21" t="n"/>
      <c r="L167" s="40" t="n"/>
      <c r="M167" s="40" t="n"/>
      <c r="N167" s="40" t="n"/>
      <c r="O167" s="18" t="n"/>
      <c r="P167" s="18" t="n"/>
      <c r="Q167" s="22">
        <f>IF($A167="","",IF($G167="","",MAX(0,IF($N167&lt;&gt;"",$N167,Dashboard!$B$2)-$G167)))</f>
        <v/>
      </c>
      <c r="R167" s="22">
        <f>IF(OR($A167="",$L167="",$K167="Resolved"),"",$L167-Dashboard!$B$2)</f>
        <v/>
      </c>
      <c r="S167" s="23">
        <f>IF($A167="","",IF($K167="Resolved","Closed",IF($L167="","Missing Due Date",IF($L167&lt;Dashboard!$B$2,"Overdue",IF($L167&lt;=Dashboard!$B$2+Dashboard!$B$3,"Due Soon","On Track")))))</f>
        <v/>
      </c>
      <c r="T167" s="23">
        <f>IF($A167="","",IF(COUNTIF($A$5:$A$204,$A167)&gt;1,"Duplicate Worklist ID",IF($B167="","Missing Clinic",IF($C167="","Missing Claim Reference",IF($D167="","Missing Payer",IF($F167="","Missing Rejection Category",IF($G167="","Missing Received Date",IF($H167="","Missing Billed Amount",IF($I167="","Missing Owner",IF($J167="","Missing Priority",IF($K167="","Missing Status",IF(AND($K167&lt;&gt;"Resolved",$L167=""),"Missing Follow-up Due Date",IF(AND($K167="Resolved",$N167=""),"Resolved Status Needs Date",IF(AND($K167&lt;&gt;"Resolved",$N167&lt;&gt;""),"Resolved Date/Status Mismatch",IF(AND($K167="Resubmitted",$M167=""),"Resubmitted Status Needs Date",IF(AND($M167&lt;&gt;"",$M167&lt;$G167),"Resubmitted Date Before Receipt",IF(AND($N167&lt;&gt;"",$N167&lt;$G167),"Resolved Date Before Receipt","OK")))))))))))))))))</f>
        <v/>
      </c>
    </row>
    <row r="168" ht="36" customHeight="1">
      <c r="A168" s="24" t="n"/>
      <c r="B168" s="25" t="n"/>
      <c r="C168" s="24" t="n"/>
      <c r="D168" s="25" t="n"/>
      <c r="E168" s="24" t="n"/>
      <c r="F168" s="25" t="n"/>
      <c r="G168" s="42" t="n"/>
      <c r="H168" s="43" t="n"/>
      <c r="I168" s="28" t="n"/>
      <c r="J168" s="28" t="n"/>
      <c r="K168" s="28" t="n"/>
      <c r="L168" s="42" t="n"/>
      <c r="M168" s="42" t="n"/>
      <c r="N168" s="42" t="n"/>
      <c r="O168" s="25" t="n"/>
      <c r="P168" s="25" t="n"/>
      <c r="Q168" s="29">
        <f>IF($A168="","",IF($G168="","",MAX(0,IF($N168&lt;&gt;"",$N168,Dashboard!$B$2)-$G168)))</f>
        <v/>
      </c>
      <c r="R168" s="29">
        <f>IF(OR($A168="",$L168="",$K168="Resolved"),"",$L168-Dashboard!$B$2)</f>
        <v/>
      </c>
      <c r="S168" s="30">
        <f>IF($A168="","",IF($K168="Resolved","Closed",IF($L168="","Missing Due Date",IF($L168&lt;Dashboard!$B$2,"Overdue",IF($L168&lt;=Dashboard!$B$2+Dashboard!$B$3,"Due Soon","On Track")))))</f>
        <v/>
      </c>
      <c r="T168" s="30">
        <f>IF($A168="","",IF(COUNTIF($A$5:$A$204,$A168)&gt;1,"Duplicate Worklist ID",IF($B168="","Missing Clinic",IF($C168="","Missing Claim Reference",IF($D168="","Missing Payer",IF($F168="","Missing Rejection Category",IF($G168="","Missing Received Date",IF($H168="","Missing Billed Amount",IF($I168="","Missing Owner",IF($J168="","Missing Priority",IF($K168="","Missing Status",IF(AND($K168&lt;&gt;"Resolved",$L168=""),"Missing Follow-up Due Date",IF(AND($K168="Resolved",$N168=""),"Resolved Status Needs Date",IF(AND($K168&lt;&gt;"Resolved",$N168&lt;&gt;""),"Resolved Date/Status Mismatch",IF(AND($K168="Resubmitted",$M168=""),"Resubmitted Status Needs Date",IF(AND($M168&lt;&gt;"",$M168&lt;$G168),"Resubmitted Date Before Receipt",IF(AND($N168&lt;&gt;"",$N168&lt;$G168),"Resolved Date Before Receipt","OK")))))))))))))))))</f>
        <v/>
      </c>
    </row>
    <row r="169" ht="36" customHeight="1">
      <c r="A169" s="17" t="n"/>
      <c r="B169" s="18" t="n"/>
      <c r="C169" s="17" t="n"/>
      <c r="D169" s="18" t="n"/>
      <c r="E169" s="17" t="n"/>
      <c r="F169" s="18" t="n"/>
      <c r="G169" s="40" t="n"/>
      <c r="H169" s="41" t="n"/>
      <c r="I169" s="21" t="n"/>
      <c r="J169" s="21" t="n"/>
      <c r="K169" s="21" t="n"/>
      <c r="L169" s="40" t="n"/>
      <c r="M169" s="40" t="n"/>
      <c r="N169" s="40" t="n"/>
      <c r="O169" s="18" t="n"/>
      <c r="P169" s="18" t="n"/>
      <c r="Q169" s="22">
        <f>IF($A169="","",IF($G169="","",MAX(0,IF($N169&lt;&gt;"",$N169,Dashboard!$B$2)-$G169)))</f>
        <v/>
      </c>
      <c r="R169" s="22">
        <f>IF(OR($A169="",$L169="",$K169="Resolved"),"",$L169-Dashboard!$B$2)</f>
        <v/>
      </c>
      <c r="S169" s="23">
        <f>IF($A169="","",IF($K169="Resolved","Closed",IF($L169="","Missing Due Date",IF($L169&lt;Dashboard!$B$2,"Overdue",IF($L169&lt;=Dashboard!$B$2+Dashboard!$B$3,"Due Soon","On Track")))))</f>
        <v/>
      </c>
      <c r="T169" s="23">
        <f>IF($A169="","",IF(COUNTIF($A$5:$A$204,$A169)&gt;1,"Duplicate Worklist ID",IF($B169="","Missing Clinic",IF($C169="","Missing Claim Reference",IF($D169="","Missing Payer",IF($F169="","Missing Rejection Category",IF($G169="","Missing Received Date",IF($H169="","Missing Billed Amount",IF($I169="","Missing Owner",IF($J169="","Missing Priority",IF($K169="","Missing Status",IF(AND($K169&lt;&gt;"Resolved",$L169=""),"Missing Follow-up Due Date",IF(AND($K169="Resolved",$N169=""),"Resolved Status Needs Date",IF(AND($K169&lt;&gt;"Resolved",$N169&lt;&gt;""),"Resolved Date/Status Mismatch",IF(AND($K169="Resubmitted",$M169=""),"Resubmitted Status Needs Date",IF(AND($M169&lt;&gt;"",$M169&lt;$G169),"Resubmitted Date Before Receipt",IF(AND($N169&lt;&gt;"",$N169&lt;$G169),"Resolved Date Before Receipt","OK")))))))))))))))))</f>
        <v/>
      </c>
    </row>
    <row r="170" ht="36" customHeight="1">
      <c r="A170" s="24" t="n"/>
      <c r="B170" s="25" t="n"/>
      <c r="C170" s="24" t="n"/>
      <c r="D170" s="25" t="n"/>
      <c r="E170" s="24" t="n"/>
      <c r="F170" s="25" t="n"/>
      <c r="G170" s="42" t="n"/>
      <c r="H170" s="43" t="n"/>
      <c r="I170" s="28" t="n"/>
      <c r="J170" s="28" t="n"/>
      <c r="K170" s="28" t="n"/>
      <c r="L170" s="42" t="n"/>
      <c r="M170" s="42" t="n"/>
      <c r="N170" s="42" t="n"/>
      <c r="O170" s="25" t="n"/>
      <c r="P170" s="25" t="n"/>
      <c r="Q170" s="29">
        <f>IF($A170="","",IF($G170="","",MAX(0,IF($N170&lt;&gt;"",$N170,Dashboard!$B$2)-$G170)))</f>
        <v/>
      </c>
      <c r="R170" s="29">
        <f>IF(OR($A170="",$L170="",$K170="Resolved"),"",$L170-Dashboard!$B$2)</f>
        <v/>
      </c>
      <c r="S170" s="30">
        <f>IF($A170="","",IF($K170="Resolved","Closed",IF($L170="","Missing Due Date",IF($L170&lt;Dashboard!$B$2,"Overdue",IF($L170&lt;=Dashboard!$B$2+Dashboard!$B$3,"Due Soon","On Track")))))</f>
        <v/>
      </c>
      <c r="T170" s="30">
        <f>IF($A170="","",IF(COUNTIF($A$5:$A$204,$A170)&gt;1,"Duplicate Worklist ID",IF($B170="","Missing Clinic",IF($C170="","Missing Claim Reference",IF($D170="","Missing Payer",IF($F170="","Missing Rejection Category",IF($G170="","Missing Received Date",IF($H170="","Missing Billed Amount",IF($I170="","Missing Owner",IF($J170="","Missing Priority",IF($K170="","Missing Status",IF(AND($K170&lt;&gt;"Resolved",$L170=""),"Missing Follow-up Due Date",IF(AND($K170="Resolved",$N170=""),"Resolved Status Needs Date",IF(AND($K170&lt;&gt;"Resolved",$N170&lt;&gt;""),"Resolved Date/Status Mismatch",IF(AND($K170="Resubmitted",$M170=""),"Resubmitted Status Needs Date",IF(AND($M170&lt;&gt;"",$M170&lt;$G170),"Resubmitted Date Before Receipt",IF(AND($N170&lt;&gt;"",$N170&lt;$G170),"Resolved Date Before Receipt","OK")))))))))))))))))</f>
        <v/>
      </c>
    </row>
    <row r="171" ht="36" customHeight="1">
      <c r="A171" s="17" t="n"/>
      <c r="B171" s="18" t="n"/>
      <c r="C171" s="17" t="n"/>
      <c r="D171" s="18" t="n"/>
      <c r="E171" s="17" t="n"/>
      <c r="F171" s="18" t="n"/>
      <c r="G171" s="40" t="n"/>
      <c r="H171" s="41" t="n"/>
      <c r="I171" s="21" t="n"/>
      <c r="J171" s="21" t="n"/>
      <c r="K171" s="21" t="n"/>
      <c r="L171" s="40" t="n"/>
      <c r="M171" s="40" t="n"/>
      <c r="N171" s="40" t="n"/>
      <c r="O171" s="18" t="n"/>
      <c r="P171" s="18" t="n"/>
      <c r="Q171" s="22">
        <f>IF($A171="","",IF($G171="","",MAX(0,IF($N171&lt;&gt;"",$N171,Dashboard!$B$2)-$G171)))</f>
        <v/>
      </c>
      <c r="R171" s="22">
        <f>IF(OR($A171="",$L171="",$K171="Resolved"),"",$L171-Dashboard!$B$2)</f>
        <v/>
      </c>
      <c r="S171" s="23">
        <f>IF($A171="","",IF($K171="Resolved","Closed",IF($L171="","Missing Due Date",IF($L171&lt;Dashboard!$B$2,"Overdue",IF($L171&lt;=Dashboard!$B$2+Dashboard!$B$3,"Due Soon","On Track")))))</f>
        <v/>
      </c>
      <c r="T171" s="23">
        <f>IF($A171="","",IF(COUNTIF($A$5:$A$204,$A171)&gt;1,"Duplicate Worklist ID",IF($B171="","Missing Clinic",IF($C171="","Missing Claim Reference",IF($D171="","Missing Payer",IF($F171="","Missing Rejection Category",IF($G171="","Missing Received Date",IF($H171="","Missing Billed Amount",IF($I171="","Missing Owner",IF($J171="","Missing Priority",IF($K171="","Missing Status",IF(AND($K171&lt;&gt;"Resolved",$L171=""),"Missing Follow-up Due Date",IF(AND($K171="Resolved",$N171=""),"Resolved Status Needs Date",IF(AND($K171&lt;&gt;"Resolved",$N171&lt;&gt;""),"Resolved Date/Status Mismatch",IF(AND($K171="Resubmitted",$M171=""),"Resubmitted Status Needs Date",IF(AND($M171&lt;&gt;"",$M171&lt;$G171),"Resubmitted Date Before Receipt",IF(AND($N171&lt;&gt;"",$N171&lt;$G171),"Resolved Date Before Receipt","OK")))))))))))))))))</f>
        <v/>
      </c>
    </row>
    <row r="172" ht="36" customHeight="1">
      <c r="A172" s="24" t="n"/>
      <c r="B172" s="25" t="n"/>
      <c r="C172" s="24" t="n"/>
      <c r="D172" s="25" t="n"/>
      <c r="E172" s="24" t="n"/>
      <c r="F172" s="25" t="n"/>
      <c r="G172" s="42" t="n"/>
      <c r="H172" s="43" t="n"/>
      <c r="I172" s="28" t="n"/>
      <c r="J172" s="28" t="n"/>
      <c r="K172" s="28" t="n"/>
      <c r="L172" s="42" t="n"/>
      <c r="M172" s="42" t="n"/>
      <c r="N172" s="42" t="n"/>
      <c r="O172" s="25" t="n"/>
      <c r="P172" s="25" t="n"/>
      <c r="Q172" s="29">
        <f>IF($A172="","",IF($G172="","",MAX(0,IF($N172&lt;&gt;"",$N172,Dashboard!$B$2)-$G172)))</f>
        <v/>
      </c>
      <c r="R172" s="29">
        <f>IF(OR($A172="",$L172="",$K172="Resolved"),"",$L172-Dashboard!$B$2)</f>
        <v/>
      </c>
      <c r="S172" s="30">
        <f>IF($A172="","",IF($K172="Resolved","Closed",IF($L172="","Missing Due Date",IF($L172&lt;Dashboard!$B$2,"Overdue",IF($L172&lt;=Dashboard!$B$2+Dashboard!$B$3,"Due Soon","On Track")))))</f>
        <v/>
      </c>
      <c r="T172" s="30">
        <f>IF($A172="","",IF(COUNTIF($A$5:$A$204,$A172)&gt;1,"Duplicate Worklist ID",IF($B172="","Missing Clinic",IF($C172="","Missing Claim Reference",IF($D172="","Missing Payer",IF($F172="","Missing Rejection Category",IF($G172="","Missing Received Date",IF($H172="","Missing Billed Amount",IF($I172="","Missing Owner",IF($J172="","Missing Priority",IF($K172="","Missing Status",IF(AND($K172&lt;&gt;"Resolved",$L172=""),"Missing Follow-up Due Date",IF(AND($K172="Resolved",$N172=""),"Resolved Status Needs Date",IF(AND($K172&lt;&gt;"Resolved",$N172&lt;&gt;""),"Resolved Date/Status Mismatch",IF(AND($K172="Resubmitted",$M172=""),"Resubmitted Status Needs Date",IF(AND($M172&lt;&gt;"",$M172&lt;$G172),"Resubmitted Date Before Receipt",IF(AND($N172&lt;&gt;"",$N172&lt;$G172),"Resolved Date Before Receipt","OK")))))))))))))))))</f>
        <v/>
      </c>
    </row>
    <row r="173" ht="36" customHeight="1">
      <c r="A173" s="17" t="n"/>
      <c r="B173" s="18" t="n"/>
      <c r="C173" s="17" t="n"/>
      <c r="D173" s="18" t="n"/>
      <c r="E173" s="17" t="n"/>
      <c r="F173" s="18" t="n"/>
      <c r="G173" s="40" t="n"/>
      <c r="H173" s="41" t="n"/>
      <c r="I173" s="21" t="n"/>
      <c r="J173" s="21" t="n"/>
      <c r="K173" s="21" t="n"/>
      <c r="L173" s="40" t="n"/>
      <c r="M173" s="40" t="n"/>
      <c r="N173" s="40" t="n"/>
      <c r="O173" s="18" t="n"/>
      <c r="P173" s="18" t="n"/>
      <c r="Q173" s="22">
        <f>IF($A173="","",IF($G173="","",MAX(0,IF($N173&lt;&gt;"",$N173,Dashboard!$B$2)-$G173)))</f>
        <v/>
      </c>
      <c r="R173" s="22">
        <f>IF(OR($A173="",$L173="",$K173="Resolved"),"",$L173-Dashboard!$B$2)</f>
        <v/>
      </c>
      <c r="S173" s="23">
        <f>IF($A173="","",IF($K173="Resolved","Closed",IF($L173="","Missing Due Date",IF($L173&lt;Dashboard!$B$2,"Overdue",IF($L173&lt;=Dashboard!$B$2+Dashboard!$B$3,"Due Soon","On Track")))))</f>
        <v/>
      </c>
      <c r="T173" s="23">
        <f>IF($A173="","",IF(COUNTIF($A$5:$A$204,$A173)&gt;1,"Duplicate Worklist ID",IF($B173="","Missing Clinic",IF($C173="","Missing Claim Reference",IF($D173="","Missing Payer",IF($F173="","Missing Rejection Category",IF($G173="","Missing Received Date",IF($H173="","Missing Billed Amount",IF($I173="","Missing Owner",IF($J173="","Missing Priority",IF($K173="","Missing Status",IF(AND($K173&lt;&gt;"Resolved",$L173=""),"Missing Follow-up Due Date",IF(AND($K173="Resolved",$N173=""),"Resolved Status Needs Date",IF(AND($K173&lt;&gt;"Resolved",$N173&lt;&gt;""),"Resolved Date/Status Mismatch",IF(AND($K173="Resubmitted",$M173=""),"Resubmitted Status Needs Date",IF(AND($M173&lt;&gt;"",$M173&lt;$G173),"Resubmitted Date Before Receipt",IF(AND($N173&lt;&gt;"",$N173&lt;$G173),"Resolved Date Before Receipt","OK")))))))))))))))))</f>
        <v/>
      </c>
    </row>
    <row r="174" ht="36" customHeight="1">
      <c r="A174" s="24" t="n"/>
      <c r="B174" s="25" t="n"/>
      <c r="C174" s="24" t="n"/>
      <c r="D174" s="25" t="n"/>
      <c r="E174" s="24" t="n"/>
      <c r="F174" s="25" t="n"/>
      <c r="G174" s="42" t="n"/>
      <c r="H174" s="43" t="n"/>
      <c r="I174" s="28" t="n"/>
      <c r="J174" s="28" t="n"/>
      <c r="K174" s="28" t="n"/>
      <c r="L174" s="42" t="n"/>
      <c r="M174" s="42" t="n"/>
      <c r="N174" s="42" t="n"/>
      <c r="O174" s="25" t="n"/>
      <c r="P174" s="25" t="n"/>
      <c r="Q174" s="29">
        <f>IF($A174="","",IF($G174="","",MAX(0,IF($N174&lt;&gt;"",$N174,Dashboard!$B$2)-$G174)))</f>
        <v/>
      </c>
      <c r="R174" s="29">
        <f>IF(OR($A174="",$L174="",$K174="Resolved"),"",$L174-Dashboard!$B$2)</f>
        <v/>
      </c>
      <c r="S174" s="30">
        <f>IF($A174="","",IF($K174="Resolved","Closed",IF($L174="","Missing Due Date",IF($L174&lt;Dashboard!$B$2,"Overdue",IF($L174&lt;=Dashboard!$B$2+Dashboard!$B$3,"Due Soon","On Track")))))</f>
        <v/>
      </c>
      <c r="T174" s="30">
        <f>IF($A174="","",IF(COUNTIF($A$5:$A$204,$A174)&gt;1,"Duplicate Worklist ID",IF($B174="","Missing Clinic",IF($C174="","Missing Claim Reference",IF($D174="","Missing Payer",IF($F174="","Missing Rejection Category",IF($G174="","Missing Received Date",IF($H174="","Missing Billed Amount",IF($I174="","Missing Owner",IF($J174="","Missing Priority",IF($K174="","Missing Status",IF(AND($K174&lt;&gt;"Resolved",$L174=""),"Missing Follow-up Due Date",IF(AND($K174="Resolved",$N174=""),"Resolved Status Needs Date",IF(AND($K174&lt;&gt;"Resolved",$N174&lt;&gt;""),"Resolved Date/Status Mismatch",IF(AND($K174="Resubmitted",$M174=""),"Resubmitted Status Needs Date",IF(AND($M174&lt;&gt;"",$M174&lt;$G174),"Resubmitted Date Before Receipt",IF(AND($N174&lt;&gt;"",$N174&lt;$G174),"Resolved Date Before Receipt","OK")))))))))))))))))</f>
        <v/>
      </c>
    </row>
    <row r="175" ht="36" customHeight="1">
      <c r="A175" s="17" t="n"/>
      <c r="B175" s="18" t="n"/>
      <c r="C175" s="17" t="n"/>
      <c r="D175" s="18" t="n"/>
      <c r="E175" s="17" t="n"/>
      <c r="F175" s="18" t="n"/>
      <c r="G175" s="40" t="n"/>
      <c r="H175" s="41" t="n"/>
      <c r="I175" s="21" t="n"/>
      <c r="J175" s="21" t="n"/>
      <c r="K175" s="21" t="n"/>
      <c r="L175" s="40" t="n"/>
      <c r="M175" s="40" t="n"/>
      <c r="N175" s="40" t="n"/>
      <c r="O175" s="18" t="n"/>
      <c r="P175" s="18" t="n"/>
      <c r="Q175" s="22">
        <f>IF($A175="","",IF($G175="","",MAX(0,IF($N175&lt;&gt;"",$N175,Dashboard!$B$2)-$G175)))</f>
        <v/>
      </c>
      <c r="R175" s="22">
        <f>IF(OR($A175="",$L175="",$K175="Resolved"),"",$L175-Dashboard!$B$2)</f>
        <v/>
      </c>
      <c r="S175" s="23">
        <f>IF($A175="","",IF($K175="Resolved","Closed",IF($L175="","Missing Due Date",IF($L175&lt;Dashboard!$B$2,"Overdue",IF($L175&lt;=Dashboard!$B$2+Dashboard!$B$3,"Due Soon","On Track")))))</f>
        <v/>
      </c>
      <c r="T175" s="23">
        <f>IF($A175="","",IF(COUNTIF($A$5:$A$204,$A175)&gt;1,"Duplicate Worklist ID",IF($B175="","Missing Clinic",IF($C175="","Missing Claim Reference",IF($D175="","Missing Payer",IF($F175="","Missing Rejection Category",IF($G175="","Missing Received Date",IF($H175="","Missing Billed Amount",IF($I175="","Missing Owner",IF($J175="","Missing Priority",IF($K175="","Missing Status",IF(AND($K175&lt;&gt;"Resolved",$L175=""),"Missing Follow-up Due Date",IF(AND($K175="Resolved",$N175=""),"Resolved Status Needs Date",IF(AND($K175&lt;&gt;"Resolved",$N175&lt;&gt;""),"Resolved Date/Status Mismatch",IF(AND($K175="Resubmitted",$M175=""),"Resubmitted Status Needs Date",IF(AND($M175&lt;&gt;"",$M175&lt;$G175),"Resubmitted Date Before Receipt",IF(AND($N175&lt;&gt;"",$N175&lt;$G175),"Resolved Date Before Receipt","OK")))))))))))))))))</f>
        <v/>
      </c>
    </row>
    <row r="176" ht="36" customHeight="1">
      <c r="A176" s="24" t="n"/>
      <c r="B176" s="25" t="n"/>
      <c r="C176" s="24" t="n"/>
      <c r="D176" s="25" t="n"/>
      <c r="E176" s="24" t="n"/>
      <c r="F176" s="25" t="n"/>
      <c r="G176" s="42" t="n"/>
      <c r="H176" s="43" t="n"/>
      <c r="I176" s="28" t="n"/>
      <c r="J176" s="28" t="n"/>
      <c r="K176" s="28" t="n"/>
      <c r="L176" s="42" t="n"/>
      <c r="M176" s="42" t="n"/>
      <c r="N176" s="42" t="n"/>
      <c r="O176" s="25" t="n"/>
      <c r="P176" s="25" t="n"/>
      <c r="Q176" s="29">
        <f>IF($A176="","",IF($G176="","",MAX(0,IF($N176&lt;&gt;"",$N176,Dashboard!$B$2)-$G176)))</f>
        <v/>
      </c>
      <c r="R176" s="29">
        <f>IF(OR($A176="",$L176="",$K176="Resolved"),"",$L176-Dashboard!$B$2)</f>
        <v/>
      </c>
      <c r="S176" s="30">
        <f>IF($A176="","",IF($K176="Resolved","Closed",IF($L176="","Missing Due Date",IF($L176&lt;Dashboard!$B$2,"Overdue",IF($L176&lt;=Dashboard!$B$2+Dashboard!$B$3,"Due Soon","On Track")))))</f>
        <v/>
      </c>
      <c r="T176" s="30">
        <f>IF($A176="","",IF(COUNTIF($A$5:$A$204,$A176)&gt;1,"Duplicate Worklist ID",IF($B176="","Missing Clinic",IF($C176="","Missing Claim Reference",IF($D176="","Missing Payer",IF($F176="","Missing Rejection Category",IF($G176="","Missing Received Date",IF($H176="","Missing Billed Amount",IF($I176="","Missing Owner",IF($J176="","Missing Priority",IF($K176="","Missing Status",IF(AND($K176&lt;&gt;"Resolved",$L176=""),"Missing Follow-up Due Date",IF(AND($K176="Resolved",$N176=""),"Resolved Status Needs Date",IF(AND($K176&lt;&gt;"Resolved",$N176&lt;&gt;""),"Resolved Date/Status Mismatch",IF(AND($K176="Resubmitted",$M176=""),"Resubmitted Status Needs Date",IF(AND($M176&lt;&gt;"",$M176&lt;$G176),"Resubmitted Date Before Receipt",IF(AND($N176&lt;&gt;"",$N176&lt;$G176),"Resolved Date Before Receipt","OK")))))))))))))))))</f>
        <v/>
      </c>
    </row>
    <row r="177" ht="36" customHeight="1">
      <c r="A177" s="17" t="n"/>
      <c r="B177" s="18" t="n"/>
      <c r="C177" s="17" t="n"/>
      <c r="D177" s="18" t="n"/>
      <c r="E177" s="17" t="n"/>
      <c r="F177" s="18" t="n"/>
      <c r="G177" s="40" t="n"/>
      <c r="H177" s="41" t="n"/>
      <c r="I177" s="21" t="n"/>
      <c r="J177" s="21" t="n"/>
      <c r="K177" s="21" t="n"/>
      <c r="L177" s="40" t="n"/>
      <c r="M177" s="40" t="n"/>
      <c r="N177" s="40" t="n"/>
      <c r="O177" s="18" t="n"/>
      <c r="P177" s="18" t="n"/>
      <c r="Q177" s="22">
        <f>IF($A177="","",IF($G177="","",MAX(0,IF($N177&lt;&gt;"",$N177,Dashboard!$B$2)-$G177)))</f>
        <v/>
      </c>
      <c r="R177" s="22">
        <f>IF(OR($A177="",$L177="",$K177="Resolved"),"",$L177-Dashboard!$B$2)</f>
        <v/>
      </c>
      <c r="S177" s="23">
        <f>IF($A177="","",IF($K177="Resolved","Closed",IF($L177="","Missing Due Date",IF($L177&lt;Dashboard!$B$2,"Overdue",IF($L177&lt;=Dashboard!$B$2+Dashboard!$B$3,"Due Soon","On Track")))))</f>
        <v/>
      </c>
      <c r="T177" s="23">
        <f>IF($A177="","",IF(COUNTIF($A$5:$A$204,$A177)&gt;1,"Duplicate Worklist ID",IF($B177="","Missing Clinic",IF($C177="","Missing Claim Reference",IF($D177="","Missing Payer",IF($F177="","Missing Rejection Category",IF($G177="","Missing Received Date",IF($H177="","Missing Billed Amount",IF($I177="","Missing Owner",IF($J177="","Missing Priority",IF($K177="","Missing Status",IF(AND($K177&lt;&gt;"Resolved",$L177=""),"Missing Follow-up Due Date",IF(AND($K177="Resolved",$N177=""),"Resolved Status Needs Date",IF(AND($K177&lt;&gt;"Resolved",$N177&lt;&gt;""),"Resolved Date/Status Mismatch",IF(AND($K177="Resubmitted",$M177=""),"Resubmitted Status Needs Date",IF(AND($M177&lt;&gt;"",$M177&lt;$G177),"Resubmitted Date Before Receipt",IF(AND($N177&lt;&gt;"",$N177&lt;$G177),"Resolved Date Before Receipt","OK")))))))))))))))))</f>
        <v/>
      </c>
    </row>
    <row r="178" ht="36" customHeight="1">
      <c r="A178" s="24" t="n"/>
      <c r="B178" s="25" t="n"/>
      <c r="C178" s="24" t="n"/>
      <c r="D178" s="25" t="n"/>
      <c r="E178" s="24" t="n"/>
      <c r="F178" s="25" t="n"/>
      <c r="G178" s="42" t="n"/>
      <c r="H178" s="43" t="n"/>
      <c r="I178" s="28" t="n"/>
      <c r="J178" s="28" t="n"/>
      <c r="K178" s="28" t="n"/>
      <c r="L178" s="42" t="n"/>
      <c r="M178" s="42" t="n"/>
      <c r="N178" s="42" t="n"/>
      <c r="O178" s="25" t="n"/>
      <c r="P178" s="25" t="n"/>
      <c r="Q178" s="29">
        <f>IF($A178="","",IF($G178="","",MAX(0,IF($N178&lt;&gt;"",$N178,Dashboard!$B$2)-$G178)))</f>
        <v/>
      </c>
      <c r="R178" s="29">
        <f>IF(OR($A178="",$L178="",$K178="Resolved"),"",$L178-Dashboard!$B$2)</f>
        <v/>
      </c>
      <c r="S178" s="30">
        <f>IF($A178="","",IF($K178="Resolved","Closed",IF($L178="","Missing Due Date",IF($L178&lt;Dashboard!$B$2,"Overdue",IF($L178&lt;=Dashboard!$B$2+Dashboard!$B$3,"Due Soon","On Track")))))</f>
        <v/>
      </c>
      <c r="T178" s="30">
        <f>IF($A178="","",IF(COUNTIF($A$5:$A$204,$A178)&gt;1,"Duplicate Worklist ID",IF($B178="","Missing Clinic",IF($C178="","Missing Claim Reference",IF($D178="","Missing Payer",IF($F178="","Missing Rejection Category",IF($G178="","Missing Received Date",IF($H178="","Missing Billed Amount",IF($I178="","Missing Owner",IF($J178="","Missing Priority",IF($K178="","Missing Status",IF(AND($K178&lt;&gt;"Resolved",$L178=""),"Missing Follow-up Due Date",IF(AND($K178="Resolved",$N178=""),"Resolved Status Needs Date",IF(AND($K178&lt;&gt;"Resolved",$N178&lt;&gt;""),"Resolved Date/Status Mismatch",IF(AND($K178="Resubmitted",$M178=""),"Resubmitted Status Needs Date",IF(AND($M178&lt;&gt;"",$M178&lt;$G178),"Resubmitted Date Before Receipt",IF(AND($N178&lt;&gt;"",$N178&lt;$G178),"Resolved Date Before Receipt","OK")))))))))))))))))</f>
        <v/>
      </c>
    </row>
    <row r="179" ht="36" customHeight="1">
      <c r="A179" s="17" t="n"/>
      <c r="B179" s="18" t="n"/>
      <c r="C179" s="17" t="n"/>
      <c r="D179" s="18" t="n"/>
      <c r="E179" s="17" t="n"/>
      <c r="F179" s="18" t="n"/>
      <c r="G179" s="40" t="n"/>
      <c r="H179" s="41" t="n"/>
      <c r="I179" s="21" t="n"/>
      <c r="J179" s="21" t="n"/>
      <c r="K179" s="21" t="n"/>
      <c r="L179" s="40" t="n"/>
      <c r="M179" s="40" t="n"/>
      <c r="N179" s="40" t="n"/>
      <c r="O179" s="18" t="n"/>
      <c r="P179" s="18" t="n"/>
      <c r="Q179" s="22">
        <f>IF($A179="","",IF($G179="","",MAX(0,IF($N179&lt;&gt;"",$N179,Dashboard!$B$2)-$G179)))</f>
        <v/>
      </c>
      <c r="R179" s="22">
        <f>IF(OR($A179="",$L179="",$K179="Resolved"),"",$L179-Dashboard!$B$2)</f>
        <v/>
      </c>
      <c r="S179" s="23">
        <f>IF($A179="","",IF($K179="Resolved","Closed",IF($L179="","Missing Due Date",IF($L179&lt;Dashboard!$B$2,"Overdue",IF($L179&lt;=Dashboard!$B$2+Dashboard!$B$3,"Due Soon","On Track")))))</f>
        <v/>
      </c>
      <c r="T179" s="23">
        <f>IF($A179="","",IF(COUNTIF($A$5:$A$204,$A179)&gt;1,"Duplicate Worklist ID",IF($B179="","Missing Clinic",IF($C179="","Missing Claim Reference",IF($D179="","Missing Payer",IF($F179="","Missing Rejection Category",IF($G179="","Missing Received Date",IF($H179="","Missing Billed Amount",IF($I179="","Missing Owner",IF($J179="","Missing Priority",IF($K179="","Missing Status",IF(AND($K179&lt;&gt;"Resolved",$L179=""),"Missing Follow-up Due Date",IF(AND($K179="Resolved",$N179=""),"Resolved Status Needs Date",IF(AND($K179&lt;&gt;"Resolved",$N179&lt;&gt;""),"Resolved Date/Status Mismatch",IF(AND($K179="Resubmitted",$M179=""),"Resubmitted Status Needs Date",IF(AND($M179&lt;&gt;"",$M179&lt;$G179),"Resubmitted Date Before Receipt",IF(AND($N179&lt;&gt;"",$N179&lt;$G179),"Resolved Date Before Receipt","OK")))))))))))))))))</f>
        <v/>
      </c>
    </row>
    <row r="180" ht="36" customHeight="1">
      <c r="A180" s="24" t="n"/>
      <c r="B180" s="25" t="n"/>
      <c r="C180" s="24" t="n"/>
      <c r="D180" s="25" t="n"/>
      <c r="E180" s="24" t="n"/>
      <c r="F180" s="25" t="n"/>
      <c r="G180" s="42" t="n"/>
      <c r="H180" s="43" t="n"/>
      <c r="I180" s="28" t="n"/>
      <c r="J180" s="28" t="n"/>
      <c r="K180" s="28" t="n"/>
      <c r="L180" s="42" t="n"/>
      <c r="M180" s="42" t="n"/>
      <c r="N180" s="42" t="n"/>
      <c r="O180" s="25" t="n"/>
      <c r="P180" s="25" t="n"/>
      <c r="Q180" s="29">
        <f>IF($A180="","",IF($G180="","",MAX(0,IF($N180&lt;&gt;"",$N180,Dashboard!$B$2)-$G180)))</f>
        <v/>
      </c>
      <c r="R180" s="29">
        <f>IF(OR($A180="",$L180="",$K180="Resolved"),"",$L180-Dashboard!$B$2)</f>
        <v/>
      </c>
      <c r="S180" s="30">
        <f>IF($A180="","",IF($K180="Resolved","Closed",IF($L180="","Missing Due Date",IF($L180&lt;Dashboard!$B$2,"Overdue",IF($L180&lt;=Dashboard!$B$2+Dashboard!$B$3,"Due Soon","On Track")))))</f>
        <v/>
      </c>
      <c r="T180" s="30">
        <f>IF($A180="","",IF(COUNTIF($A$5:$A$204,$A180)&gt;1,"Duplicate Worklist ID",IF($B180="","Missing Clinic",IF($C180="","Missing Claim Reference",IF($D180="","Missing Payer",IF($F180="","Missing Rejection Category",IF($G180="","Missing Received Date",IF($H180="","Missing Billed Amount",IF($I180="","Missing Owner",IF($J180="","Missing Priority",IF($K180="","Missing Status",IF(AND($K180&lt;&gt;"Resolved",$L180=""),"Missing Follow-up Due Date",IF(AND($K180="Resolved",$N180=""),"Resolved Status Needs Date",IF(AND($K180&lt;&gt;"Resolved",$N180&lt;&gt;""),"Resolved Date/Status Mismatch",IF(AND($K180="Resubmitted",$M180=""),"Resubmitted Status Needs Date",IF(AND($M180&lt;&gt;"",$M180&lt;$G180),"Resubmitted Date Before Receipt",IF(AND($N180&lt;&gt;"",$N180&lt;$G180),"Resolved Date Before Receipt","OK")))))))))))))))))</f>
        <v/>
      </c>
    </row>
    <row r="181" ht="36" customHeight="1">
      <c r="A181" s="17" t="n"/>
      <c r="B181" s="18" t="n"/>
      <c r="C181" s="17" t="n"/>
      <c r="D181" s="18" t="n"/>
      <c r="E181" s="17" t="n"/>
      <c r="F181" s="18" t="n"/>
      <c r="G181" s="40" t="n"/>
      <c r="H181" s="41" t="n"/>
      <c r="I181" s="21" t="n"/>
      <c r="J181" s="21" t="n"/>
      <c r="K181" s="21" t="n"/>
      <c r="L181" s="40" t="n"/>
      <c r="M181" s="40" t="n"/>
      <c r="N181" s="40" t="n"/>
      <c r="O181" s="18" t="n"/>
      <c r="P181" s="18" t="n"/>
      <c r="Q181" s="22">
        <f>IF($A181="","",IF($G181="","",MAX(0,IF($N181&lt;&gt;"",$N181,Dashboard!$B$2)-$G181)))</f>
        <v/>
      </c>
      <c r="R181" s="22">
        <f>IF(OR($A181="",$L181="",$K181="Resolved"),"",$L181-Dashboard!$B$2)</f>
        <v/>
      </c>
      <c r="S181" s="23">
        <f>IF($A181="","",IF($K181="Resolved","Closed",IF($L181="","Missing Due Date",IF($L181&lt;Dashboard!$B$2,"Overdue",IF($L181&lt;=Dashboard!$B$2+Dashboard!$B$3,"Due Soon","On Track")))))</f>
        <v/>
      </c>
      <c r="T181" s="23">
        <f>IF($A181="","",IF(COUNTIF($A$5:$A$204,$A181)&gt;1,"Duplicate Worklist ID",IF($B181="","Missing Clinic",IF($C181="","Missing Claim Reference",IF($D181="","Missing Payer",IF($F181="","Missing Rejection Category",IF($G181="","Missing Received Date",IF($H181="","Missing Billed Amount",IF($I181="","Missing Owner",IF($J181="","Missing Priority",IF($K181="","Missing Status",IF(AND($K181&lt;&gt;"Resolved",$L181=""),"Missing Follow-up Due Date",IF(AND($K181="Resolved",$N181=""),"Resolved Status Needs Date",IF(AND($K181&lt;&gt;"Resolved",$N181&lt;&gt;""),"Resolved Date/Status Mismatch",IF(AND($K181="Resubmitted",$M181=""),"Resubmitted Status Needs Date",IF(AND($M181&lt;&gt;"",$M181&lt;$G181),"Resubmitted Date Before Receipt",IF(AND($N181&lt;&gt;"",$N181&lt;$G181),"Resolved Date Before Receipt","OK")))))))))))))))))</f>
        <v/>
      </c>
    </row>
    <row r="182" ht="36" customHeight="1">
      <c r="A182" s="24" t="n"/>
      <c r="B182" s="25" t="n"/>
      <c r="C182" s="24" t="n"/>
      <c r="D182" s="25" t="n"/>
      <c r="E182" s="24" t="n"/>
      <c r="F182" s="25" t="n"/>
      <c r="G182" s="42" t="n"/>
      <c r="H182" s="43" t="n"/>
      <c r="I182" s="28" t="n"/>
      <c r="J182" s="28" t="n"/>
      <c r="K182" s="28" t="n"/>
      <c r="L182" s="42" t="n"/>
      <c r="M182" s="42" t="n"/>
      <c r="N182" s="42" t="n"/>
      <c r="O182" s="25" t="n"/>
      <c r="P182" s="25" t="n"/>
      <c r="Q182" s="29">
        <f>IF($A182="","",IF($G182="","",MAX(0,IF($N182&lt;&gt;"",$N182,Dashboard!$B$2)-$G182)))</f>
        <v/>
      </c>
      <c r="R182" s="29">
        <f>IF(OR($A182="",$L182="",$K182="Resolved"),"",$L182-Dashboard!$B$2)</f>
        <v/>
      </c>
      <c r="S182" s="30">
        <f>IF($A182="","",IF($K182="Resolved","Closed",IF($L182="","Missing Due Date",IF($L182&lt;Dashboard!$B$2,"Overdue",IF($L182&lt;=Dashboard!$B$2+Dashboard!$B$3,"Due Soon","On Track")))))</f>
        <v/>
      </c>
      <c r="T182" s="30">
        <f>IF($A182="","",IF(COUNTIF($A$5:$A$204,$A182)&gt;1,"Duplicate Worklist ID",IF($B182="","Missing Clinic",IF($C182="","Missing Claim Reference",IF($D182="","Missing Payer",IF($F182="","Missing Rejection Category",IF($G182="","Missing Received Date",IF($H182="","Missing Billed Amount",IF($I182="","Missing Owner",IF($J182="","Missing Priority",IF($K182="","Missing Status",IF(AND($K182&lt;&gt;"Resolved",$L182=""),"Missing Follow-up Due Date",IF(AND($K182="Resolved",$N182=""),"Resolved Status Needs Date",IF(AND($K182&lt;&gt;"Resolved",$N182&lt;&gt;""),"Resolved Date/Status Mismatch",IF(AND($K182="Resubmitted",$M182=""),"Resubmitted Status Needs Date",IF(AND($M182&lt;&gt;"",$M182&lt;$G182),"Resubmitted Date Before Receipt",IF(AND($N182&lt;&gt;"",$N182&lt;$G182),"Resolved Date Before Receipt","OK")))))))))))))))))</f>
        <v/>
      </c>
    </row>
    <row r="183" ht="36" customHeight="1">
      <c r="A183" s="17" t="n"/>
      <c r="B183" s="18" t="n"/>
      <c r="C183" s="17" t="n"/>
      <c r="D183" s="18" t="n"/>
      <c r="E183" s="17" t="n"/>
      <c r="F183" s="18" t="n"/>
      <c r="G183" s="40" t="n"/>
      <c r="H183" s="41" t="n"/>
      <c r="I183" s="21" t="n"/>
      <c r="J183" s="21" t="n"/>
      <c r="K183" s="21" t="n"/>
      <c r="L183" s="40" t="n"/>
      <c r="M183" s="40" t="n"/>
      <c r="N183" s="40" t="n"/>
      <c r="O183" s="18" t="n"/>
      <c r="P183" s="18" t="n"/>
      <c r="Q183" s="22">
        <f>IF($A183="","",IF($G183="","",MAX(0,IF($N183&lt;&gt;"",$N183,Dashboard!$B$2)-$G183)))</f>
        <v/>
      </c>
      <c r="R183" s="22">
        <f>IF(OR($A183="",$L183="",$K183="Resolved"),"",$L183-Dashboard!$B$2)</f>
        <v/>
      </c>
      <c r="S183" s="23">
        <f>IF($A183="","",IF($K183="Resolved","Closed",IF($L183="","Missing Due Date",IF($L183&lt;Dashboard!$B$2,"Overdue",IF($L183&lt;=Dashboard!$B$2+Dashboard!$B$3,"Due Soon","On Track")))))</f>
        <v/>
      </c>
      <c r="T183" s="23">
        <f>IF($A183="","",IF(COUNTIF($A$5:$A$204,$A183)&gt;1,"Duplicate Worklist ID",IF($B183="","Missing Clinic",IF($C183="","Missing Claim Reference",IF($D183="","Missing Payer",IF($F183="","Missing Rejection Category",IF($G183="","Missing Received Date",IF($H183="","Missing Billed Amount",IF($I183="","Missing Owner",IF($J183="","Missing Priority",IF($K183="","Missing Status",IF(AND($K183&lt;&gt;"Resolved",$L183=""),"Missing Follow-up Due Date",IF(AND($K183="Resolved",$N183=""),"Resolved Status Needs Date",IF(AND($K183&lt;&gt;"Resolved",$N183&lt;&gt;""),"Resolved Date/Status Mismatch",IF(AND($K183="Resubmitted",$M183=""),"Resubmitted Status Needs Date",IF(AND($M183&lt;&gt;"",$M183&lt;$G183),"Resubmitted Date Before Receipt",IF(AND($N183&lt;&gt;"",$N183&lt;$G183),"Resolved Date Before Receipt","OK")))))))))))))))))</f>
        <v/>
      </c>
    </row>
    <row r="184" ht="36" customHeight="1">
      <c r="A184" s="24" t="n"/>
      <c r="B184" s="25" t="n"/>
      <c r="C184" s="24" t="n"/>
      <c r="D184" s="25" t="n"/>
      <c r="E184" s="24" t="n"/>
      <c r="F184" s="25" t="n"/>
      <c r="G184" s="42" t="n"/>
      <c r="H184" s="43" t="n"/>
      <c r="I184" s="28" t="n"/>
      <c r="J184" s="28" t="n"/>
      <c r="K184" s="28" t="n"/>
      <c r="L184" s="42" t="n"/>
      <c r="M184" s="42" t="n"/>
      <c r="N184" s="42" t="n"/>
      <c r="O184" s="25" t="n"/>
      <c r="P184" s="25" t="n"/>
      <c r="Q184" s="29">
        <f>IF($A184="","",IF($G184="","",MAX(0,IF($N184&lt;&gt;"",$N184,Dashboard!$B$2)-$G184)))</f>
        <v/>
      </c>
      <c r="R184" s="29">
        <f>IF(OR($A184="",$L184="",$K184="Resolved"),"",$L184-Dashboard!$B$2)</f>
        <v/>
      </c>
      <c r="S184" s="30">
        <f>IF($A184="","",IF($K184="Resolved","Closed",IF($L184="","Missing Due Date",IF($L184&lt;Dashboard!$B$2,"Overdue",IF($L184&lt;=Dashboard!$B$2+Dashboard!$B$3,"Due Soon","On Track")))))</f>
        <v/>
      </c>
      <c r="T184" s="30">
        <f>IF($A184="","",IF(COUNTIF($A$5:$A$204,$A184)&gt;1,"Duplicate Worklist ID",IF($B184="","Missing Clinic",IF($C184="","Missing Claim Reference",IF($D184="","Missing Payer",IF($F184="","Missing Rejection Category",IF($G184="","Missing Received Date",IF($H184="","Missing Billed Amount",IF($I184="","Missing Owner",IF($J184="","Missing Priority",IF($K184="","Missing Status",IF(AND($K184&lt;&gt;"Resolved",$L184=""),"Missing Follow-up Due Date",IF(AND($K184="Resolved",$N184=""),"Resolved Status Needs Date",IF(AND($K184&lt;&gt;"Resolved",$N184&lt;&gt;""),"Resolved Date/Status Mismatch",IF(AND($K184="Resubmitted",$M184=""),"Resubmitted Status Needs Date",IF(AND($M184&lt;&gt;"",$M184&lt;$G184),"Resubmitted Date Before Receipt",IF(AND($N184&lt;&gt;"",$N184&lt;$G184),"Resolved Date Before Receipt","OK")))))))))))))))))</f>
        <v/>
      </c>
    </row>
    <row r="185" ht="36" customHeight="1">
      <c r="A185" s="17" t="n"/>
      <c r="B185" s="18" t="n"/>
      <c r="C185" s="17" t="n"/>
      <c r="D185" s="18" t="n"/>
      <c r="E185" s="17" t="n"/>
      <c r="F185" s="18" t="n"/>
      <c r="G185" s="40" t="n"/>
      <c r="H185" s="41" t="n"/>
      <c r="I185" s="21" t="n"/>
      <c r="J185" s="21" t="n"/>
      <c r="K185" s="21" t="n"/>
      <c r="L185" s="40" t="n"/>
      <c r="M185" s="40" t="n"/>
      <c r="N185" s="40" t="n"/>
      <c r="O185" s="18" t="n"/>
      <c r="P185" s="18" t="n"/>
      <c r="Q185" s="22">
        <f>IF($A185="","",IF($G185="","",MAX(0,IF($N185&lt;&gt;"",$N185,Dashboard!$B$2)-$G185)))</f>
        <v/>
      </c>
      <c r="R185" s="22">
        <f>IF(OR($A185="",$L185="",$K185="Resolved"),"",$L185-Dashboard!$B$2)</f>
        <v/>
      </c>
      <c r="S185" s="23">
        <f>IF($A185="","",IF($K185="Resolved","Closed",IF($L185="","Missing Due Date",IF($L185&lt;Dashboard!$B$2,"Overdue",IF($L185&lt;=Dashboard!$B$2+Dashboard!$B$3,"Due Soon","On Track")))))</f>
        <v/>
      </c>
      <c r="T185" s="23">
        <f>IF($A185="","",IF(COUNTIF($A$5:$A$204,$A185)&gt;1,"Duplicate Worklist ID",IF($B185="","Missing Clinic",IF($C185="","Missing Claim Reference",IF($D185="","Missing Payer",IF($F185="","Missing Rejection Category",IF($G185="","Missing Received Date",IF($H185="","Missing Billed Amount",IF($I185="","Missing Owner",IF($J185="","Missing Priority",IF($K185="","Missing Status",IF(AND($K185&lt;&gt;"Resolved",$L185=""),"Missing Follow-up Due Date",IF(AND($K185="Resolved",$N185=""),"Resolved Status Needs Date",IF(AND($K185&lt;&gt;"Resolved",$N185&lt;&gt;""),"Resolved Date/Status Mismatch",IF(AND($K185="Resubmitted",$M185=""),"Resubmitted Status Needs Date",IF(AND($M185&lt;&gt;"",$M185&lt;$G185),"Resubmitted Date Before Receipt",IF(AND($N185&lt;&gt;"",$N185&lt;$G185),"Resolved Date Before Receipt","OK")))))))))))))))))</f>
        <v/>
      </c>
    </row>
    <row r="186" ht="36" customHeight="1">
      <c r="A186" s="24" t="n"/>
      <c r="B186" s="25" t="n"/>
      <c r="C186" s="24" t="n"/>
      <c r="D186" s="25" t="n"/>
      <c r="E186" s="24" t="n"/>
      <c r="F186" s="25" t="n"/>
      <c r="G186" s="42" t="n"/>
      <c r="H186" s="43" t="n"/>
      <c r="I186" s="28" t="n"/>
      <c r="J186" s="28" t="n"/>
      <c r="K186" s="28" t="n"/>
      <c r="L186" s="42" t="n"/>
      <c r="M186" s="42" t="n"/>
      <c r="N186" s="42" t="n"/>
      <c r="O186" s="25" t="n"/>
      <c r="P186" s="25" t="n"/>
      <c r="Q186" s="29">
        <f>IF($A186="","",IF($G186="","",MAX(0,IF($N186&lt;&gt;"",$N186,Dashboard!$B$2)-$G186)))</f>
        <v/>
      </c>
      <c r="R186" s="29">
        <f>IF(OR($A186="",$L186="",$K186="Resolved"),"",$L186-Dashboard!$B$2)</f>
        <v/>
      </c>
      <c r="S186" s="30">
        <f>IF($A186="","",IF($K186="Resolved","Closed",IF($L186="","Missing Due Date",IF($L186&lt;Dashboard!$B$2,"Overdue",IF($L186&lt;=Dashboard!$B$2+Dashboard!$B$3,"Due Soon","On Track")))))</f>
        <v/>
      </c>
      <c r="T186" s="30">
        <f>IF($A186="","",IF(COUNTIF($A$5:$A$204,$A186)&gt;1,"Duplicate Worklist ID",IF($B186="","Missing Clinic",IF($C186="","Missing Claim Reference",IF($D186="","Missing Payer",IF($F186="","Missing Rejection Category",IF($G186="","Missing Received Date",IF($H186="","Missing Billed Amount",IF($I186="","Missing Owner",IF($J186="","Missing Priority",IF($K186="","Missing Status",IF(AND($K186&lt;&gt;"Resolved",$L186=""),"Missing Follow-up Due Date",IF(AND($K186="Resolved",$N186=""),"Resolved Status Needs Date",IF(AND($K186&lt;&gt;"Resolved",$N186&lt;&gt;""),"Resolved Date/Status Mismatch",IF(AND($K186="Resubmitted",$M186=""),"Resubmitted Status Needs Date",IF(AND($M186&lt;&gt;"",$M186&lt;$G186),"Resubmitted Date Before Receipt",IF(AND($N186&lt;&gt;"",$N186&lt;$G186),"Resolved Date Before Receipt","OK")))))))))))))))))</f>
        <v/>
      </c>
    </row>
    <row r="187" ht="36" customHeight="1">
      <c r="A187" s="17" t="n"/>
      <c r="B187" s="18" t="n"/>
      <c r="C187" s="17" t="n"/>
      <c r="D187" s="18" t="n"/>
      <c r="E187" s="17" t="n"/>
      <c r="F187" s="18" t="n"/>
      <c r="G187" s="40" t="n"/>
      <c r="H187" s="41" t="n"/>
      <c r="I187" s="21" t="n"/>
      <c r="J187" s="21" t="n"/>
      <c r="K187" s="21" t="n"/>
      <c r="L187" s="40" t="n"/>
      <c r="M187" s="40" t="n"/>
      <c r="N187" s="40" t="n"/>
      <c r="O187" s="18" t="n"/>
      <c r="P187" s="18" t="n"/>
      <c r="Q187" s="22">
        <f>IF($A187="","",IF($G187="","",MAX(0,IF($N187&lt;&gt;"",$N187,Dashboard!$B$2)-$G187)))</f>
        <v/>
      </c>
      <c r="R187" s="22">
        <f>IF(OR($A187="",$L187="",$K187="Resolved"),"",$L187-Dashboard!$B$2)</f>
        <v/>
      </c>
      <c r="S187" s="23">
        <f>IF($A187="","",IF($K187="Resolved","Closed",IF($L187="","Missing Due Date",IF($L187&lt;Dashboard!$B$2,"Overdue",IF($L187&lt;=Dashboard!$B$2+Dashboard!$B$3,"Due Soon","On Track")))))</f>
        <v/>
      </c>
      <c r="T187" s="23">
        <f>IF($A187="","",IF(COUNTIF($A$5:$A$204,$A187)&gt;1,"Duplicate Worklist ID",IF($B187="","Missing Clinic",IF($C187="","Missing Claim Reference",IF($D187="","Missing Payer",IF($F187="","Missing Rejection Category",IF($G187="","Missing Received Date",IF($H187="","Missing Billed Amount",IF($I187="","Missing Owner",IF($J187="","Missing Priority",IF($K187="","Missing Status",IF(AND($K187&lt;&gt;"Resolved",$L187=""),"Missing Follow-up Due Date",IF(AND($K187="Resolved",$N187=""),"Resolved Status Needs Date",IF(AND($K187&lt;&gt;"Resolved",$N187&lt;&gt;""),"Resolved Date/Status Mismatch",IF(AND($K187="Resubmitted",$M187=""),"Resubmitted Status Needs Date",IF(AND($M187&lt;&gt;"",$M187&lt;$G187),"Resubmitted Date Before Receipt",IF(AND($N187&lt;&gt;"",$N187&lt;$G187),"Resolved Date Before Receipt","OK")))))))))))))))))</f>
        <v/>
      </c>
    </row>
    <row r="188" ht="36" customHeight="1">
      <c r="A188" s="24" t="n"/>
      <c r="B188" s="25" t="n"/>
      <c r="C188" s="24" t="n"/>
      <c r="D188" s="25" t="n"/>
      <c r="E188" s="24" t="n"/>
      <c r="F188" s="25" t="n"/>
      <c r="G188" s="42" t="n"/>
      <c r="H188" s="43" t="n"/>
      <c r="I188" s="28" t="n"/>
      <c r="J188" s="28" t="n"/>
      <c r="K188" s="28" t="n"/>
      <c r="L188" s="42" t="n"/>
      <c r="M188" s="42" t="n"/>
      <c r="N188" s="42" t="n"/>
      <c r="O188" s="25" t="n"/>
      <c r="P188" s="25" t="n"/>
      <c r="Q188" s="29">
        <f>IF($A188="","",IF($G188="","",MAX(0,IF($N188&lt;&gt;"",$N188,Dashboard!$B$2)-$G188)))</f>
        <v/>
      </c>
      <c r="R188" s="29">
        <f>IF(OR($A188="",$L188="",$K188="Resolved"),"",$L188-Dashboard!$B$2)</f>
        <v/>
      </c>
      <c r="S188" s="30">
        <f>IF($A188="","",IF($K188="Resolved","Closed",IF($L188="","Missing Due Date",IF($L188&lt;Dashboard!$B$2,"Overdue",IF($L188&lt;=Dashboard!$B$2+Dashboard!$B$3,"Due Soon","On Track")))))</f>
        <v/>
      </c>
      <c r="T188" s="30">
        <f>IF($A188="","",IF(COUNTIF($A$5:$A$204,$A188)&gt;1,"Duplicate Worklist ID",IF($B188="","Missing Clinic",IF($C188="","Missing Claim Reference",IF($D188="","Missing Payer",IF($F188="","Missing Rejection Category",IF($G188="","Missing Received Date",IF($H188="","Missing Billed Amount",IF($I188="","Missing Owner",IF($J188="","Missing Priority",IF($K188="","Missing Status",IF(AND($K188&lt;&gt;"Resolved",$L188=""),"Missing Follow-up Due Date",IF(AND($K188="Resolved",$N188=""),"Resolved Status Needs Date",IF(AND($K188&lt;&gt;"Resolved",$N188&lt;&gt;""),"Resolved Date/Status Mismatch",IF(AND($K188="Resubmitted",$M188=""),"Resubmitted Status Needs Date",IF(AND($M188&lt;&gt;"",$M188&lt;$G188),"Resubmitted Date Before Receipt",IF(AND($N188&lt;&gt;"",$N188&lt;$G188),"Resolved Date Before Receipt","OK")))))))))))))))))</f>
        <v/>
      </c>
    </row>
    <row r="189" ht="36" customHeight="1">
      <c r="A189" s="17" t="n"/>
      <c r="B189" s="18" t="n"/>
      <c r="C189" s="17" t="n"/>
      <c r="D189" s="18" t="n"/>
      <c r="E189" s="17" t="n"/>
      <c r="F189" s="18" t="n"/>
      <c r="G189" s="40" t="n"/>
      <c r="H189" s="41" t="n"/>
      <c r="I189" s="21" t="n"/>
      <c r="J189" s="21" t="n"/>
      <c r="K189" s="21" t="n"/>
      <c r="L189" s="40" t="n"/>
      <c r="M189" s="40" t="n"/>
      <c r="N189" s="40" t="n"/>
      <c r="O189" s="18" t="n"/>
      <c r="P189" s="18" t="n"/>
      <c r="Q189" s="22">
        <f>IF($A189="","",IF($G189="","",MAX(0,IF($N189&lt;&gt;"",$N189,Dashboard!$B$2)-$G189)))</f>
        <v/>
      </c>
      <c r="R189" s="22">
        <f>IF(OR($A189="",$L189="",$K189="Resolved"),"",$L189-Dashboard!$B$2)</f>
        <v/>
      </c>
      <c r="S189" s="23">
        <f>IF($A189="","",IF($K189="Resolved","Closed",IF($L189="","Missing Due Date",IF($L189&lt;Dashboard!$B$2,"Overdue",IF($L189&lt;=Dashboard!$B$2+Dashboard!$B$3,"Due Soon","On Track")))))</f>
        <v/>
      </c>
      <c r="T189" s="23">
        <f>IF($A189="","",IF(COUNTIF($A$5:$A$204,$A189)&gt;1,"Duplicate Worklist ID",IF($B189="","Missing Clinic",IF($C189="","Missing Claim Reference",IF($D189="","Missing Payer",IF($F189="","Missing Rejection Category",IF($G189="","Missing Received Date",IF($H189="","Missing Billed Amount",IF($I189="","Missing Owner",IF($J189="","Missing Priority",IF($K189="","Missing Status",IF(AND($K189&lt;&gt;"Resolved",$L189=""),"Missing Follow-up Due Date",IF(AND($K189="Resolved",$N189=""),"Resolved Status Needs Date",IF(AND($K189&lt;&gt;"Resolved",$N189&lt;&gt;""),"Resolved Date/Status Mismatch",IF(AND($K189="Resubmitted",$M189=""),"Resubmitted Status Needs Date",IF(AND($M189&lt;&gt;"",$M189&lt;$G189),"Resubmitted Date Before Receipt",IF(AND($N189&lt;&gt;"",$N189&lt;$G189),"Resolved Date Before Receipt","OK")))))))))))))))))</f>
        <v/>
      </c>
    </row>
    <row r="190" ht="36" customHeight="1">
      <c r="A190" s="24" t="n"/>
      <c r="B190" s="25" t="n"/>
      <c r="C190" s="24" t="n"/>
      <c r="D190" s="25" t="n"/>
      <c r="E190" s="24" t="n"/>
      <c r="F190" s="25" t="n"/>
      <c r="G190" s="42" t="n"/>
      <c r="H190" s="43" t="n"/>
      <c r="I190" s="28" t="n"/>
      <c r="J190" s="28" t="n"/>
      <c r="K190" s="28" t="n"/>
      <c r="L190" s="42" t="n"/>
      <c r="M190" s="42" t="n"/>
      <c r="N190" s="42" t="n"/>
      <c r="O190" s="25" t="n"/>
      <c r="P190" s="25" t="n"/>
      <c r="Q190" s="29">
        <f>IF($A190="","",IF($G190="","",MAX(0,IF($N190&lt;&gt;"",$N190,Dashboard!$B$2)-$G190)))</f>
        <v/>
      </c>
      <c r="R190" s="29">
        <f>IF(OR($A190="",$L190="",$K190="Resolved"),"",$L190-Dashboard!$B$2)</f>
        <v/>
      </c>
      <c r="S190" s="30">
        <f>IF($A190="","",IF($K190="Resolved","Closed",IF($L190="","Missing Due Date",IF($L190&lt;Dashboard!$B$2,"Overdue",IF($L190&lt;=Dashboard!$B$2+Dashboard!$B$3,"Due Soon","On Track")))))</f>
        <v/>
      </c>
      <c r="T190" s="30">
        <f>IF($A190="","",IF(COUNTIF($A$5:$A$204,$A190)&gt;1,"Duplicate Worklist ID",IF($B190="","Missing Clinic",IF($C190="","Missing Claim Reference",IF($D190="","Missing Payer",IF($F190="","Missing Rejection Category",IF($G190="","Missing Received Date",IF($H190="","Missing Billed Amount",IF($I190="","Missing Owner",IF($J190="","Missing Priority",IF($K190="","Missing Status",IF(AND($K190&lt;&gt;"Resolved",$L190=""),"Missing Follow-up Due Date",IF(AND($K190="Resolved",$N190=""),"Resolved Status Needs Date",IF(AND($K190&lt;&gt;"Resolved",$N190&lt;&gt;""),"Resolved Date/Status Mismatch",IF(AND($K190="Resubmitted",$M190=""),"Resubmitted Status Needs Date",IF(AND($M190&lt;&gt;"",$M190&lt;$G190),"Resubmitted Date Before Receipt",IF(AND($N190&lt;&gt;"",$N190&lt;$G190),"Resolved Date Before Receipt","OK")))))))))))))))))</f>
        <v/>
      </c>
    </row>
    <row r="191" ht="36" customHeight="1">
      <c r="A191" s="17" t="n"/>
      <c r="B191" s="18" t="n"/>
      <c r="C191" s="17" t="n"/>
      <c r="D191" s="18" t="n"/>
      <c r="E191" s="17" t="n"/>
      <c r="F191" s="18" t="n"/>
      <c r="G191" s="40" t="n"/>
      <c r="H191" s="41" t="n"/>
      <c r="I191" s="21" t="n"/>
      <c r="J191" s="21" t="n"/>
      <c r="K191" s="21" t="n"/>
      <c r="L191" s="40" t="n"/>
      <c r="M191" s="40" t="n"/>
      <c r="N191" s="40" t="n"/>
      <c r="O191" s="18" t="n"/>
      <c r="P191" s="18" t="n"/>
      <c r="Q191" s="22">
        <f>IF($A191="","",IF($G191="","",MAX(0,IF($N191&lt;&gt;"",$N191,Dashboard!$B$2)-$G191)))</f>
        <v/>
      </c>
      <c r="R191" s="22">
        <f>IF(OR($A191="",$L191="",$K191="Resolved"),"",$L191-Dashboard!$B$2)</f>
        <v/>
      </c>
      <c r="S191" s="23">
        <f>IF($A191="","",IF($K191="Resolved","Closed",IF($L191="","Missing Due Date",IF($L191&lt;Dashboard!$B$2,"Overdue",IF($L191&lt;=Dashboard!$B$2+Dashboard!$B$3,"Due Soon","On Track")))))</f>
        <v/>
      </c>
      <c r="T191" s="23">
        <f>IF($A191="","",IF(COUNTIF($A$5:$A$204,$A191)&gt;1,"Duplicate Worklist ID",IF($B191="","Missing Clinic",IF($C191="","Missing Claim Reference",IF($D191="","Missing Payer",IF($F191="","Missing Rejection Category",IF($G191="","Missing Received Date",IF($H191="","Missing Billed Amount",IF($I191="","Missing Owner",IF($J191="","Missing Priority",IF($K191="","Missing Status",IF(AND($K191&lt;&gt;"Resolved",$L191=""),"Missing Follow-up Due Date",IF(AND($K191="Resolved",$N191=""),"Resolved Status Needs Date",IF(AND($K191&lt;&gt;"Resolved",$N191&lt;&gt;""),"Resolved Date/Status Mismatch",IF(AND($K191="Resubmitted",$M191=""),"Resubmitted Status Needs Date",IF(AND($M191&lt;&gt;"",$M191&lt;$G191),"Resubmitted Date Before Receipt",IF(AND($N191&lt;&gt;"",$N191&lt;$G191),"Resolved Date Before Receipt","OK")))))))))))))))))</f>
        <v/>
      </c>
    </row>
    <row r="192" ht="36" customHeight="1">
      <c r="A192" s="24" t="n"/>
      <c r="B192" s="25" t="n"/>
      <c r="C192" s="24" t="n"/>
      <c r="D192" s="25" t="n"/>
      <c r="E192" s="24" t="n"/>
      <c r="F192" s="25" t="n"/>
      <c r="G192" s="42" t="n"/>
      <c r="H192" s="43" t="n"/>
      <c r="I192" s="28" t="n"/>
      <c r="J192" s="28" t="n"/>
      <c r="K192" s="28" t="n"/>
      <c r="L192" s="42" t="n"/>
      <c r="M192" s="42" t="n"/>
      <c r="N192" s="42" t="n"/>
      <c r="O192" s="25" t="n"/>
      <c r="P192" s="25" t="n"/>
      <c r="Q192" s="29">
        <f>IF($A192="","",IF($G192="","",MAX(0,IF($N192&lt;&gt;"",$N192,Dashboard!$B$2)-$G192)))</f>
        <v/>
      </c>
      <c r="R192" s="29">
        <f>IF(OR($A192="",$L192="",$K192="Resolved"),"",$L192-Dashboard!$B$2)</f>
        <v/>
      </c>
      <c r="S192" s="30">
        <f>IF($A192="","",IF($K192="Resolved","Closed",IF($L192="","Missing Due Date",IF($L192&lt;Dashboard!$B$2,"Overdue",IF($L192&lt;=Dashboard!$B$2+Dashboard!$B$3,"Due Soon","On Track")))))</f>
        <v/>
      </c>
      <c r="T192" s="30">
        <f>IF($A192="","",IF(COUNTIF($A$5:$A$204,$A192)&gt;1,"Duplicate Worklist ID",IF($B192="","Missing Clinic",IF($C192="","Missing Claim Reference",IF($D192="","Missing Payer",IF($F192="","Missing Rejection Category",IF($G192="","Missing Received Date",IF($H192="","Missing Billed Amount",IF($I192="","Missing Owner",IF($J192="","Missing Priority",IF($K192="","Missing Status",IF(AND($K192&lt;&gt;"Resolved",$L192=""),"Missing Follow-up Due Date",IF(AND($K192="Resolved",$N192=""),"Resolved Status Needs Date",IF(AND($K192&lt;&gt;"Resolved",$N192&lt;&gt;""),"Resolved Date/Status Mismatch",IF(AND($K192="Resubmitted",$M192=""),"Resubmitted Status Needs Date",IF(AND($M192&lt;&gt;"",$M192&lt;$G192),"Resubmitted Date Before Receipt",IF(AND($N192&lt;&gt;"",$N192&lt;$G192),"Resolved Date Before Receipt","OK")))))))))))))))))</f>
        <v/>
      </c>
    </row>
    <row r="193" ht="36" customHeight="1">
      <c r="A193" s="17" t="n"/>
      <c r="B193" s="18" t="n"/>
      <c r="C193" s="17" t="n"/>
      <c r="D193" s="18" t="n"/>
      <c r="E193" s="17" t="n"/>
      <c r="F193" s="18" t="n"/>
      <c r="G193" s="40" t="n"/>
      <c r="H193" s="41" t="n"/>
      <c r="I193" s="21" t="n"/>
      <c r="J193" s="21" t="n"/>
      <c r="K193" s="21" t="n"/>
      <c r="L193" s="40" t="n"/>
      <c r="M193" s="40" t="n"/>
      <c r="N193" s="40" t="n"/>
      <c r="O193" s="18" t="n"/>
      <c r="P193" s="18" t="n"/>
      <c r="Q193" s="22">
        <f>IF($A193="","",IF($G193="","",MAX(0,IF($N193&lt;&gt;"",$N193,Dashboard!$B$2)-$G193)))</f>
        <v/>
      </c>
      <c r="R193" s="22">
        <f>IF(OR($A193="",$L193="",$K193="Resolved"),"",$L193-Dashboard!$B$2)</f>
        <v/>
      </c>
      <c r="S193" s="23">
        <f>IF($A193="","",IF($K193="Resolved","Closed",IF($L193="","Missing Due Date",IF($L193&lt;Dashboard!$B$2,"Overdue",IF($L193&lt;=Dashboard!$B$2+Dashboard!$B$3,"Due Soon","On Track")))))</f>
        <v/>
      </c>
      <c r="T193" s="23">
        <f>IF($A193="","",IF(COUNTIF($A$5:$A$204,$A193)&gt;1,"Duplicate Worklist ID",IF($B193="","Missing Clinic",IF($C193="","Missing Claim Reference",IF($D193="","Missing Payer",IF($F193="","Missing Rejection Category",IF($G193="","Missing Received Date",IF($H193="","Missing Billed Amount",IF($I193="","Missing Owner",IF($J193="","Missing Priority",IF($K193="","Missing Status",IF(AND($K193&lt;&gt;"Resolved",$L193=""),"Missing Follow-up Due Date",IF(AND($K193="Resolved",$N193=""),"Resolved Status Needs Date",IF(AND($K193&lt;&gt;"Resolved",$N193&lt;&gt;""),"Resolved Date/Status Mismatch",IF(AND($K193="Resubmitted",$M193=""),"Resubmitted Status Needs Date",IF(AND($M193&lt;&gt;"",$M193&lt;$G193),"Resubmitted Date Before Receipt",IF(AND($N193&lt;&gt;"",$N193&lt;$G193),"Resolved Date Before Receipt","OK")))))))))))))))))</f>
        <v/>
      </c>
    </row>
    <row r="194" ht="36" customHeight="1">
      <c r="A194" s="24" t="n"/>
      <c r="B194" s="25" t="n"/>
      <c r="C194" s="24" t="n"/>
      <c r="D194" s="25" t="n"/>
      <c r="E194" s="24" t="n"/>
      <c r="F194" s="25" t="n"/>
      <c r="G194" s="42" t="n"/>
      <c r="H194" s="43" t="n"/>
      <c r="I194" s="28" t="n"/>
      <c r="J194" s="28" t="n"/>
      <c r="K194" s="28" t="n"/>
      <c r="L194" s="42" t="n"/>
      <c r="M194" s="42" t="n"/>
      <c r="N194" s="42" t="n"/>
      <c r="O194" s="25" t="n"/>
      <c r="P194" s="25" t="n"/>
      <c r="Q194" s="29">
        <f>IF($A194="","",IF($G194="","",MAX(0,IF($N194&lt;&gt;"",$N194,Dashboard!$B$2)-$G194)))</f>
        <v/>
      </c>
      <c r="R194" s="29">
        <f>IF(OR($A194="",$L194="",$K194="Resolved"),"",$L194-Dashboard!$B$2)</f>
        <v/>
      </c>
      <c r="S194" s="30">
        <f>IF($A194="","",IF($K194="Resolved","Closed",IF($L194="","Missing Due Date",IF($L194&lt;Dashboard!$B$2,"Overdue",IF($L194&lt;=Dashboard!$B$2+Dashboard!$B$3,"Due Soon","On Track")))))</f>
        <v/>
      </c>
      <c r="T194" s="30">
        <f>IF($A194="","",IF(COUNTIF($A$5:$A$204,$A194)&gt;1,"Duplicate Worklist ID",IF($B194="","Missing Clinic",IF($C194="","Missing Claim Reference",IF($D194="","Missing Payer",IF($F194="","Missing Rejection Category",IF($G194="","Missing Received Date",IF($H194="","Missing Billed Amount",IF($I194="","Missing Owner",IF($J194="","Missing Priority",IF($K194="","Missing Status",IF(AND($K194&lt;&gt;"Resolved",$L194=""),"Missing Follow-up Due Date",IF(AND($K194="Resolved",$N194=""),"Resolved Status Needs Date",IF(AND($K194&lt;&gt;"Resolved",$N194&lt;&gt;""),"Resolved Date/Status Mismatch",IF(AND($K194="Resubmitted",$M194=""),"Resubmitted Status Needs Date",IF(AND($M194&lt;&gt;"",$M194&lt;$G194),"Resubmitted Date Before Receipt",IF(AND($N194&lt;&gt;"",$N194&lt;$G194),"Resolved Date Before Receipt","OK")))))))))))))))))</f>
        <v/>
      </c>
    </row>
    <row r="195" ht="36" customHeight="1">
      <c r="A195" s="17" t="n"/>
      <c r="B195" s="18" t="n"/>
      <c r="C195" s="17" t="n"/>
      <c r="D195" s="18" t="n"/>
      <c r="E195" s="17" t="n"/>
      <c r="F195" s="18" t="n"/>
      <c r="G195" s="40" t="n"/>
      <c r="H195" s="41" t="n"/>
      <c r="I195" s="21" t="n"/>
      <c r="J195" s="21" t="n"/>
      <c r="K195" s="21" t="n"/>
      <c r="L195" s="40" t="n"/>
      <c r="M195" s="40" t="n"/>
      <c r="N195" s="40" t="n"/>
      <c r="O195" s="18" t="n"/>
      <c r="P195" s="18" t="n"/>
      <c r="Q195" s="22">
        <f>IF($A195="","",IF($G195="","",MAX(0,IF($N195&lt;&gt;"",$N195,Dashboard!$B$2)-$G195)))</f>
        <v/>
      </c>
      <c r="R195" s="22">
        <f>IF(OR($A195="",$L195="",$K195="Resolved"),"",$L195-Dashboard!$B$2)</f>
        <v/>
      </c>
      <c r="S195" s="23">
        <f>IF($A195="","",IF($K195="Resolved","Closed",IF($L195="","Missing Due Date",IF($L195&lt;Dashboard!$B$2,"Overdue",IF($L195&lt;=Dashboard!$B$2+Dashboard!$B$3,"Due Soon","On Track")))))</f>
        <v/>
      </c>
      <c r="T195" s="23">
        <f>IF($A195="","",IF(COUNTIF($A$5:$A$204,$A195)&gt;1,"Duplicate Worklist ID",IF($B195="","Missing Clinic",IF($C195="","Missing Claim Reference",IF($D195="","Missing Payer",IF($F195="","Missing Rejection Category",IF($G195="","Missing Received Date",IF($H195="","Missing Billed Amount",IF($I195="","Missing Owner",IF($J195="","Missing Priority",IF($K195="","Missing Status",IF(AND($K195&lt;&gt;"Resolved",$L195=""),"Missing Follow-up Due Date",IF(AND($K195="Resolved",$N195=""),"Resolved Status Needs Date",IF(AND($K195&lt;&gt;"Resolved",$N195&lt;&gt;""),"Resolved Date/Status Mismatch",IF(AND($K195="Resubmitted",$M195=""),"Resubmitted Status Needs Date",IF(AND($M195&lt;&gt;"",$M195&lt;$G195),"Resubmitted Date Before Receipt",IF(AND($N195&lt;&gt;"",$N195&lt;$G195),"Resolved Date Before Receipt","OK")))))))))))))))))</f>
        <v/>
      </c>
    </row>
    <row r="196" ht="36" customHeight="1">
      <c r="A196" s="24" t="n"/>
      <c r="B196" s="25" t="n"/>
      <c r="C196" s="24" t="n"/>
      <c r="D196" s="25" t="n"/>
      <c r="E196" s="24" t="n"/>
      <c r="F196" s="25" t="n"/>
      <c r="G196" s="42" t="n"/>
      <c r="H196" s="43" t="n"/>
      <c r="I196" s="28" t="n"/>
      <c r="J196" s="28" t="n"/>
      <c r="K196" s="28" t="n"/>
      <c r="L196" s="42" t="n"/>
      <c r="M196" s="42" t="n"/>
      <c r="N196" s="42" t="n"/>
      <c r="O196" s="25" t="n"/>
      <c r="P196" s="25" t="n"/>
      <c r="Q196" s="29">
        <f>IF($A196="","",IF($G196="","",MAX(0,IF($N196&lt;&gt;"",$N196,Dashboard!$B$2)-$G196)))</f>
        <v/>
      </c>
      <c r="R196" s="29">
        <f>IF(OR($A196="",$L196="",$K196="Resolved"),"",$L196-Dashboard!$B$2)</f>
        <v/>
      </c>
      <c r="S196" s="30">
        <f>IF($A196="","",IF($K196="Resolved","Closed",IF($L196="","Missing Due Date",IF($L196&lt;Dashboard!$B$2,"Overdue",IF($L196&lt;=Dashboard!$B$2+Dashboard!$B$3,"Due Soon","On Track")))))</f>
        <v/>
      </c>
      <c r="T196" s="30">
        <f>IF($A196="","",IF(COUNTIF($A$5:$A$204,$A196)&gt;1,"Duplicate Worklist ID",IF($B196="","Missing Clinic",IF($C196="","Missing Claim Reference",IF($D196="","Missing Payer",IF($F196="","Missing Rejection Category",IF($G196="","Missing Received Date",IF($H196="","Missing Billed Amount",IF($I196="","Missing Owner",IF($J196="","Missing Priority",IF($K196="","Missing Status",IF(AND($K196&lt;&gt;"Resolved",$L196=""),"Missing Follow-up Due Date",IF(AND($K196="Resolved",$N196=""),"Resolved Status Needs Date",IF(AND($K196&lt;&gt;"Resolved",$N196&lt;&gt;""),"Resolved Date/Status Mismatch",IF(AND($K196="Resubmitted",$M196=""),"Resubmitted Status Needs Date",IF(AND($M196&lt;&gt;"",$M196&lt;$G196),"Resubmitted Date Before Receipt",IF(AND($N196&lt;&gt;"",$N196&lt;$G196),"Resolved Date Before Receipt","OK")))))))))))))))))</f>
        <v/>
      </c>
    </row>
    <row r="197" ht="36" customHeight="1">
      <c r="A197" s="17" t="n"/>
      <c r="B197" s="18" t="n"/>
      <c r="C197" s="17" t="n"/>
      <c r="D197" s="18" t="n"/>
      <c r="E197" s="17" t="n"/>
      <c r="F197" s="18" t="n"/>
      <c r="G197" s="40" t="n"/>
      <c r="H197" s="41" t="n"/>
      <c r="I197" s="21" t="n"/>
      <c r="J197" s="21" t="n"/>
      <c r="K197" s="21" t="n"/>
      <c r="L197" s="40" t="n"/>
      <c r="M197" s="40" t="n"/>
      <c r="N197" s="40" t="n"/>
      <c r="O197" s="18" t="n"/>
      <c r="P197" s="18" t="n"/>
      <c r="Q197" s="22">
        <f>IF($A197="","",IF($G197="","",MAX(0,IF($N197&lt;&gt;"",$N197,Dashboard!$B$2)-$G197)))</f>
        <v/>
      </c>
      <c r="R197" s="22">
        <f>IF(OR($A197="",$L197="",$K197="Resolved"),"",$L197-Dashboard!$B$2)</f>
        <v/>
      </c>
      <c r="S197" s="23">
        <f>IF($A197="","",IF($K197="Resolved","Closed",IF($L197="","Missing Due Date",IF($L197&lt;Dashboard!$B$2,"Overdue",IF($L197&lt;=Dashboard!$B$2+Dashboard!$B$3,"Due Soon","On Track")))))</f>
        <v/>
      </c>
      <c r="T197" s="23">
        <f>IF($A197="","",IF(COUNTIF($A$5:$A$204,$A197)&gt;1,"Duplicate Worklist ID",IF($B197="","Missing Clinic",IF($C197="","Missing Claim Reference",IF($D197="","Missing Payer",IF($F197="","Missing Rejection Category",IF($G197="","Missing Received Date",IF($H197="","Missing Billed Amount",IF($I197="","Missing Owner",IF($J197="","Missing Priority",IF($K197="","Missing Status",IF(AND($K197&lt;&gt;"Resolved",$L197=""),"Missing Follow-up Due Date",IF(AND($K197="Resolved",$N197=""),"Resolved Status Needs Date",IF(AND($K197&lt;&gt;"Resolved",$N197&lt;&gt;""),"Resolved Date/Status Mismatch",IF(AND($K197="Resubmitted",$M197=""),"Resubmitted Status Needs Date",IF(AND($M197&lt;&gt;"",$M197&lt;$G197),"Resubmitted Date Before Receipt",IF(AND($N197&lt;&gt;"",$N197&lt;$G197),"Resolved Date Before Receipt","OK")))))))))))))))))</f>
        <v/>
      </c>
    </row>
    <row r="198" ht="36" customHeight="1">
      <c r="A198" s="24" t="n"/>
      <c r="B198" s="25" t="n"/>
      <c r="C198" s="24" t="n"/>
      <c r="D198" s="25" t="n"/>
      <c r="E198" s="24" t="n"/>
      <c r="F198" s="25" t="n"/>
      <c r="G198" s="42" t="n"/>
      <c r="H198" s="43" t="n"/>
      <c r="I198" s="28" t="n"/>
      <c r="J198" s="28" t="n"/>
      <c r="K198" s="28" t="n"/>
      <c r="L198" s="42" t="n"/>
      <c r="M198" s="42" t="n"/>
      <c r="N198" s="42" t="n"/>
      <c r="O198" s="25" t="n"/>
      <c r="P198" s="25" t="n"/>
      <c r="Q198" s="29">
        <f>IF($A198="","",IF($G198="","",MAX(0,IF($N198&lt;&gt;"",$N198,Dashboard!$B$2)-$G198)))</f>
        <v/>
      </c>
      <c r="R198" s="29">
        <f>IF(OR($A198="",$L198="",$K198="Resolved"),"",$L198-Dashboard!$B$2)</f>
        <v/>
      </c>
      <c r="S198" s="30">
        <f>IF($A198="","",IF($K198="Resolved","Closed",IF($L198="","Missing Due Date",IF($L198&lt;Dashboard!$B$2,"Overdue",IF($L198&lt;=Dashboard!$B$2+Dashboard!$B$3,"Due Soon","On Track")))))</f>
        <v/>
      </c>
      <c r="T198" s="30">
        <f>IF($A198="","",IF(COUNTIF($A$5:$A$204,$A198)&gt;1,"Duplicate Worklist ID",IF($B198="","Missing Clinic",IF($C198="","Missing Claim Reference",IF($D198="","Missing Payer",IF($F198="","Missing Rejection Category",IF($G198="","Missing Received Date",IF($H198="","Missing Billed Amount",IF($I198="","Missing Owner",IF($J198="","Missing Priority",IF($K198="","Missing Status",IF(AND($K198&lt;&gt;"Resolved",$L198=""),"Missing Follow-up Due Date",IF(AND($K198="Resolved",$N198=""),"Resolved Status Needs Date",IF(AND($K198&lt;&gt;"Resolved",$N198&lt;&gt;""),"Resolved Date/Status Mismatch",IF(AND($K198="Resubmitted",$M198=""),"Resubmitted Status Needs Date",IF(AND($M198&lt;&gt;"",$M198&lt;$G198),"Resubmitted Date Before Receipt",IF(AND($N198&lt;&gt;"",$N198&lt;$G198),"Resolved Date Before Receipt","OK")))))))))))))))))</f>
        <v/>
      </c>
    </row>
    <row r="199" ht="36" customHeight="1">
      <c r="A199" s="17" t="n"/>
      <c r="B199" s="18" t="n"/>
      <c r="C199" s="17" t="n"/>
      <c r="D199" s="18" t="n"/>
      <c r="E199" s="17" t="n"/>
      <c r="F199" s="18" t="n"/>
      <c r="G199" s="40" t="n"/>
      <c r="H199" s="41" t="n"/>
      <c r="I199" s="21" t="n"/>
      <c r="J199" s="21" t="n"/>
      <c r="K199" s="21" t="n"/>
      <c r="L199" s="40" t="n"/>
      <c r="M199" s="40" t="n"/>
      <c r="N199" s="40" t="n"/>
      <c r="O199" s="18" t="n"/>
      <c r="P199" s="18" t="n"/>
      <c r="Q199" s="22">
        <f>IF($A199="","",IF($G199="","",MAX(0,IF($N199&lt;&gt;"",$N199,Dashboard!$B$2)-$G199)))</f>
        <v/>
      </c>
      <c r="R199" s="22">
        <f>IF(OR($A199="",$L199="",$K199="Resolved"),"",$L199-Dashboard!$B$2)</f>
        <v/>
      </c>
      <c r="S199" s="23">
        <f>IF($A199="","",IF($K199="Resolved","Closed",IF($L199="","Missing Due Date",IF($L199&lt;Dashboard!$B$2,"Overdue",IF($L199&lt;=Dashboard!$B$2+Dashboard!$B$3,"Due Soon","On Track")))))</f>
        <v/>
      </c>
      <c r="T199" s="23">
        <f>IF($A199="","",IF(COUNTIF($A$5:$A$204,$A199)&gt;1,"Duplicate Worklist ID",IF($B199="","Missing Clinic",IF($C199="","Missing Claim Reference",IF($D199="","Missing Payer",IF($F199="","Missing Rejection Category",IF($G199="","Missing Received Date",IF($H199="","Missing Billed Amount",IF($I199="","Missing Owner",IF($J199="","Missing Priority",IF($K199="","Missing Status",IF(AND($K199&lt;&gt;"Resolved",$L199=""),"Missing Follow-up Due Date",IF(AND($K199="Resolved",$N199=""),"Resolved Status Needs Date",IF(AND($K199&lt;&gt;"Resolved",$N199&lt;&gt;""),"Resolved Date/Status Mismatch",IF(AND($K199="Resubmitted",$M199=""),"Resubmitted Status Needs Date",IF(AND($M199&lt;&gt;"",$M199&lt;$G199),"Resubmitted Date Before Receipt",IF(AND($N199&lt;&gt;"",$N199&lt;$G199),"Resolved Date Before Receipt","OK")))))))))))))))))</f>
        <v/>
      </c>
    </row>
    <row r="200" ht="36" customHeight="1">
      <c r="A200" s="24" t="n"/>
      <c r="B200" s="25" t="n"/>
      <c r="C200" s="24" t="n"/>
      <c r="D200" s="25" t="n"/>
      <c r="E200" s="24" t="n"/>
      <c r="F200" s="25" t="n"/>
      <c r="G200" s="42" t="n"/>
      <c r="H200" s="43" t="n"/>
      <c r="I200" s="28" t="n"/>
      <c r="J200" s="28" t="n"/>
      <c r="K200" s="28" t="n"/>
      <c r="L200" s="42" t="n"/>
      <c r="M200" s="42" t="n"/>
      <c r="N200" s="42" t="n"/>
      <c r="O200" s="25" t="n"/>
      <c r="P200" s="25" t="n"/>
      <c r="Q200" s="29">
        <f>IF($A200="","",IF($G200="","",MAX(0,IF($N200&lt;&gt;"",$N200,Dashboard!$B$2)-$G200)))</f>
        <v/>
      </c>
      <c r="R200" s="29">
        <f>IF(OR($A200="",$L200="",$K200="Resolved"),"",$L200-Dashboard!$B$2)</f>
        <v/>
      </c>
      <c r="S200" s="30">
        <f>IF($A200="","",IF($K200="Resolved","Closed",IF($L200="","Missing Due Date",IF($L200&lt;Dashboard!$B$2,"Overdue",IF($L200&lt;=Dashboard!$B$2+Dashboard!$B$3,"Due Soon","On Track")))))</f>
        <v/>
      </c>
      <c r="T200" s="30">
        <f>IF($A200="","",IF(COUNTIF($A$5:$A$204,$A200)&gt;1,"Duplicate Worklist ID",IF($B200="","Missing Clinic",IF($C200="","Missing Claim Reference",IF($D200="","Missing Payer",IF($F200="","Missing Rejection Category",IF($G200="","Missing Received Date",IF($H200="","Missing Billed Amount",IF($I200="","Missing Owner",IF($J200="","Missing Priority",IF($K200="","Missing Status",IF(AND($K200&lt;&gt;"Resolved",$L200=""),"Missing Follow-up Due Date",IF(AND($K200="Resolved",$N200=""),"Resolved Status Needs Date",IF(AND($K200&lt;&gt;"Resolved",$N200&lt;&gt;""),"Resolved Date/Status Mismatch",IF(AND($K200="Resubmitted",$M200=""),"Resubmitted Status Needs Date",IF(AND($M200&lt;&gt;"",$M200&lt;$G200),"Resubmitted Date Before Receipt",IF(AND($N200&lt;&gt;"",$N200&lt;$G200),"Resolved Date Before Receipt","OK")))))))))))))))))</f>
        <v/>
      </c>
    </row>
    <row r="201" ht="36" customHeight="1">
      <c r="A201" s="17" t="n"/>
      <c r="B201" s="18" t="n"/>
      <c r="C201" s="17" t="n"/>
      <c r="D201" s="18" t="n"/>
      <c r="E201" s="17" t="n"/>
      <c r="F201" s="18" t="n"/>
      <c r="G201" s="40" t="n"/>
      <c r="H201" s="41" t="n"/>
      <c r="I201" s="21" t="n"/>
      <c r="J201" s="21" t="n"/>
      <c r="K201" s="21" t="n"/>
      <c r="L201" s="40" t="n"/>
      <c r="M201" s="40" t="n"/>
      <c r="N201" s="40" t="n"/>
      <c r="O201" s="18" t="n"/>
      <c r="P201" s="18" t="n"/>
      <c r="Q201" s="22">
        <f>IF($A201="","",IF($G201="","",MAX(0,IF($N201&lt;&gt;"",$N201,Dashboard!$B$2)-$G201)))</f>
        <v/>
      </c>
      <c r="R201" s="22">
        <f>IF(OR($A201="",$L201="",$K201="Resolved"),"",$L201-Dashboard!$B$2)</f>
        <v/>
      </c>
      <c r="S201" s="23">
        <f>IF($A201="","",IF($K201="Resolved","Closed",IF($L201="","Missing Due Date",IF($L201&lt;Dashboard!$B$2,"Overdue",IF($L201&lt;=Dashboard!$B$2+Dashboard!$B$3,"Due Soon","On Track")))))</f>
        <v/>
      </c>
      <c r="T201" s="23">
        <f>IF($A201="","",IF(COUNTIF($A$5:$A$204,$A201)&gt;1,"Duplicate Worklist ID",IF($B201="","Missing Clinic",IF($C201="","Missing Claim Reference",IF($D201="","Missing Payer",IF($F201="","Missing Rejection Category",IF($G201="","Missing Received Date",IF($H201="","Missing Billed Amount",IF($I201="","Missing Owner",IF($J201="","Missing Priority",IF($K201="","Missing Status",IF(AND($K201&lt;&gt;"Resolved",$L201=""),"Missing Follow-up Due Date",IF(AND($K201="Resolved",$N201=""),"Resolved Status Needs Date",IF(AND($K201&lt;&gt;"Resolved",$N201&lt;&gt;""),"Resolved Date/Status Mismatch",IF(AND($K201="Resubmitted",$M201=""),"Resubmitted Status Needs Date",IF(AND($M201&lt;&gt;"",$M201&lt;$G201),"Resubmitted Date Before Receipt",IF(AND($N201&lt;&gt;"",$N201&lt;$G201),"Resolved Date Before Receipt","OK")))))))))))))))))</f>
        <v/>
      </c>
    </row>
    <row r="202" ht="36" customHeight="1">
      <c r="A202" s="24" t="n"/>
      <c r="B202" s="25" t="n"/>
      <c r="C202" s="24" t="n"/>
      <c r="D202" s="25" t="n"/>
      <c r="E202" s="24" t="n"/>
      <c r="F202" s="25" t="n"/>
      <c r="G202" s="42" t="n"/>
      <c r="H202" s="43" t="n"/>
      <c r="I202" s="28" t="n"/>
      <c r="J202" s="28" t="n"/>
      <c r="K202" s="28" t="n"/>
      <c r="L202" s="42" t="n"/>
      <c r="M202" s="42" t="n"/>
      <c r="N202" s="42" t="n"/>
      <c r="O202" s="25" t="n"/>
      <c r="P202" s="25" t="n"/>
      <c r="Q202" s="29">
        <f>IF($A202="","",IF($G202="","",MAX(0,IF($N202&lt;&gt;"",$N202,Dashboard!$B$2)-$G202)))</f>
        <v/>
      </c>
      <c r="R202" s="29">
        <f>IF(OR($A202="",$L202="",$K202="Resolved"),"",$L202-Dashboard!$B$2)</f>
        <v/>
      </c>
      <c r="S202" s="30">
        <f>IF($A202="","",IF($K202="Resolved","Closed",IF($L202="","Missing Due Date",IF($L202&lt;Dashboard!$B$2,"Overdue",IF($L202&lt;=Dashboard!$B$2+Dashboard!$B$3,"Due Soon","On Track")))))</f>
        <v/>
      </c>
      <c r="T202" s="30">
        <f>IF($A202="","",IF(COUNTIF($A$5:$A$204,$A202)&gt;1,"Duplicate Worklist ID",IF($B202="","Missing Clinic",IF($C202="","Missing Claim Reference",IF($D202="","Missing Payer",IF($F202="","Missing Rejection Category",IF($G202="","Missing Received Date",IF($H202="","Missing Billed Amount",IF($I202="","Missing Owner",IF($J202="","Missing Priority",IF($K202="","Missing Status",IF(AND($K202&lt;&gt;"Resolved",$L202=""),"Missing Follow-up Due Date",IF(AND($K202="Resolved",$N202=""),"Resolved Status Needs Date",IF(AND($K202&lt;&gt;"Resolved",$N202&lt;&gt;""),"Resolved Date/Status Mismatch",IF(AND($K202="Resubmitted",$M202=""),"Resubmitted Status Needs Date",IF(AND($M202&lt;&gt;"",$M202&lt;$G202),"Resubmitted Date Before Receipt",IF(AND($N202&lt;&gt;"",$N202&lt;$G202),"Resolved Date Before Receipt","OK")))))))))))))))))</f>
        <v/>
      </c>
    </row>
    <row r="203" ht="36" customHeight="1">
      <c r="A203" s="17" t="n"/>
      <c r="B203" s="18" t="n"/>
      <c r="C203" s="17" t="n"/>
      <c r="D203" s="18" t="n"/>
      <c r="E203" s="17" t="n"/>
      <c r="F203" s="18" t="n"/>
      <c r="G203" s="40" t="n"/>
      <c r="H203" s="41" t="n"/>
      <c r="I203" s="21" t="n"/>
      <c r="J203" s="21" t="n"/>
      <c r="K203" s="21" t="n"/>
      <c r="L203" s="40" t="n"/>
      <c r="M203" s="40" t="n"/>
      <c r="N203" s="40" t="n"/>
      <c r="O203" s="18" t="n"/>
      <c r="P203" s="18" t="n"/>
      <c r="Q203" s="22">
        <f>IF($A203="","",IF($G203="","",MAX(0,IF($N203&lt;&gt;"",$N203,Dashboard!$B$2)-$G203)))</f>
        <v/>
      </c>
      <c r="R203" s="22">
        <f>IF(OR($A203="",$L203="",$K203="Resolved"),"",$L203-Dashboard!$B$2)</f>
        <v/>
      </c>
      <c r="S203" s="23">
        <f>IF($A203="","",IF($K203="Resolved","Closed",IF($L203="","Missing Due Date",IF($L203&lt;Dashboard!$B$2,"Overdue",IF($L203&lt;=Dashboard!$B$2+Dashboard!$B$3,"Due Soon","On Track")))))</f>
        <v/>
      </c>
      <c r="T203" s="23">
        <f>IF($A203="","",IF(COUNTIF($A$5:$A$204,$A203)&gt;1,"Duplicate Worklist ID",IF($B203="","Missing Clinic",IF($C203="","Missing Claim Reference",IF($D203="","Missing Payer",IF($F203="","Missing Rejection Category",IF($G203="","Missing Received Date",IF($H203="","Missing Billed Amount",IF($I203="","Missing Owner",IF($J203="","Missing Priority",IF($K203="","Missing Status",IF(AND($K203&lt;&gt;"Resolved",$L203=""),"Missing Follow-up Due Date",IF(AND($K203="Resolved",$N203=""),"Resolved Status Needs Date",IF(AND($K203&lt;&gt;"Resolved",$N203&lt;&gt;""),"Resolved Date/Status Mismatch",IF(AND($K203="Resubmitted",$M203=""),"Resubmitted Status Needs Date",IF(AND($M203&lt;&gt;"",$M203&lt;$G203),"Resubmitted Date Before Receipt",IF(AND($N203&lt;&gt;"",$N203&lt;$G203),"Resolved Date Before Receipt","OK")))))))))))))))))</f>
        <v/>
      </c>
    </row>
    <row r="204" ht="36" customHeight="1">
      <c r="A204" s="24" t="n"/>
      <c r="B204" s="25" t="n"/>
      <c r="C204" s="24" t="n"/>
      <c r="D204" s="25" t="n"/>
      <c r="E204" s="24" t="n"/>
      <c r="F204" s="25" t="n"/>
      <c r="G204" s="42" t="n"/>
      <c r="H204" s="43" t="n"/>
      <c r="I204" s="28" t="n"/>
      <c r="J204" s="28" t="n"/>
      <c r="K204" s="28" t="n"/>
      <c r="L204" s="42" t="n"/>
      <c r="M204" s="42" t="n"/>
      <c r="N204" s="42" t="n"/>
      <c r="O204" s="25" t="n"/>
      <c r="P204" s="25" t="n"/>
      <c r="Q204" s="29">
        <f>IF($A204="","",IF($G204="","",MAX(0,IF($N204&lt;&gt;"",$N204,Dashboard!$B$2)-$G204)))</f>
        <v/>
      </c>
      <c r="R204" s="29">
        <f>IF(OR($A204="",$L204="",$K204="Resolved"),"",$L204-Dashboard!$B$2)</f>
        <v/>
      </c>
      <c r="S204" s="30">
        <f>IF($A204="","",IF($K204="Resolved","Closed",IF($L204="","Missing Due Date",IF($L204&lt;Dashboard!$B$2,"Overdue",IF($L204&lt;=Dashboard!$B$2+Dashboard!$B$3,"Due Soon","On Track")))))</f>
        <v/>
      </c>
      <c r="T204" s="30">
        <f>IF($A204="","",IF(COUNTIF($A$5:$A$204,$A204)&gt;1,"Duplicate Worklist ID",IF($B204="","Missing Clinic",IF($C204="","Missing Claim Reference",IF($D204="","Missing Payer",IF($F204="","Missing Rejection Category",IF($G204="","Missing Received Date",IF($H204="","Missing Billed Amount",IF($I204="","Missing Owner",IF($J204="","Missing Priority",IF($K204="","Missing Status",IF(AND($K204&lt;&gt;"Resolved",$L204=""),"Missing Follow-up Due Date",IF(AND($K204="Resolved",$N204=""),"Resolved Status Needs Date",IF(AND($K204&lt;&gt;"Resolved",$N204&lt;&gt;""),"Resolved Date/Status Mismatch",IF(AND($K204="Resubmitted",$M204=""),"Resubmitted Status Needs Date",IF(AND($M204&lt;&gt;"",$M204&lt;$G204),"Resubmitted Date Before Receipt",IF(AND($N204&lt;&gt;"",$N204&lt;$G204),"Resolved Date Before Receipt","OK")))))))))))))))))</f>
        <v/>
      </c>
    </row>
  </sheetData>
  <autoFilter ref="A4:T204"/>
  <mergeCells count="1">
    <mergeCell ref="A1:T1"/>
  </mergeCells>
  <conditionalFormatting sqref="S5:S204">
    <cfRule type="cellIs" priority="1" operator="equal" dxfId="2">
      <formula>"Overdue"</formula>
    </cfRule>
    <cfRule type="cellIs" priority="2" operator="equal" dxfId="1">
      <formula>"Due Soon"</formula>
    </cfRule>
    <cfRule type="cellIs" priority="3" operator="equal" dxfId="3">
      <formula>"On Track"</formula>
    </cfRule>
    <cfRule type="cellIs" priority="4" operator="equal" dxfId="4">
      <formula>"Closed"</formula>
    </cfRule>
    <cfRule type="expression" priority="5" dxfId="5">
      <formula>$S5="Missing Due Date"</formula>
    </cfRule>
  </conditionalFormatting>
  <conditionalFormatting sqref="T5:T204">
    <cfRule type="expression" priority="6" dxfId="0">
      <formula>AND($T5&lt;&gt;"",$T5&lt;&gt;"OK")</formula>
    </cfRule>
    <cfRule type="cellIs" priority="7" operator="equal" dxfId="3">
      <formula>"OK"</formula>
    </cfRule>
  </conditionalFormatting>
  <conditionalFormatting sqref="J5:J204">
    <cfRule type="cellIs" priority="8" operator="equal" dxfId="2">
      <formula>"Urgent"</formula>
    </cfRule>
    <cfRule type="cellIs" priority="9" operator="equal" dxfId="6">
      <formula>"High"</formula>
    </cfRule>
  </conditionalFormatting>
  <conditionalFormatting sqref="Q5:Q204">
    <cfRule type="expression" priority="10" dxfId="1">
      <formula>AND($A5&lt;&gt;"",$K5&lt;&gt;"Resolved",$Q5&gt;=Dashboard!$B$4)</formula>
    </cfRule>
  </conditionalFormatting>
  <conditionalFormatting sqref="A5:T204">
    <cfRule type="expression" priority="11" dxfId="4" stopIfTrue="0">
      <formula>AND($A5&lt;&gt;"",$K5="Resolved")</formula>
    </cfRule>
  </conditionalFormatting>
  <dataValidations count="10">
    <dataValidation sqref="B5:B204" showDropDown="0" showInputMessage="0" showErrorMessage="1" allowBlank="0" errorTitle="Select a Valid Value" error="Select a value from the drop-down list." type="list" errorStyle="stop">
      <formula1>'Lists'!$A$4:$A$8</formula1>
    </dataValidation>
    <dataValidation sqref="D5:D204" showDropDown="0" showInputMessage="0" showErrorMessage="1" allowBlank="0" errorTitle="Select a Valid Value" error="Select a value from the drop-down list." type="list" errorStyle="stop">
      <formula1>'Lists'!$B$4:$B$9</formula1>
    </dataValidation>
    <dataValidation sqref="F5:F204" showDropDown="0" showInputMessage="0" showErrorMessage="1" allowBlank="0" errorTitle="Select a Valid Value" error="Select a value from the drop-down list." type="list" errorStyle="stop">
      <formula1>'Lists'!$C$4:$C$12</formula1>
    </dataValidation>
    <dataValidation sqref="I5:I204" showDropDown="0" showInputMessage="0" showErrorMessage="1" allowBlank="0" errorTitle="Select a Valid Value" error="Select a value from the drop-down list." type="list" errorStyle="stop">
      <formula1>'Lists'!$D$4:$D$8</formula1>
    </dataValidation>
    <dataValidation sqref="J5:J204" showDropDown="0" showInputMessage="0" showErrorMessage="1" allowBlank="0" errorTitle="Select a Valid Value" error="Select a value from the drop-down list." type="list" errorStyle="stop">
      <formula1>'Lists'!$E$4:$E$7</formula1>
    </dataValidation>
    <dataValidation sqref="K5:K204" showDropDown="0" showInputMessage="0" showErrorMessage="1" allowBlank="0" errorTitle="Select a Valid Value" error="Select a value from the drop-down list." type="list" errorStyle="stop">
      <formula1>'Lists'!$F$4:$F$9</formula1>
    </dataValidation>
    <dataValidation sqref="A5:A204" showDropDown="0" showInputMessage="0" showErrorMessage="1" allowBlank="0" errorTitle="Duplicate Worklist ID" error="Enter a unique fictional worklist ID or leave the row blank." type="custom" errorStyle="stop">
      <formula1>OR(A5="",COUNTIF($A$5:$A$204,A5)=1)</formula1>
    </dataValidation>
    <dataValidation sqref="G5:G204" showDropDown="0" showInputMessage="0" showErrorMessage="1" allowBlank="0" errorTitle="Invalid Date" error="Enter a valid date between 01/01/2020 and 12/31/2100." type="date" errorStyle="stop" operator="between">
      <formula1>DATE(2020,1,1)</formula1>
      <formula2>DATE(2100,12,31)</formula2>
    </dataValidation>
    <dataValidation sqref="L5:N204" showDropDown="0" showInputMessage="0" showErrorMessage="1" allowBlank="0" errorTitle="Invalid Date" error="Enter a valid date between 01/01/2020 and 12/31/2100." type="date" errorStyle="stop" operator="between">
      <formula1>DATE(2020,1,1)</formula1>
      <formula2>DATE(2100,12,31)</formula2>
    </dataValidation>
    <dataValidation sqref="H5:H204" showDropDown="0" showInputMessage="0" showErrorMessage="1" allowBlank="0" errorTitle="Invalid Amount" error="Enter zero or a positive billed amount." type="decimal" errorStyle="stop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29" customWidth="1" min="2" max="2"/>
    <col width="34" customWidth="1" min="3" max="3"/>
    <col width="22" customWidth="1" min="4" max="4"/>
    <col width="16" customWidth="1" min="5" max="5"/>
    <col width="23" customWidth="1" min="6" max="6"/>
  </cols>
  <sheetData>
    <row r="1" ht="28" customHeight="1">
      <c r="A1" s="1" t="inlineStr">
        <is>
          <t>Workbook Lists</t>
        </is>
      </c>
    </row>
    <row r="3">
      <c r="A3" s="16" t="inlineStr">
        <is>
          <t>Clinics</t>
        </is>
      </c>
      <c r="B3" s="16" t="inlineStr">
        <is>
          <t>Payers</t>
        </is>
      </c>
      <c r="C3" s="16" t="inlineStr">
        <is>
          <t>Rejection Categories</t>
        </is>
      </c>
      <c r="D3" s="16" t="inlineStr">
        <is>
          <t>Owners</t>
        </is>
      </c>
      <c r="E3" s="16" t="inlineStr">
        <is>
          <t>Priorities</t>
        </is>
      </c>
      <c r="F3" s="16" t="inlineStr">
        <is>
          <t>Statuses</t>
        </is>
      </c>
    </row>
    <row r="4">
      <c r="A4" s="31" t="inlineStr">
        <is>
          <t>Northstar Family Clinic</t>
        </is>
      </c>
      <c r="B4" s="31" t="inlineStr">
        <is>
          <t>Pine Health Plan</t>
        </is>
      </c>
      <c r="C4" s="31" t="inlineStr">
        <is>
          <t>Eligibility</t>
        </is>
      </c>
      <c r="D4" s="31" t="inlineStr">
        <is>
          <t>Avery Quinn</t>
        </is>
      </c>
      <c r="E4" s="31" t="inlineStr">
        <is>
          <t>Low</t>
        </is>
      </c>
      <c r="F4" s="31" t="inlineStr">
        <is>
          <t>New</t>
        </is>
      </c>
    </row>
    <row r="5">
      <c r="A5" s="32" t="inlineStr">
        <is>
          <t>Willow Bend Pediatrics</t>
        </is>
      </c>
      <c r="B5" s="32" t="inlineStr">
        <is>
          <t>Juniper Benefit Network</t>
        </is>
      </c>
      <c r="C5" s="32" t="inlineStr">
        <is>
          <t>Missing or Invalid Information</t>
        </is>
      </c>
      <c r="D5" s="32" t="inlineStr">
        <is>
          <t>Morgan Ellis</t>
        </is>
      </c>
      <c r="E5" s="32" t="inlineStr">
        <is>
          <t>Normal</t>
        </is>
      </c>
      <c r="F5" s="32" t="inlineStr">
        <is>
          <t>Researching</t>
        </is>
      </c>
    </row>
    <row r="6">
      <c r="A6" s="31" t="inlineStr">
        <is>
          <t>Harborview Internal Medicine</t>
        </is>
      </c>
      <c r="B6" s="31" t="inlineStr">
        <is>
          <t>Harborstone Community Plan</t>
        </is>
      </c>
      <c r="C6" s="31" t="inlineStr">
        <is>
          <t>Coding</t>
        </is>
      </c>
      <c r="D6" s="31" t="inlineStr">
        <is>
          <t>Riley Parker</t>
        </is>
      </c>
      <c r="E6" s="31" t="inlineStr">
        <is>
          <t>High</t>
        </is>
      </c>
      <c r="F6" s="31" t="inlineStr">
        <is>
          <t>Ready to Resubmit</t>
        </is>
      </c>
    </row>
    <row r="7">
      <c r="A7" s="32" t="inlineStr">
        <is>
          <t>Cedar Grove Medical Office</t>
        </is>
      </c>
      <c r="B7" s="32" t="inlineStr">
        <is>
          <t>Blue Meadow Administrators</t>
        </is>
      </c>
      <c r="C7" s="32" t="inlineStr">
        <is>
          <t>Duplicate Claim</t>
        </is>
      </c>
      <c r="D7" s="32" t="inlineStr">
        <is>
          <t>Taylor Monroe</t>
        </is>
      </c>
      <c r="E7" s="32" t="inlineStr">
        <is>
          <t>Urgent</t>
        </is>
      </c>
      <c r="F7" s="32" t="inlineStr">
        <is>
          <t>Resubmitted</t>
        </is>
      </c>
    </row>
    <row r="8">
      <c r="A8" s="31" t="inlineStr">
        <is>
          <t>Sunfield Primary Care</t>
        </is>
      </c>
      <c r="B8" s="31" t="inlineStr">
        <is>
          <t>Red Oak Member Services</t>
        </is>
      </c>
      <c r="C8" s="31" t="inlineStr">
        <is>
          <t>Timely Filing</t>
        </is>
      </c>
      <c r="D8" s="31" t="inlineStr">
        <is>
          <t>Casey Rowan</t>
        </is>
      </c>
      <c r="F8" s="31" t="inlineStr">
        <is>
          <t>On Hold</t>
        </is>
      </c>
    </row>
    <row r="9">
      <c r="B9" s="32" t="inlineStr">
        <is>
          <t>Summit Crest Payer Group</t>
        </is>
      </c>
      <c r="C9" s="32" t="inlineStr">
        <is>
          <t>Authorization</t>
        </is>
      </c>
      <c r="D9" s="32" t="inlineStr">
        <is>
          <t>Jordan Blake</t>
        </is>
      </c>
      <c r="F9" s="32" t="inlineStr">
        <is>
          <t>Resolved</t>
        </is>
      </c>
    </row>
    <row r="10">
      <c r="C10" s="31" t="inlineStr">
        <is>
          <t>Provider Enrollment</t>
        </is>
      </c>
    </row>
    <row r="11">
      <c r="C11" s="32" t="inlineStr">
        <is>
          <t>Coverage Terminated</t>
        </is>
      </c>
    </row>
    <row r="12">
      <c r="C12" s="31" t="inlineStr">
        <is>
          <t>Other</t>
        </is>
      </c>
    </row>
    <row r="15">
      <c r="A15" s="33" t="inlineStr">
        <is>
          <t>List Maintenance</t>
        </is>
      </c>
      <c r="B15" s="34" t="n"/>
      <c r="C15" s="34" t="n"/>
      <c r="D15" s="34" t="n"/>
      <c r="E15" s="34" t="n"/>
      <c r="F15" s="34" t="n"/>
    </row>
    <row r="16" ht="42" customHeight="1">
      <c r="A16" s="31" t="inlineStr">
        <is>
          <t>Add new choices directly below the applicable list and update its validation source range. Avoid deleting choices that are already used in the Worklist.</t>
        </is>
      </c>
      <c r="B16" s="10" t="n"/>
      <c r="C16" s="10" t="n"/>
      <c r="D16" s="10" t="n"/>
      <c r="E16" s="10" t="n"/>
      <c r="F16" s="10" t="n"/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64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Instructions</t>
        </is>
      </c>
    </row>
    <row r="3" ht="23" customHeight="1">
      <c r="A3" s="33" t="inlineStr">
        <is>
          <t>How to Use This Workbook</t>
        </is>
      </c>
      <c r="B3" s="33" t="n"/>
      <c r="C3" s="33" t="n"/>
      <c r="D3" s="33" t="n"/>
      <c r="E3" s="33" t="n"/>
      <c r="F3" s="33" t="n"/>
    </row>
    <row r="4" ht="31" customHeight="1">
      <c r="A4" s="35" t="inlineStr">
        <is>
          <t>1.</t>
        </is>
      </c>
      <c r="B4" s="31" t="inlineStr">
        <is>
          <t>Review the Dashboard As of Date and update it when preparing a new worklist review.</t>
        </is>
      </c>
      <c r="C4" s="31" t="n"/>
      <c r="D4" s="31" t="n"/>
      <c r="E4" s="31" t="n"/>
      <c r="F4" s="31" t="n"/>
    </row>
    <row r="5" ht="31" customHeight="1">
      <c r="A5" s="36" t="inlineStr">
        <is>
          <t>2.</t>
        </is>
      </c>
      <c r="B5" s="32" t="inlineStr">
        <is>
          <t>Add one rejected claim per Worklist row.</t>
        </is>
      </c>
      <c r="C5" s="32" t="n"/>
      <c r="D5" s="32" t="n"/>
      <c r="E5" s="32" t="n"/>
      <c r="F5" s="32" t="n"/>
    </row>
    <row r="6" ht="31" customHeight="1">
      <c r="A6" s="35" t="inlineStr">
        <is>
          <t>3.</t>
        </is>
      </c>
      <c r="B6" s="31" t="inlineStr">
        <is>
          <t>Assign an owner, priority, status, and follow-up due date.</t>
        </is>
      </c>
      <c r="C6" s="31" t="n"/>
      <c r="D6" s="31" t="n"/>
      <c r="E6" s="31" t="n"/>
      <c r="F6" s="31" t="n"/>
    </row>
    <row r="7" ht="31" customHeight="1">
      <c r="A7" s="36" t="inlineStr">
        <is>
          <t>4.</t>
        </is>
      </c>
      <c r="B7" s="32" t="inlineStr">
        <is>
          <t>Use Due Alert, Age, and Data Check to prioritize follow-up.</t>
        </is>
      </c>
      <c r="C7" s="32" t="n"/>
      <c r="D7" s="32" t="n"/>
      <c r="E7" s="32" t="n"/>
      <c r="F7" s="32" t="n"/>
    </row>
    <row r="8" ht="31" customHeight="1">
      <c r="A8" s="35" t="inlineStr">
        <is>
          <t>5.</t>
        </is>
      </c>
      <c r="B8" s="31" t="inlineStr">
        <is>
          <t>Update Resubmitted Date when a corrected claim is sent.</t>
        </is>
      </c>
      <c r="C8" s="31" t="n"/>
      <c r="D8" s="31" t="n"/>
      <c r="E8" s="31" t="n"/>
      <c r="F8" s="31" t="n"/>
    </row>
    <row r="9" ht="31" customHeight="1">
      <c r="A9" s="36" t="inlineStr">
        <is>
          <t>6.</t>
        </is>
      </c>
      <c r="B9" s="32" t="inlineStr">
        <is>
          <t>Change Status to Resolved and enter Resolved Date when work is complete.</t>
        </is>
      </c>
      <c r="C9" s="32" t="n"/>
      <c r="D9" s="32" t="n"/>
      <c r="E9" s="32" t="n"/>
      <c r="F9" s="32" t="n"/>
    </row>
    <row r="10" ht="31" customHeight="1">
      <c r="A10" s="35" t="inlineStr">
        <is>
          <t>7.</t>
        </is>
      </c>
      <c r="B10" s="31" t="inlineStr">
        <is>
          <t>Filter the Worklist by owner, status, priority, payer, category, or due alert.</t>
        </is>
      </c>
      <c r="C10" s="31" t="n"/>
      <c r="D10" s="31" t="n"/>
      <c r="E10" s="31" t="n"/>
      <c r="F10" s="31" t="n"/>
    </row>
    <row r="11" ht="31" customHeight="1">
      <c r="A11" s="36" t="inlineStr">
        <is>
          <t>8.</t>
        </is>
      </c>
      <c r="B11" s="32" t="inlineStr">
        <is>
          <t>Review records marked Overdue, Due Soon, or with a Data Check other than OK.</t>
        </is>
      </c>
      <c r="C11" s="32" t="n"/>
      <c r="D11" s="32" t="n"/>
      <c r="E11" s="32" t="n"/>
      <c r="F11" s="32" t="n"/>
    </row>
    <row r="12" ht="23" customHeight="1">
      <c r="A12" s="33" t="inlineStr">
        <is>
          <t>Data-Minimization Rules</t>
        </is>
      </c>
      <c r="B12" s="33" t="n"/>
      <c r="C12" s="33" t="n"/>
      <c r="D12" s="33" t="n"/>
      <c r="E12" s="33" t="n"/>
      <c r="F12" s="33" t="n"/>
    </row>
    <row r="13" ht="31" customHeight="1">
      <c r="A13" s="36" t="inlineStr">
        <is>
          <t>•</t>
        </is>
      </c>
      <c r="B13" s="32" t="inlineStr">
        <is>
          <t>Do not enter patient names.</t>
        </is>
      </c>
      <c r="C13" s="32" t="n"/>
      <c r="D13" s="32" t="n"/>
      <c r="E13" s="32" t="n"/>
      <c r="F13" s="32" t="n"/>
    </row>
    <row r="14" ht="31" customHeight="1">
      <c r="A14" s="35" t="inlineStr">
        <is>
          <t>•</t>
        </is>
      </c>
      <c r="B14" s="31" t="inlineStr">
        <is>
          <t>Do not enter dates of birth.</t>
        </is>
      </c>
      <c r="C14" s="31" t="n"/>
      <c r="D14" s="31" t="n"/>
      <c r="E14" s="31" t="n"/>
      <c r="F14" s="31" t="n"/>
    </row>
    <row r="15" ht="31" customHeight="1">
      <c r="A15" s="36" t="inlineStr">
        <is>
          <t>•</t>
        </is>
      </c>
      <c r="B15" s="32" t="inlineStr">
        <is>
          <t>Do not enter medical record numbers.</t>
        </is>
      </c>
      <c r="C15" s="32" t="n"/>
      <c r="D15" s="32" t="n"/>
      <c r="E15" s="32" t="n"/>
      <c r="F15" s="32" t="n"/>
    </row>
    <row r="16" ht="31" customHeight="1">
      <c r="A16" s="35" t="inlineStr">
        <is>
          <t>•</t>
        </is>
      </c>
      <c r="B16" s="31" t="inlineStr">
        <is>
          <t>Do not enter diagnoses, procedure details, clinical notes, or copies of payer correspondence.</t>
        </is>
      </c>
      <c r="C16" s="31" t="n"/>
      <c r="D16" s="31" t="n"/>
      <c r="E16" s="31" t="n"/>
      <c r="F16" s="31" t="n"/>
    </row>
    <row r="17" ht="31" customHeight="1">
      <c r="A17" s="36" t="inlineStr">
        <is>
          <t>•</t>
        </is>
      </c>
      <c r="B17" s="32" t="inlineStr">
        <is>
          <t>Use only an internal, non-patient claim reference appropriate for operational tracking.</t>
        </is>
      </c>
      <c r="C17" s="32" t="n"/>
      <c r="D17" s="32" t="n"/>
      <c r="E17" s="32" t="n"/>
      <c r="F17" s="32" t="n"/>
    </row>
    <row r="18" ht="31" customHeight="1">
      <c r="A18" s="35" t="inlineStr">
        <is>
          <t>•</t>
        </is>
      </c>
      <c r="B18" s="31" t="inlineStr">
        <is>
          <t>Keep Notes limited to the administrative action required.</t>
        </is>
      </c>
      <c r="C18" s="31" t="n"/>
      <c r="D18" s="31" t="n"/>
      <c r="E18" s="31" t="n"/>
      <c r="F18" s="31" t="n"/>
    </row>
    <row r="19" ht="23" customHeight="1">
      <c r="A19" s="33" t="inlineStr">
        <is>
          <t>Status Definitions</t>
        </is>
      </c>
      <c r="B19" s="33" t="n"/>
      <c r="C19" s="33" t="n"/>
      <c r="D19" s="33" t="n"/>
      <c r="E19" s="33" t="n"/>
      <c r="F19" s="33" t="n"/>
    </row>
    <row r="20" ht="31" customHeight="1">
      <c r="A20" s="35" t="inlineStr">
        <is>
          <t>New</t>
        </is>
      </c>
      <c r="B20" s="31" t="inlineStr">
        <is>
          <t>Rejection was logged but review has not started.</t>
        </is>
      </c>
      <c r="C20" s="31" t="n"/>
      <c r="D20" s="31" t="n"/>
      <c r="E20" s="31" t="n"/>
      <c r="F20" s="31" t="n"/>
    </row>
    <row r="21" ht="31" customHeight="1">
      <c r="A21" s="36" t="inlineStr">
        <is>
          <t>Researching</t>
        </is>
      </c>
      <c r="B21" s="32" t="inlineStr">
        <is>
          <t>Staff is determining the cause or required correction.</t>
        </is>
      </c>
      <c r="C21" s="32" t="n"/>
      <c r="D21" s="32" t="n"/>
      <c r="E21" s="32" t="n"/>
      <c r="F21" s="32" t="n"/>
    </row>
    <row r="22" ht="31" customHeight="1">
      <c r="A22" s="35" t="inlineStr">
        <is>
          <t>Ready to Resubmit</t>
        </is>
      </c>
      <c r="B22" s="31" t="inlineStr">
        <is>
          <t>Correction is complete and the claim is ready to send.</t>
        </is>
      </c>
      <c r="C22" s="31" t="n"/>
      <c r="D22" s="31" t="n"/>
      <c r="E22" s="31" t="n"/>
      <c r="F22" s="31" t="n"/>
    </row>
    <row r="23" ht="31" customHeight="1">
      <c r="A23" s="36" t="inlineStr">
        <is>
          <t>Resubmitted</t>
        </is>
      </c>
      <c r="B23" s="32" t="inlineStr">
        <is>
          <t>A corrected claim was sent and is awaiting further outcome.</t>
        </is>
      </c>
      <c r="C23" s="32" t="n"/>
      <c r="D23" s="32" t="n"/>
      <c r="E23" s="32" t="n"/>
      <c r="F23" s="32" t="n"/>
    </row>
    <row r="24" ht="31" customHeight="1">
      <c r="A24" s="35" t="inlineStr">
        <is>
          <t>On Hold</t>
        </is>
      </c>
      <c r="B24" s="31" t="inlineStr">
        <is>
          <t>Work is paused pending information or another team’s action.</t>
        </is>
      </c>
      <c r="C24" s="31" t="n"/>
      <c r="D24" s="31" t="n"/>
      <c r="E24" s="31" t="n"/>
      <c r="F24" s="31" t="n"/>
    </row>
    <row r="25" ht="31" customHeight="1">
      <c r="A25" s="36" t="inlineStr">
        <is>
          <t>Resolved</t>
        </is>
      </c>
      <c r="B25" s="32" t="inlineStr">
        <is>
          <t>No additional rejection follow-up is currently required.</t>
        </is>
      </c>
      <c r="C25" s="32" t="n"/>
      <c r="D25" s="32" t="n"/>
      <c r="E25" s="32" t="n"/>
      <c r="F25" s="32" t="n"/>
    </row>
    <row r="26" ht="23" customHeight="1">
      <c r="A26" s="33" t="inlineStr">
        <is>
          <t>Alert Definitions</t>
        </is>
      </c>
      <c r="B26" s="33" t="n"/>
      <c r="C26" s="33" t="n"/>
      <c r="D26" s="33" t="n"/>
      <c r="E26" s="33" t="n"/>
      <c r="F26" s="33" t="n"/>
    </row>
    <row r="27" ht="31" customHeight="1">
      <c r="A27" s="36" t="inlineStr">
        <is>
          <t>Overdue</t>
        </is>
      </c>
      <c r="B27" s="32" t="inlineStr">
        <is>
          <t>Follow-up due date is before the Dashboard As of Date.</t>
        </is>
      </c>
      <c r="C27" s="32" t="n"/>
      <c r="D27" s="32" t="n"/>
      <c r="E27" s="32" t="n"/>
      <c r="F27" s="32" t="n"/>
    </row>
    <row r="28" ht="31" customHeight="1">
      <c r="A28" s="35" t="inlineStr">
        <is>
          <t>Due Soon</t>
        </is>
      </c>
      <c r="B28" s="31" t="inlineStr">
        <is>
          <t>Follow-up is due from the As of Date through the configured due-soon window.</t>
        </is>
      </c>
      <c r="C28" s="31" t="n"/>
      <c r="D28" s="31" t="n"/>
      <c r="E28" s="31" t="n"/>
      <c r="F28" s="31" t="n"/>
    </row>
    <row r="29" ht="31" customHeight="1">
      <c r="A29" s="36" t="inlineStr">
        <is>
          <t>On Track</t>
        </is>
      </c>
      <c r="B29" s="32" t="inlineStr">
        <is>
          <t>Follow-up due date is later than the due-soon window.</t>
        </is>
      </c>
      <c r="C29" s="32" t="n"/>
      <c r="D29" s="32" t="n"/>
      <c r="E29" s="32" t="n"/>
      <c r="F29" s="32" t="n"/>
    </row>
    <row r="30" ht="31" customHeight="1">
      <c r="A30" s="35" t="inlineStr">
        <is>
          <t>Missing Due Date</t>
        </is>
      </c>
      <c r="B30" s="31" t="inlineStr">
        <is>
          <t>An open record has no follow-up due date.</t>
        </is>
      </c>
      <c r="C30" s="31" t="n"/>
      <c r="D30" s="31" t="n"/>
      <c r="E30" s="31" t="n"/>
      <c r="F30" s="31" t="n"/>
    </row>
    <row r="31" ht="31" customHeight="1">
      <c r="A31" s="36" t="inlineStr">
        <is>
          <t>Closed</t>
        </is>
      </c>
      <c r="B31" s="32" t="inlineStr">
        <is>
          <t>Status is Resolved.</t>
        </is>
      </c>
      <c r="C31" s="32" t="n"/>
      <c r="D31" s="32" t="n"/>
      <c r="E31" s="32" t="n"/>
      <c r="F31" s="32" t="n"/>
    </row>
    <row r="32" ht="23" customHeight="1">
      <c r="A32" s="33" t="inlineStr">
        <is>
          <t>Formula Fields</t>
        </is>
      </c>
      <c r="B32" s="33" t="n"/>
      <c r="C32" s="33" t="n"/>
      <c r="D32" s="33" t="n"/>
      <c r="E32" s="33" t="n"/>
      <c r="F32" s="33" t="n"/>
    </row>
    <row r="33" ht="31" customHeight="1">
      <c r="A33" s="36" t="inlineStr">
        <is>
          <t>Calculated fields</t>
        </is>
      </c>
      <c r="B33" s="32" t="inlineStr">
        <is>
          <t>Age (Days), Days Until Due, Due Alert, and Data Check are calculated and should not be overwritten.</t>
        </is>
      </c>
      <c r="C33" s="32" t="n"/>
      <c r="D33" s="32" t="n"/>
      <c r="E33" s="32" t="n"/>
      <c r="F33" s="32" t="n"/>
    </row>
    <row r="34" ht="23" customHeight="1">
      <c r="A34" s="33" t="inlineStr">
        <is>
          <t>List Maintenance</t>
        </is>
      </c>
      <c r="B34" s="33" t="n"/>
      <c r="C34" s="33" t="n"/>
      <c r="D34" s="33" t="n"/>
      <c r="E34" s="33" t="n"/>
      <c r="F34" s="33" t="n"/>
    </row>
    <row r="35" ht="31" customHeight="1">
      <c r="A35" s="36" t="inlineStr">
        <is>
          <t>•</t>
        </is>
      </c>
      <c r="B35" s="32" t="inlineStr">
        <is>
          <t>Drop-down values are maintained on the Lists sheet.</t>
        </is>
      </c>
      <c r="C35" s="32" t="n"/>
      <c r="D35" s="32" t="n"/>
      <c r="E35" s="32" t="n"/>
      <c r="F35" s="32" t="n"/>
    </row>
    <row r="36" ht="31" customHeight="1">
      <c r="A36" s="35" t="inlineStr">
        <is>
          <t>•</t>
        </is>
      </c>
      <c r="B36" s="31" t="inlineStr">
        <is>
          <t>When adding values, place them directly below the applicable list.</t>
        </is>
      </c>
      <c r="C36" s="31" t="n"/>
      <c r="D36" s="31" t="n"/>
      <c r="E36" s="31" t="n"/>
      <c r="F36" s="31" t="n"/>
    </row>
    <row r="37" ht="31" customHeight="1">
      <c r="A37" s="36" t="inlineStr">
        <is>
          <t>•</t>
        </is>
      </c>
      <c r="B37" s="32" t="inlineStr">
        <is>
          <t>Update the corresponding validation source range so it includes the new cells.</t>
        </is>
      </c>
      <c r="C37" s="32" t="n"/>
      <c r="D37" s="32" t="n"/>
      <c r="E37" s="32" t="n"/>
      <c r="F37" s="32" t="n"/>
    </row>
    <row r="38" ht="31" customHeight="1">
      <c r="A38" s="35" t="inlineStr">
        <is>
          <t>•</t>
        </is>
      </c>
      <c r="B38" s="31" t="inlineStr">
        <is>
          <t>Do not add blank rows inside a validation list.</t>
        </is>
      </c>
      <c r="C38" s="31" t="n"/>
      <c r="D38" s="31" t="n"/>
      <c r="E38" s="31" t="n"/>
      <c r="F38" s="31" t="n"/>
    </row>
    <row r="39" ht="23" customHeight="1">
      <c r="A39" s="33" t="inlineStr">
        <is>
          <t>Review Checklist</t>
        </is>
      </c>
      <c r="B39" s="33" t="n"/>
      <c r="C39" s="33" t="n"/>
      <c r="D39" s="33" t="n"/>
      <c r="E39" s="33" t="n"/>
      <c r="F39" s="33" t="n"/>
    </row>
    <row r="40" ht="31" customHeight="1">
      <c r="A40" s="35" t="inlineStr">
        <is>
          <t>□</t>
        </is>
      </c>
      <c r="B40" s="31" t="inlineStr">
        <is>
          <t>Dashboard As of Date is current for the review.</t>
        </is>
      </c>
      <c r="C40" s="31" t="n"/>
      <c r="D40" s="31" t="n"/>
      <c r="E40" s="31" t="n"/>
      <c r="F40" s="31" t="n"/>
    </row>
    <row r="41" ht="31" customHeight="1">
      <c r="A41" s="36" t="inlineStr">
        <is>
          <t>□</t>
        </is>
      </c>
      <c r="B41" s="32" t="inlineStr">
        <is>
          <t>Every active record has an owner, priority, status, and due date.</t>
        </is>
      </c>
      <c r="C41" s="32" t="n"/>
      <c r="D41" s="32" t="n"/>
      <c r="E41" s="32" t="n"/>
      <c r="F41" s="32" t="n"/>
    </row>
    <row r="42" ht="31" customHeight="1">
      <c r="A42" s="35" t="inlineStr">
        <is>
          <t>□</t>
        </is>
      </c>
      <c r="B42" s="31" t="inlineStr">
        <is>
          <t>Resubmitted records have a Resubmitted Date.</t>
        </is>
      </c>
      <c r="C42" s="31" t="n"/>
      <c r="D42" s="31" t="n"/>
      <c r="E42" s="31" t="n"/>
      <c r="F42" s="31" t="n"/>
    </row>
    <row r="43" ht="31" customHeight="1">
      <c r="A43" s="36" t="inlineStr">
        <is>
          <t>□</t>
        </is>
      </c>
      <c r="B43" s="32" t="inlineStr">
        <is>
          <t>Resolved records have a Resolved Date.</t>
        </is>
      </c>
      <c r="C43" s="32" t="n"/>
      <c r="D43" s="32" t="n"/>
      <c r="E43" s="32" t="n"/>
      <c r="F43" s="32" t="n"/>
    </row>
    <row r="44" ht="31" customHeight="1">
      <c r="A44" s="35" t="inlineStr">
        <is>
          <t>□</t>
        </is>
      </c>
      <c r="B44" s="31" t="inlineStr">
        <is>
          <t>No Data Check cell shows an issue.</t>
        </is>
      </c>
      <c r="C44" s="31" t="n"/>
      <c r="D44" s="31" t="n"/>
      <c r="E44" s="31" t="n"/>
      <c r="F44" s="31" t="n"/>
    </row>
    <row r="45" ht="31" customHeight="1">
      <c r="A45" s="36" t="inlineStr">
        <is>
          <t>□</t>
        </is>
      </c>
      <c r="B45" s="32" t="inlineStr">
        <is>
          <t>Duplicate Worklist IDs have been corrected.</t>
        </is>
      </c>
      <c r="C45" s="32" t="n"/>
      <c r="D45" s="32" t="n"/>
      <c r="E45" s="32" t="n"/>
      <c r="F45" s="32" t="n"/>
    </row>
    <row r="46" ht="31" customHeight="1">
      <c r="A46" s="35" t="inlineStr">
        <is>
          <t>□</t>
        </is>
      </c>
      <c r="B46" s="31" t="inlineStr">
        <is>
          <t>Notes do not contain patient or clinical information.</t>
        </is>
      </c>
      <c r="C46" s="31" t="n"/>
      <c r="D46" s="31" t="n"/>
      <c r="E46" s="31" t="n"/>
      <c r="F46" s="31" t="n"/>
    </row>
    <row r="47" ht="31" customHeight="1">
      <c r="A47" s="36" t="inlineStr">
        <is>
          <t>□</t>
        </is>
      </c>
      <c r="B47" s="32" t="inlineStr">
        <is>
          <t>Overdue and urgent records have been assigned a next action.</t>
        </is>
      </c>
      <c r="C47" s="32" t="n"/>
      <c r="D47" s="32" t="n"/>
      <c r="E47" s="32" t="n"/>
      <c r="F47" s="32" t="n"/>
    </row>
  </sheetData>
  <mergeCells count="1">
    <mergeCell ref="A1:F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2026-09-06T11:36:35Z</dcterms:created>
  <dcterms:modified xmlns:dcterms="http://purl.org/dc/terms/" xmlns:xsi="http://www.w3.org/2001/XMLSchema-instance" xsi:type="dcterms:W3CDTF">2026-09-06T11:36:36+00:00Z</dcterms:modified>
</cp:coreProperties>
</file>