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aitlist" sheetId="2" state="visible" r:id="rId2"/>
    <sheet xmlns:r="http://schemas.openxmlformats.org/officeDocument/2006/relationships" name="Lists &amp; Setup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'Waitlist'!$A$4:$X$204</definedName>
    <definedName name="_xlnm._FilterDatabase" localSheetId="2" hidden="1">'Lists &amp; Setup'!$E$2:$L$10</definedName>
    <definedName name="_xlnm.Print_Area" localSheetId="3">'Instructions'!$A$1:$F$56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263238"/>
      <sz val="10"/>
    </font>
    <font>
      <name val="Calibri"/>
      <color rgb="00263238"/>
      <sz val="9"/>
    </font>
    <font>
      <name val="Calibri"/>
      <b val="1"/>
      <color rgb="00FFFFFF"/>
      <sz val="10"/>
    </font>
    <font>
      <name val="Calibri"/>
      <b val="1"/>
      <color rgb="00183B4E"/>
      <sz val="16"/>
    </font>
    <font>
      <name val="Calibri"/>
      <b val="1"/>
      <color rgb="00FFFFFF"/>
      <sz val="11"/>
    </font>
    <font>
      <name val="Calibri"/>
      <color rgb="00263238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CEFF5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E7ECEE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6" fillId="2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5" borderId="1" pivotButton="0" quotePrefix="0" xfId="0"/>
    <xf numFmtId="1" fontId="0" fillId="5" borderId="1" pivotButton="0" quotePrefix="0" xfId="0"/>
    <xf numFmtId="0" fontId="0" fillId="6" borderId="1" pivotButton="0" quotePrefix="0" xfId="0"/>
    <xf numFmtId="1" fontId="0" fillId="6" borderId="1" pivotButton="0" quotePrefix="0" xfId="0"/>
    <xf numFmtId="0" fontId="4" fillId="2" borderId="1" applyAlignment="1" pivotButton="0" quotePrefix="0" xfId="0">
      <alignment horizontal="center" vertical="center" wrapText="1"/>
    </xf>
    <xf numFmtId="49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1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center"/>
    </xf>
    <xf numFmtId="0" fontId="2" fillId="5" borderId="1" pivotButton="0" quotePrefix="0" xfId="0"/>
    <xf numFmtId="164" fontId="0" fillId="7" borderId="1" pivotButton="0" quotePrefix="0" xfId="0"/>
    <xf numFmtId="0" fontId="0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3" borderId="1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0">
    <dxf>
      <font>
        <name val="Calibri"/>
        <b val="1"/>
        <color rgb="008A1C14"/>
        <sz val="10"/>
      </font>
      <fill>
        <patternFill patternType="solid">
          <fgColor rgb="00F4CCCC"/>
        </patternFill>
      </fill>
    </dxf>
    <dxf>
      <font>
        <name val="Calibri"/>
        <b val="1"/>
        <color rgb="00263238"/>
        <sz val="10"/>
      </font>
      <fill>
        <patternFill patternType="solid">
          <fgColor rgb="00DDEFE5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263238"/>
        <sz val="10"/>
      </font>
      <fill>
        <patternFill patternType="solid">
          <fgColor rgb="00F9E49D"/>
        </patternFill>
      </fill>
    </dxf>
    <dxf>
      <fill>
        <patternFill patternType="solid">
          <fgColor rgb="00DDEFE5"/>
        </patternFill>
      </fill>
    </dxf>
    <dxf>
      <font>
        <name val="Calibri"/>
        <color rgb="00687477"/>
        <sz val="10"/>
      </font>
      <fill>
        <patternFill patternType="solid">
          <fgColor rgb="00D9E1E3"/>
        </patternFill>
      </fill>
    </dxf>
    <dxf>
      <fill>
        <patternFill patternType="solid">
          <fgColor rgb="00F4E4C1"/>
        </patternFill>
      </fill>
    </dxf>
    <dxf>
      <font>
        <name val="Calibri"/>
        <b val="1"/>
        <color rgb="00263238"/>
        <sz val="10"/>
      </font>
      <fill>
        <patternFill patternType="solid">
          <fgColor rgb="00F4E4C1"/>
        </patternFill>
      </fill>
    </dxf>
    <dxf>
      <font>
        <name val="Calibri"/>
        <b val="1"/>
        <color rgb="002F7D5B"/>
        <sz val="10"/>
      </font>
      <fill>
        <patternFill patternType="solid">
          <fgColor rgb="00DDEFE5"/>
        </patternFill>
      </fill>
    </dxf>
    <dxf>
      <font>
        <name val="Calibri"/>
        <b val="1"/>
        <color rgb="00263238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Requests by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'Dashboard'!$A$16:$A$23</f>
            </numRef>
          </cat>
          <val>
            <numRef>
              <f>'Dashboard'!$B$16:$B$23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Requests by Days Waiting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'Dashboard'!$D$16:$D$20</f>
            </numRef>
          </cat>
          <val>
            <numRef>
              <f>'Dashboard'!$E$16:$E$20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 Waiting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52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30</row>
      <rowOff>0</rowOff>
    </from>
    <ext cx="52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26" customWidth="1" min="3" max="3"/>
    <col width="18" customWidth="1" min="4" max="4"/>
    <col width="27" customWidth="1" min="5" max="5"/>
    <col width="3" customWidth="1" min="6" max="6"/>
    <col width="27" customWidth="1" min="7" max="7"/>
    <col width="15" customWidth="1" min="8" max="8"/>
    <col width="3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 ht="30" customHeight="1">
      <c r="A1" s="1" t="inlineStr">
        <is>
          <t>Appointment Waitlist Dashboard</t>
        </is>
      </c>
    </row>
    <row r="2">
      <c r="A2" s="2" t="inlineStr">
        <is>
          <t>As of Date</t>
        </is>
      </c>
      <c r="B2" s="3">
        <f>TODAY()</f>
        <v/>
      </c>
    </row>
    <row r="3">
      <c r="A3" s="4" t="inlineStr">
        <is>
          <t>Counts are based on the current Waitlist records and update when the workbook recalculates.</t>
        </is>
      </c>
    </row>
    <row r="4"/>
    <row r="5">
      <c r="A5" s="5" t="inlineStr">
        <is>
          <t>Open Requests</t>
        </is>
      </c>
      <c r="C5" s="5" t="inlineStr">
        <is>
          <t>Active Requests</t>
        </is>
      </c>
      <c r="E5" s="5" t="inlineStr">
        <is>
          <t>Overdue Follow-ups</t>
        </is>
      </c>
      <c r="G5" s="5" t="inlineStr">
        <is>
          <t>Windows Closing Soon</t>
        </is>
      </c>
    </row>
    <row r="6">
      <c r="A6" s="6">
        <f>COUNTIF(Waitlist!$M$5:$M$204,"Active")+COUNTIF(Waitlist!$M$5:$M$204,"Contacting")+COUNTIF(Waitlist!$M$5:$M$204,"On Hold")</f>
        <v/>
      </c>
      <c r="C6" s="6">
        <f>COUNTIF(Waitlist!$M$5:$M$204,"Active")</f>
        <v/>
      </c>
      <c r="E6" s="6">
        <f>COUNTIF(Waitlist!$V$5:$V$204,"Overdue")</f>
        <v/>
      </c>
      <c r="G6" s="6">
        <f>COUNTIF(Waitlist!$W$5:$W$204,"Closing soon")</f>
        <v/>
      </c>
    </row>
    <row r="7"/>
    <row r="8">
      <c r="A8" s="5" t="inlineStr">
        <is>
          <t>Expired Windows</t>
        </is>
      </c>
      <c r="C8" s="5" t="inlineStr">
        <is>
          <t>Average Open Days Waiting</t>
        </is>
      </c>
      <c r="E8" s="5" t="inlineStr">
        <is>
          <t>High-Priority Open Requests</t>
        </is>
      </c>
      <c r="G8" s="5" t="inlineStr">
        <is>
          <t>Scheduled in Last 30 Days</t>
        </is>
      </c>
    </row>
    <row r="9">
      <c r="A9" s="6">
        <f>COUNTIF(Waitlist!$W$5:$W$204,"Expired")</f>
        <v/>
      </c>
      <c r="C9" s="7">
        <f>IFERROR((SUMIF(Waitlist!$M$5:$M$204,"Active",Waitlist!$U$5:$U$204)+SUMIF(Waitlist!$M$5:$M$204,"Contacting",Waitlist!$U$5:$U$204)+SUMIF(Waitlist!$M$5:$M$204,"On Hold",Waitlist!$U$5:$U$204))/(COUNTIF(Waitlist!$M$5:$M$204,"Active")+COUNTIF(Waitlist!$M$5:$M$204,"Contacting")+COUNTIF(Waitlist!$M$5:$M$204,"On Hold")),0)</f>
        <v/>
      </c>
      <c r="E9" s="6">
        <f>COUNTIFS(Waitlist!$L$5:$L$204,"High",Waitlist!$M$5:$M$204,"Active")+COUNTIFS(Waitlist!$L$5:$L$204,"High",Waitlist!$M$5:$M$204,"Contacting")+COUNTIFS(Waitlist!$L$5:$L$204,"High",Waitlist!$M$5:$M$204,"On Hold")</f>
        <v/>
      </c>
      <c r="G9" s="6">
        <f>COUNTIFS(Waitlist!$M$5:$M$204,"Scheduled",Waitlist!$R$5:$R$204,"&gt;="&amp;TODAY()-29,Waitlist!$R$5:$R$204,"&lt;="&amp;TODAY())</f>
        <v/>
      </c>
    </row>
    <row r="10"/>
    <row r="11">
      <c r="A11" s="8" t="inlineStr">
        <is>
          <t>Data Review Alert</t>
        </is>
      </c>
    </row>
    <row r="12" ht="32" customHeight="1">
      <c r="A12" s="9">
        <f>IF(COUNTIF(Waitlist!$X$5:$X$204,"&lt;&gt;OK")-COUNTIF(Waitlist!$X$5:$X$204,"")&gt;0,"Review records marked with a data issue on the Waitlist sheet.","No record-level data issues are currently identified.")</f>
        <v/>
      </c>
    </row>
    <row r="13">
      <c r="A13">
        <f>""</f>
        <v/>
      </c>
    </row>
    <row r="14">
      <c r="A14">
        <f>""</f>
        <v/>
      </c>
    </row>
    <row r="15">
      <c r="A15" s="5" t="inlineStr">
        <is>
          <t>Service</t>
        </is>
      </c>
      <c r="B15" s="5" t="inlineStr">
        <is>
          <t>Open Requests</t>
        </is>
      </c>
      <c r="D15" s="5" t="inlineStr">
        <is>
          <t>Days Waiting</t>
        </is>
      </c>
      <c r="E15" s="5" t="inlineStr">
        <is>
          <t>Open Requests</t>
        </is>
      </c>
    </row>
    <row r="16">
      <c r="A16" s="10" t="inlineStr">
        <is>
          <t>Primary Care</t>
        </is>
      </c>
      <c r="B16" s="11">
        <f>COUNTIFS(Waitlist!$C$5:$C$204,$A16,Waitlist!$M$5:$M$204,"Active")+COUNTIFS(Waitlist!$C$5:$C$204,$A16,Waitlist!$M$5:$M$204,"Contacting")+COUNTIFS(Waitlist!$C$5:$C$204,$A16,Waitlist!$M$5:$M$204,"On Hold")</f>
        <v/>
      </c>
      <c r="D16" s="10" t="inlineStr">
        <is>
          <t>0–7 Days</t>
        </is>
      </c>
      <c r="E16" s="11">
        <f>COUNTIFS(Waitlist!$U$5:$U$204,"&gt;=0",Waitlist!$U$5:$U$204,"&lt;=7")</f>
        <v/>
      </c>
    </row>
    <row r="17">
      <c r="A17" s="12" t="inlineStr">
        <is>
          <t>Dermatology</t>
        </is>
      </c>
      <c r="B17" s="13">
        <f>COUNTIFS(Waitlist!$C$5:$C$204,$A17,Waitlist!$M$5:$M$204,"Active")+COUNTIFS(Waitlist!$C$5:$C$204,$A17,Waitlist!$M$5:$M$204,"Contacting")+COUNTIFS(Waitlist!$C$5:$C$204,$A17,Waitlist!$M$5:$M$204,"On Hold")</f>
        <v/>
      </c>
      <c r="D17" s="12" t="inlineStr">
        <is>
          <t>8–14 Days</t>
        </is>
      </c>
      <c r="E17" s="13">
        <f>COUNTIFS(Waitlist!$U$5:$U$204,"&gt;=8",Waitlist!$U$5:$U$204,"&lt;=14")</f>
        <v/>
      </c>
    </row>
    <row r="18">
      <c r="A18" s="10" t="inlineStr">
        <is>
          <t>Cardiology</t>
        </is>
      </c>
      <c r="B18" s="11">
        <f>COUNTIFS(Waitlist!$C$5:$C$204,$A18,Waitlist!$M$5:$M$204,"Active")+COUNTIFS(Waitlist!$C$5:$C$204,$A18,Waitlist!$M$5:$M$204,"Contacting")+COUNTIFS(Waitlist!$C$5:$C$204,$A18,Waitlist!$M$5:$M$204,"On Hold")</f>
        <v/>
      </c>
      <c r="D18" s="10" t="inlineStr">
        <is>
          <t>15–30 Days</t>
        </is>
      </c>
      <c r="E18" s="11">
        <f>COUNTIFS(Waitlist!$U$5:$U$204,"&gt;=15",Waitlist!$U$5:$U$204,"&lt;=30")</f>
        <v/>
      </c>
    </row>
    <row r="19">
      <c r="A19" s="12" t="inlineStr">
        <is>
          <t>Orthopedics</t>
        </is>
      </c>
      <c r="B19" s="13">
        <f>COUNTIFS(Waitlist!$C$5:$C$204,$A19,Waitlist!$M$5:$M$204,"Active")+COUNTIFS(Waitlist!$C$5:$C$204,$A19,Waitlist!$M$5:$M$204,"Contacting")+COUNTIFS(Waitlist!$C$5:$C$204,$A19,Waitlist!$M$5:$M$204,"On Hold")</f>
        <v/>
      </c>
      <c r="D19" s="12" t="inlineStr">
        <is>
          <t>31–60 Days</t>
        </is>
      </c>
      <c r="E19" s="13">
        <f>COUNTIFS(Waitlist!$U$5:$U$204,"&gt;=31",Waitlist!$U$5:$U$204,"&lt;=60")</f>
        <v/>
      </c>
    </row>
    <row r="20">
      <c r="A20" s="10" t="inlineStr">
        <is>
          <t>Physical Therapy</t>
        </is>
      </c>
      <c r="B20" s="11">
        <f>COUNTIFS(Waitlist!$C$5:$C$204,$A20,Waitlist!$M$5:$M$204,"Active")+COUNTIFS(Waitlist!$C$5:$C$204,$A20,Waitlist!$M$5:$M$204,"Contacting")+COUNTIFS(Waitlist!$C$5:$C$204,$A20,Waitlist!$M$5:$M$204,"On Hold")</f>
        <v/>
      </c>
      <c r="D20" s="10" t="inlineStr">
        <is>
          <t>Over 60 Days</t>
        </is>
      </c>
      <c r="E20" s="11">
        <f>COUNTIF(Waitlist!$U$5:$U$204,"&gt;60")</f>
        <v/>
      </c>
    </row>
    <row r="21">
      <c r="A21" s="12" t="inlineStr">
        <is>
          <t>Imaging</t>
        </is>
      </c>
      <c r="B21" s="13">
        <f>COUNTIFS(Waitlist!$C$5:$C$204,$A21,Waitlist!$M$5:$M$204,"Active")+COUNTIFS(Waitlist!$C$5:$C$204,$A21,Waitlist!$M$5:$M$204,"Contacting")+COUNTIFS(Waitlist!$C$5:$C$204,$A21,Waitlist!$M$5:$M$204,"On Hold")</f>
        <v/>
      </c>
      <c r="E21">
        <f>""</f>
        <v/>
      </c>
    </row>
    <row r="22">
      <c r="A22" s="10" t="inlineStr">
        <is>
          <t>Nutrition</t>
        </is>
      </c>
      <c r="B22" s="11">
        <f>COUNTIFS(Waitlist!$C$5:$C$204,$A22,Waitlist!$M$5:$M$204,"Active")+COUNTIFS(Waitlist!$C$5:$C$204,$A22,Waitlist!$M$5:$M$204,"Contacting")+COUNTIFS(Waitlist!$C$5:$C$204,$A22,Waitlist!$M$5:$M$204,"On Hold")</f>
        <v/>
      </c>
      <c r="E22">
        <f>""</f>
        <v/>
      </c>
    </row>
    <row r="23">
      <c r="A23" s="12" t="inlineStr">
        <is>
          <t>Behavioral Health</t>
        </is>
      </c>
      <c r="B23" s="13">
        <f>COUNTIFS(Waitlist!$C$5:$C$204,$A23,Waitlist!$M$5:$M$204,"Active")+COUNTIFS(Waitlist!$C$5:$C$204,$A23,Waitlist!$M$5:$M$204,"Contacting")+COUNTIFS(Waitlist!$C$5:$C$204,$A23,Waitlist!$M$5:$M$204,"On Hold")</f>
        <v/>
      </c>
      <c r="E23">
        <f>""</f>
        <v/>
      </c>
    </row>
    <row r="24">
      <c r="A24">
        <f>""</f>
        <v/>
      </c>
      <c r="B24">
        <f>""</f>
        <v/>
      </c>
      <c r="E24">
        <f>""</f>
        <v/>
      </c>
    </row>
    <row r="25">
      <c r="A25">
        <f>""</f>
        <v/>
      </c>
      <c r="B25">
        <f>""</f>
        <v/>
      </c>
      <c r="E25">
        <f>""</f>
        <v/>
      </c>
    </row>
    <row r="26">
      <c r="A26">
        <f>""</f>
        <v/>
      </c>
      <c r="B26">
        <f>""</f>
        <v/>
      </c>
      <c r="E26">
        <f>""</f>
        <v/>
      </c>
    </row>
    <row r="27">
      <c r="A27">
        <f>""</f>
        <v/>
      </c>
      <c r="B27">
        <f>""</f>
        <v/>
      </c>
      <c r="E27">
        <f>""</f>
        <v/>
      </c>
    </row>
    <row r="28">
      <c r="A28">
        <f>""</f>
        <v/>
      </c>
      <c r="B28">
        <f>""</f>
        <v/>
      </c>
      <c r="E28">
        <f>""</f>
        <v/>
      </c>
    </row>
    <row r="29">
      <c r="A29">
        <f>""</f>
        <v/>
      </c>
      <c r="B29">
        <f>""</f>
        <v/>
      </c>
      <c r="E29">
        <f>""</f>
        <v/>
      </c>
    </row>
    <row r="30">
      <c r="A30">
        <f>""</f>
        <v/>
      </c>
      <c r="B30">
        <f>""</f>
        <v/>
      </c>
      <c r="E30">
        <f>""</f>
        <v/>
      </c>
    </row>
    <row r="31">
      <c r="A31">
        <f>""</f>
        <v/>
      </c>
      <c r="B31">
        <f>""</f>
        <v/>
      </c>
      <c r="E31">
        <f>""</f>
        <v/>
      </c>
    </row>
    <row r="32">
      <c r="A32">
        <f>""</f>
        <v/>
      </c>
      <c r="B32">
        <f>""</f>
        <v/>
      </c>
      <c r="E32">
        <f>""</f>
        <v/>
      </c>
    </row>
    <row r="33">
      <c r="A33">
        <f>""</f>
        <v/>
      </c>
      <c r="B33">
        <f>""</f>
        <v/>
      </c>
      <c r="E33">
        <f>""</f>
        <v/>
      </c>
    </row>
    <row r="34">
      <c r="A34">
        <f>""</f>
        <v/>
      </c>
      <c r="B34">
        <f>""</f>
        <v/>
      </c>
      <c r="E34">
        <f>""</f>
        <v/>
      </c>
    </row>
    <row r="35">
      <c r="A35">
        <f>""</f>
        <v/>
      </c>
      <c r="B35">
        <f>""</f>
        <v/>
      </c>
      <c r="E35">
        <f>""</f>
        <v/>
      </c>
    </row>
    <row r="36">
      <c r="A36">
        <f>""</f>
        <v/>
      </c>
      <c r="B36">
        <f>""</f>
        <v/>
      </c>
      <c r="E36">
        <f>""</f>
        <v/>
      </c>
    </row>
    <row r="37">
      <c r="A37">
        <f>""</f>
        <v/>
      </c>
      <c r="B37">
        <f>""</f>
        <v/>
      </c>
      <c r="E37">
        <f>""</f>
        <v/>
      </c>
    </row>
    <row r="38">
      <c r="A38">
        <f>""</f>
        <v/>
      </c>
      <c r="B38">
        <f>""</f>
        <v/>
      </c>
      <c r="E38">
        <f>""</f>
        <v/>
      </c>
    </row>
    <row r="39">
      <c r="A39">
        <f>""</f>
        <v/>
      </c>
      <c r="B39">
        <f>""</f>
        <v/>
      </c>
      <c r="E39">
        <f>""</f>
        <v/>
      </c>
    </row>
    <row r="40">
      <c r="A40">
        <f>""</f>
        <v/>
      </c>
      <c r="B40">
        <f>""</f>
        <v/>
      </c>
      <c r="E40">
        <f>""</f>
        <v/>
      </c>
    </row>
    <row r="41">
      <c r="A41">
        <f>""</f>
        <v/>
      </c>
      <c r="B41">
        <f>""</f>
        <v/>
      </c>
      <c r="E41">
        <f>""</f>
        <v/>
      </c>
    </row>
    <row r="42">
      <c r="A42">
        <f>""</f>
        <v/>
      </c>
      <c r="B42">
        <f>""</f>
        <v/>
      </c>
      <c r="E42">
        <f>""</f>
        <v/>
      </c>
    </row>
    <row r="43">
      <c r="A43">
        <f>""</f>
        <v/>
      </c>
      <c r="B43">
        <f>""</f>
        <v/>
      </c>
      <c r="E43">
        <f>""</f>
        <v/>
      </c>
    </row>
    <row r="44">
      <c r="A44">
        <f>""</f>
        <v/>
      </c>
      <c r="B44">
        <f>""</f>
        <v/>
      </c>
      <c r="E44">
        <f>""</f>
        <v/>
      </c>
    </row>
    <row r="45">
      <c r="A45">
        <f>""</f>
        <v/>
      </c>
      <c r="B45">
        <f>""</f>
        <v/>
      </c>
      <c r="E45">
        <f>""</f>
        <v/>
      </c>
    </row>
    <row r="46">
      <c r="A46">
        <f>""</f>
        <v/>
      </c>
      <c r="B46">
        <f>""</f>
        <v/>
      </c>
      <c r="E46">
        <f>""</f>
        <v/>
      </c>
    </row>
    <row r="47">
      <c r="A47">
        <f>""</f>
        <v/>
      </c>
      <c r="B47">
        <f>""</f>
        <v/>
      </c>
      <c r="E47">
        <f>""</f>
        <v/>
      </c>
    </row>
    <row r="48">
      <c r="A48">
        <f>""</f>
        <v/>
      </c>
      <c r="B48">
        <f>""</f>
        <v/>
      </c>
      <c r="E48">
        <f>""</f>
        <v/>
      </c>
    </row>
    <row r="49">
      <c r="A49">
        <f>""</f>
        <v/>
      </c>
      <c r="B49">
        <f>""</f>
        <v/>
      </c>
      <c r="E49">
        <f>""</f>
        <v/>
      </c>
    </row>
    <row r="50">
      <c r="A50">
        <f>""</f>
        <v/>
      </c>
      <c r="B50">
        <f>""</f>
        <v/>
      </c>
      <c r="E50">
        <f>""</f>
        <v/>
      </c>
    </row>
    <row r="51">
      <c r="A51">
        <f>""</f>
        <v/>
      </c>
      <c r="B51">
        <f>""</f>
        <v/>
      </c>
      <c r="E51">
        <f>""</f>
        <v/>
      </c>
    </row>
    <row r="52">
      <c r="A52">
        <f>""</f>
        <v/>
      </c>
      <c r="B52">
        <f>""</f>
        <v/>
      </c>
      <c r="E52">
        <f>""</f>
        <v/>
      </c>
    </row>
    <row r="53">
      <c r="A53">
        <f>""</f>
        <v/>
      </c>
      <c r="B53">
        <f>""</f>
        <v/>
      </c>
      <c r="E53">
        <f>""</f>
        <v/>
      </c>
    </row>
    <row r="54">
      <c r="A54">
        <f>""</f>
        <v/>
      </c>
      <c r="B54">
        <f>""</f>
        <v/>
      </c>
      <c r="E54">
        <f>""</f>
        <v/>
      </c>
    </row>
    <row r="55">
      <c r="A55">
        <f>""</f>
        <v/>
      </c>
      <c r="B55">
        <f>""</f>
        <v/>
      </c>
      <c r="E55">
        <f>""</f>
        <v/>
      </c>
    </row>
    <row r="56">
      <c r="A56">
        <f>""</f>
        <v/>
      </c>
      <c r="B56">
        <f>""</f>
        <v/>
      </c>
      <c r="E56">
        <f>""</f>
        <v/>
      </c>
    </row>
    <row r="57">
      <c r="A57">
        <f>""</f>
        <v/>
      </c>
      <c r="B57">
        <f>""</f>
        <v/>
      </c>
      <c r="E57">
        <f>""</f>
        <v/>
      </c>
    </row>
    <row r="58">
      <c r="A58">
        <f>""</f>
        <v/>
      </c>
      <c r="B58">
        <f>""</f>
        <v/>
      </c>
      <c r="E58">
        <f>""</f>
        <v/>
      </c>
    </row>
    <row r="59">
      <c r="A59">
        <f>""</f>
        <v/>
      </c>
      <c r="B59">
        <f>""</f>
        <v/>
      </c>
      <c r="E59">
        <f>""</f>
        <v/>
      </c>
    </row>
    <row r="60">
      <c r="A60">
        <f>""</f>
        <v/>
      </c>
      <c r="B60">
        <f>""</f>
        <v/>
      </c>
      <c r="E60">
        <f>""</f>
        <v/>
      </c>
    </row>
    <row r="61">
      <c r="A61">
        <f>""</f>
        <v/>
      </c>
      <c r="B61">
        <f>""</f>
        <v/>
      </c>
      <c r="E61">
        <f>""</f>
        <v/>
      </c>
    </row>
    <row r="62">
      <c r="A62">
        <f>""</f>
        <v/>
      </c>
      <c r="B62">
        <f>""</f>
        <v/>
      </c>
      <c r="E62">
        <f>""</f>
        <v/>
      </c>
    </row>
    <row r="63">
      <c r="A63">
        <f>""</f>
        <v/>
      </c>
      <c r="B63">
        <f>""</f>
        <v/>
      </c>
      <c r="E63">
        <f>""</f>
        <v/>
      </c>
    </row>
    <row r="64">
      <c r="A64">
        <f>""</f>
        <v/>
      </c>
      <c r="B64">
        <f>""</f>
        <v/>
      </c>
      <c r="E64">
        <f>""</f>
        <v/>
      </c>
    </row>
    <row r="65">
      <c r="A65">
        <f>""</f>
        <v/>
      </c>
      <c r="B65">
        <f>""</f>
        <v/>
      </c>
      <c r="E65">
        <f>""</f>
        <v/>
      </c>
    </row>
    <row r="66">
      <c r="A66">
        <f>""</f>
        <v/>
      </c>
      <c r="B66">
        <f>""</f>
        <v/>
      </c>
      <c r="E66">
        <f>""</f>
        <v/>
      </c>
    </row>
    <row r="67">
      <c r="A67">
        <f>""</f>
        <v/>
      </c>
      <c r="B67">
        <f>""</f>
        <v/>
      </c>
      <c r="E67">
        <f>""</f>
        <v/>
      </c>
    </row>
    <row r="68">
      <c r="A68">
        <f>""</f>
        <v/>
      </c>
      <c r="B68">
        <f>""</f>
        <v/>
      </c>
      <c r="E68">
        <f>""</f>
        <v/>
      </c>
    </row>
    <row r="69">
      <c r="A69">
        <f>""</f>
        <v/>
      </c>
      <c r="B69">
        <f>""</f>
        <v/>
      </c>
      <c r="E69">
        <f>""</f>
        <v/>
      </c>
    </row>
    <row r="70">
      <c r="A70">
        <f>""</f>
        <v/>
      </c>
      <c r="B70">
        <f>""</f>
        <v/>
      </c>
      <c r="E70">
        <f>""</f>
        <v/>
      </c>
    </row>
    <row r="71">
      <c r="A71">
        <f>""</f>
        <v/>
      </c>
      <c r="B71">
        <f>""</f>
        <v/>
      </c>
      <c r="E71">
        <f>""</f>
        <v/>
      </c>
    </row>
    <row r="72">
      <c r="A72">
        <f>""</f>
        <v/>
      </c>
      <c r="B72">
        <f>""</f>
        <v/>
      </c>
      <c r="E72">
        <f>""</f>
        <v/>
      </c>
    </row>
    <row r="73">
      <c r="A73">
        <f>""</f>
        <v/>
      </c>
      <c r="B73">
        <f>""</f>
        <v/>
      </c>
      <c r="E73">
        <f>""</f>
        <v/>
      </c>
    </row>
    <row r="74">
      <c r="A74">
        <f>""</f>
        <v/>
      </c>
      <c r="B74">
        <f>""</f>
        <v/>
      </c>
      <c r="E74">
        <f>""</f>
        <v/>
      </c>
    </row>
    <row r="75">
      <c r="A75">
        <f>""</f>
        <v/>
      </c>
      <c r="B75">
        <f>""</f>
        <v/>
      </c>
      <c r="E75">
        <f>""</f>
        <v/>
      </c>
    </row>
    <row r="76">
      <c r="A76">
        <f>""</f>
        <v/>
      </c>
      <c r="B76">
        <f>""</f>
        <v/>
      </c>
      <c r="E76">
        <f>""</f>
        <v/>
      </c>
    </row>
    <row r="77">
      <c r="A77">
        <f>""</f>
        <v/>
      </c>
      <c r="B77">
        <f>""</f>
        <v/>
      </c>
      <c r="E77">
        <f>""</f>
        <v/>
      </c>
    </row>
    <row r="78">
      <c r="A78">
        <f>""</f>
        <v/>
      </c>
      <c r="B78">
        <f>""</f>
        <v/>
      </c>
      <c r="E78">
        <f>""</f>
        <v/>
      </c>
    </row>
    <row r="79">
      <c r="A79">
        <f>""</f>
        <v/>
      </c>
      <c r="B79">
        <f>""</f>
        <v/>
      </c>
      <c r="E79">
        <f>""</f>
        <v/>
      </c>
    </row>
    <row r="80">
      <c r="A80">
        <f>""</f>
        <v/>
      </c>
      <c r="B80">
        <f>""</f>
        <v/>
      </c>
      <c r="E80">
        <f>""</f>
        <v/>
      </c>
    </row>
    <row r="81">
      <c r="A81">
        <f>""</f>
        <v/>
      </c>
      <c r="B81">
        <f>""</f>
        <v/>
      </c>
      <c r="E81">
        <f>""</f>
        <v/>
      </c>
    </row>
    <row r="82">
      <c r="A82">
        <f>""</f>
        <v/>
      </c>
      <c r="B82">
        <f>""</f>
        <v/>
      </c>
      <c r="E82">
        <f>""</f>
        <v/>
      </c>
    </row>
    <row r="83">
      <c r="A83">
        <f>""</f>
        <v/>
      </c>
      <c r="B83">
        <f>""</f>
        <v/>
      </c>
      <c r="E83">
        <f>""</f>
        <v/>
      </c>
    </row>
    <row r="84">
      <c r="A84">
        <f>""</f>
        <v/>
      </c>
      <c r="B84">
        <f>""</f>
        <v/>
      </c>
      <c r="E84">
        <f>""</f>
        <v/>
      </c>
    </row>
    <row r="85">
      <c r="A85">
        <f>""</f>
        <v/>
      </c>
      <c r="B85">
        <f>""</f>
        <v/>
      </c>
      <c r="E85">
        <f>""</f>
        <v/>
      </c>
    </row>
    <row r="86">
      <c r="A86">
        <f>""</f>
        <v/>
      </c>
      <c r="B86">
        <f>""</f>
        <v/>
      </c>
      <c r="E86">
        <f>""</f>
        <v/>
      </c>
    </row>
    <row r="87">
      <c r="A87">
        <f>""</f>
        <v/>
      </c>
      <c r="B87">
        <f>""</f>
        <v/>
      </c>
      <c r="E87">
        <f>""</f>
        <v/>
      </c>
    </row>
    <row r="88">
      <c r="A88">
        <f>""</f>
        <v/>
      </c>
      <c r="B88">
        <f>""</f>
        <v/>
      </c>
      <c r="E88">
        <f>""</f>
        <v/>
      </c>
    </row>
    <row r="89">
      <c r="A89">
        <f>""</f>
        <v/>
      </c>
      <c r="B89">
        <f>""</f>
        <v/>
      </c>
      <c r="E89">
        <f>""</f>
        <v/>
      </c>
    </row>
    <row r="90">
      <c r="A90">
        <f>""</f>
        <v/>
      </c>
      <c r="B90">
        <f>""</f>
        <v/>
      </c>
      <c r="E90">
        <f>""</f>
        <v/>
      </c>
    </row>
    <row r="91">
      <c r="A91">
        <f>""</f>
        <v/>
      </c>
      <c r="B91">
        <f>""</f>
        <v/>
      </c>
      <c r="E91">
        <f>""</f>
        <v/>
      </c>
    </row>
    <row r="92">
      <c r="A92">
        <f>""</f>
        <v/>
      </c>
      <c r="B92">
        <f>""</f>
        <v/>
      </c>
      <c r="E92">
        <f>""</f>
        <v/>
      </c>
    </row>
    <row r="93">
      <c r="A93">
        <f>""</f>
        <v/>
      </c>
      <c r="B93">
        <f>""</f>
        <v/>
      </c>
      <c r="E93">
        <f>""</f>
        <v/>
      </c>
    </row>
    <row r="94">
      <c r="A94">
        <f>""</f>
        <v/>
      </c>
      <c r="B94">
        <f>""</f>
        <v/>
      </c>
      <c r="E94">
        <f>""</f>
        <v/>
      </c>
    </row>
    <row r="95">
      <c r="A95">
        <f>""</f>
        <v/>
      </c>
      <c r="B95">
        <f>""</f>
        <v/>
      </c>
      <c r="E95">
        <f>""</f>
        <v/>
      </c>
    </row>
    <row r="96">
      <c r="A96">
        <f>""</f>
        <v/>
      </c>
      <c r="B96">
        <f>""</f>
        <v/>
      </c>
      <c r="E96">
        <f>""</f>
        <v/>
      </c>
    </row>
    <row r="97">
      <c r="A97">
        <f>""</f>
        <v/>
      </c>
      <c r="B97">
        <f>""</f>
        <v/>
      </c>
      <c r="E97">
        <f>""</f>
        <v/>
      </c>
    </row>
    <row r="98">
      <c r="A98">
        <f>""</f>
        <v/>
      </c>
      <c r="B98">
        <f>""</f>
        <v/>
      </c>
      <c r="E98">
        <f>""</f>
        <v/>
      </c>
    </row>
    <row r="99">
      <c r="A99">
        <f>""</f>
        <v/>
      </c>
      <c r="B99">
        <f>""</f>
        <v/>
      </c>
      <c r="E99">
        <f>""</f>
        <v/>
      </c>
    </row>
    <row r="100">
      <c r="A100">
        <f>""</f>
        <v/>
      </c>
      <c r="B100">
        <f>""</f>
        <v/>
      </c>
      <c r="E100">
        <f>""</f>
        <v/>
      </c>
    </row>
    <row r="101">
      <c r="A101">
        <f>""</f>
        <v/>
      </c>
      <c r="B101">
        <f>""</f>
        <v/>
      </c>
      <c r="E101">
        <f>""</f>
        <v/>
      </c>
    </row>
  </sheetData>
  <mergeCells count="1">
    <mergeCell ref="A1:H1"/>
  </mergeCells>
  <conditionalFormatting sqref="A12">
    <cfRule type="expression" priority="1" dxfId="0">
      <formula>COUNTIF($A$12,"Review records*")&gt;0</formula>
    </cfRule>
    <cfRule type="expression" priority="2" dxfId="1">
      <formula>COUNTIF($A$12,"No record-level*")&gt;0</formula>
    </cfRule>
  </conditionalFormatting>
  <conditionalFormatting sqref="E6">
    <cfRule type="cellIs" priority="3" operator="greaterThan" dxfId="2">
      <formula>0</formula>
    </cfRule>
  </conditionalFormatting>
  <conditionalFormatting sqref="A9">
    <cfRule type="cellIs" priority="4" operator="greaterThan" dxfId="2">
      <formula>0</formula>
    </cfRule>
  </conditionalFormatting>
  <conditionalFormatting sqref="G6">
    <cfRule type="cellIs" priority="5" operator="greaterThan" dxfId="3">
      <formula>0</formula>
    </cfRule>
  </conditionalFormatting>
  <conditionalFormatting sqref="E9">
    <cfRule type="cellIs" priority="6" operator="greaterThan" dxfId="3">
      <formula>0</formula>
    </cfRule>
  </conditionalFormatting>
  <conditionalFormatting sqref="G9">
    <cfRule type="cellIs" priority="7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20" customWidth="1" min="4" max="4"/>
    <col width="20" customWidth="1" min="5" max="5"/>
    <col width="20" customWidth="1" min="6" max="6"/>
    <col width="18" customWidth="1" min="7" max="7"/>
    <col width="18" customWidth="1" min="8" max="8"/>
    <col width="18" customWidth="1" min="9" max="9"/>
    <col width="18" customWidth="1" min="10" max="10"/>
    <col width="16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24" customWidth="1" min="19" max="19"/>
    <col width="34" customWidth="1" min="20" max="20"/>
    <col width="14" customWidth="1" min="21" max="21"/>
    <col width="25" customWidth="1" min="22" max="22"/>
    <col width="25" customWidth="1" min="23" max="23"/>
    <col width="25" customWidth="1" min="24" max="24"/>
  </cols>
  <sheetData>
    <row r="1" ht="30" customHeight="1">
      <c r="A1" s="1" t="inlineStr">
        <is>
          <t>Appointment Waitlist</t>
        </is>
      </c>
    </row>
    <row r="2">
      <c r="A2" s="2" t="inlineStr">
        <is>
          <t>Use one row per waitlist request. Do not enter patient names, contact details, medical record numbers, diagnoses, or clinical notes.</t>
        </is>
      </c>
    </row>
    <row r="3">
      <c r="A3" s="4" t="inlineStr">
        <is>
          <t>Blue cells are editable. Formula columns are calculated automatically.</t>
        </is>
      </c>
    </row>
    <row r="4" ht="42" customHeight="1">
      <c r="A4" s="14" t="inlineStr">
        <is>
          <t>Request ID</t>
        </is>
      </c>
      <c r="B4" s="14" t="inlineStr">
        <is>
          <t>Clinic</t>
        </is>
      </c>
      <c r="C4" s="14" t="inlineStr">
        <is>
          <t>Service</t>
        </is>
      </c>
      <c r="D4" s="14" t="inlineStr">
        <is>
          <t>Appointment Type</t>
        </is>
      </c>
      <c r="E4" s="14" t="inlineStr">
        <is>
          <t>Request Alias</t>
        </is>
      </c>
      <c r="F4" s="14" t="inlineStr">
        <is>
          <t>Preferred Contact Method</t>
        </is>
      </c>
      <c r="G4" s="14" t="inlineStr">
        <is>
          <t>Requested On</t>
        </is>
      </c>
      <c r="H4" s="14" t="inlineStr">
        <is>
          <t>Earliest Acceptable Date</t>
        </is>
      </c>
      <c r="I4" s="14" t="inlineStr">
        <is>
          <t>Latest Acceptable Date</t>
        </is>
      </c>
      <c r="J4" s="14" t="inlineStr">
        <is>
          <t>Time Preference</t>
        </is>
      </c>
      <c r="K4" s="14" t="inlineStr">
        <is>
          <t>Minimum Notice Days</t>
        </is>
      </c>
      <c r="L4" s="14" t="inlineStr">
        <is>
          <t>Operational Priority</t>
        </is>
      </c>
      <c r="M4" s="14" t="inlineStr">
        <is>
          <t>Status</t>
        </is>
      </c>
      <c r="N4" s="14" t="inlineStr">
        <is>
          <t>Last Contact Date</t>
        </is>
      </c>
      <c r="O4" s="14" t="inlineStr">
        <is>
          <t>Contact Attempts</t>
        </is>
      </c>
      <c r="P4" s="14" t="inlineStr">
        <is>
          <t>Next Follow-up Date</t>
        </is>
      </c>
      <c r="Q4" s="14" t="inlineStr">
        <is>
          <t>Hold Through Date</t>
        </is>
      </c>
      <c r="R4" s="14" t="inlineStr">
        <is>
          <t>Scheduled Date</t>
        </is>
      </c>
      <c r="S4" s="14" t="inlineStr">
        <is>
          <t>Outcome Reason</t>
        </is>
      </c>
      <c r="T4" s="14" t="inlineStr">
        <is>
          <t>Operations Note</t>
        </is>
      </c>
      <c r="U4" s="14" t="inlineStr">
        <is>
          <t>Days Waiting</t>
        </is>
      </c>
      <c r="V4" s="14" t="inlineStr">
        <is>
          <t>Follow-up Flag</t>
        </is>
      </c>
      <c r="W4" s="14" t="inlineStr">
        <is>
          <t>Date Window Flag</t>
        </is>
      </c>
      <c r="X4" s="14" t="inlineStr">
        <is>
          <t>Data Check</t>
        </is>
      </c>
    </row>
    <row r="5" ht="30" customHeight="1">
      <c r="A5" s="15" t="inlineStr">
        <is>
          <t>AW-2026-001</t>
        </is>
      </c>
      <c r="B5" s="16" t="inlineStr">
        <is>
          <t>Pine Harbor Clinic</t>
        </is>
      </c>
      <c r="C5" s="16" t="inlineStr">
        <is>
          <t>Primary Care</t>
        </is>
      </c>
      <c r="D5" s="16" t="inlineStr">
        <is>
          <t>New Visit</t>
        </is>
      </c>
      <c r="E5" s="16" t="inlineStr">
        <is>
          <t>Waitlist Guest 001</t>
        </is>
      </c>
      <c r="F5" s="16" t="inlineStr">
        <is>
          <t>Phone</t>
        </is>
      </c>
      <c r="G5" s="17" t="n">
        <v>46252</v>
      </c>
      <c r="H5" s="17" t="n">
        <v>46272</v>
      </c>
      <c r="I5" s="17" t="n">
        <v>46295</v>
      </c>
      <c r="J5" s="16" t="inlineStr">
        <is>
          <t>Morning</t>
        </is>
      </c>
      <c r="K5" s="18" t="n">
        <v>1</v>
      </c>
      <c r="L5" s="16" t="inlineStr">
        <is>
          <t>Standard</t>
        </is>
      </c>
      <c r="M5" s="16" t="inlineStr">
        <is>
          <t>Active</t>
        </is>
      </c>
      <c r="N5" s="17" t="n">
        <v>46267</v>
      </c>
      <c r="O5" s="18" t="n">
        <v>1</v>
      </c>
      <c r="P5" s="17" t="n">
        <v>46273</v>
      </c>
      <c r="Q5" s="17" t="n"/>
      <c r="R5" s="17" t="n"/>
      <c r="S5" s="16" t="n"/>
      <c r="T5" s="19" t="inlineStr">
        <is>
          <t>Prefers a morning opening.</t>
        </is>
      </c>
      <c r="U5" s="20">
        <f>IF($A5="","",IF(OR($M5="Active",$M5="Contacting",$M5="On Hold"),MAX(0,TODAY()-$G5),""))</f>
        <v/>
      </c>
      <c r="V5" s="21">
        <f>IF($A5="","",IF(OR($M5="Scheduled",$M5="Removed"),"Closed",IF($M5="On Hold",IF($Q5="","Hold date missing",IF($Q5&lt;TODAY(),"Hold expired","On hold")),IF($P5="","Follow-up date missing",IF($P5&lt;TODAY(),"Overdue",IF($P5&lt;=TODAY()+'Lists &amp; Setup'!$B$3,"Due soon","Planned"))))))</f>
        <v/>
      </c>
      <c r="W5" s="21">
        <f>IF($A5="","",IF(OR($M5="Scheduled",$M5="Removed"),"Closed",IF($I5="","Date missing",IF($I5&lt;TODAY(),"Expired",IF($I5&lt;=TODAY()+'Lists &amp; Setup'!$B$4,"Closing soon","Open")))))</f>
        <v/>
      </c>
      <c r="X5" s="21">
        <f>IF($A5="","",IF(COUNTIF($A$5:$A$204,$A5)&gt;1,"Duplicate Request ID",IF(OR($B5="",$C5="",$D5="",$E5="",$G5="",$H5="",$I5="",$L5="",$M5=""),"Missing required field",IF($I5&lt;$H5,"Latest date precedes earliest date",IF(AND(OR($M5="Active",$M5="Contacting"),$P5=""),"Next follow-up date missing",IF(AND($M5="On Hold",$Q5=""),"Hold-through date missing",IF(AND($M5="Scheduled",$R5=""),"Scheduled date missing",IF(AND(OR($M5="Scheduled",$M5="Removed"),$S5=""),"Outcome reason missing",IF(AND($R5&lt;&gt;"",OR($R5&lt;$H5,$R5&gt;$I5)),"Scheduled date outside requested window","OK")))))))))</f>
        <v/>
      </c>
    </row>
    <row r="6" ht="30" customHeight="1">
      <c r="A6" s="15" t="inlineStr">
        <is>
          <t>AW-2026-002</t>
        </is>
      </c>
      <c r="B6" s="16" t="inlineStr">
        <is>
          <t>Lakeview Medical Office</t>
        </is>
      </c>
      <c r="C6" s="16" t="inlineStr">
        <is>
          <t>Dermatology</t>
        </is>
      </c>
      <c r="D6" s="16" t="inlineStr">
        <is>
          <t>New Visit</t>
        </is>
      </c>
      <c r="E6" s="16" t="inlineStr">
        <is>
          <t>Waitlist Guest 002</t>
        </is>
      </c>
      <c r="F6" s="16" t="inlineStr">
        <is>
          <t>Portal</t>
        </is>
      </c>
      <c r="G6" s="17" t="n">
        <v>46245</v>
      </c>
      <c r="H6" s="17" t="n">
        <v>46275</v>
      </c>
      <c r="I6" s="17" t="n">
        <v>46280</v>
      </c>
      <c r="J6" s="16" t="inlineStr">
        <is>
          <t>Any Time</t>
        </is>
      </c>
      <c r="K6" s="18" t="n">
        <v>2</v>
      </c>
      <c r="L6" s="16" t="inlineStr">
        <is>
          <t>High</t>
        </is>
      </c>
      <c r="M6" s="16" t="inlineStr">
        <is>
          <t>Contacting</t>
        </is>
      </c>
      <c r="N6" s="17" t="n">
        <v>46269</v>
      </c>
      <c r="O6" s="18" t="n">
        <v>2</v>
      </c>
      <c r="P6" s="17" t="n">
        <v>46270</v>
      </c>
      <c r="Q6" s="17" t="n"/>
      <c r="R6" s="17" t="n"/>
      <c r="S6" s="16" t="n"/>
      <c r="T6" s="19" t="inlineStr">
        <is>
          <t>Second outreach is pending.</t>
        </is>
      </c>
      <c r="U6" s="20">
        <f>IF($A6="","",IF(OR($M6="Active",$M6="Contacting",$M6="On Hold"),MAX(0,TODAY()-$G6),""))</f>
        <v/>
      </c>
      <c r="V6" s="21">
        <f>IF($A6="","",IF(OR($M6="Scheduled",$M6="Removed"),"Closed",IF($M6="On Hold",IF($Q6="","Hold date missing",IF($Q6&lt;TODAY(),"Hold expired","On hold")),IF($P6="","Follow-up date missing",IF($P6&lt;TODAY(),"Overdue",IF($P6&lt;=TODAY()+'Lists &amp; Setup'!$B$3,"Due soon","Planned"))))))</f>
        <v/>
      </c>
      <c r="W6" s="21">
        <f>IF($A6="","",IF(OR($M6="Scheduled",$M6="Removed"),"Closed",IF($I6="","Date missing",IF($I6&lt;TODAY(),"Expired",IF($I6&lt;=TODAY()+'Lists &amp; Setup'!$B$4,"Closing soon","Open")))))</f>
        <v/>
      </c>
      <c r="X6" s="21">
        <f>IF($A6="","",IF(COUNTIF($A$5:$A$204,$A6)&gt;1,"Duplicate Request ID",IF(OR($B6="",$C6="",$D6="",$E6="",$G6="",$H6="",$I6="",$L6="",$M6=""),"Missing required field",IF($I6&lt;$H6,"Latest date precedes earliest date",IF(AND(OR($M6="Active",$M6="Contacting"),$P6=""),"Next follow-up date missing",IF(AND($M6="On Hold",$Q6=""),"Hold-through date missing",IF(AND($M6="Scheduled",$R6=""),"Scheduled date missing",IF(AND(OR($M6="Scheduled",$M6="Removed"),$S6=""),"Outcome reason missing",IF(AND($R6&lt;&gt;"",OR($R6&lt;$H6,$R6&gt;$I6)),"Scheduled date outside requested window","OK")))))))))</f>
        <v/>
      </c>
    </row>
    <row r="7" ht="30" customHeight="1">
      <c r="A7" s="15" t="inlineStr">
        <is>
          <t>AW-2026-003</t>
        </is>
      </c>
      <c r="B7" s="16" t="inlineStr">
        <is>
          <t>Cedar Grove Clinic</t>
        </is>
      </c>
      <c r="C7" s="16" t="inlineStr">
        <is>
          <t>Physical Therapy</t>
        </is>
      </c>
      <c r="D7" s="16" t="inlineStr">
        <is>
          <t>Follow-up</t>
        </is>
      </c>
      <c r="E7" s="16" t="inlineStr">
        <is>
          <t>Waitlist Guest 003</t>
        </is>
      </c>
      <c r="F7" s="16" t="inlineStr">
        <is>
          <t>Phone</t>
        </is>
      </c>
      <c r="G7" s="17" t="n">
        <v>46263</v>
      </c>
      <c r="H7" s="17" t="n">
        <v>46273</v>
      </c>
      <c r="I7" s="17" t="n">
        <v>46311</v>
      </c>
      <c r="J7" s="16" t="inlineStr">
        <is>
          <t>Afternoon</t>
        </is>
      </c>
      <c r="K7" s="18" t="n">
        <v>0</v>
      </c>
      <c r="L7" s="16" t="inlineStr">
        <is>
          <t>Standard</t>
        </is>
      </c>
      <c r="M7" s="16" t="inlineStr">
        <is>
          <t>Active</t>
        </is>
      </c>
      <c r="N7" s="17" t="n">
        <v>46268</v>
      </c>
      <c r="O7" s="18" t="n">
        <v>1</v>
      </c>
      <c r="P7" s="17" t="n">
        <v>46275</v>
      </c>
      <c r="Q7" s="17" t="n"/>
      <c r="R7" s="17" t="n"/>
      <c r="S7" s="16" t="n"/>
      <c r="T7" s="19" t="inlineStr">
        <is>
          <t>Can accept short notice.</t>
        </is>
      </c>
      <c r="U7" s="20">
        <f>IF($A7="","",IF(OR($M7="Active",$M7="Contacting",$M7="On Hold"),MAX(0,TODAY()-$G7),""))</f>
        <v/>
      </c>
      <c r="V7" s="21">
        <f>IF($A7="","",IF(OR($M7="Scheduled",$M7="Removed"),"Closed",IF($M7="On Hold",IF($Q7="","Hold date missing",IF($Q7&lt;TODAY(),"Hold expired","On hold")),IF($P7="","Follow-up date missing",IF($P7&lt;TODAY(),"Overdue",IF($P7&lt;=TODAY()+'Lists &amp; Setup'!$B$3,"Due soon","Planned"))))))</f>
        <v/>
      </c>
      <c r="W7" s="21">
        <f>IF($A7="","",IF(OR($M7="Scheduled",$M7="Removed"),"Closed",IF($I7="","Date missing",IF($I7&lt;TODAY(),"Expired",IF($I7&lt;=TODAY()+'Lists &amp; Setup'!$B$4,"Closing soon","Open")))))</f>
        <v/>
      </c>
      <c r="X7" s="21">
        <f>IF($A7="","",IF(COUNTIF($A$5:$A$204,$A7)&gt;1,"Duplicate Request ID",IF(OR($B7="",$C7="",$D7="",$E7="",$G7="",$H7="",$I7="",$L7="",$M7=""),"Missing required field",IF($I7&lt;$H7,"Latest date precedes earliest date",IF(AND(OR($M7="Active",$M7="Contacting"),$P7=""),"Next follow-up date missing",IF(AND($M7="On Hold",$Q7=""),"Hold-through date missing",IF(AND($M7="Scheduled",$R7=""),"Scheduled date missing",IF(AND(OR($M7="Scheduled",$M7="Removed"),$S7=""),"Outcome reason missing",IF(AND($R7&lt;&gt;"",OR($R7&lt;$H7,$R7&gt;$I7)),"Scheduled date outside requested window","OK")))))))))</f>
        <v/>
      </c>
    </row>
    <row r="8" ht="30" customHeight="1">
      <c r="A8" s="15" t="inlineStr">
        <is>
          <t>AW-2026-004</t>
        </is>
      </c>
      <c r="B8" s="16" t="inlineStr">
        <is>
          <t>Northstar Health Center</t>
        </is>
      </c>
      <c r="C8" s="16" t="inlineStr">
        <is>
          <t>Cardiology</t>
        </is>
      </c>
      <c r="D8" s="16" t="inlineStr">
        <is>
          <t>Follow-up</t>
        </is>
      </c>
      <c r="E8" s="16" t="inlineStr">
        <is>
          <t>Waitlist Guest 004</t>
        </is>
      </c>
      <c r="F8" s="16" t="inlineStr">
        <is>
          <t>Portal</t>
        </is>
      </c>
      <c r="G8" s="17" t="n">
        <v>46225</v>
      </c>
      <c r="H8" s="17" t="n">
        <v>46266</v>
      </c>
      <c r="I8" s="17" t="n">
        <v>46277</v>
      </c>
      <c r="J8" s="16" t="inlineStr">
        <is>
          <t>Morning</t>
        </is>
      </c>
      <c r="K8" s="18" t="n">
        <v>3</v>
      </c>
      <c r="L8" s="16" t="inlineStr">
        <is>
          <t>High</t>
        </is>
      </c>
      <c r="M8" s="16" t="inlineStr">
        <is>
          <t>On Hold</t>
        </is>
      </c>
      <c r="N8" s="17" t="n">
        <v>46265</v>
      </c>
      <c r="O8" s="18" t="n">
        <v>2</v>
      </c>
      <c r="P8" s="17" t="n"/>
      <c r="Q8" s="17" t="n">
        <v>46274</v>
      </c>
      <c r="R8" s="17" t="n"/>
      <c r="S8" s="16" t="n"/>
      <c r="T8" s="19" t="inlineStr">
        <is>
          <t>Hold through the listed date.</t>
        </is>
      </c>
      <c r="U8" s="20">
        <f>IF($A8="","",IF(OR($M8="Active",$M8="Contacting",$M8="On Hold"),MAX(0,TODAY()-$G8),""))</f>
        <v/>
      </c>
      <c r="V8" s="21">
        <f>IF($A8="","",IF(OR($M8="Scheduled",$M8="Removed"),"Closed",IF($M8="On Hold",IF($Q8="","Hold date missing",IF($Q8&lt;TODAY(),"Hold expired","On hold")),IF($P8="","Follow-up date missing",IF($P8&lt;TODAY(),"Overdue",IF($P8&lt;=TODAY()+'Lists &amp; Setup'!$B$3,"Due soon","Planned"))))))</f>
        <v/>
      </c>
      <c r="W8" s="21">
        <f>IF($A8="","",IF(OR($M8="Scheduled",$M8="Removed"),"Closed",IF($I8="","Date missing",IF($I8&lt;TODAY(),"Expired",IF($I8&lt;=TODAY()+'Lists &amp; Setup'!$B$4,"Closing soon","Open")))))</f>
        <v/>
      </c>
      <c r="X8" s="21">
        <f>IF($A8="","",IF(COUNTIF($A$5:$A$204,$A8)&gt;1,"Duplicate Request ID",IF(OR($B8="",$C8="",$D8="",$E8="",$G8="",$H8="",$I8="",$L8="",$M8=""),"Missing required field",IF($I8&lt;$H8,"Latest date precedes earliest date",IF(AND(OR($M8="Active",$M8="Contacting"),$P8=""),"Next follow-up date missing",IF(AND($M8="On Hold",$Q8=""),"Hold-through date missing",IF(AND($M8="Scheduled",$R8=""),"Scheduled date missing",IF(AND(OR($M8="Scheduled",$M8="Removed"),$S8=""),"Outcome reason missing",IF(AND($R8&lt;&gt;"",OR($R8&lt;$H8,$R8&gt;$I8)),"Scheduled date outside requested window","OK")))))))))</f>
        <v/>
      </c>
    </row>
    <row r="9" ht="30" customHeight="1">
      <c r="A9" s="15" t="inlineStr">
        <is>
          <t>AW-2026-005</t>
        </is>
      </c>
      <c r="B9" s="16" t="inlineStr">
        <is>
          <t>Pine Harbor Clinic</t>
        </is>
      </c>
      <c r="C9" s="16" t="inlineStr">
        <is>
          <t>Imaging</t>
        </is>
      </c>
      <c r="D9" s="16" t="inlineStr">
        <is>
          <t>Procedure</t>
        </is>
      </c>
      <c r="E9" s="16" t="inlineStr">
        <is>
          <t>Waitlist Guest 005</t>
        </is>
      </c>
      <c r="F9" s="16" t="inlineStr">
        <is>
          <t>Phone</t>
        </is>
      </c>
      <c r="G9" s="17" t="n">
        <v>46260</v>
      </c>
      <c r="H9" s="17" t="n">
        <v>46271</v>
      </c>
      <c r="I9" s="17" t="n">
        <v>46285</v>
      </c>
      <c r="J9" s="16" t="inlineStr">
        <is>
          <t>Afternoon</t>
        </is>
      </c>
      <c r="K9" s="18" t="n">
        <v>1</v>
      </c>
      <c r="L9" s="16" t="inlineStr">
        <is>
          <t>Standard</t>
        </is>
      </c>
      <c r="M9" s="16" t="inlineStr">
        <is>
          <t>Scheduled</t>
        </is>
      </c>
      <c r="N9" s="17" t="n">
        <v>46266</v>
      </c>
      <c r="O9" s="18" t="n">
        <v>1</v>
      </c>
      <c r="P9" s="17" t="n"/>
      <c r="Q9" s="17" t="n"/>
      <c r="R9" s="17" t="n">
        <v>46279</v>
      </c>
      <c r="S9" s="16" t="inlineStr">
        <is>
          <t>Appointment accepted</t>
        </is>
      </c>
      <c r="T9" s="19" t="inlineStr">
        <is>
          <t>Scheduled from a cancellation opening.</t>
        </is>
      </c>
      <c r="U9" s="20">
        <f>IF($A9="","",IF(OR($M9="Active",$M9="Contacting",$M9="On Hold"),MAX(0,TODAY()-$G9),""))</f>
        <v/>
      </c>
      <c r="V9" s="21">
        <f>IF($A9="","",IF(OR($M9="Scheduled",$M9="Removed"),"Closed",IF($M9="On Hold",IF($Q9="","Hold date missing",IF($Q9&lt;TODAY(),"Hold expired","On hold")),IF($P9="","Follow-up date missing",IF($P9&lt;TODAY(),"Overdue",IF($P9&lt;=TODAY()+'Lists &amp; Setup'!$B$3,"Due soon","Planned"))))))</f>
        <v/>
      </c>
      <c r="W9" s="21">
        <f>IF($A9="","",IF(OR($M9="Scheduled",$M9="Removed"),"Closed",IF($I9="","Date missing",IF($I9&lt;TODAY(),"Expired",IF($I9&lt;=TODAY()+'Lists &amp; Setup'!$B$4,"Closing soon","Open")))))</f>
        <v/>
      </c>
      <c r="X9" s="21">
        <f>IF($A9="","",IF(COUNTIF($A$5:$A$204,$A9)&gt;1,"Duplicate Request ID",IF(OR($B9="",$C9="",$D9="",$E9="",$G9="",$H9="",$I9="",$L9="",$M9=""),"Missing required field",IF($I9&lt;$H9,"Latest date precedes earliest date",IF(AND(OR($M9="Active",$M9="Contacting"),$P9=""),"Next follow-up date missing",IF(AND($M9="On Hold",$Q9=""),"Hold-through date missing",IF(AND($M9="Scheduled",$R9=""),"Scheduled date missing",IF(AND(OR($M9="Scheduled",$M9="Removed"),$S9=""),"Outcome reason missing",IF(AND($R9&lt;&gt;"",OR($R9&lt;$H9,$R9&gt;$I9)),"Scheduled date outside requested window","OK")))))))))</f>
        <v/>
      </c>
    </row>
    <row r="10" ht="30" customHeight="1">
      <c r="A10" s="15" t="inlineStr">
        <is>
          <t>AW-2026-006</t>
        </is>
      </c>
      <c r="B10" s="16" t="inlineStr">
        <is>
          <t>Lakeview Medical Office</t>
        </is>
      </c>
      <c r="C10" s="16" t="inlineStr">
        <is>
          <t>Orthopedics</t>
        </is>
      </c>
      <c r="D10" s="16" t="inlineStr">
        <is>
          <t>New Visit</t>
        </is>
      </c>
      <c r="E10" s="16" t="inlineStr">
        <is>
          <t>Waitlist Guest 006</t>
        </is>
      </c>
      <c r="F10" s="16" t="inlineStr">
        <is>
          <t>Mail</t>
        </is>
      </c>
      <c r="G10" s="17" t="n">
        <v>46239</v>
      </c>
      <c r="H10" s="17" t="n">
        <v>46254</v>
      </c>
      <c r="I10" s="17" t="n">
        <v>46269</v>
      </c>
      <c r="J10" s="16" t="inlineStr">
        <is>
          <t>Any Time</t>
        </is>
      </c>
      <c r="K10" s="18" t="n">
        <v>5</v>
      </c>
      <c r="L10" s="16" t="inlineStr">
        <is>
          <t>Low</t>
        </is>
      </c>
      <c r="M10" s="16" t="inlineStr">
        <is>
          <t>Removed</t>
        </is>
      </c>
      <c r="N10" s="17" t="n">
        <v>46262</v>
      </c>
      <c r="O10" s="18" t="n">
        <v>2</v>
      </c>
      <c r="P10" s="17" t="n"/>
      <c r="Q10" s="17" t="n"/>
      <c r="R10" s="17" t="n"/>
      <c r="S10" s="16" t="inlineStr">
        <is>
          <t>Date range passed</t>
        </is>
      </c>
      <c r="T10" s="19" t="inlineStr">
        <is>
          <t>Request closed after the date window ended.</t>
        </is>
      </c>
      <c r="U10" s="20">
        <f>IF($A10="","",IF(OR($M10="Active",$M10="Contacting",$M10="On Hold"),MAX(0,TODAY()-$G10),""))</f>
        <v/>
      </c>
      <c r="V10" s="21">
        <f>IF($A10="","",IF(OR($M10="Scheduled",$M10="Removed"),"Closed",IF($M10="On Hold",IF($Q10="","Hold date missing",IF($Q10&lt;TODAY(),"Hold expired","On hold")),IF($P10="","Follow-up date missing",IF($P10&lt;TODAY(),"Overdue",IF($P10&lt;=TODAY()+'Lists &amp; Setup'!$B$3,"Due soon","Planned"))))))</f>
        <v/>
      </c>
      <c r="W10" s="21">
        <f>IF($A10="","",IF(OR($M10="Scheduled",$M10="Removed"),"Closed",IF($I10="","Date missing",IF($I10&lt;TODAY(),"Expired",IF($I10&lt;=TODAY()+'Lists &amp; Setup'!$B$4,"Closing soon","Open")))))</f>
        <v/>
      </c>
      <c r="X10" s="21">
        <f>IF($A10="","",IF(COUNTIF($A$5:$A$204,$A10)&gt;1,"Duplicate Request ID",IF(OR($B10="",$C10="",$D10="",$E10="",$G10="",$H10="",$I10="",$L10="",$M10=""),"Missing required field",IF($I10&lt;$H10,"Latest date precedes earliest date",IF(AND(OR($M10="Active",$M10="Contacting"),$P10=""),"Next follow-up date missing",IF(AND($M10="On Hold",$Q10=""),"Hold-through date missing",IF(AND($M10="Scheduled",$R10=""),"Scheduled date missing",IF(AND(OR($M10="Scheduled",$M10="Removed"),$S10=""),"Outcome reason missing",IF(AND($R10&lt;&gt;"",OR($R10&lt;$H10,$R10&gt;$I10)),"Scheduled date outside requested window","OK")))))))))</f>
        <v/>
      </c>
    </row>
    <row r="11" ht="30" customHeight="1">
      <c r="A11" s="15" t="inlineStr">
        <is>
          <t>AW-2026-007</t>
        </is>
      </c>
      <c r="B11" s="16" t="inlineStr">
        <is>
          <t>Cedar Grove Clinic</t>
        </is>
      </c>
      <c r="C11" s="16" t="inlineStr">
        <is>
          <t>Nutrition</t>
        </is>
      </c>
      <c r="D11" s="16" t="inlineStr">
        <is>
          <t>Consultation</t>
        </is>
      </c>
      <c r="E11" s="16" t="inlineStr">
        <is>
          <t>Waitlist Guest 007</t>
        </is>
      </c>
      <c r="F11" s="16" t="inlineStr">
        <is>
          <t>Portal</t>
        </is>
      </c>
      <c r="G11" s="17" t="n">
        <v>46266</v>
      </c>
      <c r="H11" s="17" t="n">
        <v>46280</v>
      </c>
      <c r="I11" s="17" t="n">
        <v>46356</v>
      </c>
      <c r="J11" s="16" t="inlineStr">
        <is>
          <t>Late Afternoon</t>
        </is>
      </c>
      <c r="K11" s="18" t="n">
        <v>2</v>
      </c>
      <c r="L11" s="16" t="inlineStr">
        <is>
          <t>Standard</t>
        </is>
      </c>
      <c r="M11" s="16" t="inlineStr">
        <is>
          <t>Active</t>
        </is>
      </c>
      <c r="N11" s="17" t="n">
        <v>46267</v>
      </c>
      <c r="O11" s="18" t="n">
        <v>1</v>
      </c>
      <c r="P11" s="17" t="n">
        <v>46277</v>
      </c>
      <c r="Q11" s="17" t="n"/>
      <c r="R11" s="17" t="n"/>
      <c r="S11" s="16" t="n"/>
      <c r="T11" s="19" t="inlineStr">
        <is>
          <t>Later appointments are preferred.</t>
        </is>
      </c>
      <c r="U11" s="20">
        <f>IF($A11="","",IF(OR($M11="Active",$M11="Contacting",$M11="On Hold"),MAX(0,TODAY()-$G11),""))</f>
        <v/>
      </c>
      <c r="V11" s="21">
        <f>IF($A11="","",IF(OR($M11="Scheduled",$M11="Removed"),"Closed",IF($M11="On Hold",IF($Q11="","Hold date missing",IF($Q11&lt;TODAY(),"Hold expired","On hold")),IF($P11="","Follow-up date missing",IF($P11&lt;TODAY(),"Overdue",IF($P11&lt;=TODAY()+'Lists &amp; Setup'!$B$3,"Due soon","Planned"))))))</f>
        <v/>
      </c>
      <c r="W11" s="21">
        <f>IF($A11="","",IF(OR($M11="Scheduled",$M11="Removed"),"Closed",IF($I11="","Date missing",IF($I11&lt;TODAY(),"Expired",IF($I11&lt;=TODAY()+'Lists &amp; Setup'!$B$4,"Closing soon","Open")))))</f>
        <v/>
      </c>
      <c r="X11" s="21">
        <f>IF($A11="","",IF(COUNTIF($A$5:$A$204,$A11)&gt;1,"Duplicate Request ID",IF(OR($B11="",$C11="",$D11="",$E11="",$G11="",$H11="",$I11="",$L11="",$M11=""),"Missing required field",IF($I11&lt;$H11,"Latest date precedes earliest date",IF(AND(OR($M11="Active",$M11="Contacting"),$P11=""),"Next follow-up date missing",IF(AND($M11="On Hold",$Q11=""),"Hold-through date missing",IF(AND($M11="Scheduled",$R11=""),"Scheduled date missing",IF(AND(OR($M11="Scheduled",$M11="Removed"),$S11=""),"Outcome reason missing",IF(AND($R11&lt;&gt;"",OR($R11&lt;$H11,$R11&gt;$I11)),"Scheduled date outside requested window","OK")))))))))</f>
        <v/>
      </c>
    </row>
    <row r="12" ht="30" customHeight="1">
      <c r="A12" s="15" t="inlineStr">
        <is>
          <t>AW-2026-008</t>
        </is>
      </c>
      <c r="B12" s="16" t="inlineStr">
        <is>
          <t>Northstar Health Center</t>
        </is>
      </c>
      <c r="C12" s="16" t="inlineStr">
        <is>
          <t>Behavioral Health</t>
        </is>
      </c>
      <c r="D12" s="16" t="inlineStr">
        <is>
          <t>New Visit</t>
        </is>
      </c>
      <c r="E12" s="16" t="inlineStr">
        <is>
          <t>Waitlist Guest 008</t>
        </is>
      </c>
      <c r="F12" s="16" t="inlineStr">
        <is>
          <t>Phone</t>
        </is>
      </c>
      <c r="G12" s="17" t="n">
        <v>46248</v>
      </c>
      <c r="H12" s="17" t="n">
        <v>46272</v>
      </c>
      <c r="I12" s="17" t="n">
        <v>46283</v>
      </c>
      <c r="J12" s="16" t="inlineStr">
        <is>
          <t>Morning</t>
        </is>
      </c>
      <c r="K12" s="18" t="n">
        <v>1</v>
      </c>
      <c r="L12" s="16" t="inlineStr">
        <is>
          <t>High</t>
        </is>
      </c>
      <c r="M12" s="16" t="inlineStr">
        <is>
          <t>Active</t>
        </is>
      </c>
      <c r="N12" s="17" t="n">
        <v>46266</v>
      </c>
      <c r="O12" s="18" t="n">
        <v>1</v>
      </c>
      <c r="P12" s="17" t="n">
        <v>46271</v>
      </c>
      <c r="Q12" s="17" t="n"/>
      <c r="R12" s="17" t="n"/>
      <c r="S12" s="16" t="n"/>
      <c r="T12" s="19" t="inlineStr">
        <is>
          <t>Follow-up is due today.</t>
        </is>
      </c>
      <c r="U12" s="20">
        <f>IF($A12="","",IF(OR($M12="Active",$M12="Contacting",$M12="On Hold"),MAX(0,TODAY()-$G12),""))</f>
        <v/>
      </c>
      <c r="V12" s="21">
        <f>IF($A12="","",IF(OR($M12="Scheduled",$M12="Removed"),"Closed",IF($M12="On Hold",IF($Q12="","Hold date missing",IF($Q12&lt;TODAY(),"Hold expired","On hold")),IF($P12="","Follow-up date missing",IF($P12&lt;TODAY(),"Overdue",IF($P12&lt;=TODAY()+'Lists &amp; Setup'!$B$3,"Due soon","Planned"))))))</f>
        <v/>
      </c>
      <c r="W12" s="21">
        <f>IF($A12="","",IF(OR($M12="Scheduled",$M12="Removed"),"Closed",IF($I12="","Date missing",IF($I12&lt;TODAY(),"Expired",IF($I12&lt;=TODAY()+'Lists &amp; Setup'!$B$4,"Closing soon","Open")))))</f>
        <v/>
      </c>
      <c r="X12" s="21">
        <f>IF($A12="","",IF(COUNTIF($A$5:$A$204,$A12)&gt;1,"Duplicate Request ID",IF(OR($B12="",$C12="",$D12="",$E12="",$G12="",$H12="",$I12="",$L12="",$M12=""),"Missing required field",IF($I12&lt;$H12,"Latest date precedes earliest date",IF(AND(OR($M12="Active",$M12="Contacting"),$P12=""),"Next follow-up date missing",IF(AND($M12="On Hold",$Q12=""),"Hold-through date missing",IF(AND($M12="Scheduled",$R12=""),"Scheduled date missing",IF(AND(OR($M12="Scheduled",$M12="Removed"),$S12=""),"Outcome reason missing",IF(AND($R12&lt;&gt;"",OR($R12&lt;$H12,$R12&gt;$I12)),"Scheduled date outside requested window","OK")))))))))</f>
        <v/>
      </c>
    </row>
    <row r="13" ht="30" customHeight="1">
      <c r="A13" s="15" t="inlineStr">
        <is>
          <t>AW-2026-009</t>
        </is>
      </c>
      <c r="B13" s="16" t="inlineStr">
        <is>
          <t>Pine Harbor Clinic</t>
        </is>
      </c>
      <c r="C13" s="16" t="inlineStr">
        <is>
          <t>Dermatology</t>
        </is>
      </c>
      <c r="D13" s="16" t="inlineStr">
        <is>
          <t>Follow-up</t>
        </is>
      </c>
      <c r="E13" s="16" t="inlineStr">
        <is>
          <t>Waitlist Guest 009</t>
        </is>
      </c>
      <c r="F13" s="16" t="inlineStr">
        <is>
          <t>Portal</t>
        </is>
      </c>
      <c r="G13" s="17" t="n">
        <v>46264</v>
      </c>
      <c r="H13" s="17" t="n">
        <v>46286</v>
      </c>
      <c r="I13" s="17" t="n">
        <v>46325</v>
      </c>
      <c r="J13" s="16" t="inlineStr">
        <is>
          <t>Any Time</t>
        </is>
      </c>
      <c r="K13" s="18" t="n">
        <v>3</v>
      </c>
      <c r="L13" s="16" t="inlineStr">
        <is>
          <t>Low</t>
        </is>
      </c>
      <c r="M13" s="16" t="inlineStr">
        <is>
          <t>Active</t>
        </is>
      </c>
      <c r="N13" s="17" t="n">
        <v>46268</v>
      </c>
      <c r="O13" s="18" t="n">
        <v>1</v>
      </c>
      <c r="P13" s="17" t="n">
        <v>46280</v>
      </c>
      <c r="Q13" s="17" t="n"/>
      <c r="R13" s="17" t="n"/>
      <c r="S13" s="16" t="n"/>
      <c r="T13" s="19" t="inlineStr">
        <is>
          <t>Flexible within the date window.</t>
        </is>
      </c>
      <c r="U13" s="20">
        <f>IF($A13="","",IF(OR($M13="Active",$M13="Contacting",$M13="On Hold"),MAX(0,TODAY()-$G13),""))</f>
        <v/>
      </c>
      <c r="V13" s="21">
        <f>IF($A13="","",IF(OR($M13="Scheduled",$M13="Removed"),"Closed",IF($M13="On Hold",IF($Q13="","Hold date missing",IF($Q13&lt;TODAY(),"Hold expired","On hold")),IF($P13="","Follow-up date missing",IF($P13&lt;TODAY(),"Overdue",IF($P13&lt;=TODAY()+'Lists &amp; Setup'!$B$3,"Due soon","Planned"))))))</f>
        <v/>
      </c>
      <c r="W13" s="21">
        <f>IF($A13="","",IF(OR($M13="Scheduled",$M13="Removed"),"Closed",IF($I13="","Date missing",IF($I13&lt;TODAY(),"Expired",IF($I13&lt;=TODAY()+'Lists &amp; Setup'!$B$4,"Closing soon","Open")))))</f>
        <v/>
      </c>
      <c r="X13" s="21">
        <f>IF($A13="","",IF(COUNTIF($A$5:$A$204,$A13)&gt;1,"Duplicate Request ID",IF(OR($B13="",$C13="",$D13="",$E13="",$G13="",$H13="",$I13="",$L13="",$M13=""),"Missing required field",IF($I13&lt;$H13,"Latest date precedes earliest date",IF(AND(OR($M13="Active",$M13="Contacting"),$P13=""),"Next follow-up date missing",IF(AND($M13="On Hold",$Q13=""),"Hold-through date missing",IF(AND($M13="Scheduled",$R13=""),"Scheduled date missing",IF(AND(OR($M13="Scheduled",$M13="Removed"),$S13=""),"Outcome reason missing",IF(AND($R13&lt;&gt;"",OR($R13&lt;$H13,$R13&gt;$I13)),"Scheduled date outside requested window","OK")))))))))</f>
        <v/>
      </c>
    </row>
    <row r="14" ht="30" customHeight="1">
      <c r="A14" s="15" t="inlineStr">
        <is>
          <t>AW-2026-010</t>
        </is>
      </c>
      <c r="B14" s="16" t="inlineStr">
        <is>
          <t>Lakeview Medical Office</t>
        </is>
      </c>
      <c r="C14" s="16" t="inlineStr">
        <is>
          <t>Primary Care</t>
        </is>
      </c>
      <c r="D14" s="16" t="inlineStr">
        <is>
          <t>Annual Visit</t>
        </is>
      </c>
      <c r="E14" s="16" t="inlineStr">
        <is>
          <t>Waitlist Guest 010</t>
        </is>
      </c>
      <c r="F14" s="16" t="inlineStr">
        <is>
          <t>Phone</t>
        </is>
      </c>
      <c r="G14" s="17" t="n">
        <v>46254</v>
      </c>
      <c r="H14" s="17" t="n">
        <v>46273</v>
      </c>
      <c r="I14" s="17" t="n">
        <v>46290</v>
      </c>
      <c r="J14" s="16" t="inlineStr">
        <is>
          <t>Early Morning</t>
        </is>
      </c>
      <c r="K14" s="18" t="n">
        <v>2</v>
      </c>
      <c r="L14" s="16" t="inlineStr">
        <is>
          <t>Standard</t>
        </is>
      </c>
      <c r="M14" s="16" t="inlineStr">
        <is>
          <t>Contacting</t>
        </is>
      </c>
      <c r="N14" s="17" t="n">
        <v>46270</v>
      </c>
      <c r="O14" s="18" t="n">
        <v>3</v>
      </c>
      <c r="P14" s="17" t="n">
        <v>46272</v>
      </c>
      <c r="Q14" s="17" t="n"/>
      <c r="R14" s="17" t="n"/>
      <c r="S14" s="16" t="n"/>
      <c r="T14" s="19" t="inlineStr">
        <is>
          <t>Awaiting response to the latest outreach.</t>
        </is>
      </c>
      <c r="U14" s="20">
        <f>IF($A14="","",IF(OR($M14="Active",$M14="Contacting",$M14="On Hold"),MAX(0,TODAY()-$G14),""))</f>
        <v/>
      </c>
      <c r="V14" s="21">
        <f>IF($A14="","",IF(OR($M14="Scheduled",$M14="Removed"),"Closed",IF($M14="On Hold",IF($Q14="","Hold date missing",IF($Q14&lt;TODAY(),"Hold expired","On hold")),IF($P14="","Follow-up date missing",IF($P14&lt;TODAY(),"Overdue",IF($P14&lt;=TODAY()+'Lists &amp; Setup'!$B$3,"Due soon","Planned"))))))</f>
        <v/>
      </c>
      <c r="W14" s="21">
        <f>IF($A14="","",IF(OR($M14="Scheduled",$M14="Removed"),"Closed",IF($I14="","Date missing",IF($I14&lt;TODAY(),"Expired",IF($I14&lt;=TODAY()+'Lists &amp; Setup'!$B$4,"Closing soon","Open")))))</f>
        <v/>
      </c>
      <c r="X14" s="21">
        <f>IF($A14="","",IF(COUNTIF($A$5:$A$204,$A14)&gt;1,"Duplicate Request ID",IF(OR($B14="",$C14="",$D14="",$E14="",$G14="",$H14="",$I14="",$L14="",$M14=""),"Missing required field",IF($I14&lt;$H14,"Latest date precedes earliest date",IF(AND(OR($M14="Active",$M14="Contacting"),$P14=""),"Next follow-up date missing",IF(AND($M14="On Hold",$Q14=""),"Hold-through date missing",IF(AND($M14="Scheduled",$R14=""),"Scheduled date missing",IF(AND(OR($M14="Scheduled",$M14="Removed"),$S14=""),"Outcome reason missing",IF(AND($R14&lt;&gt;"",OR($R14&lt;$H14,$R14&gt;$I14)),"Scheduled date outside requested window","OK")))))))))</f>
        <v/>
      </c>
    </row>
    <row r="15" ht="30" customHeight="1">
      <c r="A15" s="15" t="n"/>
      <c r="B15" s="16" t="n"/>
      <c r="C15" s="16" t="n"/>
      <c r="D15" s="16" t="n"/>
      <c r="E15" s="16" t="n"/>
      <c r="F15" s="16" t="n"/>
      <c r="G15" s="17" t="n"/>
      <c r="H15" s="17" t="n"/>
      <c r="I15" s="17" t="n"/>
      <c r="J15" s="16" t="n"/>
      <c r="K15" s="18" t="n"/>
      <c r="L15" s="16" t="n"/>
      <c r="M15" s="16" t="n"/>
      <c r="N15" s="17" t="n"/>
      <c r="O15" s="18" t="n"/>
      <c r="P15" s="17" t="n"/>
      <c r="Q15" s="17" t="n"/>
      <c r="R15" s="17" t="n"/>
      <c r="S15" s="16" t="n"/>
      <c r="T15" s="19" t="n"/>
      <c r="U15" s="20">
        <f>IF($A15="","",IF(OR($M15="Active",$M15="Contacting",$M15="On Hold"),MAX(0,TODAY()-$G15),""))</f>
        <v/>
      </c>
      <c r="V15" s="21">
        <f>IF($A15="","",IF(OR($M15="Scheduled",$M15="Removed"),"Closed",IF($M15="On Hold",IF($Q15="","Hold date missing",IF($Q15&lt;TODAY(),"Hold expired","On hold")),IF($P15="","Follow-up date missing",IF($P15&lt;TODAY(),"Overdue",IF($P15&lt;=TODAY()+'Lists &amp; Setup'!$B$3,"Due soon","Planned"))))))</f>
        <v/>
      </c>
      <c r="W15" s="21">
        <f>IF($A15="","",IF(OR($M15="Scheduled",$M15="Removed"),"Closed",IF($I15="","Date missing",IF($I15&lt;TODAY(),"Expired",IF($I15&lt;=TODAY()+'Lists &amp; Setup'!$B$4,"Closing soon","Open")))))</f>
        <v/>
      </c>
      <c r="X15" s="21">
        <f>IF($A15="","",IF(COUNTIF($A$5:$A$204,$A15)&gt;1,"Duplicate Request ID",IF(OR($B15="",$C15="",$D15="",$E15="",$G15="",$H15="",$I15="",$L15="",$M15=""),"Missing required field",IF($I15&lt;$H15,"Latest date precedes earliest date",IF(AND(OR($M15="Active",$M15="Contacting"),$P15=""),"Next follow-up date missing",IF(AND($M15="On Hold",$Q15=""),"Hold-through date missing",IF(AND($M15="Scheduled",$R15=""),"Scheduled date missing",IF(AND(OR($M15="Scheduled",$M15="Removed"),$S15=""),"Outcome reason missing",IF(AND($R15&lt;&gt;"",OR($R15&lt;$H15,$R15&gt;$I15)),"Scheduled date outside requested window","OK")))))))))</f>
        <v/>
      </c>
    </row>
    <row r="16" ht="30" customHeight="1">
      <c r="A16" s="15" t="n"/>
      <c r="B16" s="16" t="n"/>
      <c r="C16" s="16" t="n"/>
      <c r="D16" s="16" t="n"/>
      <c r="E16" s="16" t="n"/>
      <c r="F16" s="16" t="n"/>
      <c r="G16" s="17" t="n"/>
      <c r="H16" s="17" t="n"/>
      <c r="I16" s="17" t="n"/>
      <c r="J16" s="16" t="n"/>
      <c r="K16" s="18" t="n"/>
      <c r="L16" s="16" t="n"/>
      <c r="M16" s="16" t="n"/>
      <c r="N16" s="17" t="n"/>
      <c r="O16" s="18" t="n"/>
      <c r="P16" s="17" t="n"/>
      <c r="Q16" s="17" t="n"/>
      <c r="R16" s="17" t="n"/>
      <c r="S16" s="16" t="n"/>
      <c r="T16" s="19" t="n"/>
      <c r="U16" s="20">
        <f>IF($A16="","",IF(OR($M16="Active",$M16="Contacting",$M16="On Hold"),MAX(0,TODAY()-$G16),""))</f>
        <v/>
      </c>
      <c r="V16" s="21">
        <f>IF($A16="","",IF(OR($M16="Scheduled",$M16="Removed"),"Closed",IF($M16="On Hold",IF($Q16="","Hold date missing",IF($Q16&lt;TODAY(),"Hold expired","On hold")),IF($P16="","Follow-up date missing",IF($P16&lt;TODAY(),"Overdue",IF($P16&lt;=TODAY()+'Lists &amp; Setup'!$B$3,"Due soon","Planned"))))))</f>
        <v/>
      </c>
      <c r="W16" s="21">
        <f>IF($A16="","",IF(OR($M16="Scheduled",$M16="Removed"),"Closed",IF($I16="","Date missing",IF($I16&lt;TODAY(),"Expired",IF($I16&lt;=TODAY()+'Lists &amp; Setup'!$B$4,"Closing soon","Open")))))</f>
        <v/>
      </c>
      <c r="X16" s="21">
        <f>IF($A16="","",IF(COUNTIF($A$5:$A$204,$A16)&gt;1,"Duplicate Request ID",IF(OR($B16="",$C16="",$D16="",$E16="",$G16="",$H16="",$I16="",$L16="",$M16=""),"Missing required field",IF($I16&lt;$H16,"Latest date precedes earliest date",IF(AND(OR($M16="Active",$M16="Contacting"),$P16=""),"Next follow-up date missing",IF(AND($M16="On Hold",$Q16=""),"Hold-through date missing",IF(AND($M16="Scheduled",$R16=""),"Scheduled date missing",IF(AND(OR($M16="Scheduled",$M16="Removed"),$S16=""),"Outcome reason missing",IF(AND($R16&lt;&gt;"",OR($R16&lt;$H16,$R16&gt;$I16)),"Scheduled date outside requested window","OK")))))))))</f>
        <v/>
      </c>
    </row>
    <row r="17" ht="30" customHeight="1">
      <c r="A17" s="15" t="n"/>
      <c r="B17" s="16" t="n"/>
      <c r="C17" s="16" t="n"/>
      <c r="D17" s="16" t="n"/>
      <c r="E17" s="16" t="n"/>
      <c r="F17" s="16" t="n"/>
      <c r="G17" s="17" t="n"/>
      <c r="H17" s="17" t="n"/>
      <c r="I17" s="17" t="n"/>
      <c r="J17" s="16" t="n"/>
      <c r="K17" s="18" t="n"/>
      <c r="L17" s="16" t="n"/>
      <c r="M17" s="16" t="n"/>
      <c r="N17" s="17" t="n"/>
      <c r="O17" s="18" t="n"/>
      <c r="P17" s="17" t="n"/>
      <c r="Q17" s="17" t="n"/>
      <c r="R17" s="17" t="n"/>
      <c r="S17" s="16" t="n"/>
      <c r="T17" s="19" t="n"/>
      <c r="U17" s="20">
        <f>IF($A17="","",IF(OR($M17="Active",$M17="Contacting",$M17="On Hold"),MAX(0,TODAY()-$G17),""))</f>
        <v/>
      </c>
      <c r="V17" s="21">
        <f>IF($A17="","",IF(OR($M17="Scheduled",$M17="Removed"),"Closed",IF($M17="On Hold",IF($Q17="","Hold date missing",IF($Q17&lt;TODAY(),"Hold expired","On hold")),IF($P17="","Follow-up date missing",IF($P17&lt;TODAY(),"Overdue",IF($P17&lt;=TODAY()+'Lists &amp; Setup'!$B$3,"Due soon","Planned"))))))</f>
        <v/>
      </c>
      <c r="W17" s="21">
        <f>IF($A17="","",IF(OR($M17="Scheduled",$M17="Removed"),"Closed",IF($I17="","Date missing",IF($I17&lt;TODAY(),"Expired",IF($I17&lt;=TODAY()+'Lists &amp; Setup'!$B$4,"Closing soon","Open")))))</f>
        <v/>
      </c>
      <c r="X17" s="21">
        <f>IF($A17="","",IF(COUNTIF($A$5:$A$204,$A17)&gt;1,"Duplicate Request ID",IF(OR($B17="",$C17="",$D17="",$E17="",$G17="",$H17="",$I17="",$L17="",$M17=""),"Missing required field",IF($I17&lt;$H17,"Latest date precedes earliest date",IF(AND(OR($M17="Active",$M17="Contacting"),$P17=""),"Next follow-up date missing",IF(AND($M17="On Hold",$Q17=""),"Hold-through date missing",IF(AND($M17="Scheduled",$R17=""),"Scheduled date missing",IF(AND(OR($M17="Scheduled",$M17="Removed"),$S17=""),"Outcome reason missing",IF(AND($R17&lt;&gt;"",OR($R17&lt;$H17,$R17&gt;$I17)),"Scheduled date outside requested window","OK")))))))))</f>
        <v/>
      </c>
    </row>
    <row r="18" ht="30" customHeight="1">
      <c r="A18" s="15" t="n"/>
      <c r="B18" s="16" t="n"/>
      <c r="C18" s="16" t="n"/>
      <c r="D18" s="16" t="n"/>
      <c r="E18" s="16" t="n"/>
      <c r="F18" s="16" t="n"/>
      <c r="G18" s="17" t="n"/>
      <c r="H18" s="17" t="n"/>
      <c r="I18" s="17" t="n"/>
      <c r="J18" s="16" t="n"/>
      <c r="K18" s="18" t="n"/>
      <c r="L18" s="16" t="n"/>
      <c r="M18" s="16" t="n"/>
      <c r="N18" s="17" t="n"/>
      <c r="O18" s="18" t="n"/>
      <c r="P18" s="17" t="n"/>
      <c r="Q18" s="17" t="n"/>
      <c r="R18" s="17" t="n"/>
      <c r="S18" s="16" t="n"/>
      <c r="T18" s="19" t="n"/>
      <c r="U18" s="20">
        <f>IF($A18="","",IF(OR($M18="Active",$M18="Contacting",$M18="On Hold"),MAX(0,TODAY()-$G18),""))</f>
        <v/>
      </c>
      <c r="V18" s="21">
        <f>IF($A18="","",IF(OR($M18="Scheduled",$M18="Removed"),"Closed",IF($M18="On Hold",IF($Q18="","Hold date missing",IF($Q18&lt;TODAY(),"Hold expired","On hold")),IF($P18="","Follow-up date missing",IF($P18&lt;TODAY(),"Overdue",IF($P18&lt;=TODAY()+'Lists &amp; Setup'!$B$3,"Due soon","Planned"))))))</f>
        <v/>
      </c>
      <c r="W18" s="21">
        <f>IF($A18="","",IF(OR($M18="Scheduled",$M18="Removed"),"Closed",IF($I18="","Date missing",IF($I18&lt;TODAY(),"Expired",IF($I18&lt;=TODAY()+'Lists &amp; Setup'!$B$4,"Closing soon","Open")))))</f>
        <v/>
      </c>
      <c r="X18" s="21">
        <f>IF($A18="","",IF(COUNTIF($A$5:$A$204,$A18)&gt;1,"Duplicate Request ID",IF(OR($B18="",$C18="",$D18="",$E18="",$G18="",$H18="",$I18="",$L18="",$M18=""),"Missing required field",IF($I18&lt;$H18,"Latest date precedes earliest date",IF(AND(OR($M18="Active",$M18="Contacting"),$P18=""),"Next follow-up date missing",IF(AND($M18="On Hold",$Q18=""),"Hold-through date missing",IF(AND($M18="Scheduled",$R18=""),"Scheduled date missing",IF(AND(OR($M18="Scheduled",$M18="Removed"),$S18=""),"Outcome reason missing",IF(AND($R18&lt;&gt;"",OR($R18&lt;$H18,$R18&gt;$I18)),"Scheduled date outside requested window","OK")))))))))</f>
        <v/>
      </c>
    </row>
    <row r="19" ht="30" customHeight="1">
      <c r="A19" s="15" t="n"/>
      <c r="B19" s="16" t="n"/>
      <c r="C19" s="16" t="n"/>
      <c r="D19" s="16" t="n"/>
      <c r="E19" s="16" t="n"/>
      <c r="F19" s="16" t="n"/>
      <c r="G19" s="17" t="n"/>
      <c r="H19" s="17" t="n"/>
      <c r="I19" s="17" t="n"/>
      <c r="J19" s="16" t="n"/>
      <c r="K19" s="18" t="n"/>
      <c r="L19" s="16" t="n"/>
      <c r="M19" s="16" t="n"/>
      <c r="N19" s="17" t="n"/>
      <c r="O19" s="18" t="n"/>
      <c r="P19" s="17" t="n"/>
      <c r="Q19" s="17" t="n"/>
      <c r="R19" s="17" t="n"/>
      <c r="S19" s="16" t="n"/>
      <c r="T19" s="19" t="n"/>
      <c r="U19" s="20">
        <f>IF($A19="","",IF(OR($M19="Active",$M19="Contacting",$M19="On Hold"),MAX(0,TODAY()-$G19),""))</f>
        <v/>
      </c>
      <c r="V19" s="21">
        <f>IF($A19="","",IF(OR($M19="Scheduled",$M19="Removed"),"Closed",IF($M19="On Hold",IF($Q19="","Hold date missing",IF($Q19&lt;TODAY(),"Hold expired","On hold")),IF($P19="","Follow-up date missing",IF($P19&lt;TODAY(),"Overdue",IF($P19&lt;=TODAY()+'Lists &amp; Setup'!$B$3,"Due soon","Planned"))))))</f>
        <v/>
      </c>
      <c r="W19" s="21">
        <f>IF($A19="","",IF(OR($M19="Scheduled",$M19="Removed"),"Closed",IF($I19="","Date missing",IF($I19&lt;TODAY(),"Expired",IF($I19&lt;=TODAY()+'Lists &amp; Setup'!$B$4,"Closing soon","Open")))))</f>
        <v/>
      </c>
      <c r="X19" s="21">
        <f>IF($A19="","",IF(COUNTIF($A$5:$A$204,$A19)&gt;1,"Duplicate Request ID",IF(OR($B19="",$C19="",$D19="",$E19="",$G19="",$H19="",$I19="",$L19="",$M19=""),"Missing required field",IF($I19&lt;$H19,"Latest date precedes earliest date",IF(AND(OR($M19="Active",$M19="Contacting"),$P19=""),"Next follow-up date missing",IF(AND($M19="On Hold",$Q19=""),"Hold-through date missing",IF(AND($M19="Scheduled",$R19=""),"Scheduled date missing",IF(AND(OR($M19="Scheduled",$M19="Removed"),$S19=""),"Outcome reason missing",IF(AND($R19&lt;&gt;"",OR($R19&lt;$H19,$R19&gt;$I19)),"Scheduled date outside requested window","OK")))))))))</f>
        <v/>
      </c>
    </row>
    <row r="20" ht="30" customHeight="1">
      <c r="A20" s="15" t="n"/>
      <c r="B20" s="16" t="n"/>
      <c r="C20" s="16" t="n"/>
      <c r="D20" s="16" t="n"/>
      <c r="E20" s="16" t="n"/>
      <c r="F20" s="16" t="n"/>
      <c r="G20" s="17" t="n"/>
      <c r="H20" s="17" t="n"/>
      <c r="I20" s="17" t="n"/>
      <c r="J20" s="16" t="n"/>
      <c r="K20" s="18" t="n"/>
      <c r="L20" s="16" t="n"/>
      <c r="M20" s="16" t="n"/>
      <c r="N20" s="17" t="n"/>
      <c r="O20" s="18" t="n"/>
      <c r="P20" s="17" t="n"/>
      <c r="Q20" s="17" t="n"/>
      <c r="R20" s="17" t="n"/>
      <c r="S20" s="16" t="n"/>
      <c r="T20" s="19" t="n"/>
      <c r="U20" s="20">
        <f>IF($A20="","",IF(OR($M20="Active",$M20="Contacting",$M20="On Hold"),MAX(0,TODAY()-$G20),""))</f>
        <v/>
      </c>
      <c r="V20" s="21">
        <f>IF($A20="","",IF(OR($M20="Scheduled",$M20="Removed"),"Closed",IF($M20="On Hold",IF($Q20="","Hold date missing",IF($Q20&lt;TODAY(),"Hold expired","On hold")),IF($P20="","Follow-up date missing",IF($P20&lt;TODAY(),"Overdue",IF($P20&lt;=TODAY()+'Lists &amp; Setup'!$B$3,"Due soon","Planned"))))))</f>
        <v/>
      </c>
      <c r="W20" s="21">
        <f>IF($A20="","",IF(OR($M20="Scheduled",$M20="Removed"),"Closed",IF($I20="","Date missing",IF($I20&lt;TODAY(),"Expired",IF($I20&lt;=TODAY()+'Lists &amp; Setup'!$B$4,"Closing soon","Open")))))</f>
        <v/>
      </c>
      <c r="X20" s="21">
        <f>IF($A20="","",IF(COUNTIF($A$5:$A$204,$A20)&gt;1,"Duplicate Request ID",IF(OR($B20="",$C20="",$D20="",$E20="",$G20="",$H20="",$I20="",$L20="",$M20=""),"Missing required field",IF($I20&lt;$H20,"Latest date precedes earliest date",IF(AND(OR($M20="Active",$M20="Contacting"),$P20=""),"Next follow-up date missing",IF(AND($M20="On Hold",$Q20=""),"Hold-through date missing",IF(AND($M20="Scheduled",$R20=""),"Scheduled date missing",IF(AND(OR($M20="Scheduled",$M20="Removed"),$S20=""),"Outcome reason missing",IF(AND($R20&lt;&gt;"",OR($R20&lt;$H20,$R20&gt;$I20)),"Scheduled date outside requested window","OK")))))))))</f>
        <v/>
      </c>
    </row>
    <row r="21" ht="30" customHeight="1">
      <c r="A21" s="15" t="n"/>
      <c r="B21" s="16" t="n"/>
      <c r="C21" s="16" t="n"/>
      <c r="D21" s="16" t="n"/>
      <c r="E21" s="16" t="n"/>
      <c r="F21" s="16" t="n"/>
      <c r="G21" s="17" t="n"/>
      <c r="H21" s="17" t="n"/>
      <c r="I21" s="17" t="n"/>
      <c r="J21" s="16" t="n"/>
      <c r="K21" s="18" t="n"/>
      <c r="L21" s="16" t="n"/>
      <c r="M21" s="16" t="n"/>
      <c r="N21" s="17" t="n"/>
      <c r="O21" s="18" t="n"/>
      <c r="P21" s="17" t="n"/>
      <c r="Q21" s="17" t="n"/>
      <c r="R21" s="17" t="n"/>
      <c r="S21" s="16" t="n"/>
      <c r="T21" s="19" t="n"/>
      <c r="U21" s="20">
        <f>IF($A21="","",IF(OR($M21="Active",$M21="Contacting",$M21="On Hold"),MAX(0,TODAY()-$G21),""))</f>
        <v/>
      </c>
      <c r="V21" s="21">
        <f>IF($A21="","",IF(OR($M21="Scheduled",$M21="Removed"),"Closed",IF($M21="On Hold",IF($Q21="","Hold date missing",IF($Q21&lt;TODAY(),"Hold expired","On hold")),IF($P21="","Follow-up date missing",IF($P21&lt;TODAY(),"Overdue",IF($P21&lt;=TODAY()+'Lists &amp; Setup'!$B$3,"Due soon","Planned"))))))</f>
        <v/>
      </c>
      <c r="W21" s="21">
        <f>IF($A21="","",IF(OR($M21="Scheduled",$M21="Removed"),"Closed",IF($I21="","Date missing",IF($I21&lt;TODAY(),"Expired",IF($I21&lt;=TODAY()+'Lists &amp; Setup'!$B$4,"Closing soon","Open")))))</f>
        <v/>
      </c>
      <c r="X21" s="21">
        <f>IF($A21="","",IF(COUNTIF($A$5:$A$204,$A21)&gt;1,"Duplicate Request ID",IF(OR($B21="",$C21="",$D21="",$E21="",$G21="",$H21="",$I21="",$L21="",$M21=""),"Missing required field",IF($I21&lt;$H21,"Latest date precedes earliest date",IF(AND(OR($M21="Active",$M21="Contacting"),$P21=""),"Next follow-up date missing",IF(AND($M21="On Hold",$Q21=""),"Hold-through date missing",IF(AND($M21="Scheduled",$R21=""),"Scheduled date missing",IF(AND(OR($M21="Scheduled",$M21="Removed"),$S21=""),"Outcome reason missing",IF(AND($R21&lt;&gt;"",OR($R21&lt;$H21,$R21&gt;$I21)),"Scheduled date outside requested window","OK")))))))))</f>
        <v/>
      </c>
    </row>
    <row r="22" ht="30" customHeight="1">
      <c r="A22" s="15" t="n"/>
      <c r="B22" s="16" t="n"/>
      <c r="C22" s="16" t="n"/>
      <c r="D22" s="16" t="n"/>
      <c r="E22" s="16" t="n"/>
      <c r="F22" s="16" t="n"/>
      <c r="G22" s="17" t="n"/>
      <c r="H22" s="17" t="n"/>
      <c r="I22" s="17" t="n"/>
      <c r="J22" s="16" t="n"/>
      <c r="K22" s="18" t="n"/>
      <c r="L22" s="16" t="n"/>
      <c r="M22" s="16" t="n"/>
      <c r="N22" s="17" t="n"/>
      <c r="O22" s="18" t="n"/>
      <c r="P22" s="17" t="n"/>
      <c r="Q22" s="17" t="n"/>
      <c r="R22" s="17" t="n"/>
      <c r="S22" s="16" t="n"/>
      <c r="T22" s="19" t="n"/>
      <c r="U22" s="20">
        <f>IF($A22="","",IF(OR($M22="Active",$M22="Contacting",$M22="On Hold"),MAX(0,TODAY()-$G22),""))</f>
        <v/>
      </c>
      <c r="V22" s="21">
        <f>IF($A22="","",IF(OR($M22="Scheduled",$M22="Removed"),"Closed",IF($M22="On Hold",IF($Q22="","Hold date missing",IF($Q22&lt;TODAY(),"Hold expired","On hold")),IF($P22="","Follow-up date missing",IF($P22&lt;TODAY(),"Overdue",IF($P22&lt;=TODAY()+'Lists &amp; Setup'!$B$3,"Due soon","Planned"))))))</f>
        <v/>
      </c>
      <c r="W22" s="21">
        <f>IF($A22="","",IF(OR($M22="Scheduled",$M22="Removed"),"Closed",IF($I22="","Date missing",IF($I22&lt;TODAY(),"Expired",IF($I22&lt;=TODAY()+'Lists &amp; Setup'!$B$4,"Closing soon","Open")))))</f>
        <v/>
      </c>
      <c r="X22" s="21">
        <f>IF($A22="","",IF(COUNTIF($A$5:$A$204,$A22)&gt;1,"Duplicate Request ID",IF(OR($B22="",$C22="",$D22="",$E22="",$G22="",$H22="",$I22="",$L22="",$M22=""),"Missing required field",IF($I22&lt;$H22,"Latest date precedes earliest date",IF(AND(OR($M22="Active",$M22="Contacting"),$P22=""),"Next follow-up date missing",IF(AND($M22="On Hold",$Q22=""),"Hold-through date missing",IF(AND($M22="Scheduled",$R22=""),"Scheduled date missing",IF(AND(OR($M22="Scheduled",$M22="Removed"),$S22=""),"Outcome reason missing",IF(AND($R22&lt;&gt;"",OR($R22&lt;$H22,$R22&gt;$I22)),"Scheduled date outside requested window","OK")))))))))</f>
        <v/>
      </c>
    </row>
    <row r="23" ht="30" customHeight="1">
      <c r="A23" s="15" t="n"/>
      <c r="B23" s="16" t="n"/>
      <c r="C23" s="16" t="n"/>
      <c r="D23" s="16" t="n"/>
      <c r="E23" s="16" t="n"/>
      <c r="F23" s="16" t="n"/>
      <c r="G23" s="17" t="n"/>
      <c r="H23" s="17" t="n"/>
      <c r="I23" s="17" t="n"/>
      <c r="J23" s="16" t="n"/>
      <c r="K23" s="18" t="n"/>
      <c r="L23" s="16" t="n"/>
      <c r="M23" s="16" t="n"/>
      <c r="N23" s="17" t="n"/>
      <c r="O23" s="18" t="n"/>
      <c r="P23" s="17" t="n"/>
      <c r="Q23" s="17" t="n"/>
      <c r="R23" s="17" t="n"/>
      <c r="S23" s="16" t="n"/>
      <c r="T23" s="19" t="n"/>
      <c r="U23" s="20">
        <f>IF($A23="","",IF(OR($M23="Active",$M23="Contacting",$M23="On Hold"),MAX(0,TODAY()-$G23),""))</f>
        <v/>
      </c>
      <c r="V23" s="21">
        <f>IF($A23="","",IF(OR($M23="Scheduled",$M23="Removed"),"Closed",IF($M23="On Hold",IF($Q23="","Hold date missing",IF($Q23&lt;TODAY(),"Hold expired","On hold")),IF($P23="","Follow-up date missing",IF($P23&lt;TODAY(),"Overdue",IF($P23&lt;=TODAY()+'Lists &amp; Setup'!$B$3,"Due soon","Planned"))))))</f>
        <v/>
      </c>
      <c r="W23" s="21">
        <f>IF($A23="","",IF(OR($M23="Scheduled",$M23="Removed"),"Closed",IF($I23="","Date missing",IF($I23&lt;TODAY(),"Expired",IF($I23&lt;=TODAY()+'Lists &amp; Setup'!$B$4,"Closing soon","Open")))))</f>
        <v/>
      </c>
      <c r="X23" s="21">
        <f>IF($A23="","",IF(COUNTIF($A$5:$A$204,$A23)&gt;1,"Duplicate Request ID",IF(OR($B23="",$C23="",$D23="",$E23="",$G23="",$H23="",$I23="",$L23="",$M23=""),"Missing required field",IF($I23&lt;$H23,"Latest date precedes earliest date",IF(AND(OR($M23="Active",$M23="Contacting"),$P23=""),"Next follow-up date missing",IF(AND($M23="On Hold",$Q23=""),"Hold-through date missing",IF(AND($M23="Scheduled",$R23=""),"Scheduled date missing",IF(AND(OR($M23="Scheduled",$M23="Removed"),$S23=""),"Outcome reason missing",IF(AND($R23&lt;&gt;"",OR($R23&lt;$H23,$R23&gt;$I23)),"Scheduled date outside requested window","OK")))))))))</f>
        <v/>
      </c>
    </row>
    <row r="24" ht="30" customHeight="1">
      <c r="A24" s="15" t="n"/>
      <c r="B24" s="16" t="n"/>
      <c r="C24" s="16" t="n"/>
      <c r="D24" s="16" t="n"/>
      <c r="E24" s="16" t="n"/>
      <c r="F24" s="16" t="n"/>
      <c r="G24" s="17" t="n"/>
      <c r="H24" s="17" t="n"/>
      <c r="I24" s="17" t="n"/>
      <c r="J24" s="16" t="n"/>
      <c r="K24" s="18" t="n"/>
      <c r="L24" s="16" t="n"/>
      <c r="M24" s="16" t="n"/>
      <c r="N24" s="17" t="n"/>
      <c r="O24" s="18" t="n"/>
      <c r="P24" s="17" t="n"/>
      <c r="Q24" s="17" t="n"/>
      <c r="R24" s="17" t="n"/>
      <c r="S24" s="16" t="n"/>
      <c r="T24" s="19" t="n"/>
      <c r="U24" s="20">
        <f>IF($A24="","",IF(OR($M24="Active",$M24="Contacting",$M24="On Hold"),MAX(0,TODAY()-$G24),""))</f>
        <v/>
      </c>
      <c r="V24" s="21">
        <f>IF($A24="","",IF(OR($M24="Scheduled",$M24="Removed"),"Closed",IF($M24="On Hold",IF($Q24="","Hold date missing",IF($Q24&lt;TODAY(),"Hold expired","On hold")),IF($P24="","Follow-up date missing",IF($P24&lt;TODAY(),"Overdue",IF($P24&lt;=TODAY()+'Lists &amp; Setup'!$B$3,"Due soon","Planned"))))))</f>
        <v/>
      </c>
      <c r="W24" s="21">
        <f>IF($A24="","",IF(OR($M24="Scheduled",$M24="Removed"),"Closed",IF($I24="","Date missing",IF($I24&lt;TODAY(),"Expired",IF($I24&lt;=TODAY()+'Lists &amp; Setup'!$B$4,"Closing soon","Open")))))</f>
        <v/>
      </c>
      <c r="X24" s="21">
        <f>IF($A24="","",IF(COUNTIF($A$5:$A$204,$A24)&gt;1,"Duplicate Request ID",IF(OR($B24="",$C24="",$D24="",$E24="",$G24="",$H24="",$I24="",$L24="",$M24=""),"Missing required field",IF($I24&lt;$H24,"Latest date precedes earliest date",IF(AND(OR($M24="Active",$M24="Contacting"),$P24=""),"Next follow-up date missing",IF(AND($M24="On Hold",$Q24=""),"Hold-through date missing",IF(AND($M24="Scheduled",$R24=""),"Scheduled date missing",IF(AND(OR($M24="Scheduled",$M24="Removed"),$S24=""),"Outcome reason missing",IF(AND($R24&lt;&gt;"",OR($R24&lt;$H24,$R24&gt;$I24)),"Scheduled date outside requested window","OK")))))))))</f>
        <v/>
      </c>
    </row>
    <row r="25" ht="30" customHeight="1">
      <c r="A25" s="15" t="n"/>
      <c r="B25" s="16" t="n"/>
      <c r="C25" s="16" t="n"/>
      <c r="D25" s="16" t="n"/>
      <c r="E25" s="16" t="n"/>
      <c r="F25" s="16" t="n"/>
      <c r="G25" s="17" t="n"/>
      <c r="H25" s="17" t="n"/>
      <c r="I25" s="17" t="n"/>
      <c r="J25" s="16" t="n"/>
      <c r="K25" s="18" t="n"/>
      <c r="L25" s="16" t="n"/>
      <c r="M25" s="16" t="n"/>
      <c r="N25" s="17" t="n"/>
      <c r="O25" s="18" t="n"/>
      <c r="P25" s="17" t="n"/>
      <c r="Q25" s="17" t="n"/>
      <c r="R25" s="17" t="n"/>
      <c r="S25" s="16" t="n"/>
      <c r="T25" s="19" t="n"/>
      <c r="U25" s="20">
        <f>IF($A25="","",IF(OR($M25="Active",$M25="Contacting",$M25="On Hold"),MAX(0,TODAY()-$G25),""))</f>
        <v/>
      </c>
      <c r="V25" s="21">
        <f>IF($A25="","",IF(OR($M25="Scheduled",$M25="Removed"),"Closed",IF($M25="On Hold",IF($Q25="","Hold date missing",IF($Q25&lt;TODAY(),"Hold expired","On hold")),IF($P25="","Follow-up date missing",IF($P25&lt;TODAY(),"Overdue",IF($P25&lt;=TODAY()+'Lists &amp; Setup'!$B$3,"Due soon","Planned"))))))</f>
        <v/>
      </c>
      <c r="W25" s="21">
        <f>IF($A25="","",IF(OR($M25="Scheduled",$M25="Removed"),"Closed",IF($I25="","Date missing",IF($I25&lt;TODAY(),"Expired",IF($I25&lt;=TODAY()+'Lists &amp; Setup'!$B$4,"Closing soon","Open")))))</f>
        <v/>
      </c>
      <c r="X25" s="21">
        <f>IF($A25="","",IF(COUNTIF($A$5:$A$204,$A25)&gt;1,"Duplicate Request ID",IF(OR($B25="",$C25="",$D25="",$E25="",$G25="",$H25="",$I25="",$L25="",$M25=""),"Missing required field",IF($I25&lt;$H25,"Latest date precedes earliest date",IF(AND(OR($M25="Active",$M25="Contacting"),$P25=""),"Next follow-up date missing",IF(AND($M25="On Hold",$Q25=""),"Hold-through date missing",IF(AND($M25="Scheduled",$R25=""),"Scheduled date missing",IF(AND(OR($M25="Scheduled",$M25="Removed"),$S25=""),"Outcome reason missing",IF(AND($R25&lt;&gt;"",OR($R25&lt;$H25,$R25&gt;$I25)),"Scheduled date outside requested window","OK")))))))))</f>
        <v/>
      </c>
    </row>
    <row r="26" ht="30" customHeight="1">
      <c r="A26" s="15" t="n"/>
      <c r="B26" s="16" t="n"/>
      <c r="C26" s="16" t="n"/>
      <c r="D26" s="16" t="n"/>
      <c r="E26" s="16" t="n"/>
      <c r="F26" s="16" t="n"/>
      <c r="G26" s="17" t="n"/>
      <c r="H26" s="17" t="n"/>
      <c r="I26" s="17" t="n"/>
      <c r="J26" s="16" t="n"/>
      <c r="K26" s="18" t="n"/>
      <c r="L26" s="16" t="n"/>
      <c r="M26" s="16" t="n"/>
      <c r="N26" s="17" t="n"/>
      <c r="O26" s="18" t="n"/>
      <c r="P26" s="17" t="n"/>
      <c r="Q26" s="17" t="n"/>
      <c r="R26" s="17" t="n"/>
      <c r="S26" s="16" t="n"/>
      <c r="T26" s="19" t="n"/>
      <c r="U26" s="20">
        <f>IF($A26="","",IF(OR($M26="Active",$M26="Contacting",$M26="On Hold"),MAX(0,TODAY()-$G26),""))</f>
        <v/>
      </c>
      <c r="V26" s="21">
        <f>IF($A26="","",IF(OR($M26="Scheduled",$M26="Removed"),"Closed",IF($M26="On Hold",IF($Q26="","Hold date missing",IF($Q26&lt;TODAY(),"Hold expired","On hold")),IF($P26="","Follow-up date missing",IF($P26&lt;TODAY(),"Overdue",IF($P26&lt;=TODAY()+'Lists &amp; Setup'!$B$3,"Due soon","Planned"))))))</f>
        <v/>
      </c>
      <c r="W26" s="21">
        <f>IF($A26="","",IF(OR($M26="Scheduled",$M26="Removed"),"Closed",IF($I26="","Date missing",IF($I26&lt;TODAY(),"Expired",IF($I26&lt;=TODAY()+'Lists &amp; Setup'!$B$4,"Closing soon","Open")))))</f>
        <v/>
      </c>
      <c r="X26" s="21">
        <f>IF($A26="","",IF(COUNTIF($A$5:$A$204,$A26)&gt;1,"Duplicate Request ID",IF(OR($B26="",$C26="",$D26="",$E26="",$G26="",$H26="",$I26="",$L26="",$M26=""),"Missing required field",IF($I26&lt;$H26,"Latest date precedes earliest date",IF(AND(OR($M26="Active",$M26="Contacting"),$P26=""),"Next follow-up date missing",IF(AND($M26="On Hold",$Q26=""),"Hold-through date missing",IF(AND($M26="Scheduled",$R26=""),"Scheduled date missing",IF(AND(OR($M26="Scheduled",$M26="Removed"),$S26=""),"Outcome reason missing",IF(AND($R26&lt;&gt;"",OR($R26&lt;$H26,$R26&gt;$I26)),"Scheduled date outside requested window","OK")))))))))</f>
        <v/>
      </c>
    </row>
    <row r="27" ht="30" customHeight="1">
      <c r="A27" s="15" t="n"/>
      <c r="B27" s="16" t="n"/>
      <c r="C27" s="16" t="n"/>
      <c r="D27" s="16" t="n"/>
      <c r="E27" s="16" t="n"/>
      <c r="F27" s="16" t="n"/>
      <c r="G27" s="17" t="n"/>
      <c r="H27" s="17" t="n"/>
      <c r="I27" s="17" t="n"/>
      <c r="J27" s="16" t="n"/>
      <c r="K27" s="18" t="n"/>
      <c r="L27" s="16" t="n"/>
      <c r="M27" s="16" t="n"/>
      <c r="N27" s="17" t="n"/>
      <c r="O27" s="18" t="n"/>
      <c r="P27" s="17" t="n"/>
      <c r="Q27" s="17" t="n"/>
      <c r="R27" s="17" t="n"/>
      <c r="S27" s="16" t="n"/>
      <c r="T27" s="19" t="n"/>
      <c r="U27" s="20">
        <f>IF($A27="","",IF(OR($M27="Active",$M27="Contacting",$M27="On Hold"),MAX(0,TODAY()-$G27),""))</f>
        <v/>
      </c>
      <c r="V27" s="21">
        <f>IF($A27="","",IF(OR($M27="Scheduled",$M27="Removed"),"Closed",IF($M27="On Hold",IF($Q27="","Hold date missing",IF($Q27&lt;TODAY(),"Hold expired","On hold")),IF($P27="","Follow-up date missing",IF($P27&lt;TODAY(),"Overdue",IF($P27&lt;=TODAY()+'Lists &amp; Setup'!$B$3,"Due soon","Planned"))))))</f>
        <v/>
      </c>
      <c r="W27" s="21">
        <f>IF($A27="","",IF(OR($M27="Scheduled",$M27="Removed"),"Closed",IF($I27="","Date missing",IF($I27&lt;TODAY(),"Expired",IF($I27&lt;=TODAY()+'Lists &amp; Setup'!$B$4,"Closing soon","Open")))))</f>
        <v/>
      </c>
      <c r="X27" s="21">
        <f>IF($A27="","",IF(COUNTIF($A$5:$A$204,$A27)&gt;1,"Duplicate Request ID",IF(OR($B27="",$C27="",$D27="",$E27="",$G27="",$H27="",$I27="",$L27="",$M27=""),"Missing required field",IF($I27&lt;$H27,"Latest date precedes earliest date",IF(AND(OR($M27="Active",$M27="Contacting"),$P27=""),"Next follow-up date missing",IF(AND($M27="On Hold",$Q27=""),"Hold-through date missing",IF(AND($M27="Scheduled",$R27=""),"Scheduled date missing",IF(AND(OR($M27="Scheduled",$M27="Removed"),$S27=""),"Outcome reason missing",IF(AND($R27&lt;&gt;"",OR($R27&lt;$H27,$R27&gt;$I27)),"Scheduled date outside requested window","OK")))))))))</f>
        <v/>
      </c>
    </row>
    <row r="28" ht="30" customHeight="1">
      <c r="A28" s="15" t="n"/>
      <c r="B28" s="16" t="n"/>
      <c r="C28" s="16" t="n"/>
      <c r="D28" s="16" t="n"/>
      <c r="E28" s="16" t="n"/>
      <c r="F28" s="16" t="n"/>
      <c r="G28" s="17" t="n"/>
      <c r="H28" s="17" t="n"/>
      <c r="I28" s="17" t="n"/>
      <c r="J28" s="16" t="n"/>
      <c r="K28" s="18" t="n"/>
      <c r="L28" s="16" t="n"/>
      <c r="M28" s="16" t="n"/>
      <c r="N28" s="17" t="n"/>
      <c r="O28" s="18" t="n"/>
      <c r="P28" s="17" t="n"/>
      <c r="Q28" s="17" t="n"/>
      <c r="R28" s="17" t="n"/>
      <c r="S28" s="16" t="n"/>
      <c r="T28" s="19" t="n"/>
      <c r="U28" s="20">
        <f>IF($A28="","",IF(OR($M28="Active",$M28="Contacting",$M28="On Hold"),MAX(0,TODAY()-$G28),""))</f>
        <v/>
      </c>
      <c r="V28" s="21">
        <f>IF($A28="","",IF(OR($M28="Scheduled",$M28="Removed"),"Closed",IF($M28="On Hold",IF($Q28="","Hold date missing",IF($Q28&lt;TODAY(),"Hold expired","On hold")),IF($P28="","Follow-up date missing",IF($P28&lt;TODAY(),"Overdue",IF($P28&lt;=TODAY()+'Lists &amp; Setup'!$B$3,"Due soon","Planned"))))))</f>
        <v/>
      </c>
      <c r="W28" s="21">
        <f>IF($A28="","",IF(OR($M28="Scheduled",$M28="Removed"),"Closed",IF($I28="","Date missing",IF($I28&lt;TODAY(),"Expired",IF($I28&lt;=TODAY()+'Lists &amp; Setup'!$B$4,"Closing soon","Open")))))</f>
        <v/>
      </c>
      <c r="X28" s="21">
        <f>IF($A28="","",IF(COUNTIF($A$5:$A$204,$A28)&gt;1,"Duplicate Request ID",IF(OR($B28="",$C28="",$D28="",$E28="",$G28="",$H28="",$I28="",$L28="",$M28=""),"Missing required field",IF($I28&lt;$H28,"Latest date precedes earliest date",IF(AND(OR($M28="Active",$M28="Contacting"),$P28=""),"Next follow-up date missing",IF(AND($M28="On Hold",$Q28=""),"Hold-through date missing",IF(AND($M28="Scheduled",$R28=""),"Scheduled date missing",IF(AND(OR($M28="Scheduled",$M28="Removed"),$S28=""),"Outcome reason missing",IF(AND($R28&lt;&gt;"",OR($R28&lt;$H28,$R28&gt;$I28)),"Scheduled date outside requested window","OK")))))))))</f>
        <v/>
      </c>
    </row>
    <row r="29" ht="30" customHeight="1">
      <c r="A29" s="15" t="n"/>
      <c r="B29" s="16" t="n"/>
      <c r="C29" s="16" t="n"/>
      <c r="D29" s="16" t="n"/>
      <c r="E29" s="16" t="n"/>
      <c r="F29" s="16" t="n"/>
      <c r="G29" s="17" t="n"/>
      <c r="H29" s="17" t="n"/>
      <c r="I29" s="17" t="n"/>
      <c r="J29" s="16" t="n"/>
      <c r="K29" s="18" t="n"/>
      <c r="L29" s="16" t="n"/>
      <c r="M29" s="16" t="n"/>
      <c r="N29" s="17" t="n"/>
      <c r="O29" s="18" t="n"/>
      <c r="P29" s="17" t="n"/>
      <c r="Q29" s="17" t="n"/>
      <c r="R29" s="17" t="n"/>
      <c r="S29" s="16" t="n"/>
      <c r="T29" s="19" t="n"/>
      <c r="U29" s="20">
        <f>IF($A29="","",IF(OR($M29="Active",$M29="Contacting",$M29="On Hold"),MAX(0,TODAY()-$G29),""))</f>
        <v/>
      </c>
      <c r="V29" s="21">
        <f>IF($A29="","",IF(OR($M29="Scheduled",$M29="Removed"),"Closed",IF($M29="On Hold",IF($Q29="","Hold date missing",IF($Q29&lt;TODAY(),"Hold expired","On hold")),IF($P29="","Follow-up date missing",IF($P29&lt;TODAY(),"Overdue",IF($P29&lt;=TODAY()+'Lists &amp; Setup'!$B$3,"Due soon","Planned"))))))</f>
        <v/>
      </c>
      <c r="W29" s="21">
        <f>IF($A29="","",IF(OR($M29="Scheduled",$M29="Removed"),"Closed",IF($I29="","Date missing",IF($I29&lt;TODAY(),"Expired",IF($I29&lt;=TODAY()+'Lists &amp; Setup'!$B$4,"Closing soon","Open")))))</f>
        <v/>
      </c>
      <c r="X29" s="21">
        <f>IF($A29="","",IF(COUNTIF($A$5:$A$204,$A29)&gt;1,"Duplicate Request ID",IF(OR($B29="",$C29="",$D29="",$E29="",$G29="",$H29="",$I29="",$L29="",$M29=""),"Missing required field",IF($I29&lt;$H29,"Latest date precedes earliest date",IF(AND(OR($M29="Active",$M29="Contacting"),$P29=""),"Next follow-up date missing",IF(AND($M29="On Hold",$Q29=""),"Hold-through date missing",IF(AND($M29="Scheduled",$R29=""),"Scheduled date missing",IF(AND(OR($M29="Scheduled",$M29="Removed"),$S29=""),"Outcome reason missing",IF(AND($R29&lt;&gt;"",OR($R29&lt;$H29,$R29&gt;$I29)),"Scheduled date outside requested window","OK")))))))))</f>
        <v/>
      </c>
    </row>
    <row r="30" ht="30" customHeight="1">
      <c r="A30" s="15" t="n"/>
      <c r="B30" s="16" t="n"/>
      <c r="C30" s="16" t="n"/>
      <c r="D30" s="16" t="n"/>
      <c r="E30" s="16" t="n"/>
      <c r="F30" s="16" t="n"/>
      <c r="G30" s="17" t="n"/>
      <c r="H30" s="17" t="n"/>
      <c r="I30" s="17" t="n"/>
      <c r="J30" s="16" t="n"/>
      <c r="K30" s="18" t="n"/>
      <c r="L30" s="16" t="n"/>
      <c r="M30" s="16" t="n"/>
      <c r="N30" s="17" t="n"/>
      <c r="O30" s="18" t="n"/>
      <c r="P30" s="17" t="n"/>
      <c r="Q30" s="17" t="n"/>
      <c r="R30" s="17" t="n"/>
      <c r="S30" s="16" t="n"/>
      <c r="T30" s="19" t="n"/>
      <c r="U30" s="20">
        <f>IF($A30="","",IF(OR($M30="Active",$M30="Contacting",$M30="On Hold"),MAX(0,TODAY()-$G30),""))</f>
        <v/>
      </c>
      <c r="V30" s="21">
        <f>IF($A30="","",IF(OR($M30="Scheduled",$M30="Removed"),"Closed",IF($M30="On Hold",IF($Q30="","Hold date missing",IF($Q30&lt;TODAY(),"Hold expired","On hold")),IF($P30="","Follow-up date missing",IF($P30&lt;TODAY(),"Overdue",IF($P30&lt;=TODAY()+'Lists &amp; Setup'!$B$3,"Due soon","Planned"))))))</f>
        <v/>
      </c>
      <c r="W30" s="21">
        <f>IF($A30="","",IF(OR($M30="Scheduled",$M30="Removed"),"Closed",IF($I30="","Date missing",IF($I30&lt;TODAY(),"Expired",IF($I30&lt;=TODAY()+'Lists &amp; Setup'!$B$4,"Closing soon","Open")))))</f>
        <v/>
      </c>
      <c r="X30" s="21">
        <f>IF($A30="","",IF(COUNTIF($A$5:$A$204,$A30)&gt;1,"Duplicate Request ID",IF(OR($B30="",$C30="",$D30="",$E30="",$G30="",$H30="",$I30="",$L30="",$M30=""),"Missing required field",IF($I30&lt;$H30,"Latest date precedes earliest date",IF(AND(OR($M30="Active",$M30="Contacting"),$P30=""),"Next follow-up date missing",IF(AND($M30="On Hold",$Q30=""),"Hold-through date missing",IF(AND($M30="Scheduled",$R30=""),"Scheduled date missing",IF(AND(OR($M30="Scheduled",$M30="Removed"),$S30=""),"Outcome reason missing",IF(AND($R30&lt;&gt;"",OR($R30&lt;$H30,$R30&gt;$I30)),"Scheduled date outside requested window","OK")))))))))</f>
        <v/>
      </c>
    </row>
    <row r="31" ht="30" customHeight="1">
      <c r="A31" s="15" t="n"/>
      <c r="B31" s="16" t="n"/>
      <c r="C31" s="16" t="n"/>
      <c r="D31" s="16" t="n"/>
      <c r="E31" s="16" t="n"/>
      <c r="F31" s="16" t="n"/>
      <c r="G31" s="17" t="n"/>
      <c r="H31" s="17" t="n"/>
      <c r="I31" s="17" t="n"/>
      <c r="J31" s="16" t="n"/>
      <c r="K31" s="18" t="n"/>
      <c r="L31" s="16" t="n"/>
      <c r="M31" s="16" t="n"/>
      <c r="N31" s="17" t="n"/>
      <c r="O31" s="18" t="n"/>
      <c r="P31" s="17" t="n"/>
      <c r="Q31" s="17" t="n"/>
      <c r="R31" s="17" t="n"/>
      <c r="S31" s="16" t="n"/>
      <c r="T31" s="19" t="n"/>
      <c r="U31" s="20">
        <f>IF($A31="","",IF(OR($M31="Active",$M31="Contacting",$M31="On Hold"),MAX(0,TODAY()-$G31),""))</f>
        <v/>
      </c>
      <c r="V31" s="21">
        <f>IF($A31="","",IF(OR($M31="Scheduled",$M31="Removed"),"Closed",IF($M31="On Hold",IF($Q31="","Hold date missing",IF($Q31&lt;TODAY(),"Hold expired","On hold")),IF($P31="","Follow-up date missing",IF($P31&lt;TODAY(),"Overdue",IF($P31&lt;=TODAY()+'Lists &amp; Setup'!$B$3,"Due soon","Planned"))))))</f>
        <v/>
      </c>
      <c r="W31" s="21">
        <f>IF($A31="","",IF(OR($M31="Scheduled",$M31="Removed"),"Closed",IF($I31="","Date missing",IF($I31&lt;TODAY(),"Expired",IF($I31&lt;=TODAY()+'Lists &amp; Setup'!$B$4,"Closing soon","Open")))))</f>
        <v/>
      </c>
      <c r="X31" s="21">
        <f>IF($A31="","",IF(COUNTIF($A$5:$A$204,$A31)&gt;1,"Duplicate Request ID",IF(OR($B31="",$C31="",$D31="",$E31="",$G31="",$H31="",$I31="",$L31="",$M31=""),"Missing required field",IF($I31&lt;$H31,"Latest date precedes earliest date",IF(AND(OR($M31="Active",$M31="Contacting"),$P31=""),"Next follow-up date missing",IF(AND($M31="On Hold",$Q31=""),"Hold-through date missing",IF(AND($M31="Scheduled",$R31=""),"Scheduled date missing",IF(AND(OR($M31="Scheduled",$M31="Removed"),$S31=""),"Outcome reason missing",IF(AND($R31&lt;&gt;"",OR($R31&lt;$H31,$R31&gt;$I31)),"Scheduled date outside requested window","OK")))))))))</f>
        <v/>
      </c>
    </row>
    <row r="32" ht="30" customHeight="1">
      <c r="A32" s="15" t="n"/>
      <c r="B32" s="16" t="n"/>
      <c r="C32" s="16" t="n"/>
      <c r="D32" s="16" t="n"/>
      <c r="E32" s="16" t="n"/>
      <c r="F32" s="16" t="n"/>
      <c r="G32" s="17" t="n"/>
      <c r="H32" s="17" t="n"/>
      <c r="I32" s="17" t="n"/>
      <c r="J32" s="16" t="n"/>
      <c r="K32" s="18" t="n"/>
      <c r="L32" s="16" t="n"/>
      <c r="M32" s="16" t="n"/>
      <c r="N32" s="17" t="n"/>
      <c r="O32" s="18" t="n"/>
      <c r="P32" s="17" t="n"/>
      <c r="Q32" s="17" t="n"/>
      <c r="R32" s="17" t="n"/>
      <c r="S32" s="16" t="n"/>
      <c r="T32" s="19" t="n"/>
      <c r="U32" s="20">
        <f>IF($A32="","",IF(OR($M32="Active",$M32="Contacting",$M32="On Hold"),MAX(0,TODAY()-$G32),""))</f>
        <v/>
      </c>
      <c r="V32" s="21">
        <f>IF($A32="","",IF(OR($M32="Scheduled",$M32="Removed"),"Closed",IF($M32="On Hold",IF($Q32="","Hold date missing",IF($Q32&lt;TODAY(),"Hold expired","On hold")),IF($P32="","Follow-up date missing",IF($P32&lt;TODAY(),"Overdue",IF($P32&lt;=TODAY()+'Lists &amp; Setup'!$B$3,"Due soon","Planned"))))))</f>
        <v/>
      </c>
      <c r="W32" s="21">
        <f>IF($A32="","",IF(OR($M32="Scheduled",$M32="Removed"),"Closed",IF($I32="","Date missing",IF($I32&lt;TODAY(),"Expired",IF($I32&lt;=TODAY()+'Lists &amp; Setup'!$B$4,"Closing soon","Open")))))</f>
        <v/>
      </c>
      <c r="X32" s="21">
        <f>IF($A32="","",IF(COUNTIF($A$5:$A$204,$A32)&gt;1,"Duplicate Request ID",IF(OR($B32="",$C32="",$D32="",$E32="",$G32="",$H32="",$I32="",$L32="",$M32=""),"Missing required field",IF($I32&lt;$H32,"Latest date precedes earliest date",IF(AND(OR($M32="Active",$M32="Contacting"),$P32=""),"Next follow-up date missing",IF(AND($M32="On Hold",$Q32=""),"Hold-through date missing",IF(AND($M32="Scheduled",$R32=""),"Scheduled date missing",IF(AND(OR($M32="Scheduled",$M32="Removed"),$S32=""),"Outcome reason missing",IF(AND($R32&lt;&gt;"",OR($R32&lt;$H32,$R32&gt;$I32)),"Scheduled date outside requested window","OK")))))))))</f>
        <v/>
      </c>
    </row>
    <row r="33" ht="30" customHeight="1">
      <c r="A33" s="15" t="n"/>
      <c r="B33" s="16" t="n"/>
      <c r="C33" s="16" t="n"/>
      <c r="D33" s="16" t="n"/>
      <c r="E33" s="16" t="n"/>
      <c r="F33" s="16" t="n"/>
      <c r="G33" s="17" t="n"/>
      <c r="H33" s="17" t="n"/>
      <c r="I33" s="17" t="n"/>
      <c r="J33" s="16" t="n"/>
      <c r="K33" s="18" t="n"/>
      <c r="L33" s="16" t="n"/>
      <c r="M33" s="16" t="n"/>
      <c r="N33" s="17" t="n"/>
      <c r="O33" s="18" t="n"/>
      <c r="P33" s="17" t="n"/>
      <c r="Q33" s="17" t="n"/>
      <c r="R33" s="17" t="n"/>
      <c r="S33" s="16" t="n"/>
      <c r="T33" s="19" t="n"/>
      <c r="U33" s="20">
        <f>IF($A33="","",IF(OR($M33="Active",$M33="Contacting",$M33="On Hold"),MAX(0,TODAY()-$G33),""))</f>
        <v/>
      </c>
      <c r="V33" s="21">
        <f>IF($A33="","",IF(OR($M33="Scheduled",$M33="Removed"),"Closed",IF($M33="On Hold",IF($Q33="","Hold date missing",IF($Q33&lt;TODAY(),"Hold expired","On hold")),IF($P33="","Follow-up date missing",IF($P33&lt;TODAY(),"Overdue",IF($P33&lt;=TODAY()+'Lists &amp; Setup'!$B$3,"Due soon","Planned"))))))</f>
        <v/>
      </c>
      <c r="W33" s="21">
        <f>IF($A33="","",IF(OR($M33="Scheduled",$M33="Removed"),"Closed",IF($I33="","Date missing",IF($I33&lt;TODAY(),"Expired",IF($I33&lt;=TODAY()+'Lists &amp; Setup'!$B$4,"Closing soon","Open")))))</f>
        <v/>
      </c>
      <c r="X33" s="21">
        <f>IF($A33="","",IF(COUNTIF($A$5:$A$204,$A33)&gt;1,"Duplicate Request ID",IF(OR($B33="",$C33="",$D33="",$E33="",$G33="",$H33="",$I33="",$L33="",$M33=""),"Missing required field",IF($I33&lt;$H33,"Latest date precedes earliest date",IF(AND(OR($M33="Active",$M33="Contacting"),$P33=""),"Next follow-up date missing",IF(AND($M33="On Hold",$Q33=""),"Hold-through date missing",IF(AND($M33="Scheduled",$R33=""),"Scheduled date missing",IF(AND(OR($M33="Scheduled",$M33="Removed"),$S33=""),"Outcome reason missing",IF(AND($R33&lt;&gt;"",OR($R33&lt;$H33,$R33&gt;$I33)),"Scheduled date outside requested window","OK")))))))))</f>
        <v/>
      </c>
    </row>
    <row r="34" ht="30" customHeight="1">
      <c r="A34" s="15" t="n"/>
      <c r="B34" s="16" t="n"/>
      <c r="C34" s="16" t="n"/>
      <c r="D34" s="16" t="n"/>
      <c r="E34" s="16" t="n"/>
      <c r="F34" s="16" t="n"/>
      <c r="G34" s="17" t="n"/>
      <c r="H34" s="17" t="n"/>
      <c r="I34" s="17" t="n"/>
      <c r="J34" s="16" t="n"/>
      <c r="K34" s="18" t="n"/>
      <c r="L34" s="16" t="n"/>
      <c r="M34" s="16" t="n"/>
      <c r="N34" s="17" t="n"/>
      <c r="O34" s="18" t="n"/>
      <c r="P34" s="17" t="n"/>
      <c r="Q34" s="17" t="n"/>
      <c r="R34" s="17" t="n"/>
      <c r="S34" s="16" t="n"/>
      <c r="T34" s="19" t="n"/>
      <c r="U34" s="20">
        <f>IF($A34="","",IF(OR($M34="Active",$M34="Contacting",$M34="On Hold"),MAX(0,TODAY()-$G34),""))</f>
        <v/>
      </c>
      <c r="V34" s="21">
        <f>IF($A34="","",IF(OR($M34="Scheduled",$M34="Removed"),"Closed",IF($M34="On Hold",IF($Q34="","Hold date missing",IF($Q34&lt;TODAY(),"Hold expired","On hold")),IF($P34="","Follow-up date missing",IF($P34&lt;TODAY(),"Overdue",IF($P34&lt;=TODAY()+'Lists &amp; Setup'!$B$3,"Due soon","Planned"))))))</f>
        <v/>
      </c>
      <c r="W34" s="21">
        <f>IF($A34="","",IF(OR($M34="Scheduled",$M34="Removed"),"Closed",IF($I34="","Date missing",IF($I34&lt;TODAY(),"Expired",IF($I34&lt;=TODAY()+'Lists &amp; Setup'!$B$4,"Closing soon","Open")))))</f>
        <v/>
      </c>
      <c r="X34" s="21">
        <f>IF($A34="","",IF(COUNTIF($A$5:$A$204,$A34)&gt;1,"Duplicate Request ID",IF(OR($B34="",$C34="",$D34="",$E34="",$G34="",$H34="",$I34="",$L34="",$M34=""),"Missing required field",IF($I34&lt;$H34,"Latest date precedes earliest date",IF(AND(OR($M34="Active",$M34="Contacting"),$P34=""),"Next follow-up date missing",IF(AND($M34="On Hold",$Q34=""),"Hold-through date missing",IF(AND($M34="Scheduled",$R34=""),"Scheduled date missing",IF(AND(OR($M34="Scheduled",$M34="Removed"),$S34=""),"Outcome reason missing",IF(AND($R34&lt;&gt;"",OR($R34&lt;$H34,$R34&gt;$I34)),"Scheduled date outside requested window","OK")))))))))</f>
        <v/>
      </c>
    </row>
    <row r="35" ht="30" customHeight="1">
      <c r="A35" s="15" t="n"/>
      <c r="B35" s="16" t="n"/>
      <c r="C35" s="16" t="n"/>
      <c r="D35" s="16" t="n"/>
      <c r="E35" s="16" t="n"/>
      <c r="F35" s="16" t="n"/>
      <c r="G35" s="17" t="n"/>
      <c r="H35" s="17" t="n"/>
      <c r="I35" s="17" t="n"/>
      <c r="J35" s="16" t="n"/>
      <c r="K35" s="18" t="n"/>
      <c r="L35" s="16" t="n"/>
      <c r="M35" s="16" t="n"/>
      <c r="N35" s="17" t="n"/>
      <c r="O35" s="18" t="n"/>
      <c r="P35" s="17" t="n"/>
      <c r="Q35" s="17" t="n"/>
      <c r="R35" s="17" t="n"/>
      <c r="S35" s="16" t="n"/>
      <c r="T35" s="19" t="n"/>
      <c r="U35" s="20">
        <f>IF($A35="","",IF(OR($M35="Active",$M35="Contacting",$M35="On Hold"),MAX(0,TODAY()-$G35),""))</f>
        <v/>
      </c>
      <c r="V35" s="21">
        <f>IF($A35="","",IF(OR($M35="Scheduled",$M35="Removed"),"Closed",IF($M35="On Hold",IF($Q35="","Hold date missing",IF($Q35&lt;TODAY(),"Hold expired","On hold")),IF($P35="","Follow-up date missing",IF($P35&lt;TODAY(),"Overdue",IF($P35&lt;=TODAY()+'Lists &amp; Setup'!$B$3,"Due soon","Planned"))))))</f>
        <v/>
      </c>
      <c r="W35" s="21">
        <f>IF($A35="","",IF(OR($M35="Scheduled",$M35="Removed"),"Closed",IF($I35="","Date missing",IF($I35&lt;TODAY(),"Expired",IF($I35&lt;=TODAY()+'Lists &amp; Setup'!$B$4,"Closing soon","Open")))))</f>
        <v/>
      </c>
      <c r="X35" s="21">
        <f>IF($A35="","",IF(COUNTIF($A$5:$A$204,$A35)&gt;1,"Duplicate Request ID",IF(OR($B35="",$C35="",$D35="",$E35="",$G35="",$H35="",$I35="",$L35="",$M35=""),"Missing required field",IF($I35&lt;$H35,"Latest date precedes earliest date",IF(AND(OR($M35="Active",$M35="Contacting"),$P35=""),"Next follow-up date missing",IF(AND($M35="On Hold",$Q35=""),"Hold-through date missing",IF(AND($M35="Scheduled",$R35=""),"Scheduled date missing",IF(AND(OR($M35="Scheduled",$M35="Removed"),$S35=""),"Outcome reason missing",IF(AND($R35&lt;&gt;"",OR($R35&lt;$H35,$R35&gt;$I35)),"Scheduled date outside requested window","OK")))))))))</f>
        <v/>
      </c>
    </row>
    <row r="36" ht="30" customHeight="1">
      <c r="A36" s="15" t="n"/>
      <c r="B36" s="16" t="n"/>
      <c r="C36" s="16" t="n"/>
      <c r="D36" s="16" t="n"/>
      <c r="E36" s="16" t="n"/>
      <c r="F36" s="16" t="n"/>
      <c r="G36" s="17" t="n"/>
      <c r="H36" s="17" t="n"/>
      <c r="I36" s="17" t="n"/>
      <c r="J36" s="16" t="n"/>
      <c r="K36" s="18" t="n"/>
      <c r="L36" s="16" t="n"/>
      <c r="M36" s="16" t="n"/>
      <c r="N36" s="17" t="n"/>
      <c r="O36" s="18" t="n"/>
      <c r="P36" s="17" t="n"/>
      <c r="Q36" s="17" t="n"/>
      <c r="R36" s="17" t="n"/>
      <c r="S36" s="16" t="n"/>
      <c r="T36" s="19" t="n"/>
      <c r="U36" s="20">
        <f>IF($A36="","",IF(OR($M36="Active",$M36="Contacting",$M36="On Hold"),MAX(0,TODAY()-$G36),""))</f>
        <v/>
      </c>
      <c r="V36" s="21">
        <f>IF($A36="","",IF(OR($M36="Scheduled",$M36="Removed"),"Closed",IF($M36="On Hold",IF($Q36="","Hold date missing",IF($Q36&lt;TODAY(),"Hold expired","On hold")),IF($P36="","Follow-up date missing",IF($P36&lt;TODAY(),"Overdue",IF($P36&lt;=TODAY()+'Lists &amp; Setup'!$B$3,"Due soon","Planned"))))))</f>
        <v/>
      </c>
      <c r="W36" s="21">
        <f>IF($A36="","",IF(OR($M36="Scheduled",$M36="Removed"),"Closed",IF($I36="","Date missing",IF($I36&lt;TODAY(),"Expired",IF($I36&lt;=TODAY()+'Lists &amp; Setup'!$B$4,"Closing soon","Open")))))</f>
        <v/>
      </c>
      <c r="X36" s="21">
        <f>IF($A36="","",IF(COUNTIF($A$5:$A$204,$A36)&gt;1,"Duplicate Request ID",IF(OR($B36="",$C36="",$D36="",$E36="",$G36="",$H36="",$I36="",$L36="",$M36=""),"Missing required field",IF($I36&lt;$H36,"Latest date precedes earliest date",IF(AND(OR($M36="Active",$M36="Contacting"),$P36=""),"Next follow-up date missing",IF(AND($M36="On Hold",$Q36=""),"Hold-through date missing",IF(AND($M36="Scheduled",$R36=""),"Scheduled date missing",IF(AND(OR($M36="Scheduled",$M36="Removed"),$S36=""),"Outcome reason missing",IF(AND($R36&lt;&gt;"",OR($R36&lt;$H36,$R36&gt;$I36)),"Scheduled date outside requested window","OK")))))))))</f>
        <v/>
      </c>
    </row>
    <row r="37" ht="30" customHeight="1">
      <c r="A37" s="15" t="n"/>
      <c r="B37" s="16" t="n"/>
      <c r="C37" s="16" t="n"/>
      <c r="D37" s="16" t="n"/>
      <c r="E37" s="16" t="n"/>
      <c r="F37" s="16" t="n"/>
      <c r="G37" s="17" t="n"/>
      <c r="H37" s="17" t="n"/>
      <c r="I37" s="17" t="n"/>
      <c r="J37" s="16" t="n"/>
      <c r="K37" s="18" t="n"/>
      <c r="L37" s="16" t="n"/>
      <c r="M37" s="16" t="n"/>
      <c r="N37" s="17" t="n"/>
      <c r="O37" s="18" t="n"/>
      <c r="P37" s="17" t="n"/>
      <c r="Q37" s="17" t="n"/>
      <c r="R37" s="17" t="n"/>
      <c r="S37" s="16" t="n"/>
      <c r="T37" s="19" t="n"/>
      <c r="U37" s="20">
        <f>IF($A37="","",IF(OR($M37="Active",$M37="Contacting",$M37="On Hold"),MAX(0,TODAY()-$G37),""))</f>
        <v/>
      </c>
      <c r="V37" s="21">
        <f>IF($A37="","",IF(OR($M37="Scheduled",$M37="Removed"),"Closed",IF($M37="On Hold",IF($Q37="","Hold date missing",IF($Q37&lt;TODAY(),"Hold expired","On hold")),IF($P37="","Follow-up date missing",IF($P37&lt;TODAY(),"Overdue",IF($P37&lt;=TODAY()+'Lists &amp; Setup'!$B$3,"Due soon","Planned"))))))</f>
        <v/>
      </c>
      <c r="W37" s="21">
        <f>IF($A37="","",IF(OR($M37="Scheduled",$M37="Removed"),"Closed",IF($I37="","Date missing",IF($I37&lt;TODAY(),"Expired",IF($I37&lt;=TODAY()+'Lists &amp; Setup'!$B$4,"Closing soon","Open")))))</f>
        <v/>
      </c>
      <c r="X37" s="21">
        <f>IF($A37="","",IF(COUNTIF($A$5:$A$204,$A37)&gt;1,"Duplicate Request ID",IF(OR($B37="",$C37="",$D37="",$E37="",$G37="",$H37="",$I37="",$L37="",$M37=""),"Missing required field",IF($I37&lt;$H37,"Latest date precedes earliest date",IF(AND(OR($M37="Active",$M37="Contacting"),$P37=""),"Next follow-up date missing",IF(AND($M37="On Hold",$Q37=""),"Hold-through date missing",IF(AND($M37="Scheduled",$R37=""),"Scheduled date missing",IF(AND(OR($M37="Scheduled",$M37="Removed"),$S37=""),"Outcome reason missing",IF(AND($R37&lt;&gt;"",OR($R37&lt;$H37,$R37&gt;$I37)),"Scheduled date outside requested window","OK")))))))))</f>
        <v/>
      </c>
    </row>
    <row r="38" ht="30" customHeight="1">
      <c r="A38" s="15" t="n"/>
      <c r="B38" s="16" t="n"/>
      <c r="C38" s="16" t="n"/>
      <c r="D38" s="16" t="n"/>
      <c r="E38" s="16" t="n"/>
      <c r="F38" s="16" t="n"/>
      <c r="G38" s="17" t="n"/>
      <c r="H38" s="17" t="n"/>
      <c r="I38" s="17" t="n"/>
      <c r="J38" s="16" t="n"/>
      <c r="K38" s="18" t="n"/>
      <c r="L38" s="16" t="n"/>
      <c r="M38" s="16" t="n"/>
      <c r="N38" s="17" t="n"/>
      <c r="O38" s="18" t="n"/>
      <c r="P38" s="17" t="n"/>
      <c r="Q38" s="17" t="n"/>
      <c r="R38" s="17" t="n"/>
      <c r="S38" s="16" t="n"/>
      <c r="T38" s="19" t="n"/>
      <c r="U38" s="20">
        <f>IF($A38="","",IF(OR($M38="Active",$M38="Contacting",$M38="On Hold"),MAX(0,TODAY()-$G38),""))</f>
        <v/>
      </c>
      <c r="V38" s="21">
        <f>IF($A38="","",IF(OR($M38="Scheduled",$M38="Removed"),"Closed",IF($M38="On Hold",IF($Q38="","Hold date missing",IF($Q38&lt;TODAY(),"Hold expired","On hold")),IF($P38="","Follow-up date missing",IF($P38&lt;TODAY(),"Overdue",IF($P38&lt;=TODAY()+'Lists &amp; Setup'!$B$3,"Due soon","Planned"))))))</f>
        <v/>
      </c>
      <c r="W38" s="21">
        <f>IF($A38="","",IF(OR($M38="Scheduled",$M38="Removed"),"Closed",IF($I38="","Date missing",IF($I38&lt;TODAY(),"Expired",IF($I38&lt;=TODAY()+'Lists &amp; Setup'!$B$4,"Closing soon","Open")))))</f>
        <v/>
      </c>
      <c r="X38" s="21">
        <f>IF($A38="","",IF(COUNTIF($A$5:$A$204,$A38)&gt;1,"Duplicate Request ID",IF(OR($B38="",$C38="",$D38="",$E38="",$G38="",$H38="",$I38="",$L38="",$M38=""),"Missing required field",IF($I38&lt;$H38,"Latest date precedes earliest date",IF(AND(OR($M38="Active",$M38="Contacting"),$P38=""),"Next follow-up date missing",IF(AND($M38="On Hold",$Q38=""),"Hold-through date missing",IF(AND($M38="Scheduled",$R38=""),"Scheduled date missing",IF(AND(OR($M38="Scheduled",$M38="Removed"),$S38=""),"Outcome reason missing",IF(AND($R38&lt;&gt;"",OR($R38&lt;$H38,$R38&gt;$I38)),"Scheduled date outside requested window","OK")))))))))</f>
        <v/>
      </c>
    </row>
    <row r="39" ht="30" customHeight="1">
      <c r="A39" s="15" t="n"/>
      <c r="B39" s="16" t="n"/>
      <c r="C39" s="16" t="n"/>
      <c r="D39" s="16" t="n"/>
      <c r="E39" s="16" t="n"/>
      <c r="F39" s="16" t="n"/>
      <c r="G39" s="17" t="n"/>
      <c r="H39" s="17" t="n"/>
      <c r="I39" s="17" t="n"/>
      <c r="J39" s="16" t="n"/>
      <c r="K39" s="18" t="n"/>
      <c r="L39" s="16" t="n"/>
      <c r="M39" s="16" t="n"/>
      <c r="N39" s="17" t="n"/>
      <c r="O39" s="18" t="n"/>
      <c r="P39" s="17" t="n"/>
      <c r="Q39" s="17" t="n"/>
      <c r="R39" s="17" t="n"/>
      <c r="S39" s="16" t="n"/>
      <c r="T39" s="19" t="n"/>
      <c r="U39" s="20">
        <f>IF($A39="","",IF(OR($M39="Active",$M39="Contacting",$M39="On Hold"),MAX(0,TODAY()-$G39),""))</f>
        <v/>
      </c>
      <c r="V39" s="21">
        <f>IF($A39="","",IF(OR($M39="Scheduled",$M39="Removed"),"Closed",IF($M39="On Hold",IF($Q39="","Hold date missing",IF($Q39&lt;TODAY(),"Hold expired","On hold")),IF($P39="","Follow-up date missing",IF($P39&lt;TODAY(),"Overdue",IF($P39&lt;=TODAY()+'Lists &amp; Setup'!$B$3,"Due soon","Planned"))))))</f>
        <v/>
      </c>
      <c r="W39" s="21">
        <f>IF($A39="","",IF(OR($M39="Scheduled",$M39="Removed"),"Closed",IF($I39="","Date missing",IF($I39&lt;TODAY(),"Expired",IF($I39&lt;=TODAY()+'Lists &amp; Setup'!$B$4,"Closing soon","Open")))))</f>
        <v/>
      </c>
      <c r="X39" s="21">
        <f>IF($A39="","",IF(COUNTIF($A$5:$A$204,$A39)&gt;1,"Duplicate Request ID",IF(OR($B39="",$C39="",$D39="",$E39="",$G39="",$H39="",$I39="",$L39="",$M39=""),"Missing required field",IF($I39&lt;$H39,"Latest date precedes earliest date",IF(AND(OR($M39="Active",$M39="Contacting"),$P39=""),"Next follow-up date missing",IF(AND($M39="On Hold",$Q39=""),"Hold-through date missing",IF(AND($M39="Scheduled",$R39=""),"Scheduled date missing",IF(AND(OR($M39="Scheduled",$M39="Removed"),$S39=""),"Outcome reason missing",IF(AND($R39&lt;&gt;"",OR($R39&lt;$H39,$R39&gt;$I39)),"Scheduled date outside requested window","OK")))))))))</f>
        <v/>
      </c>
    </row>
    <row r="40" ht="30" customHeight="1">
      <c r="A40" s="15" t="n"/>
      <c r="B40" s="16" t="n"/>
      <c r="C40" s="16" t="n"/>
      <c r="D40" s="16" t="n"/>
      <c r="E40" s="16" t="n"/>
      <c r="F40" s="16" t="n"/>
      <c r="G40" s="17" t="n"/>
      <c r="H40" s="17" t="n"/>
      <c r="I40" s="17" t="n"/>
      <c r="J40" s="16" t="n"/>
      <c r="K40" s="18" t="n"/>
      <c r="L40" s="16" t="n"/>
      <c r="M40" s="16" t="n"/>
      <c r="N40" s="17" t="n"/>
      <c r="O40" s="18" t="n"/>
      <c r="P40" s="17" t="n"/>
      <c r="Q40" s="17" t="n"/>
      <c r="R40" s="17" t="n"/>
      <c r="S40" s="16" t="n"/>
      <c r="T40" s="19" t="n"/>
      <c r="U40" s="20">
        <f>IF($A40="","",IF(OR($M40="Active",$M40="Contacting",$M40="On Hold"),MAX(0,TODAY()-$G40),""))</f>
        <v/>
      </c>
      <c r="V40" s="21">
        <f>IF($A40="","",IF(OR($M40="Scheduled",$M40="Removed"),"Closed",IF($M40="On Hold",IF($Q40="","Hold date missing",IF($Q40&lt;TODAY(),"Hold expired","On hold")),IF($P40="","Follow-up date missing",IF($P40&lt;TODAY(),"Overdue",IF($P40&lt;=TODAY()+'Lists &amp; Setup'!$B$3,"Due soon","Planned"))))))</f>
        <v/>
      </c>
      <c r="W40" s="21">
        <f>IF($A40="","",IF(OR($M40="Scheduled",$M40="Removed"),"Closed",IF($I40="","Date missing",IF($I40&lt;TODAY(),"Expired",IF($I40&lt;=TODAY()+'Lists &amp; Setup'!$B$4,"Closing soon","Open")))))</f>
        <v/>
      </c>
      <c r="X40" s="21">
        <f>IF($A40="","",IF(COUNTIF($A$5:$A$204,$A40)&gt;1,"Duplicate Request ID",IF(OR($B40="",$C40="",$D40="",$E40="",$G40="",$H40="",$I40="",$L40="",$M40=""),"Missing required field",IF($I40&lt;$H40,"Latest date precedes earliest date",IF(AND(OR($M40="Active",$M40="Contacting"),$P40=""),"Next follow-up date missing",IF(AND($M40="On Hold",$Q40=""),"Hold-through date missing",IF(AND($M40="Scheduled",$R40=""),"Scheduled date missing",IF(AND(OR($M40="Scheduled",$M40="Removed"),$S40=""),"Outcome reason missing",IF(AND($R40&lt;&gt;"",OR($R40&lt;$H40,$R40&gt;$I40)),"Scheduled date outside requested window","OK")))))))))</f>
        <v/>
      </c>
    </row>
    <row r="41" ht="30" customHeight="1">
      <c r="A41" s="15" t="n"/>
      <c r="B41" s="16" t="n"/>
      <c r="C41" s="16" t="n"/>
      <c r="D41" s="16" t="n"/>
      <c r="E41" s="16" t="n"/>
      <c r="F41" s="16" t="n"/>
      <c r="G41" s="17" t="n"/>
      <c r="H41" s="17" t="n"/>
      <c r="I41" s="17" t="n"/>
      <c r="J41" s="16" t="n"/>
      <c r="K41" s="18" t="n"/>
      <c r="L41" s="16" t="n"/>
      <c r="M41" s="16" t="n"/>
      <c r="N41" s="17" t="n"/>
      <c r="O41" s="18" t="n"/>
      <c r="P41" s="17" t="n"/>
      <c r="Q41" s="17" t="n"/>
      <c r="R41" s="17" t="n"/>
      <c r="S41" s="16" t="n"/>
      <c r="T41" s="19" t="n"/>
      <c r="U41" s="20">
        <f>IF($A41="","",IF(OR($M41="Active",$M41="Contacting",$M41="On Hold"),MAX(0,TODAY()-$G41),""))</f>
        <v/>
      </c>
      <c r="V41" s="21">
        <f>IF($A41="","",IF(OR($M41="Scheduled",$M41="Removed"),"Closed",IF($M41="On Hold",IF($Q41="","Hold date missing",IF($Q41&lt;TODAY(),"Hold expired","On hold")),IF($P41="","Follow-up date missing",IF($P41&lt;TODAY(),"Overdue",IF($P41&lt;=TODAY()+'Lists &amp; Setup'!$B$3,"Due soon","Planned"))))))</f>
        <v/>
      </c>
      <c r="W41" s="21">
        <f>IF($A41="","",IF(OR($M41="Scheduled",$M41="Removed"),"Closed",IF($I41="","Date missing",IF($I41&lt;TODAY(),"Expired",IF($I41&lt;=TODAY()+'Lists &amp; Setup'!$B$4,"Closing soon","Open")))))</f>
        <v/>
      </c>
      <c r="X41" s="21">
        <f>IF($A41="","",IF(COUNTIF($A$5:$A$204,$A41)&gt;1,"Duplicate Request ID",IF(OR($B41="",$C41="",$D41="",$E41="",$G41="",$H41="",$I41="",$L41="",$M41=""),"Missing required field",IF($I41&lt;$H41,"Latest date precedes earliest date",IF(AND(OR($M41="Active",$M41="Contacting"),$P41=""),"Next follow-up date missing",IF(AND($M41="On Hold",$Q41=""),"Hold-through date missing",IF(AND($M41="Scheduled",$R41=""),"Scheduled date missing",IF(AND(OR($M41="Scheduled",$M41="Removed"),$S41=""),"Outcome reason missing",IF(AND($R41&lt;&gt;"",OR($R41&lt;$H41,$R41&gt;$I41)),"Scheduled date outside requested window","OK")))))))))</f>
        <v/>
      </c>
    </row>
    <row r="42" ht="30" customHeight="1">
      <c r="A42" s="15" t="n"/>
      <c r="B42" s="16" t="n"/>
      <c r="C42" s="16" t="n"/>
      <c r="D42" s="16" t="n"/>
      <c r="E42" s="16" t="n"/>
      <c r="F42" s="16" t="n"/>
      <c r="G42" s="17" t="n"/>
      <c r="H42" s="17" t="n"/>
      <c r="I42" s="17" t="n"/>
      <c r="J42" s="16" t="n"/>
      <c r="K42" s="18" t="n"/>
      <c r="L42" s="16" t="n"/>
      <c r="M42" s="16" t="n"/>
      <c r="N42" s="17" t="n"/>
      <c r="O42" s="18" t="n"/>
      <c r="P42" s="17" t="n"/>
      <c r="Q42" s="17" t="n"/>
      <c r="R42" s="17" t="n"/>
      <c r="S42" s="16" t="n"/>
      <c r="T42" s="19" t="n"/>
      <c r="U42" s="20">
        <f>IF($A42="","",IF(OR($M42="Active",$M42="Contacting",$M42="On Hold"),MAX(0,TODAY()-$G42),""))</f>
        <v/>
      </c>
      <c r="V42" s="21">
        <f>IF($A42="","",IF(OR($M42="Scheduled",$M42="Removed"),"Closed",IF($M42="On Hold",IF($Q42="","Hold date missing",IF($Q42&lt;TODAY(),"Hold expired","On hold")),IF($P42="","Follow-up date missing",IF($P42&lt;TODAY(),"Overdue",IF($P42&lt;=TODAY()+'Lists &amp; Setup'!$B$3,"Due soon","Planned"))))))</f>
        <v/>
      </c>
      <c r="W42" s="21">
        <f>IF($A42="","",IF(OR($M42="Scheduled",$M42="Removed"),"Closed",IF($I42="","Date missing",IF($I42&lt;TODAY(),"Expired",IF($I42&lt;=TODAY()+'Lists &amp; Setup'!$B$4,"Closing soon","Open")))))</f>
        <v/>
      </c>
      <c r="X42" s="21">
        <f>IF($A42="","",IF(COUNTIF($A$5:$A$204,$A42)&gt;1,"Duplicate Request ID",IF(OR($B42="",$C42="",$D42="",$E42="",$G42="",$H42="",$I42="",$L42="",$M42=""),"Missing required field",IF($I42&lt;$H42,"Latest date precedes earliest date",IF(AND(OR($M42="Active",$M42="Contacting"),$P42=""),"Next follow-up date missing",IF(AND($M42="On Hold",$Q42=""),"Hold-through date missing",IF(AND($M42="Scheduled",$R42=""),"Scheduled date missing",IF(AND(OR($M42="Scheduled",$M42="Removed"),$S42=""),"Outcome reason missing",IF(AND($R42&lt;&gt;"",OR($R42&lt;$H42,$R42&gt;$I42)),"Scheduled date outside requested window","OK")))))))))</f>
        <v/>
      </c>
    </row>
    <row r="43" ht="30" customHeight="1">
      <c r="A43" s="15" t="n"/>
      <c r="B43" s="16" t="n"/>
      <c r="C43" s="16" t="n"/>
      <c r="D43" s="16" t="n"/>
      <c r="E43" s="16" t="n"/>
      <c r="F43" s="16" t="n"/>
      <c r="G43" s="17" t="n"/>
      <c r="H43" s="17" t="n"/>
      <c r="I43" s="17" t="n"/>
      <c r="J43" s="16" t="n"/>
      <c r="K43" s="18" t="n"/>
      <c r="L43" s="16" t="n"/>
      <c r="M43" s="16" t="n"/>
      <c r="N43" s="17" t="n"/>
      <c r="O43" s="18" t="n"/>
      <c r="P43" s="17" t="n"/>
      <c r="Q43" s="17" t="n"/>
      <c r="R43" s="17" t="n"/>
      <c r="S43" s="16" t="n"/>
      <c r="T43" s="19" t="n"/>
      <c r="U43" s="20">
        <f>IF($A43="","",IF(OR($M43="Active",$M43="Contacting",$M43="On Hold"),MAX(0,TODAY()-$G43),""))</f>
        <v/>
      </c>
      <c r="V43" s="21">
        <f>IF($A43="","",IF(OR($M43="Scheduled",$M43="Removed"),"Closed",IF($M43="On Hold",IF($Q43="","Hold date missing",IF($Q43&lt;TODAY(),"Hold expired","On hold")),IF($P43="","Follow-up date missing",IF($P43&lt;TODAY(),"Overdue",IF($P43&lt;=TODAY()+'Lists &amp; Setup'!$B$3,"Due soon","Planned"))))))</f>
        <v/>
      </c>
      <c r="W43" s="21">
        <f>IF($A43="","",IF(OR($M43="Scheduled",$M43="Removed"),"Closed",IF($I43="","Date missing",IF($I43&lt;TODAY(),"Expired",IF($I43&lt;=TODAY()+'Lists &amp; Setup'!$B$4,"Closing soon","Open")))))</f>
        <v/>
      </c>
      <c r="X43" s="21">
        <f>IF($A43="","",IF(COUNTIF($A$5:$A$204,$A43)&gt;1,"Duplicate Request ID",IF(OR($B43="",$C43="",$D43="",$E43="",$G43="",$H43="",$I43="",$L43="",$M43=""),"Missing required field",IF($I43&lt;$H43,"Latest date precedes earliest date",IF(AND(OR($M43="Active",$M43="Contacting"),$P43=""),"Next follow-up date missing",IF(AND($M43="On Hold",$Q43=""),"Hold-through date missing",IF(AND($M43="Scheduled",$R43=""),"Scheduled date missing",IF(AND(OR($M43="Scheduled",$M43="Removed"),$S43=""),"Outcome reason missing",IF(AND($R43&lt;&gt;"",OR($R43&lt;$H43,$R43&gt;$I43)),"Scheduled date outside requested window","OK")))))))))</f>
        <v/>
      </c>
    </row>
    <row r="44" ht="30" customHeight="1">
      <c r="A44" s="15" t="n"/>
      <c r="B44" s="16" t="n"/>
      <c r="C44" s="16" t="n"/>
      <c r="D44" s="16" t="n"/>
      <c r="E44" s="16" t="n"/>
      <c r="F44" s="16" t="n"/>
      <c r="G44" s="17" t="n"/>
      <c r="H44" s="17" t="n"/>
      <c r="I44" s="17" t="n"/>
      <c r="J44" s="16" t="n"/>
      <c r="K44" s="18" t="n"/>
      <c r="L44" s="16" t="n"/>
      <c r="M44" s="16" t="n"/>
      <c r="N44" s="17" t="n"/>
      <c r="O44" s="18" t="n"/>
      <c r="P44" s="17" t="n"/>
      <c r="Q44" s="17" t="n"/>
      <c r="R44" s="17" t="n"/>
      <c r="S44" s="16" t="n"/>
      <c r="T44" s="19" t="n"/>
      <c r="U44" s="20">
        <f>IF($A44="","",IF(OR($M44="Active",$M44="Contacting",$M44="On Hold"),MAX(0,TODAY()-$G44),""))</f>
        <v/>
      </c>
      <c r="V44" s="21">
        <f>IF($A44="","",IF(OR($M44="Scheduled",$M44="Removed"),"Closed",IF($M44="On Hold",IF($Q44="","Hold date missing",IF($Q44&lt;TODAY(),"Hold expired","On hold")),IF($P44="","Follow-up date missing",IF($P44&lt;TODAY(),"Overdue",IF($P44&lt;=TODAY()+'Lists &amp; Setup'!$B$3,"Due soon","Planned"))))))</f>
        <v/>
      </c>
      <c r="W44" s="21">
        <f>IF($A44="","",IF(OR($M44="Scheduled",$M44="Removed"),"Closed",IF($I44="","Date missing",IF($I44&lt;TODAY(),"Expired",IF($I44&lt;=TODAY()+'Lists &amp; Setup'!$B$4,"Closing soon","Open")))))</f>
        <v/>
      </c>
      <c r="X44" s="21">
        <f>IF($A44="","",IF(COUNTIF($A$5:$A$204,$A44)&gt;1,"Duplicate Request ID",IF(OR($B44="",$C44="",$D44="",$E44="",$G44="",$H44="",$I44="",$L44="",$M44=""),"Missing required field",IF($I44&lt;$H44,"Latest date precedes earliest date",IF(AND(OR($M44="Active",$M44="Contacting"),$P44=""),"Next follow-up date missing",IF(AND($M44="On Hold",$Q44=""),"Hold-through date missing",IF(AND($M44="Scheduled",$R44=""),"Scheduled date missing",IF(AND(OR($M44="Scheduled",$M44="Removed"),$S44=""),"Outcome reason missing",IF(AND($R44&lt;&gt;"",OR($R44&lt;$H44,$R44&gt;$I44)),"Scheduled date outside requested window","OK")))))))))</f>
        <v/>
      </c>
    </row>
    <row r="45" ht="30" customHeight="1">
      <c r="A45" s="15" t="n"/>
      <c r="B45" s="16" t="n"/>
      <c r="C45" s="16" t="n"/>
      <c r="D45" s="16" t="n"/>
      <c r="E45" s="16" t="n"/>
      <c r="F45" s="16" t="n"/>
      <c r="G45" s="17" t="n"/>
      <c r="H45" s="17" t="n"/>
      <c r="I45" s="17" t="n"/>
      <c r="J45" s="16" t="n"/>
      <c r="K45" s="18" t="n"/>
      <c r="L45" s="16" t="n"/>
      <c r="M45" s="16" t="n"/>
      <c r="N45" s="17" t="n"/>
      <c r="O45" s="18" t="n"/>
      <c r="P45" s="17" t="n"/>
      <c r="Q45" s="17" t="n"/>
      <c r="R45" s="17" t="n"/>
      <c r="S45" s="16" t="n"/>
      <c r="T45" s="19" t="n"/>
      <c r="U45" s="20">
        <f>IF($A45="","",IF(OR($M45="Active",$M45="Contacting",$M45="On Hold"),MAX(0,TODAY()-$G45),""))</f>
        <v/>
      </c>
      <c r="V45" s="21">
        <f>IF($A45="","",IF(OR($M45="Scheduled",$M45="Removed"),"Closed",IF($M45="On Hold",IF($Q45="","Hold date missing",IF($Q45&lt;TODAY(),"Hold expired","On hold")),IF($P45="","Follow-up date missing",IF($P45&lt;TODAY(),"Overdue",IF($P45&lt;=TODAY()+'Lists &amp; Setup'!$B$3,"Due soon","Planned"))))))</f>
        <v/>
      </c>
      <c r="W45" s="21">
        <f>IF($A45="","",IF(OR($M45="Scheduled",$M45="Removed"),"Closed",IF($I45="","Date missing",IF($I45&lt;TODAY(),"Expired",IF($I45&lt;=TODAY()+'Lists &amp; Setup'!$B$4,"Closing soon","Open")))))</f>
        <v/>
      </c>
      <c r="X45" s="21">
        <f>IF($A45="","",IF(COUNTIF($A$5:$A$204,$A45)&gt;1,"Duplicate Request ID",IF(OR($B45="",$C45="",$D45="",$E45="",$G45="",$H45="",$I45="",$L45="",$M45=""),"Missing required field",IF($I45&lt;$H45,"Latest date precedes earliest date",IF(AND(OR($M45="Active",$M45="Contacting"),$P45=""),"Next follow-up date missing",IF(AND($M45="On Hold",$Q45=""),"Hold-through date missing",IF(AND($M45="Scheduled",$R45=""),"Scheduled date missing",IF(AND(OR($M45="Scheduled",$M45="Removed"),$S45=""),"Outcome reason missing",IF(AND($R45&lt;&gt;"",OR($R45&lt;$H45,$R45&gt;$I45)),"Scheduled date outside requested window","OK")))))))))</f>
        <v/>
      </c>
    </row>
    <row r="46" ht="30" customHeight="1">
      <c r="A46" s="15" t="n"/>
      <c r="B46" s="16" t="n"/>
      <c r="C46" s="16" t="n"/>
      <c r="D46" s="16" t="n"/>
      <c r="E46" s="16" t="n"/>
      <c r="F46" s="16" t="n"/>
      <c r="G46" s="17" t="n"/>
      <c r="H46" s="17" t="n"/>
      <c r="I46" s="17" t="n"/>
      <c r="J46" s="16" t="n"/>
      <c r="K46" s="18" t="n"/>
      <c r="L46" s="16" t="n"/>
      <c r="M46" s="16" t="n"/>
      <c r="N46" s="17" t="n"/>
      <c r="O46" s="18" t="n"/>
      <c r="P46" s="17" t="n"/>
      <c r="Q46" s="17" t="n"/>
      <c r="R46" s="17" t="n"/>
      <c r="S46" s="16" t="n"/>
      <c r="T46" s="19" t="n"/>
      <c r="U46" s="20">
        <f>IF($A46="","",IF(OR($M46="Active",$M46="Contacting",$M46="On Hold"),MAX(0,TODAY()-$G46),""))</f>
        <v/>
      </c>
      <c r="V46" s="21">
        <f>IF($A46="","",IF(OR($M46="Scheduled",$M46="Removed"),"Closed",IF($M46="On Hold",IF($Q46="","Hold date missing",IF($Q46&lt;TODAY(),"Hold expired","On hold")),IF($P46="","Follow-up date missing",IF($P46&lt;TODAY(),"Overdue",IF($P46&lt;=TODAY()+'Lists &amp; Setup'!$B$3,"Due soon","Planned"))))))</f>
        <v/>
      </c>
      <c r="W46" s="21">
        <f>IF($A46="","",IF(OR($M46="Scheduled",$M46="Removed"),"Closed",IF($I46="","Date missing",IF($I46&lt;TODAY(),"Expired",IF($I46&lt;=TODAY()+'Lists &amp; Setup'!$B$4,"Closing soon","Open")))))</f>
        <v/>
      </c>
      <c r="X46" s="21">
        <f>IF($A46="","",IF(COUNTIF($A$5:$A$204,$A46)&gt;1,"Duplicate Request ID",IF(OR($B46="",$C46="",$D46="",$E46="",$G46="",$H46="",$I46="",$L46="",$M46=""),"Missing required field",IF($I46&lt;$H46,"Latest date precedes earliest date",IF(AND(OR($M46="Active",$M46="Contacting"),$P46=""),"Next follow-up date missing",IF(AND($M46="On Hold",$Q46=""),"Hold-through date missing",IF(AND($M46="Scheduled",$R46=""),"Scheduled date missing",IF(AND(OR($M46="Scheduled",$M46="Removed"),$S46=""),"Outcome reason missing",IF(AND($R46&lt;&gt;"",OR($R46&lt;$H46,$R46&gt;$I46)),"Scheduled date outside requested window","OK")))))))))</f>
        <v/>
      </c>
    </row>
    <row r="47" ht="30" customHeight="1">
      <c r="A47" s="15" t="n"/>
      <c r="B47" s="16" t="n"/>
      <c r="C47" s="16" t="n"/>
      <c r="D47" s="16" t="n"/>
      <c r="E47" s="16" t="n"/>
      <c r="F47" s="16" t="n"/>
      <c r="G47" s="17" t="n"/>
      <c r="H47" s="17" t="n"/>
      <c r="I47" s="17" t="n"/>
      <c r="J47" s="16" t="n"/>
      <c r="K47" s="18" t="n"/>
      <c r="L47" s="16" t="n"/>
      <c r="M47" s="16" t="n"/>
      <c r="N47" s="17" t="n"/>
      <c r="O47" s="18" t="n"/>
      <c r="P47" s="17" t="n"/>
      <c r="Q47" s="17" t="n"/>
      <c r="R47" s="17" t="n"/>
      <c r="S47" s="16" t="n"/>
      <c r="T47" s="19" t="n"/>
      <c r="U47" s="20">
        <f>IF($A47="","",IF(OR($M47="Active",$M47="Contacting",$M47="On Hold"),MAX(0,TODAY()-$G47),""))</f>
        <v/>
      </c>
      <c r="V47" s="21">
        <f>IF($A47="","",IF(OR($M47="Scheduled",$M47="Removed"),"Closed",IF($M47="On Hold",IF($Q47="","Hold date missing",IF($Q47&lt;TODAY(),"Hold expired","On hold")),IF($P47="","Follow-up date missing",IF($P47&lt;TODAY(),"Overdue",IF($P47&lt;=TODAY()+'Lists &amp; Setup'!$B$3,"Due soon","Planned"))))))</f>
        <v/>
      </c>
      <c r="W47" s="21">
        <f>IF($A47="","",IF(OR($M47="Scheduled",$M47="Removed"),"Closed",IF($I47="","Date missing",IF($I47&lt;TODAY(),"Expired",IF($I47&lt;=TODAY()+'Lists &amp; Setup'!$B$4,"Closing soon","Open")))))</f>
        <v/>
      </c>
      <c r="X47" s="21">
        <f>IF($A47="","",IF(COUNTIF($A$5:$A$204,$A47)&gt;1,"Duplicate Request ID",IF(OR($B47="",$C47="",$D47="",$E47="",$G47="",$H47="",$I47="",$L47="",$M47=""),"Missing required field",IF($I47&lt;$H47,"Latest date precedes earliest date",IF(AND(OR($M47="Active",$M47="Contacting"),$P47=""),"Next follow-up date missing",IF(AND($M47="On Hold",$Q47=""),"Hold-through date missing",IF(AND($M47="Scheduled",$R47=""),"Scheduled date missing",IF(AND(OR($M47="Scheduled",$M47="Removed"),$S47=""),"Outcome reason missing",IF(AND($R47&lt;&gt;"",OR($R47&lt;$H47,$R47&gt;$I47)),"Scheduled date outside requested window","OK")))))))))</f>
        <v/>
      </c>
    </row>
    <row r="48" ht="30" customHeight="1">
      <c r="A48" s="15" t="n"/>
      <c r="B48" s="16" t="n"/>
      <c r="C48" s="16" t="n"/>
      <c r="D48" s="16" t="n"/>
      <c r="E48" s="16" t="n"/>
      <c r="F48" s="16" t="n"/>
      <c r="G48" s="17" t="n"/>
      <c r="H48" s="17" t="n"/>
      <c r="I48" s="17" t="n"/>
      <c r="J48" s="16" t="n"/>
      <c r="K48" s="18" t="n"/>
      <c r="L48" s="16" t="n"/>
      <c r="M48" s="16" t="n"/>
      <c r="N48" s="17" t="n"/>
      <c r="O48" s="18" t="n"/>
      <c r="P48" s="17" t="n"/>
      <c r="Q48" s="17" t="n"/>
      <c r="R48" s="17" t="n"/>
      <c r="S48" s="16" t="n"/>
      <c r="T48" s="19" t="n"/>
      <c r="U48" s="20">
        <f>IF($A48="","",IF(OR($M48="Active",$M48="Contacting",$M48="On Hold"),MAX(0,TODAY()-$G48),""))</f>
        <v/>
      </c>
      <c r="V48" s="21">
        <f>IF($A48="","",IF(OR($M48="Scheduled",$M48="Removed"),"Closed",IF($M48="On Hold",IF($Q48="","Hold date missing",IF($Q48&lt;TODAY(),"Hold expired","On hold")),IF($P48="","Follow-up date missing",IF($P48&lt;TODAY(),"Overdue",IF($P48&lt;=TODAY()+'Lists &amp; Setup'!$B$3,"Due soon","Planned"))))))</f>
        <v/>
      </c>
      <c r="W48" s="21">
        <f>IF($A48="","",IF(OR($M48="Scheduled",$M48="Removed"),"Closed",IF($I48="","Date missing",IF($I48&lt;TODAY(),"Expired",IF($I48&lt;=TODAY()+'Lists &amp; Setup'!$B$4,"Closing soon","Open")))))</f>
        <v/>
      </c>
      <c r="X48" s="21">
        <f>IF($A48="","",IF(COUNTIF($A$5:$A$204,$A48)&gt;1,"Duplicate Request ID",IF(OR($B48="",$C48="",$D48="",$E48="",$G48="",$H48="",$I48="",$L48="",$M48=""),"Missing required field",IF($I48&lt;$H48,"Latest date precedes earliest date",IF(AND(OR($M48="Active",$M48="Contacting"),$P48=""),"Next follow-up date missing",IF(AND($M48="On Hold",$Q48=""),"Hold-through date missing",IF(AND($M48="Scheduled",$R48=""),"Scheduled date missing",IF(AND(OR($M48="Scheduled",$M48="Removed"),$S48=""),"Outcome reason missing",IF(AND($R48&lt;&gt;"",OR($R48&lt;$H48,$R48&gt;$I48)),"Scheduled date outside requested window","OK")))))))))</f>
        <v/>
      </c>
    </row>
    <row r="49" ht="30" customHeight="1">
      <c r="A49" s="15" t="n"/>
      <c r="B49" s="16" t="n"/>
      <c r="C49" s="16" t="n"/>
      <c r="D49" s="16" t="n"/>
      <c r="E49" s="16" t="n"/>
      <c r="F49" s="16" t="n"/>
      <c r="G49" s="17" t="n"/>
      <c r="H49" s="17" t="n"/>
      <c r="I49" s="17" t="n"/>
      <c r="J49" s="16" t="n"/>
      <c r="K49" s="18" t="n"/>
      <c r="L49" s="16" t="n"/>
      <c r="M49" s="16" t="n"/>
      <c r="N49" s="17" t="n"/>
      <c r="O49" s="18" t="n"/>
      <c r="P49" s="17" t="n"/>
      <c r="Q49" s="17" t="n"/>
      <c r="R49" s="17" t="n"/>
      <c r="S49" s="16" t="n"/>
      <c r="T49" s="19" t="n"/>
      <c r="U49" s="20">
        <f>IF($A49="","",IF(OR($M49="Active",$M49="Contacting",$M49="On Hold"),MAX(0,TODAY()-$G49),""))</f>
        <v/>
      </c>
      <c r="V49" s="21">
        <f>IF($A49="","",IF(OR($M49="Scheduled",$M49="Removed"),"Closed",IF($M49="On Hold",IF($Q49="","Hold date missing",IF($Q49&lt;TODAY(),"Hold expired","On hold")),IF($P49="","Follow-up date missing",IF($P49&lt;TODAY(),"Overdue",IF($P49&lt;=TODAY()+'Lists &amp; Setup'!$B$3,"Due soon","Planned"))))))</f>
        <v/>
      </c>
      <c r="W49" s="21">
        <f>IF($A49="","",IF(OR($M49="Scheduled",$M49="Removed"),"Closed",IF($I49="","Date missing",IF($I49&lt;TODAY(),"Expired",IF($I49&lt;=TODAY()+'Lists &amp; Setup'!$B$4,"Closing soon","Open")))))</f>
        <v/>
      </c>
      <c r="X49" s="21">
        <f>IF($A49="","",IF(COUNTIF($A$5:$A$204,$A49)&gt;1,"Duplicate Request ID",IF(OR($B49="",$C49="",$D49="",$E49="",$G49="",$H49="",$I49="",$L49="",$M49=""),"Missing required field",IF($I49&lt;$H49,"Latest date precedes earliest date",IF(AND(OR($M49="Active",$M49="Contacting"),$P49=""),"Next follow-up date missing",IF(AND($M49="On Hold",$Q49=""),"Hold-through date missing",IF(AND($M49="Scheduled",$R49=""),"Scheduled date missing",IF(AND(OR($M49="Scheduled",$M49="Removed"),$S49=""),"Outcome reason missing",IF(AND($R49&lt;&gt;"",OR($R49&lt;$H49,$R49&gt;$I49)),"Scheduled date outside requested window","OK")))))))))</f>
        <v/>
      </c>
    </row>
    <row r="50" ht="30" customHeight="1">
      <c r="A50" s="15" t="n"/>
      <c r="B50" s="16" t="n"/>
      <c r="C50" s="16" t="n"/>
      <c r="D50" s="16" t="n"/>
      <c r="E50" s="16" t="n"/>
      <c r="F50" s="16" t="n"/>
      <c r="G50" s="17" t="n"/>
      <c r="H50" s="17" t="n"/>
      <c r="I50" s="17" t="n"/>
      <c r="J50" s="16" t="n"/>
      <c r="K50" s="18" t="n"/>
      <c r="L50" s="16" t="n"/>
      <c r="M50" s="16" t="n"/>
      <c r="N50" s="17" t="n"/>
      <c r="O50" s="18" t="n"/>
      <c r="P50" s="17" t="n"/>
      <c r="Q50" s="17" t="n"/>
      <c r="R50" s="17" t="n"/>
      <c r="S50" s="16" t="n"/>
      <c r="T50" s="19" t="n"/>
      <c r="U50" s="20">
        <f>IF($A50="","",IF(OR($M50="Active",$M50="Contacting",$M50="On Hold"),MAX(0,TODAY()-$G50),""))</f>
        <v/>
      </c>
      <c r="V50" s="21">
        <f>IF($A50="","",IF(OR($M50="Scheduled",$M50="Removed"),"Closed",IF($M50="On Hold",IF($Q50="","Hold date missing",IF($Q50&lt;TODAY(),"Hold expired","On hold")),IF($P50="","Follow-up date missing",IF($P50&lt;TODAY(),"Overdue",IF($P50&lt;=TODAY()+'Lists &amp; Setup'!$B$3,"Due soon","Planned"))))))</f>
        <v/>
      </c>
      <c r="W50" s="21">
        <f>IF($A50="","",IF(OR($M50="Scheduled",$M50="Removed"),"Closed",IF($I50="","Date missing",IF($I50&lt;TODAY(),"Expired",IF($I50&lt;=TODAY()+'Lists &amp; Setup'!$B$4,"Closing soon","Open")))))</f>
        <v/>
      </c>
      <c r="X50" s="21">
        <f>IF($A50="","",IF(COUNTIF($A$5:$A$204,$A50)&gt;1,"Duplicate Request ID",IF(OR($B50="",$C50="",$D50="",$E50="",$G50="",$H50="",$I50="",$L50="",$M50=""),"Missing required field",IF($I50&lt;$H50,"Latest date precedes earliest date",IF(AND(OR($M50="Active",$M50="Contacting"),$P50=""),"Next follow-up date missing",IF(AND($M50="On Hold",$Q50=""),"Hold-through date missing",IF(AND($M50="Scheduled",$R50=""),"Scheduled date missing",IF(AND(OR($M50="Scheduled",$M50="Removed"),$S50=""),"Outcome reason missing",IF(AND($R50&lt;&gt;"",OR($R50&lt;$H50,$R50&gt;$I50)),"Scheduled date outside requested window","OK")))))))))</f>
        <v/>
      </c>
    </row>
    <row r="51" ht="30" customHeight="1">
      <c r="A51" s="15" t="n"/>
      <c r="B51" s="16" t="n"/>
      <c r="C51" s="16" t="n"/>
      <c r="D51" s="16" t="n"/>
      <c r="E51" s="16" t="n"/>
      <c r="F51" s="16" t="n"/>
      <c r="G51" s="17" t="n"/>
      <c r="H51" s="17" t="n"/>
      <c r="I51" s="17" t="n"/>
      <c r="J51" s="16" t="n"/>
      <c r="K51" s="18" t="n"/>
      <c r="L51" s="16" t="n"/>
      <c r="M51" s="16" t="n"/>
      <c r="N51" s="17" t="n"/>
      <c r="O51" s="18" t="n"/>
      <c r="P51" s="17" t="n"/>
      <c r="Q51" s="17" t="n"/>
      <c r="R51" s="17" t="n"/>
      <c r="S51" s="16" t="n"/>
      <c r="T51" s="19" t="n"/>
      <c r="U51" s="20">
        <f>IF($A51="","",IF(OR($M51="Active",$M51="Contacting",$M51="On Hold"),MAX(0,TODAY()-$G51),""))</f>
        <v/>
      </c>
      <c r="V51" s="21">
        <f>IF($A51="","",IF(OR($M51="Scheduled",$M51="Removed"),"Closed",IF($M51="On Hold",IF($Q51="","Hold date missing",IF($Q51&lt;TODAY(),"Hold expired","On hold")),IF($P51="","Follow-up date missing",IF($P51&lt;TODAY(),"Overdue",IF($P51&lt;=TODAY()+'Lists &amp; Setup'!$B$3,"Due soon","Planned"))))))</f>
        <v/>
      </c>
      <c r="W51" s="21">
        <f>IF($A51="","",IF(OR($M51="Scheduled",$M51="Removed"),"Closed",IF($I51="","Date missing",IF($I51&lt;TODAY(),"Expired",IF($I51&lt;=TODAY()+'Lists &amp; Setup'!$B$4,"Closing soon","Open")))))</f>
        <v/>
      </c>
      <c r="X51" s="21">
        <f>IF($A51="","",IF(COUNTIF($A$5:$A$204,$A51)&gt;1,"Duplicate Request ID",IF(OR($B51="",$C51="",$D51="",$E51="",$G51="",$H51="",$I51="",$L51="",$M51=""),"Missing required field",IF($I51&lt;$H51,"Latest date precedes earliest date",IF(AND(OR($M51="Active",$M51="Contacting"),$P51=""),"Next follow-up date missing",IF(AND($M51="On Hold",$Q51=""),"Hold-through date missing",IF(AND($M51="Scheduled",$R51=""),"Scheduled date missing",IF(AND(OR($M51="Scheduled",$M51="Removed"),$S51=""),"Outcome reason missing",IF(AND($R51&lt;&gt;"",OR($R51&lt;$H51,$R51&gt;$I51)),"Scheduled date outside requested window","OK")))))))))</f>
        <v/>
      </c>
    </row>
    <row r="52" ht="30" customHeight="1">
      <c r="A52" s="15" t="n"/>
      <c r="B52" s="16" t="n"/>
      <c r="C52" s="16" t="n"/>
      <c r="D52" s="16" t="n"/>
      <c r="E52" s="16" t="n"/>
      <c r="F52" s="16" t="n"/>
      <c r="G52" s="17" t="n"/>
      <c r="H52" s="17" t="n"/>
      <c r="I52" s="17" t="n"/>
      <c r="J52" s="16" t="n"/>
      <c r="K52" s="18" t="n"/>
      <c r="L52" s="16" t="n"/>
      <c r="M52" s="16" t="n"/>
      <c r="N52" s="17" t="n"/>
      <c r="O52" s="18" t="n"/>
      <c r="P52" s="17" t="n"/>
      <c r="Q52" s="17" t="n"/>
      <c r="R52" s="17" t="n"/>
      <c r="S52" s="16" t="n"/>
      <c r="T52" s="19" t="n"/>
      <c r="U52" s="20">
        <f>IF($A52="","",IF(OR($M52="Active",$M52="Contacting",$M52="On Hold"),MAX(0,TODAY()-$G52),""))</f>
        <v/>
      </c>
      <c r="V52" s="21">
        <f>IF($A52="","",IF(OR($M52="Scheduled",$M52="Removed"),"Closed",IF($M52="On Hold",IF($Q52="","Hold date missing",IF($Q52&lt;TODAY(),"Hold expired","On hold")),IF($P52="","Follow-up date missing",IF($P52&lt;TODAY(),"Overdue",IF($P52&lt;=TODAY()+'Lists &amp; Setup'!$B$3,"Due soon","Planned"))))))</f>
        <v/>
      </c>
      <c r="W52" s="21">
        <f>IF($A52="","",IF(OR($M52="Scheduled",$M52="Removed"),"Closed",IF($I52="","Date missing",IF($I52&lt;TODAY(),"Expired",IF($I52&lt;=TODAY()+'Lists &amp; Setup'!$B$4,"Closing soon","Open")))))</f>
        <v/>
      </c>
      <c r="X52" s="21">
        <f>IF($A52="","",IF(COUNTIF($A$5:$A$204,$A52)&gt;1,"Duplicate Request ID",IF(OR($B52="",$C52="",$D52="",$E52="",$G52="",$H52="",$I52="",$L52="",$M52=""),"Missing required field",IF($I52&lt;$H52,"Latest date precedes earliest date",IF(AND(OR($M52="Active",$M52="Contacting"),$P52=""),"Next follow-up date missing",IF(AND($M52="On Hold",$Q52=""),"Hold-through date missing",IF(AND($M52="Scheduled",$R52=""),"Scheduled date missing",IF(AND(OR($M52="Scheduled",$M52="Removed"),$S52=""),"Outcome reason missing",IF(AND($R52&lt;&gt;"",OR($R52&lt;$H52,$R52&gt;$I52)),"Scheduled date outside requested window","OK")))))))))</f>
        <v/>
      </c>
    </row>
    <row r="53" ht="30" customHeight="1">
      <c r="A53" s="15" t="n"/>
      <c r="B53" s="16" t="n"/>
      <c r="C53" s="16" t="n"/>
      <c r="D53" s="16" t="n"/>
      <c r="E53" s="16" t="n"/>
      <c r="F53" s="16" t="n"/>
      <c r="G53" s="17" t="n"/>
      <c r="H53" s="17" t="n"/>
      <c r="I53" s="17" t="n"/>
      <c r="J53" s="16" t="n"/>
      <c r="K53" s="18" t="n"/>
      <c r="L53" s="16" t="n"/>
      <c r="M53" s="16" t="n"/>
      <c r="N53" s="17" t="n"/>
      <c r="O53" s="18" t="n"/>
      <c r="P53" s="17" t="n"/>
      <c r="Q53" s="17" t="n"/>
      <c r="R53" s="17" t="n"/>
      <c r="S53" s="16" t="n"/>
      <c r="T53" s="19" t="n"/>
      <c r="U53" s="20">
        <f>IF($A53="","",IF(OR($M53="Active",$M53="Contacting",$M53="On Hold"),MAX(0,TODAY()-$G53),""))</f>
        <v/>
      </c>
      <c r="V53" s="21">
        <f>IF($A53="","",IF(OR($M53="Scheduled",$M53="Removed"),"Closed",IF($M53="On Hold",IF($Q53="","Hold date missing",IF($Q53&lt;TODAY(),"Hold expired","On hold")),IF($P53="","Follow-up date missing",IF($P53&lt;TODAY(),"Overdue",IF($P53&lt;=TODAY()+'Lists &amp; Setup'!$B$3,"Due soon","Planned"))))))</f>
        <v/>
      </c>
      <c r="W53" s="21">
        <f>IF($A53="","",IF(OR($M53="Scheduled",$M53="Removed"),"Closed",IF($I53="","Date missing",IF($I53&lt;TODAY(),"Expired",IF($I53&lt;=TODAY()+'Lists &amp; Setup'!$B$4,"Closing soon","Open")))))</f>
        <v/>
      </c>
      <c r="X53" s="21">
        <f>IF($A53="","",IF(COUNTIF($A$5:$A$204,$A53)&gt;1,"Duplicate Request ID",IF(OR($B53="",$C53="",$D53="",$E53="",$G53="",$H53="",$I53="",$L53="",$M53=""),"Missing required field",IF($I53&lt;$H53,"Latest date precedes earliest date",IF(AND(OR($M53="Active",$M53="Contacting"),$P53=""),"Next follow-up date missing",IF(AND($M53="On Hold",$Q53=""),"Hold-through date missing",IF(AND($M53="Scheduled",$R53=""),"Scheduled date missing",IF(AND(OR($M53="Scheduled",$M53="Removed"),$S53=""),"Outcome reason missing",IF(AND($R53&lt;&gt;"",OR($R53&lt;$H53,$R53&gt;$I53)),"Scheduled date outside requested window","OK")))))))))</f>
        <v/>
      </c>
    </row>
    <row r="54" ht="30" customHeight="1">
      <c r="A54" s="15" t="n"/>
      <c r="B54" s="16" t="n"/>
      <c r="C54" s="16" t="n"/>
      <c r="D54" s="16" t="n"/>
      <c r="E54" s="16" t="n"/>
      <c r="F54" s="16" t="n"/>
      <c r="G54" s="17" t="n"/>
      <c r="H54" s="17" t="n"/>
      <c r="I54" s="17" t="n"/>
      <c r="J54" s="16" t="n"/>
      <c r="K54" s="18" t="n"/>
      <c r="L54" s="16" t="n"/>
      <c r="M54" s="16" t="n"/>
      <c r="N54" s="17" t="n"/>
      <c r="O54" s="18" t="n"/>
      <c r="P54" s="17" t="n"/>
      <c r="Q54" s="17" t="n"/>
      <c r="R54" s="17" t="n"/>
      <c r="S54" s="16" t="n"/>
      <c r="T54" s="19" t="n"/>
      <c r="U54" s="20">
        <f>IF($A54="","",IF(OR($M54="Active",$M54="Contacting",$M54="On Hold"),MAX(0,TODAY()-$G54),""))</f>
        <v/>
      </c>
      <c r="V54" s="21">
        <f>IF($A54="","",IF(OR($M54="Scheduled",$M54="Removed"),"Closed",IF($M54="On Hold",IF($Q54="","Hold date missing",IF($Q54&lt;TODAY(),"Hold expired","On hold")),IF($P54="","Follow-up date missing",IF($P54&lt;TODAY(),"Overdue",IF($P54&lt;=TODAY()+'Lists &amp; Setup'!$B$3,"Due soon","Planned"))))))</f>
        <v/>
      </c>
      <c r="W54" s="21">
        <f>IF($A54="","",IF(OR($M54="Scheduled",$M54="Removed"),"Closed",IF($I54="","Date missing",IF($I54&lt;TODAY(),"Expired",IF($I54&lt;=TODAY()+'Lists &amp; Setup'!$B$4,"Closing soon","Open")))))</f>
        <v/>
      </c>
      <c r="X54" s="21">
        <f>IF($A54="","",IF(COUNTIF($A$5:$A$204,$A54)&gt;1,"Duplicate Request ID",IF(OR($B54="",$C54="",$D54="",$E54="",$G54="",$H54="",$I54="",$L54="",$M54=""),"Missing required field",IF($I54&lt;$H54,"Latest date precedes earliest date",IF(AND(OR($M54="Active",$M54="Contacting"),$P54=""),"Next follow-up date missing",IF(AND($M54="On Hold",$Q54=""),"Hold-through date missing",IF(AND($M54="Scheduled",$R54=""),"Scheduled date missing",IF(AND(OR($M54="Scheduled",$M54="Removed"),$S54=""),"Outcome reason missing",IF(AND($R54&lt;&gt;"",OR($R54&lt;$H54,$R54&gt;$I54)),"Scheduled date outside requested window","OK")))))))))</f>
        <v/>
      </c>
    </row>
    <row r="55" ht="30" customHeight="1">
      <c r="A55" s="15" t="n"/>
      <c r="B55" s="16" t="n"/>
      <c r="C55" s="16" t="n"/>
      <c r="D55" s="16" t="n"/>
      <c r="E55" s="16" t="n"/>
      <c r="F55" s="16" t="n"/>
      <c r="G55" s="17" t="n"/>
      <c r="H55" s="17" t="n"/>
      <c r="I55" s="17" t="n"/>
      <c r="J55" s="16" t="n"/>
      <c r="K55" s="18" t="n"/>
      <c r="L55" s="16" t="n"/>
      <c r="M55" s="16" t="n"/>
      <c r="N55" s="17" t="n"/>
      <c r="O55" s="18" t="n"/>
      <c r="P55" s="17" t="n"/>
      <c r="Q55" s="17" t="n"/>
      <c r="R55" s="17" t="n"/>
      <c r="S55" s="16" t="n"/>
      <c r="T55" s="19" t="n"/>
      <c r="U55" s="20">
        <f>IF($A55="","",IF(OR($M55="Active",$M55="Contacting",$M55="On Hold"),MAX(0,TODAY()-$G55),""))</f>
        <v/>
      </c>
      <c r="V55" s="21">
        <f>IF($A55="","",IF(OR($M55="Scheduled",$M55="Removed"),"Closed",IF($M55="On Hold",IF($Q55="","Hold date missing",IF($Q55&lt;TODAY(),"Hold expired","On hold")),IF($P55="","Follow-up date missing",IF($P55&lt;TODAY(),"Overdue",IF($P55&lt;=TODAY()+'Lists &amp; Setup'!$B$3,"Due soon","Planned"))))))</f>
        <v/>
      </c>
      <c r="W55" s="21">
        <f>IF($A55="","",IF(OR($M55="Scheduled",$M55="Removed"),"Closed",IF($I55="","Date missing",IF($I55&lt;TODAY(),"Expired",IF($I55&lt;=TODAY()+'Lists &amp; Setup'!$B$4,"Closing soon","Open")))))</f>
        <v/>
      </c>
      <c r="X55" s="21">
        <f>IF($A55="","",IF(COUNTIF($A$5:$A$204,$A55)&gt;1,"Duplicate Request ID",IF(OR($B55="",$C55="",$D55="",$E55="",$G55="",$H55="",$I55="",$L55="",$M55=""),"Missing required field",IF($I55&lt;$H55,"Latest date precedes earliest date",IF(AND(OR($M55="Active",$M55="Contacting"),$P55=""),"Next follow-up date missing",IF(AND($M55="On Hold",$Q55=""),"Hold-through date missing",IF(AND($M55="Scheduled",$R55=""),"Scheduled date missing",IF(AND(OR($M55="Scheduled",$M55="Removed"),$S55=""),"Outcome reason missing",IF(AND($R55&lt;&gt;"",OR($R55&lt;$H55,$R55&gt;$I55)),"Scheduled date outside requested window","OK")))))))))</f>
        <v/>
      </c>
    </row>
    <row r="56" ht="30" customHeight="1">
      <c r="A56" s="15" t="n"/>
      <c r="B56" s="16" t="n"/>
      <c r="C56" s="16" t="n"/>
      <c r="D56" s="16" t="n"/>
      <c r="E56" s="16" t="n"/>
      <c r="F56" s="16" t="n"/>
      <c r="G56" s="17" t="n"/>
      <c r="H56" s="17" t="n"/>
      <c r="I56" s="17" t="n"/>
      <c r="J56" s="16" t="n"/>
      <c r="K56" s="18" t="n"/>
      <c r="L56" s="16" t="n"/>
      <c r="M56" s="16" t="n"/>
      <c r="N56" s="17" t="n"/>
      <c r="O56" s="18" t="n"/>
      <c r="P56" s="17" t="n"/>
      <c r="Q56" s="17" t="n"/>
      <c r="R56" s="17" t="n"/>
      <c r="S56" s="16" t="n"/>
      <c r="T56" s="19" t="n"/>
      <c r="U56" s="20">
        <f>IF($A56="","",IF(OR($M56="Active",$M56="Contacting",$M56="On Hold"),MAX(0,TODAY()-$G56),""))</f>
        <v/>
      </c>
      <c r="V56" s="21">
        <f>IF($A56="","",IF(OR($M56="Scheduled",$M56="Removed"),"Closed",IF($M56="On Hold",IF($Q56="","Hold date missing",IF($Q56&lt;TODAY(),"Hold expired","On hold")),IF($P56="","Follow-up date missing",IF($P56&lt;TODAY(),"Overdue",IF($P56&lt;=TODAY()+'Lists &amp; Setup'!$B$3,"Due soon","Planned"))))))</f>
        <v/>
      </c>
      <c r="W56" s="21">
        <f>IF($A56="","",IF(OR($M56="Scheduled",$M56="Removed"),"Closed",IF($I56="","Date missing",IF($I56&lt;TODAY(),"Expired",IF($I56&lt;=TODAY()+'Lists &amp; Setup'!$B$4,"Closing soon","Open")))))</f>
        <v/>
      </c>
      <c r="X56" s="21">
        <f>IF($A56="","",IF(COUNTIF($A$5:$A$204,$A56)&gt;1,"Duplicate Request ID",IF(OR($B56="",$C56="",$D56="",$E56="",$G56="",$H56="",$I56="",$L56="",$M56=""),"Missing required field",IF($I56&lt;$H56,"Latest date precedes earliest date",IF(AND(OR($M56="Active",$M56="Contacting"),$P56=""),"Next follow-up date missing",IF(AND($M56="On Hold",$Q56=""),"Hold-through date missing",IF(AND($M56="Scheduled",$R56=""),"Scheduled date missing",IF(AND(OR($M56="Scheduled",$M56="Removed"),$S56=""),"Outcome reason missing",IF(AND($R56&lt;&gt;"",OR($R56&lt;$H56,$R56&gt;$I56)),"Scheduled date outside requested window","OK")))))))))</f>
        <v/>
      </c>
    </row>
    <row r="57" ht="30" customHeight="1">
      <c r="A57" s="15" t="n"/>
      <c r="B57" s="16" t="n"/>
      <c r="C57" s="16" t="n"/>
      <c r="D57" s="16" t="n"/>
      <c r="E57" s="16" t="n"/>
      <c r="F57" s="16" t="n"/>
      <c r="G57" s="17" t="n"/>
      <c r="H57" s="17" t="n"/>
      <c r="I57" s="17" t="n"/>
      <c r="J57" s="16" t="n"/>
      <c r="K57" s="18" t="n"/>
      <c r="L57" s="16" t="n"/>
      <c r="M57" s="16" t="n"/>
      <c r="N57" s="17" t="n"/>
      <c r="O57" s="18" t="n"/>
      <c r="P57" s="17" t="n"/>
      <c r="Q57" s="17" t="n"/>
      <c r="R57" s="17" t="n"/>
      <c r="S57" s="16" t="n"/>
      <c r="T57" s="19" t="n"/>
      <c r="U57" s="20">
        <f>IF($A57="","",IF(OR($M57="Active",$M57="Contacting",$M57="On Hold"),MAX(0,TODAY()-$G57),""))</f>
        <v/>
      </c>
      <c r="V57" s="21">
        <f>IF($A57="","",IF(OR($M57="Scheduled",$M57="Removed"),"Closed",IF($M57="On Hold",IF($Q57="","Hold date missing",IF($Q57&lt;TODAY(),"Hold expired","On hold")),IF($P57="","Follow-up date missing",IF($P57&lt;TODAY(),"Overdue",IF($P57&lt;=TODAY()+'Lists &amp; Setup'!$B$3,"Due soon","Planned"))))))</f>
        <v/>
      </c>
      <c r="W57" s="21">
        <f>IF($A57="","",IF(OR($M57="Scheduled",$M57="Removed"),"Closed",IF($I57="","Date missing",IF($I57&lt;TODAY(),"Expired",IF($I57&lt;=TODAY()+'Lists &amp; Setup'!$B$4,"Closing soon","Open")))))</f>
        <v/>
      </c>
      <c r="X57" s="21">
        <f>IF($A57="","",IF(COUNTIF($A$5:$A$204,$A57)&gt;1,"Duplicate Request ID",IF(OR($B57="",$C57="",$D57="",$E57="",$G57="",$H57="",$I57="",$L57="",$M57=""),"Missing required field",IF($I57&lt;$H57,"Latest date precedes earliest date",IF(AND(OR($M57="Active",$M57="Contacting"),$P57=""),"Next follow-up date missing",IF(AND($M57="On Hold",$Q57=""),"Hold-through date missing",IF(AND($M57="Scheduled",$R57=""),"Scheduled date missing",IF(AND(OR($M57="Scheduled",$M57="Removed"),$S57=""),"Outcome reason missing",IF(AND($R57&lt;&gt;"",OR($R57&lt;$H57,$R57&gt;$I57)),"Scheduled date outside requested window","OK")))))))))</f>
        <v/>
      </c>
    </row>
    <row r="58" ht="30" customHeight="1">
      <c r="A58" s="15" t="n"/>
      <c r="B58" s="16" t="n"/>
      <c r="C58" s="16" t="n"/>
      <c r="D58" s="16" t="n"/>
      <c r="E58" s="16" t="n"/>
      <c r="F58" s="16" t="n"/>
      <c r="G58" s="17" t="n"/>
      <c r="H58" s="17" t="n"/>
      <c r="I58" s="17" t="n"/>
      <c r="J58" s="16" t="n"/>
      <c r="K58" s="18" t="n"/>
      <c r="L58" s="16" t="n"/>
      <c r="M58" s="16" t="n"/>
      <c r="N58" s="17" t="n"/>
      <c r="O58" s="18" t="n"/>
      <c r="P58" s="17" t="n"/>
      <c r="Q58" s="17" t="n"/>
      <c r="R58" s="17" t="n"/>
      <c r="S58" s="16" t="n"/>
      <c r="T58" s="19" t="n"/>
      <c r="U58" s="20">
        <f>IF($A58="","",IF(OR($M58="Active",$M58="Contacting",$M58="On Hold"),MAX(0,TODAY()-$G58),""))</f>
        <v/>
      </c>
      <c r="V58" s="21">
        <f>IF($A58="","",IF(OR($M58="Scheduled",$M58="Removed"),"Closed",IF($M58="On Hold",IF($Q58="","Hold date missing",IF($Q58&lt;TODAY(),"Hold expired","On hold")),IF($P58="","Follow-up date missing",IF($P58&lt;TODAY(),"Overdue",IF($P58&lt;=TODAY()+'Lists &amp; Setup'!$B$3,"Due soon","Planned"))))))</f>
        <v/>
      </c>
      <c r="W58" s="21">
        <f>IF($A58="","",IF(OR($M58="Scheduled",$M58="Removed"),"Closed",IF($I58="","Date missing",IF($I58&lt;TODAY(),"Expired",IF($I58&lt;=TODAY()+'Lists &amp; Setup'!$B$4,"Closing soon","Open")))))</f>
        <v/>
      </c>
      <c r="X58" s="21">
        <f>IF($A58="","",IF(COUNTIF($A$5:$A$204,$A58)&gt;1,"Duplicate Request ID",IF(OR($B58="",$C58="",$D58="",$E58="",$G58="",$H58="",$I58="",$L58="",$M58=""),"Missing required field",IF($I58&lt;$H58,"Latest date precedes earliest date",IF(AND(OR($M58="Active",$M58="Contacting"),$P58=""),"Next follow-up date missing",IF(AND($M58="On Hold",$Q58=""),"Hold-through date missing",IF(AND($M58="Scheduled",$R58=""),"Scheduled date missing",IF(AND(OR($M58="Scheduled",$M58="Removed"),$S58=""),"Outcome reason missing",IF(AND($R58&lt;&gt;"",OR($R58&lt;$H58,$R58&gt;$I58)),"Scheduled date outside requested window","OK")))))))))</f>
        <v/>
      </c>
    </row>
    <row r="59" ht="30" customHeight="1">
      <c r="A59" s="15" t="n"/>
      <c r="B59" s="16" t="n"/>
      <c r="C59" s="16" t="n"/>
      <c r="D59" s="16" t="n"/>
      <c r="E59" s="16" t="n"/>
      <c r="F59" s="16" t="n"/>
      <c r="G59" s="17" t="n"/>
      <c r="H59" s="17" t="n"/>
      <c r="I59" s="17" t="n"/>
      <c r="J59" s="16" t="n"/>
      <c r="K59" s="18" t="n"/>
      <c r="L59" s="16" t="n"/>
      <c r="M59" s="16" t="n"/>
      <c r="N59" s="17" t="n"/>
      <c r="O59" s="18" t="n"/>
      <c r="P59" s="17" t="n"/>
      <c r="Q59" s="17" t="n"/>
      <c r="R59" s="17" t="n"/>
      <c r="S59" s="16" t="n"/>
      <c r="T59" s="19" t="n"/>
      <c r="U59" s="20">
        <f>IF($A59="","",IF(OR($M59="Active",$M59="Contacting",$M59="On Hold"),MAX(0,TODAY()-$G59),""))</f>
        <v/>
      </c>
      <c r="V59" s="21">
        <f>IF($A59="","",IF(OR($M59="Scheduled",$M59="Removed"),"Closed",IF($M59="On Hold",IF($Q59="","Hold date missing",IF($Q59&lt;TODAY(),"Hold expired","On hold")),IF($P59="","Follow-up date missing",IF($P59&lt;TODAY(),"Overdue",IF($P59&lt;=TODAY()+'Lists &amp; Setup'!$B$3,"Due soon","Planned"))))))</f>
        <v/>
      </c>
      <c r="W59" s="21">
        <f>IF($A59="","",IF(OR($M59="Scheduled",$M59="Removed"),"Closed",IF($I59="","Date missing",IF($I59&lt;TODAY(),"Expired",IF($I59&lt;=TODAY()+'Lists &amp; Setup'!$B$4,"Closing soon","Open")))))</f>
        <v/>
      </c>
      <c r="X59" s="21">
        <f>IF($A59="","",IF(COUNTIF($A$5:$A$204,$A59)&gt;1,"Duplicate Request ID",IF(OR($B59="",$C59="",$D59="",$E59="",$G59="",$H59="",$I59="",$L59="",$M59=""),"Missing required field",IF($I59&lt;$H59,"Latest date precedes earliest date",IF(AND(OR($M59="Active",$M59="Contacting"),$P59=""),"Next follow-up date missing",IF(AND($M59="On Hold",$Q59=""),"Hold-through date missing",IF(AND($M59="Scheduled",$R59=""),"Scheduled date missing",IF(AND(OR($M59="Scheduled",$M59="Removed"),$S59=""),"Outcome reason missing",IF(AND($R59&lt;&gt;"",OR($R59&lt;$H59,$R59&gt;$I59)),"Scheduled date outside requested window","OK")))))))))</f>
        <v/>
      </c>
    </row>
    <row r="60" ht="30" customHeight="1">
      <c r="A60" s="15" t="n"/>
      <c r="B60" s="16" t="n"/>
      <c r="C60" s="16" t="n"/>
      <c r="D60" s="16" t="n"/>
      <c r="E60" s="16" t="n"/>
      <c r="F60" s="16" t="n"/>
      <c r="G60" s="17" t="n"/>
      <c r="H60" s="17" t="n"/>
      <c r="I60" s="17" t="n"/>
      <c r="J60" s="16" t="n"/>
      <c r="K60" s="18" t="n"/>
      <c r="L60" s="16" t="n"/>
      <c r="M60" s="16" t="n"/>
      <c r="N60" s="17" t="n"/>
      <c r="O60" s="18" t="n"/>
      <c r="P60" s="17" t="n"/>
      <c r="Q60" s="17" t="n"/>
      <c r="R60" s="17" t="n"/>
      <c r="S60" s="16" t="n"/>
      <c r="T60" s="19" t="n"/>
      <c r="U60" s="20">
        <f>IF($A60="","",IF(OR($M60="Active",$M60="Contacting",$M60="On Hold"),MAX(0,TODAY()-$G60),""))</f>
        <v/>
      </c>
      <c r="V60" s="21">
        <f>IF($A60="","",IF(OR($M60="Scheduled",$M60="Removed"),"Closed",IF($M60="On Hold",IF($Q60="","Hold date missing",IF($Q60&lt;TODAY(),"Hold expired","On hold")),IF($P60="","Follow-up date missing",IF($P60&lt;TODAY(),"Overdue",IF($P60&lt;=TODAY()+'Lists &amp; Setup'!$B$3,"Due soon","Planned"))))))</f>
        <v/>
      </c>
      <c r="W60" s="21">
        <f>IF($A60="","",IF(OR($M60="Scheduled",$M60="Removed"),"Closed",IF($I60="","Date missing",IF($I60&lt;TODAY(),"Expired",IF($I60&lt;=TODAY()+'Lists &amp; Setup'!$B$4,"Closing soon","Open")))))</f>
        <v/>
      </c>
      <c r="X60" s="21">
        <f>IF($A60="","",IF(COUNTIF($A$5:$A$204,$A60)&gt;1,"Duplicate Request ID",IF(OR($B60="",$C60="",$D60="",$E60="",$G60="",$H60="",$I60="",$L60="",$M60=""),"Missing required field",IF($I60&lt;$H60,"Latest date precedes earliest date",IF(AND(OR($M60="Active",$M60="Contacting"),$P60=""),"Next follow-up date missing",IF(AND($M60="On Hold",$Q60=""),"Hold-through date missing",IF(AND($M60="Scheduled",$R60=""),"Scheduled date missing",IF(AND(OR($M60="Scheduled",$M60="Removed"),$S60=""),"Outcome reason missing",IF(AND($R60&lt;&gt;"",OR($R60&lt;$H60,$R60&gt;$I60)),"Scheduled date outside requested window","OK")))))))))</f>
        <v/>
      </c>
    </row>
    <row r="61" ht="30" customHeight="1">
      <c r="A61" s="15" t="n"/>
      <c r="B61" s="16" t="n"/>
      <c r="C61" s="16" t="n"/>
      <c r="D61" s="16" t="n"/>
      <c r="E61" s="16" t="n"/>
      <c r="F61" s="16" t="n"/>
      <c r="G61" s="17" t="n"/>
      <c r="H61" s="17" t="n"/>
      <c r="I61" s="17" t="n"/>
      <c r="J61" s="16" t="n"/>
      <c r="K61" s="18" t="n"/>
      <c r="L61" s="16" t="n"/>
      <c r="M61" s="16" t="n"/>
      <c r="N61" s="17" t="n"/>
      <c r="O61" s="18" t="n"/>
      <c r="P61" s="17" t="n"/>
      <c r="Q61" s="17" t="n"/>
      <c r="R61" s="17" t="n"/>
      <c r="S61" s="16" t="n"/>
      <c r="T61" s="19" t="n"/>
      <c r="U61" s="20">
        <f>IF($A61="","",IF(OR($M61="Active",$M61="Contacting",$M61="On Hold"),MAX(0,TODAY()-$G61),""))</f>
        <v/>
      </c>
      <c r="V61" s="21">
        <f>IF($A61="","",IF(OR($M61="Scheduled",$M61="Removed"),"Closed",IF($M61="On Hold",IF($Q61="","Hold date missing",IF($Q61&lt;TODAY(),"Hold expired","On hold")),IF($P61="","Follow-up date missing",IF($P61&lt;TODAY(),"Overdue",IF($P61&lt;=TODAY()+'Lists &amp; Setup'!$B$3,"Due soon","Planned"))))))</f>
        <v/>
      </c>
      <c r="W61" s="21">
        <f>IF($A61="","",IF(OR($M61="Scheduled",$M61="Removed"),"Closed",IF($I61="","Date missing",IF($I61&lt;TODAY(),"Expired",IF($I61&lt;=TODAY()+'Lists &amp; Setup'!$B$4,"Closing soon","Open")))))</f>
        <v/>
      </c>
      <c r="X61" s="21">
        <f>IF($A61="","",IF(COUNTIF($A$5:$A$204,$A61)&gt;1,"Duplicate Request ID",IF(OR($B61="",$C61="",$D61="",$E61="",$G61="",$H61="",$I61="",$L61="",$M61=""),"Missing required field",IF($I61&lt;$H61,"Latest date precedes earliest date",IF(AND(OR($M61="Active",$M61="Contacting"),$P61=""),"Next follow-up date missing",IF(AND($M61="On Hold",$Q61=""),"Hold-through date missing",IF(AND($M61="Scheduled",$R61=""),"Scheduled date missing",IF(AND(OR($M61="Scheduled",$M61="Removed"),$S61=""),"Outcome reason missing",IF(AND($R61&lt;&gt;"",OR($R61&lt;$H61,$R61&gt;$I61)),"Scheduled date outside requested window","OK")))))))))</f>
        <v/>
      </c>
    </row>
    <row r="62" ht="30" customHeight="1">
      <c r="A62" s="15" t="n"/>
      <c r="B62" s="16" t="n"/>
      <c r="C62" s="16" t="n"/>
      <c r="D62" s="16" t="n"/>
      <c r="E62" s="16" t="n"/>
      <c r="F62" s="16" t="n"/>
      <c r="G62" s="17" t="n"/>
      <c r="H62" s="17" t="n"/>
      <c r="I62" s="17" t="n"/>
      <c r="J62" s="16" t="n"/>
      <c r="K62" s="18" t="n"/>
      <c r="L62" s="16" t="n"/>
      <c r="M62" s="16" t="n"/>
      <c r="N62" s="17" t="n"/>
      <c r="O62" s="18" t="n"/>
      <c r="P62" s="17" t="n"/>
      <c r="Q62" s="17" t="n"/>
      <c r="R62" s="17" t="n"/>
      <c r="S62" s="16" t="n"/>
      <c r="T62" s="19" t="n"/>
      <c r="U62" s="20">
        <f>IF($A62="","",IF(OR($M62="Active",$M62="Contacting",$M62="On Hold"),MAX(0,TODAY()-$G62),""))</f>
        <v/>
      </c>
      <c r="V62" s="21">
        <f>IF($A62="","",IF(OR($M62="Scheduled",$M62="Removed"),"Closed",IF($M62="On Hold",IF($Q62="","Hold date missing",IF($Q62&lt;TODAY(),"Hold expired","On hold")),IF($P62="","Follow-up date missing",IF($P62&lt;TODAY(),"Overdue",IF($P62&lt;=TODAY()+'Lists &amp; Setup'!$B$3,"Due soon","Planned"))))))</f>
        <v/>
      </c>
      <c r="W62" s="21">
        <f>IF($A62="","",IF(OR($M62="Scheduled",$M62="Removed"),"Closed",IF($I62="","Date missing",IF($I62&lt;TODAY(),"Expired",IF($I62&lt;=TODAY()+'Lists &amp; Setup'!$B$4,"Closing soon","Open")))))</f>
        <v/>
      </c>
      <c r="X62" s="21">
        <f>IF($A62="","",IF(COUNTIF($A$5:$A$204,$A62)&gt;1,"Duplicate Request ID",IF(OR($B62="",$C62="",$D62="",$E62="",$G62="",$H62="",$I62="",$L62="",$M62=""),"Missing required field",IF($I62&lt;$H62,"Latest date precedes earliest date",IF(AND(OR($M62="Active",$M62="Contacting"),$P62=""),"Next follow-up date missing",IF(AND($M62="On Hold",$Q62=""),"Hold-through date missing",IF(AND($M62="Scheduled",$R62=""),"Scheduled date missing",IF(AND(OR($M62="Scheduled",$M62="Removed"),$S62=""),"Outcome reason missing",IF(AND($R62&lt;&gt;"",OR($R62&lt;$H62,$R62&gt;$I62)),"Scheduled date outside requested window","OK")))))))))</f>
        <v/>
      </c>
    </row>
    <row r="63" ht="30" customHeight="1">
      <c r="A63" s="15" t="n"/>
      <c r="B63" s="16" t="n"/>
      <c r="C63" s="16" t="n"/>
      <c r="D63" s="16" t="n"/>
      <c r="E63" s="16" t="n"/>
      <c r="F63" s="16" t="n"/>
      <c r="G63" s="17" t="n"/>
      <c r="H63" s="17" t="n"/>
      <c r="I63" s="17" t="n"/>
      <c r="J63" s="16" t="n"/>
      <c r="K63" s="18" t="n"/>
      <c r="L63" s="16" t="n"/>
      <c r="M63" s="16" t="n"/>
      <c r="N63" s="17" t="n"/>
      <c r="O63" s="18" t="n"/>
      <c r="P63" s="17" t="n"/>
      <c r="Q63" s="17" t="n"/>
      <c r="R63" s="17" t="n"/>
      <c r="S63" s="16" t="n"/>
      <c r="T63" s="19" t="n"/>
      <c r="U63" s="20">
        <f>IF($A63="","",IF(OR($M63="Active",$M63="Contacting",$M63="On Hold"),MAX(0,TODAY()-$G63),""))</f>
        <v/>
      </c>
      <c r="V63" s="21">
        <f>IF($A63="","",IF(OR($M63="Scheduled",$M63="Removed"),"Closed",IF($M63="On Hold",IF($Q63="","Hold date missing",IF($Q63&lt;TODAY(),"Hold expired","On hold")),IF($P63="","Follow-up date missing",IF($P63&lt;TODAY(),"Overdue",IF($P63&lt;=TODAY()+'Lists &amp; Setup'!$B$3,"Due soon","Planned"))))))</f>
        <v/>
      </c>
      <c r="W63" s="21">
        <f>IF($A63="","",IF(OR($M63="Scheduled",$M63="Removed"),"Closed",IF($I63="","Date missing",IF($I63&lt;TODAY(),"Expired",IF($I63&lt;=TODAY()+'Lists &amp; Setup'!$B$4,"Closing soon","Open")))))</f>
        <v/>
      </c>
      <c r="X63" s="21">
        <f>IF($A63="","",IF(COUNTIF($A$5:$A$204,$A63)&gt;1,"Duplicate Request ID",IF(OR($B63="",$C63="",$D63="",$E63="",$G63="",$H63="",$I63="",$L63="",$M63=""),"Missing required field",IF($I63&lt;$H63,"Latest date precedes earliest date",IF(AND(OR($M63="Active",$M63="Contacting"),$P63=""),"Next follow-up date missing",IF(AND($M63="On Hold",$Q63=""),"Hold-through date missing",IF(AND($M63="Scheduled",$R63=""),"Scheduled date missing",IF(AND(OR($M63="Scheduled",$M63="Removed"),$S63=""),"Outcome reason missing",IF(AND($R63&lt;&gt;"",OR($R63&lt;$H63,$R63&gt;$I63)),"Scheduled date outside requested window","OK")))))))))</f>
        <v/>
      </c>
    </row>
    <row r="64" ht="30" customHeight="1">
      <c r="A64" s="15" t="n"/>
      <c r="B64" s="16" t="n"/>
      <c r="C64" s="16" t="n"/>
      <c r="D64" s="16" t="n"/>
      <c r="E64" s="16" t="n"/>
      <c r="F64" s="16" t="n"/>
      <c r="G64" s="17" t="n"/>
      <c r="H64" s="17" t="n"/>
      <c r="I64" s="17" t="n"/>
      <c r="J64" s="16" t="n"/>
      <c r="K64" s="18" t="n"/>
      <c r="L64" s="16" t="n"/>
      <c r="M64" s="16" t="n"/>
      <c r="N64" s="17" t="n"/>
      <c r="O64" s="18" t="n"/>
      <c r="P64" s="17" t="n"/>
      <c r="Q64" s="17" t="n"/>
      <c r="R64" s="17" t="n"/>
      <c r="S64" s="16" t="n"/>
      <c r="T64" s="19" t="n"/>
      <c r="U64" s="20">
        <f>IF($A64="","",IF(OR($M64="Active",$M64="Contacting",$M64="On Hold"),MAX(0,TODAY()-$G64),""))</f>
        <v/>
      </c>
      <c r="V64" s="21">
        <f>IF($A64="","",IF(OR($M64="Scheduled",$M64="Removed"),"Closed",IF($M64="On Hold",IF($Q64="","Hold date missing",IF($Q64&lt;TODAY(),"Hold expired","On hold")),IF($P64="","Follow-up date missing",IF($P64&lt;TODAY(),"Overdue",IF($P64&lt;=TODAY()+'Lists &amp; Setup'!$B$3,"Due soon","Planned"))))))</f>
        <v/>
      </c>
      <c r="W64" s="21">
        <f>IF($A64="","",IF(OR($M64="Scheduled",$M64="Removed"),"Closed",IF($I64="","Date missing",IF($I64&lt;TODAY(),"Expired",IF($I64&lt;=TODAY()+'Lists &amp; Setup'!$B$4,"Closing soon","Open")))))</f>
        <v/>
      </c>
      <c r="X64" s="21">
        <f>IF($A64="","",IF(COUNTIF($A$5:$A$204,$A64)&gt;1,"Duplicate Request ID",IF(OR($B64="",$C64="",$D64="",$E64="",$G64="",$H64="",$I64="",$L64="",$M64=""),"Missing required field",IF($I64&lt;$H64,"Latest date precedes earliest date",IF(AND(OR($M64="Active",$M64="Contacting"),$P64=""),"Next follow-up date missing",IF(AND($M64="On Hold",$Q64=""),"Hold-through date missing",IF(AND($M64="Scheduled",$R64=""),"Scheduled date missing",IF(AND(OR($M64="Scheduled",$M64="Removed"),$S64=""),"Outcome reason missing",IF(AND($R64&lt;&gt;"",OR($R64&lt;$H64,$R64&gt;$I64)),"Scheduled date outside requested window","OK")))))))))</f>
        <v/>
      </c>
    </row>
    <row r="65" ht="30" customHeight="1">
      <c r="A65" s="15" t="n"/>
      <c r="B65" s="16" t="n"/>
      <c r="C65" s="16" t="n"/>
      <c r="D65" s="16" t="n"/>
      <c r="E65" s="16" t="n"/>
      <c r="F65" s="16" t="n"/>
      <c r="G65" s="17" t="n"/>
      <c r="H65" s="17" t="n"/>
      <c r="I65" s="17" t="n"/>
      <c r="J65" s="16" t="n"/>
      <c r="K65" s="18" t="n"/>
      <c r="L65" s="16" t="n"/>
      <c r="M65" s="16" t="n"/>
      <c r="N65" s="17" t="n"/>
      <c r="O65" s="18" t="n"/>
      <c r="P65" s="17" t="n"/>
      <c r="Q65" s="17" t="n"/>
      <c r="R65" s="17" t="n"/>
      <c r="S65" s="16" t="n"/>
      <c r="T65" s="19" t="n"/>
      <c r="U65" s="20">
        <f>IF($A65="","",IF(OR($M65="Active",$M65="Contacting",$M65="On Hold"),MAX(0,TODAY()-$G65),""))</f>
        <v/>
      </c>
      <c r="V65" s="21">
        <f>IF($A65="","",IF(OR($M65="Scheduled",$M65="Removed"),"Closed",IF($M65="On Hold",IF($Q65="","Hold date missing",IF($Q65&lt;TODAY(),"Hold expired","On hold")),IF($P65="","Follow-up date missing",IF($P65&lt;TODAY(),"Overdue",IF($P65&lt;=TODAY()+'Lists &amp; Setup'!$B$3,"Due soon","Planned"))))))</f>
        <v/>
      </c>
      <c r="W65" s="21">
        <f>IF($A65="","",IF(OR($M65="Scheduled",$M65="Removed"),"Closed",IF($I65="","Date missing",IF($I65&lt;TODAY(),"Expired",IF($I65&lt;=TODAY()+'Lists &amp; Setup'!$B$4,"Closing soon","Open")))))</f>
        <v/>
      </c>
      <c r="X65" s="21">
        <f>IF($A65="","",IF(COUNTIF($A$5:$A$204,$A65)&gt;1,"Duplicate Request ID",IF(OR($B65="",$C65="",$D65="",$E65="",$G65="",$H65="",$I65="",$L65="",$M65=""),"Missing required field",IF($I65&lt;$H65,"Latest date precedes earliest date",IF(AND(OR($M65="Active",$M65="Contacting"),$P65=""),"Next follow-up date missing",IF(AND($M65="On Hold",$Q65=""),"Hold-through date missing",IF(AND($M65="Scheduled",$R65=""),"Scheduled date missing",IF(AND(OR($M65="Scheduled",$M65="Removed"),$S65=""),"Outcome reason missing",IF(AND($R65&lt;&gt;"",OR($R65&lt;$H65,$R65&gt;$I65)),"Scheduled date outside requested window","OK")))))))))</f>
        <v/>
      </c>
    </row>
    <row r="66" ht="30" customHeight="1">
      <c r="A66" s="15" t="n"/>
      <c r="B66" s="16" t="n"/>
      <c r="C66" s="16" t="n"/>
      <c r="D66" s="16" t="n"/>
      <c r="E66" s="16" t="n"/>
      <c r="F66" s="16" t="n"/>
      <c r="G66" s="17" t="n"/>
      <c r="H66" s="17" t="n"/>
      <c r="I66" s="17" t="n"/>
      <c r="J66" s="16" t="n"/>
      <c r="K66" s="18" t="n"/>
      <c r="L66" s="16" t="n"/>
      <c r="M66" s="16" t="n"/>
      <c r="N66" s="17" t="n"/>
      <c r="O66" s="18" t="n"/>
      <c r="P66" s="17" t="n"/>
      <c r="Q66" s="17" t="n"/>
      <c r="R66" s="17" t="n"/>
      <c r="S66" s="16" t="n"/>
      <c r="T66" s="19" t="n"/>
      <c r="U66" s="20">
        <f>IF($A66="","",IF(OR($M66="Active",$M66="Contacting",$M66="On Hold"),MAX(0,TODAY()-$G66),""))</f>
        <v/>
      </c>
      <c r="V66" s="21">
        <f>IF($A66="","",IF(OR($M66="Scheduled",$M66="Removed"),"Closed",IF($M66="On Hold",IF($Q66="","Hold date missing",IF($Q66&lt;TODAY(),"Hold expired","On hold")),IF($P66="","Follow-up date missing",IF($P66&lt;TODAY(),"Overdue",IF($P66&lt;=TODAY()+'Lists &amp; Setup'!$B$3,"Due soon","Planned"))))))</f>
        <v/>
      </c>
      <c r="W66" s="21">
        <f>IF($A66="","",IF(OR($M66="Scheduled",$M66="Removed"),"Closed",IF($I66="","Date missing",IF($I66&lt;TODAY(),"Expired",IF($I66&lt;=TODAY()+'Lists &amp; Setup'!$B$4,"Closing soon","Open")))))</f>
        <v/>
      </c>
      <c r="X66" s="21">
        <f>IF($A66="","",IF(COUNTIF($A$5:$A$204,$A66)&gt;1,"Duplicate Request ID",IF(OR($B66="",$C66="",$D66="",$E66="",$G66="",$H66="",$I66="",$L66="",$M66=""),"Missing required field",IF($I66&lt;$H66,"Latest date precedes earliest date",IF(AND(OR($M66="Active",$M66="Contacting"),$P66=""),"Next follow-up date missing",IF(AND($M66="On Hold",$Q66=""),"Hold-through date missing",IF(AND($M66="Scheduled",$R66=""),"Scheduled date missing",IF(AND(OR($M66="Scheduled",$M66="Removed"),$S66=""),"Outcome reason missing",IF(AND($R66&lt;&gt;"",OR($R66&lt;$H66,$R66&gt;$I66)),"Scheduled date outside requested window","OK")))))))))</f>
        <v/>
      </c>
    </row>
    <row r="67" ht="30" customHeight="1">
      <c r="A67" s="15" t="n"/>
      <c r="B67" s="16" t="n"/>
      <c r="C67" s="16" t="n"/>
      <c r="D67" s="16" t="n"/>
      <c r="E67" s="16" t="n"/>
      <c r="F67" s="16" t="n"/>
      <c r="G67" s="17" t="n"/>
      <c r="H67" s="17" t="n"/>
      <c r="I67" s="17" t="n"/>
      <c r="J67" s="16" t="n"/>
      <c r="K67" s="18" t="n"/>
      <c r="L67" s="16" t="n"/>
      <c r="M67" s="16" t="n"/>
      <c r="N67" s="17" t="n"/>
      <c r="O67" s="18" t="n"/>
      <c r="P67" s="17" t="n"/>
      <c r="Q67" s="17" t="n"/>
      <c r="R67" s="17" t="n"/>
      <c r="S67" s="16" t="n"/>
      <c r="T67" s="19" t="n"/>
      <c r="U67" s="20">
        <f>IF($A67="","",IF(OR($M67="Active",$M67="Contacting",$M67="On Hold"),MAX(0,TODAY()-$G67),""))</f>
        <v/>
      </c>
      <c r="V67" s="21">
        <f>IF($A67="","",IF(OR($M67="Scheduled",$M67="Removed"),"Closed",IF($M67="On Hold",IF($Q67="","Hold date missing",IF($Q67&lt;TODAY(),"Hold expired","On hold")),IF($P67="","Follow-up date missing",IF($P67&lt;TODAY(),"Overdue",IF($P67&lt;=TODAY()+'Lists &amp; Setup'!$B$3,"Due soon","Planned"))))))</f>
        <v/>
      </c>
      <c r="W67" s="21">
        <f>IF($A67="","",IF(OR($M67="Scheduled",$M67="Removed"),"Closed",IF($I67="","Date missing",IF($I67&lt;TODAY(),"Expired",IF($I67&lt;=TODAY()+'Lists &amp; Setup'!$B$4,"Closing soon","Open")))))</f>
        <v/>
      </c>
      <c r="X67" s="21">
        <f>IF($A67="","",IF(COUNTIF($A$5:$A$204,$A67)&gt;1,"Duplicate Request ID",IF(OR($B67="",$C67="",$D67="",$E67="",$G67="",$H67="",$I67="",$L67="",$M67=""),"Missing required field",IF($I67&lt;$H67,"Latest date precedes earliest date",IF(AND(OR($M67="Active",$M67="Contacting"),$P67=""),"Next follow-up date missing",IF(AND($M67="On Hold",$Q67=""),"Hold-through date missing",IF(AND($M67="Scheduled",$R67=""),"Scheduled date missing",IF(AND(OR($M67="Scheduled",$M67="Removed"),$S67=""),"Outcome reason missing",IF(AND($R67&lt;&gt;"",OR($R67&lt;$H67,$R67&gt;$I67)),"Scheduled date outside requested window","OK")))))))))</f>
        <v/>
      </c>
    </row>
    <row r="68" ht="30" customHeight="1">
      <c r="A68" s="15" t="n"/>
      <c r="B68" s="16" t="n"/>
      <c r="C68" s="16" t="n"/>
      <c r="D68" s="16" t="n"/>
      <c r="E68" s="16" t="n"/>
      <c r="F68" s="16" t="n"/>
      <c r="G68" s="17" t="n"/>
      <c r="H68" s="17" t="n"/>
      <c r="I68" s="17" t="n"/>
      <c r="J68" s="16" t="n"/>
      <c r="K68" s="18" t="n"/>
      <c r="L68" s="16" t="n"/>
      <c r="M68" s="16" t="n"/>
      <c r="N68" s="17" t="n"/>
      <c r="O68" s="18" t="n"/>
      <c r="P68" s="17" t="n"/>
      <c r="Q68" s="17" t="n"/>
      <c r="R68" s="17" t="n"/>
      <c r="S68" s="16" t="n"/>
      <c r="T68" s="19" t="n"/>
      <c r="U68" s="20">
        <f>IF($A68="","",IF(OR($M68="Active",$M68="Contacting",$M68="On Hold"),MAX(0,TODAY()-$G68),""))</f>
        <v/>
      </c>
      <c r="V68" s="21">
        <f>IF($A68="","",IF(OR($M68="Scheduled",$M68="Removed"),"Closed",IF($M68="On Hold",IF($Q68="","Hold date missing",IF($Q68&lt;TODAY(),"Hold expired","On hold")),IF($P68="","Follow-up date missing",IF($P68&lt;TODAY(),"Overdue",IF($P68&lt;=TODAY()+'Lists &amp; Setup'!$B$3,"Due soon","Planned"))))))</f>
        <v/>
      </c>
      <c r="W68" s="21">
        <f>IF($A68="","",IF(OR($M68="Scheduled",$M68="Removed"),"Closed",IF($I68="","Date missing",IF($I68&lt;TODAY(),"Expired",IF($I68&lt;=TODAY()+'Lists &amp; Setup'!$B$4,"Closing soon","Open")))))</f>
        <v/>
      </c>
      <c r="X68" s="21">
        <f>IF($A68="","",IF(COUNTIF($A$5:$A$204,$A68)&gt;1,"Duplicate Request ID",IF(OR($B68="",$C68="",$D68="",$E68="",$G68="",$H68="",$I68="",$L68="",$M68=""),"Missing required field",IF($I68&lt;$H68,"Latest date precedes earliest date",IF(AND(OR($M68="Active",$M68="Contacting"),$P68=""),"Next follow-up date missing",IF(AND($M68="On Hold",$Q68=""),"Hold-through date missing",IF(AND($M68="Scheduled",$R68=""),"Scheduled date missing",IF(AND(OR($M68="Scheduled",$M68="Removed"),$S68=""),"Outcome reason missing",IF(AND($R68&lt;&gt;"",OR($R68&lt;$H68,$R68&gt;$I68)),"Scheduled date outside requested window","OK")))))))))</f>
        <v/>
      </c>
    </row>
    <row r="69" ht="30" customHeight="1">
      <c r="A69" s="15" t="n"/>
      <c r="B69" s="16" t="n"/>
      <c r="C69" s="16" t="n"/>
      <c r="D69" s="16" t="n"/>
      <c r="E69" s="16" t="n"/>
      <c r="F69" s="16" t="n"/>
      <c r="G69" s="17" t="n"/>
      <c r="H69" s="17" t="n"/>
      <c r="I69" s="17" t="n"/>
      <c r="J69" s="16" t="n"/>
      <c r="K69" s="18" t="n"/>
      <c r="L69" s="16" t="n"/>
      <c r="M69" s="16" t="n"/>
      <c r="N69" s="17" t="n"/>
      <c r="O69" s="18" t="n"/>
      <c r="P69" s="17" t="n"/>
      <c r="Q69" s="17" t="n"/>
      <c r="R69" s="17" t="n"/>
      <c r="S69" s="16" t="n"/>
      <c r="T69" s="19" t="n"/>
      <c r="U69" s="20">
        <f>IF($A69="","",IF(OR($M69="Active",$M69="Contacting",$M69="On Hold"),MAX(0,TODAY()-$G69),""))</f>
        <v/>
      </c>
      <c r="V69" s="21">
        <f>IF($A69="","",IF(OR($M69="Scheduled",$M69="Removed"),"Closed",IF($M69="On Hold",IF($Q69="","Hold date missing",IF($Q69&lt;TODAY(),"Hold expired","On hold")),IF($P69="","Follow-up date missing",IF($P69&lt;TODAY(),"Overdue",IF($P69&lt;=TODAY()+'Lists &amp; Setup'!$B$3,"Due soon","Planned"))))))</f>
        <v/>
      </c>
      <c r="W69" s="21">
        <f>IF($A69="","",IF(OR($M69="Scheduled",$M69="Removed"),"Closed",IF($I69="","Date missing",IF($I69&lt;TODAY(),"Expired",IF($I69&lt;=TODAY()+'Lists &amp; Setup'!$B$4,"Closing soon","Open")))))</f>
        <v/>
      </c>
      <c r="X69" s="21">
        <f>IF($A69="","",IF(COUNTIF($A$5:$A$204,$A69)&gt;1,"Duplicate Request ID",IF(OR($B69="",$C69="",$D69="",$E69="",$G69="",$H69="",$I69="",$L69="",$M69=""),"Missing required field",IF($I69&lt;$H69,"Latest date precedes earliest date",IF(AND(OR($M69="Active",$M69="Contacting"),$P69=""),"Next follow-up date missing",IF(AND($M69="On Hold",$Q69=""),"Hold-through date missing",IF(AND($M69="Scheduled",$R69=""),"Scheduled date missing",IF(AND(OR($M69="Scheduled",$M69="Removed"),$S69=""),"Outcome reason missing",IF(AND($R69&lt;&gt;"",OR($R69&lt;$H69,$R69&gt;$I69)),"Scheduled date outside requested window","OK")))))))))</f>
        <v/>
      </c>
    </row>
    <row r="70" ht="30" customHeight="1">
      <c r="A70" s="15" t="n"/>
      <c r="B70" s="16" t="n"/>
      <c r="C70" s="16" t="n"/>
      <c r="D70" s="16" t="n"/>
      <c r="E70" s="16" t="n"/>
      <c r="F70" s="16" t="n"/>
      <c r="G70" s="17" t="n"/>
      <c r="H70" s="17" t="n"/>
      <c r="I70" s="17" t="n"/>
      <c r="J70" s="16" t="n"/>
      <c r="K70" s="18" t="n"/>
      <c r="L70" s="16" t="n"/>
      <c r="M70" s="16" t="n"/>
      <c r="N70" s="17" t="n"/>
      <c r="O70" s="18" t="n"/>
      <c r="P70" s="17" t="n"/>
      <c r="Q70" s="17" t="n"/>
      <c r="R70" s="17" t="n"/>
      <c r="S70" s="16" t="n"/>
      <c r="T70" s="19" t="n"/>
      <c r="U70" s="20">
        <f>IF($A70="","",IF(OR($M70="Active",$M70="Contacting",$M70="On Hold"),MAX(0,TODAY()-$G70),""))</f>
        <v/>
      </c>
      <c r="V70" s="21">
        <f>IF($A70="","",IF(OR($M70="Scheduled",$M70="Removed"),"Closed",IF($M70="On Hold",IF($Q70="","Hold date missing",IF($Q70&lt;TODAY(),"Hold expired","On hold")),IF($P70="","Follow-up date missing",IF($P70&lt;TODAY(),"Overdue",IF($P70&lt;=TODAY()+'Lists &amp; Setup'!$B$3,"Due soon","Planned"))))))</f>
        <v/>
      </c>
      <c r="W70" s="21">
        <f>IF($A70="","",IF(OR($M70="Scheduled",$M70="Removed"),"Closed",IF($I70="","Date missing",IF($I70&lt;TODAY(),"Expired",IF($I70&lt;=TODAY()+'Lists &amp; Setup'!$B$4,"Closing soon","Open")))))</f>
        <v/>
      </c>
      <c r="X70" s="21">
        <f>IF($A70="","",IF(COUNTIF($A$5:$A$204,$A70)&gt;1,"Duplicate Request ID",IF(OR($B70="",$C70="",$D70="",$E70="",$G70="",$H70="",$I70="",$L70="",$M70=""),"Missing required field",IF($I70&lt;$H70,"Latest date precedes earliest date",IF(AND(OR($M70="Active",$M70="Contacting"),$P70=""),"Next follow-up date missing",IF(AND($M70="On Hold",$Q70=""),"Hold-through date missing",IF(AND($M70="Scheduled",$R70=""),"Scheduled date missing",IF(AND(OR($M70="Scheduled",$M70="Removed"),$S70=""),"Outcome reason missing",IF(AND($R70&lt;&gt;"",OR($R70&lt;$H70,$R70&gt;$I70)),"Scheduled date outside requested window","OK")))))))))</f>
        <v/>
      </c>
    </row>
    <row r="71" ht="30" customHeight="1">
      <c r="A71" s="15" t="n"/>
      <c r="B71" s="16" t="n"/>
      <c r="C71" s="16" t="n"/>
      <c r="D71" s="16" t="n"/>
      <c r="E71" s="16" t="n"/>
      <c r="F71" s="16" t="n"/>
      <c r="G71" s="17" t="n"/>
      <c r="H71" s="17" t="n"/>
      <c r="I71" s="17" t="n"/>
      <c r="J71" s="16" t="n"/>
      <c r="K71" s="18" t="n"/>
      <c r="L71" s="16" t="n"/>
      <c r="M71" s="16" t="n"/>
      <c r="N71" s="17" t="n"/>
      <c r="O71" s="18" t="n"/>
      <c r="P71" s="17" t="n"/>
      <c r="Q71" s="17" t="n"/>
      <c r="R71" s="17" t="n"/>
      <c r="S71" s="16" t="n"/>
      <c r="T71" s="19" t="n"/>
      <c r="U71" s="20">
        <f>IF($A71="","",IF(OR($M71="Active",$M71="Contacting",$M71="On Hold"),MAX(0,TODAY()-$G71),""))</f>
        <v/>
      </c>
      <c r="V71" s="21">
        <f>IF($A71="","",IF(OR($M71="Scheduled",$M71="Removed"),"Closed",IF($M71="On Hold",IF($Q71="","Hold date missing",IF($Q71&lt;TODAY(),"Hold expired","On hold")),IF($P71="","Follow-up date missing",IF($P71&lt;TODAY(),"Overdue",IF($P71&lt;=TODAY()+'Lists &amp; Setup'!$B$3,"Due soon","Planned"))))))</f>
        <v/>
      </c>
      <c r="W71" s="21">
        <f>IF($A71="","",IF(OR($M71="Scheduled",$M71="Removed"),"Closed",IF($I71="","Date missing",IF($I71&lt;TODAY(),"Expired",IF($I71&lt;=TODAY()+'Lists &amp; Setup'!$B$4,"Closing soon","Open")))))</f>
        <v/>
      </c>
      <c r="X71" s="21">
        <f>IF($A71="","",IF(COUNTIF($A$5:$A$204,$A71)&gt;1,"Duplicate Request ID",IF(OR($B71="",$C71="",$D71="",$E71="",$G71="",$H71="",$I71="",$L71="",$M71=""),"Missing required field",IF($I71&lt;$H71,"Latest date precedes earliest date",IF(AND(OR($M71="Active",$M71="Contacting"),$P71=""),"Next follow-up date missing",IF(AND($M71="On Hold",$Q71=""),"Hold-through date missing",IF(AND($M71="Scheduled",$R71=""),"Scheduled date missing",IF(AND(OR($M71="Scheduled",$M71="Removed"),$S71=""),"Outcome reason missing",IF(AND($R71&lt;&gt;"",OR($R71&lt;$H71,$R71&gt;$I71)),"Scheduled date outside requested window","OK")))))))))</f>
        <v/>
      </c>
    </row>
    <row r="72" ht="30" customHeight="1">
      <c r="A72" s="15" t="n"/>
      <c r="B72" s="16" t="n"/>
      <c r="C72" s="16" t="n"/>
      <c r="D72" s="16" t="n"/>
      <c r="E72" s="16" t="n"/>
      <c r="F72" s="16" t="n"/>
      <c r="G72" s="17" t="n"/>
      <c r="H72" s="17" t="n"/>
      <c r="I72" s="17" t="n"/>
      <c r="J72" s="16" t="n"/>
      <c r="K72" s="18" t="n"/>
      <c r="L72" s="16" t="n"/>
      <c r="M72" s="16" t="n"/>
      <c r="N72" s="17" t="n"/>
      <c r="O72" s="18" t="n"/>
      <c r="P72" s="17" t="n"/>
      <c r="Q72" s="17" t="n"/>
      <c r="R72" s="17" t="n"/>
      <c r="S72" s="16" t="n"/>
      <c r="T72" s="19" t="n"/>
      <c r="U72" s="20">
        <f>IF($A72="","",IF(OR($M72="Active",$M72="Contacting",$M72="On Hold"),MAX(0,TODAY()-$G72),""))</f>
        <v/>
      </c>
      <c r="V72" s="21">
        <f>IF($A72="","",IF(OR($M72="Scheduled",$M72="Removed"),"Closed",IF($M72="On Hold",IF($Q72="","Hold date missing",IF($Q72&lt;TODAY(),"Hold expired","On hold")),IF($P72="","Follow-up date missing",IF($P72&lt;TODAY(),"Overdue",IF($P72&lt;=TODAY()+'Lists &amp; Setup'!$B$3,"Due soon","Planned"))))))</f>
        <v/>
      </c>
      <c r="W72" s="21">
        <f>IF($A72="","",IF(OR($M72="Scheduled",$M72="Removed"),"Closed",IF($I72="","Date missing",IF($I72&lt;TODAY(),"Expired",IF($I72&lt;=TODAY()+'Lists &amp; Setup'!$B$4,"Closing soon","Open")))))</f>
        <v/>
      </c>
      <c r="X72" s="21">
        <f>IF($A72="","",IF(COUNTIF($A$5:$A$204,$A72)&gt;1,"Duplicate Request ID",IF(OR($B72="",$C72="",$D72="",$E72="",$G72="",$H72="",$I72="",$L72="",$M72=""),"Missing required field",IF($I72&lt;$H72,"Latest date precedes earliest date",IF(AND(OR($M72="Active",$M72="Contacting"),$P72=""),"Next follow-up date missing",IF(AND($M72="On Hold",$Q72=""),"Hold-through date missing",IF(AND($M72="Scheduled",$R72=""),"Scheduled date missing",IF(AND(OR($M72="Scheduled",$M72="Removed"),$S72=""),"Outcome reason missing",IF(AND($R72&lt;&gt;"",OR($R72&lt;$H72,$R72&gt;$I72)),"Scheduled date outside requested window","OK")))))))))</f>
        <v/>
      </c>
    </row>
    <row r="73" ht="30" customHeight="1">
      <c r="A73" s="15" t="n"/>
      <c r="B73" s="16" t="n"/>
      <c r="C73" s="16" t="n"/>
      <c r="D73" s="16" t="n"/>
      <c r="E73" s="16" t="n"/>
      <c r="F73" s="16" t="n"/>
      <c r="G73" s="17" t="n"/>
      <c r="H73" s="17" t="n"/>
      <c r="I73" s="17" t="n"/>
      <c r="J73" s="16" t="n"/>
      <c r="K73" s="18" t="n"/>
      <c r="L73" s="16" t="n"/>
      <c r="M73" s="16" t="n"/>
      <c r="N73" s="17" t="n"/>
      <c r="O73" s="18" t="n"/>
      <c r="P73" s="17" t="n"/>
      <c r="Q73" s="17" t="n"/>
      <c r="R73" s="17" t="n"/>
      <c r="S73" s="16" t="n"/>
      <c r="T73" s="19" t="n"/>
      <c r="U73" s="20">
        <f>IF($A73="","",IF(OR($M73="Active",$M73="Contacting",$M73="On Hold"),MAX(0,TODAY()-$G73),""))</f>
        <v/>
      </c>
      <c r="V73" s="21">
        <f>IF($A73="","",IF(OR($M73="Scheduled",$M73="Removed"),"Closed",IF($M73="On Hold",IF($Q73="","Hold date missing",IF($Q73&lt;TODAY(),"Hold expired","On hold")),IF($P73="","Follow-up date missing",IF($P73&lt;TODAY(),"Overdue",IF($P73&lt;=TODAY()+'Lists &amp; Setup'!$B$3,"Due soon","Planned"))))))</f>
        <v/>
      </c>
      <c r="W73" s="21">
        <f>IF($A73="","",IF(OR($M73="Scheduled",$M73="Removed"),"Closed",IF($I73="","Date missing",IF($I73&lt;TODAY(),"Expired",IF($I73&lt;=TODAY()+'Lists &amp; Setup'!$B$4,"Closing soon","Open")))))</f>
        <v/>
      </c>
      <c r="X73" s="21">
        <f>IF($A73="","",IF(COUNTIF($A$5:$A$204,$A73)&gt;1,"Duplicate Request ID",IF(OR($B73="",$C73="",$D73="",$E73="",$G73="",$H73="",$I73="",$L73="",$M73=""),"Missing required field",IF($I73&lt;$H73,"Latest date precedes earliest date",IF(AND(OR($M73="Active",$M73="Contacting"),$P73=""),"Next follow-up date missing",IF(AND($M73="On Hold",$Q73=""),"Hold-through date missing",IF(AND($M73="Scheduled",$R73=""),"Scheduled date missing",IF(AND(OR($M73="Scheduled",$M73="Removed"),$S73=""),"Outcome reason missing",IF(AND($R73&lt;&gt;"",OR($R73&lt;$H73,$R73&gt;$I73)),"Scheduled date outside requested window","OK")))))))))</f>
        <v/>
      </c>
    </row>
    <row r="74" ht="30" customHeight="1">
      <c r="A74" s="15" t="n"/>
      <c r="B74" s="16" t="n"/>
      <c r="C74" s="16" t="n"/>
      <c r="D74" s="16" t="n"/>
      <c r="E74" s="16" t="n"/>
      <c r="F74" s="16" t="n"/>
      <c r="G74" s="17" t="n"/>
      <c r="H74" s="17" t="n"/>
      <c r="I74" s="17" t="n"/>
      <c r="J74" s="16" t="n"/>
      <c r="K74" s="18" t="n"/>
      <c r="L74" s="16" t="n"/>
      <c r="M74" s="16" t="n"/>
      <c r="N74" s="17" t="n"/>
      <c r="O74" s="18" t="n"/>
      <c r="P74" s="17" t="n"/>
      <c r="Q74" s="17" t="n"/>
      <c r="R74" s="17" t="n"/>
      <c r="S74" s="16" t="n"/>
      <c r="T74" s="19" t="n"/>
      <c r="U74" s="20">
        <f>IF($A74="","",IF(OR($M74="Active",$M74="Contacting",$M74="On Hold"),MAX(0,TODAY()-$G74),""))</f>
        <v/>
      </c>
      <c r="V74" s="21">
        <f>IF($A74="","",IF(OR($M74="Scheduled",$M74="Removed"),"Closed",IF($M74="On Hold",IF($Q74="","Hold date missing",IF($Q74&lt;TODAY(),"Hold expired","On hold")),IF($P74="","Follow-up date missing",IF($P74&lt;TODAY(),"Overdue",IF($P74&lt;=TODAY()+'Lists &amp; Setup'!$B$3,"Due soon","Planned"))))))</f>
        <v/>
      </c>
      <c r="W74" s="21">
        <f>IF($A74="","",IF(OR($M74="Scheduled",$M74="Removed"),"Closed",IF($I74="","Date missing",IF($I74&lt;TODAY(),"Expired",IF($I74&lt;=TODAY()+'Lists &amp; Setup'!$B$4,"Closing soon","Open")))))</f>
        <v/>
      </c>
      <c r="X74" s="21">
        <f>IF($A74="","",IF(COUNTIF($A$5:$A$204,$A74)&gt;1,"Duplicate Request ID",IF(OR($B74="",$C74="",$D74="",$E74="",$G74="",$H74="",$I74="",$L74="",$M74=""),"Missing required field",IF($I74&lt;$H74,"Latest date precedes earliest date",IF(AND(OR($M74="Active",$M74="Contacting"),$P74=""),"Next follow-up date missing",IF(AND($M74="On Hold",$Q74=""),"Hold-through date missing",IF(AND($M74="Scheduled",$R74=""),"Scheduled date missing",IF(AND(OR($M74="Scheduled",$M74="Removed"),$S74=""),"Outcome reason missing",IF(AND($R74&lt;&gt;"",OR($R74&lt;$H74,$R74&gt;$I74)),"Scheduled date outside requested window","OK")))))))))</f>
        <v/>
      </c>
    </row>
    <row r="75" ht="30" customHeight="1">
      <c r="A75" s="15" t="n"/>
      <c r="B75" s="16" t="n"/>
      <c r="C75" s="16" t="n"/>
      <c r="D75" s="16" t="n"/>
      <c r="E75" s="16" t="n"/>
      <c r="F75" s="16" t="n"/>
      <c r="G75" s="17" t="n"/>
      <c r="H75" s="17" t="n"/>
      <c r="I75" s="17" t="n"/>
      <c r="J75" s="16" t="n"/>
      <c r="K75" s="18" t="n"/>
      <c r="L75" s="16" t="n"/>
      <c r="M75" s="16" t="n"/>
      <c r="N75" s="17" t="n"/>
      <c r="O75" s="18" t="n"/>
      <c r="P75" s="17" t="n"/>
      <c r="Q75" s="17" t="n"/>
      <c r="R75" s="17" t="n"/>
      <c r="S75" s="16" t="n"/>
      <c r="T75" s="19" t="n"/>
      <c r="U75" s="20">
        <f>IF($A75="","",IF(OR($M75="Active",$M75="Contacting",$M75="On Hold"),MAX(0,TODAY()-$G75),""))</f>
        <v/>
      </c>
      <c r="V75" s="21">
        <f>IF($A75="","",IF(OR($M75="Scheduled",$M75="Removed"),"Closed",IF($M75="On Hold",IF($Q75="","Hold date missing",IF($Q75&lt;TODAY(),"Hold expired","On hold")),IF($P75="","Follow-up date missing",IF($P75&lt;TODAY(),"Overdue",IF($P75&lt;=TODAY()+'Lists &amp; Setup'!$B$3,"Due soon","Planned"))))))</f>
        <v/>
      </c>
      <c r="W75" s="21">
        <f>IF($A75="","",IF(OR($M75="Scheduled",$M75="Removed"),"Closed",IF($I75="","Date missing",IF($I75&lt;TODAY(),"Expired",IF($I75&lt;=TODAY()+'Lists &amp; Setup'!$B$4,"Closing soon","Open")))))</f>
        <v/>
      </c>
      <c r="X75" s="21">
        <f>IF($A75="","",IF(COUNTIF($A$5:$A$204,$A75)&gt;1,"Duplicate Request ID",IF(OR($B75="",$C75="",$D75="",$E75="",$G75="",$H75="",$I75="",$L75="",$M75=""),"Missing required field",IF($I75&lt;$H75,"Latest date precedes earliest date",IF(AND(OR($M75="Active",$M75="Contacting"),$P75=""),"Next follow-up date missing",IF(AND($M75="On Hold",$Q75=""),"Hold-through date missing",IF(AND($M75="Scheduled",$R75=""),"Scheduled date missing",IF(AND(OR($M75="Scheduled",$M75="Removed"),$S75=""),"Outcome reason missing",IF(AND($R75&lt;&gt;"",OR($R75&lt;$H75,$R75&gt;$I75)),"Scheduled date outside requested window","OK")))))))))</f>
        <v/>
      </c>
    </row>
    <row r="76" ht="30" customHeight="1">
      <c r="A76" s="15" t="n"/>
      <c r="B76" s="16" t="n"/>
      <c r="C76" s="16" t="n"/>
      <c r="D76" s="16" t="n"/>
      <c r="E76" s="16" t="n"/>
      <c r="F76" s="16" t="n"/>
      <c r="G76" s="17" t="n"/>
      <c r="H76" s="17" t="n"/>
      <c r="I76" s="17" t="n"/>
      <c r="J76" s="16" t="n"/>
      <c r="K76" s="18" t="n"/>
      <c r="L76" s="16" t="n"/>
      <c r="M76" s="16" t="n"/>
      <c r="N76" s="17" t="n"/>
      <c r="O76" s="18" t="n"/>
      <c r="P76" s="17" t="n"/>
      <c r="Q76" s="17" t="n"/>
      <c r="R76" s="17" t="n"/>
      <c r="S76" s="16" t="n"/>
      <c r="T76" s="19" t="n"/>
      <c r="U76" s="20">
        <f>IF($A76="","",IF(OR($M76="Active",$M76="Contacting",$M76="On Hold"),MAX(0,TODAY()-$G76),""))</f>
        <v/>
      </c>
      <c r="V76" s="21">
        <f>IF($A76="","",IF(OR($M76="Scheduled",$M76="Removed"),"Closed",IF($M76="On Hold",IF($Q76="","Hold date missing",IF($Q76&lt;TODAY(),"Hold expired","On hold")),IF($P76="","Follow-up date missing",IF($P76&lt;TODAY(),"Overdue",IF($P76&lt;=TODAY()+'Lists &amp; Setup'!$B$3,"Due soon","Planned"))))))</f>
        <v/>
      </c>
      <c r="W76" s="21">
        <f>IF($A76="","",IF(OR($M76="Scheduled",$M76="Removed"),"Closed",IF($I76="","Date missing",IF($I76&lt;TODAY(),"Expired",IF($I76&lt;=TODAY()+'Lists &amp; Setup'!$B$4,"Closing soon","Open")))))</f>
        <v/>
      </c>
      <c r="X76" s="21">
        <f>IF($A76="","",IF(COUNTIF($A$5:$A$204,$A76)&gt;1,"Duplicate Request ID",IF(OR($B76="",$C76="",$D76="",$E76="",$G76="",$H76="",$I76="",$L76="",$M76=""),"Missing required field",IF($I76&lt;$H76,"Latest date precedes earliest date",IF(AND(OR($M76="Active",$M76="Contacting"),$P76=""),"Next follow-up date missing",IF(AND($M76="On Hold",$Q76=""),"Hold-through date missing",IF(AND($M76="Scheduled",$R76=""),"Scheduled date missing",IF(AND(OR($M76="Scheduled",$M76="Removed"),$S76=""),"Outcome reason missing",IF(AND($R76&lt;&gt;"",OR($R76&lt;$H76,$R76&gt;$I76)),"Scheduled date outside requested window","OK")))))))))</f>
        <v/>
      </c>
    </row>
    <row r="77" ht="30" customHeight="1">
      <c r="A77" s="15" t="n"/>
      <c r="B77" s="16" t="n"/>
      <c r="C77" s="16" t="n"/>
      <c r="D77" s="16" t="n"/>
      <c r="E77" s="16" t="n"/>
      <c r="F77" s="16" t="n"/>
      <c r="G77" s="17" t="n"/>
      <c r="H77" s="17" t="n"/>
      <c r="I77" s="17" t="n"/>
      <c r="J77" s="16" t="n"/>
      <c r="K77" s="18" t="n"/>
      <c r="L77" s="16" t="n"/>
      <c r="M77" s="16" t="n"/>
      <c r="N77" s="17" t="n"/>
      <c r="O77" s="18" t="n"/>
      <c r="P77" s="17" t="n"/>
      <c r="Q77" s="17" t="n"/>
      <c r="R77" s="17" t="n"/>
      <c r="S77" s="16" t="n"/>
      <c r="T77" s="19" t="n"/>
      <c r="U77" s="20">
        <f>IF($A77="","",IF(OR($M77="Active",$M77="Contacting",$M77="On Hold"),MAX(0,TODAY()-$G77),""))</f>
        <v/>
      </c>
      <c r="V77" s="21">
        <f>IF($A77="","",IF(OR($M77="Scheduled",$M77="Removed"),"Closed",IF($M77="On Hold",IF($Q77="","Hold date missing",IF($Q77&lt;TODAY(),"Hold expired","On hold")),IF($P77="","Follow-up date missing",IF($P77&lt;TODAY(),"Overdue",IF($P77&lt;=TODAY()+'Lists &amp; Setup'!$B$3,"Due soon","Planned"))))))</f>
        <v/>
      </c>
      <c r="W77" s="21">
        <f>IF($A77="","",IF(OR($M77="Scheduled",$M77="Removed"),"Closed",IF($I77="","Date missing",IF($I77&lt;TODAY(),"Expired",IF($I77&lt;=TODAY()+'Lists &amp; Setup'!$B$4,"Closing soon","Open")))))</f>
        <v/>
      </c>
      <c r="X77" s="21">
        <f>IF($A77="","",IF(COUNTIF($A$5:$A$204,$A77)&gt;1,"Duplicate Request ID",IF(OR($B77="",$C77="",$D77="",$E77="",$G77="",$H77="",$I77="",$L77="",$M77=""),"Missing required field",IF($I77&lt;$H77,"Latest date precedes earliest date",IF(AND(OR($M77="Active",$M77="Contacting"),$P77=""),"Next follow-up date missing",IF(AND($M77="On Hold",$Q77=""),"Hold-through date missing",IF(AND($M77="Scheduled",$R77=""),"Scheduled date missing",IF(AND(OR($M77="Scheduled",$M77="Removed"),$S77=""),"Outcome reason missing",IF(AND($R77&lt;&gt;"",OR($R77&lt;$H77,$R77&gt;$I77)),"Scheduled date outside requested window","OK")))))))))</f>
        <v/>
      </c>
    </row>
    <row r="78" ht="30" customHeight="1">
      <c r="A78" s="15" t="n"/>
      <c r="B78" s="16" t="n"/>
      <c r="C78" s="16" t="n"/>
      <c r="D78" s="16" t="n"/>
      <c r="E78" s="16" t="n"/>
      <c r="F78" s="16" t="n"/>
      <c r="G78" s="17" t="n"/>
      <c r="H78" s="17" t="n"/>
      <c r="I78" s="17" t="n"/>
      <c r="J78" s="16" t="n"/>
      <c r="K78" s="18" t="n"/>
      <c r="L78" s="16" t="n"/>
      <c r="M78" s="16" t="n"/>
      <c r="N78" s="17" t="n"/>
      <c r="O78" s="18" t="n"/>
      <c r="P78" s="17" t="n"/>
      <c r="Q78" s="17" t="n"/>
      <c r="R78" s="17" t="n"/>
      <c r="S78" s="16" t="n"/>
      <c r="T78" s="19" t="n"/>
      <c r="U78" s="20">
        <f>IF($A78="","",IF(OR($M78="Active",$M78="Contacting",$M78="On Hold"),MAX(0,TODAY()-$G78),""))</f>
        <v/>
      </c>
      <c r="V78" s="21">
        <f>IF($A78="","",IF(OR($M78="Scheduled",$M78="Removed"),"Closed",IF($M78="On Hold",IF($Q78="","Hold date missing",IF($Q78&lt;TODAY(),"Hold expired","On hold")),IF($P78="","Follow-up date missing",IF($P78&lt;TODAY(),"Overdue",IF($P78&lt;=TODAY()+'Lists &amp; Setup'!$B$3,"Due soon","Planned"))))))</f>
        <v/>
      </c>
      <c r="W78" s="21">
        <f>IF($A78="","",IF(OR($M78="Scheduled",$M78="Removed"),"Closed",IF($I78="","Date missing",IF($I78&lt;TODAY(),"Expired",IF($I78&lt;=TODAY()+'Lists &amp; Setup'!$B$4,"Closing soon","Open")))))</f>
        <v/>
      </c>
      <c r="X78" s="21">
        <f>IF($A78="","",IF(COUNTIF($A$5:$A$204,$A78)&gt;1,"Duplicate Request ID",IF(OR($B78="",$C78="",$D78="",$E78="",$G78="",$H78="",$I78="",$L78="",$M78=""),"Missing required field",IF($I78&lt;$H78,"Latest date precedes earliest date",IF(AND(OR($M78="Active",$M78="Contacting"),$P78=""),"Next follow-up date missing",IF(AND($M78="On Hold",$Q78=""),"Hold-through date missing",IF(AND($M78="Scheduled",$R78=""),"Scheduled date missing",IF(AND(OR($M78="Scheduled",$M78="Removed"),$S78=""),"Outcome reason missing",IF(AND($R78&lt;&gt;"",OR($R78&lt;$H78,$R78&gt;$I78)),"Scheduled date outside requested window","OK")))))))))</f>
        <v/>
      </c>
    </row>
    <row r="79" ht="30" customHeight="1">
      <c r="A79" s="15" t="n"/>
      <c r="B79" s="16" t="n"/>
      <c r="C79" s="16" t="n"/>
      <c r="D79" s="16" t="n"/>
      <c r="E79" s="16" t="n"/>
      <c r="F79" s="16" t="n"/>
      <c r="G79" s="17" t="n"/>
      <c r="H79" s="17" t="n"/>
      <c r="I79" s="17" t="n"/>
      <c r="J79" s="16" t="n"/>
      <c r="K79" s="18" t="n"/>
      <c r="L79" s="16" t="n"/>
      <c r="M79" s="16" t="n"/>
      <c r="N79" s="17" t="n"/>
      <c r="O79" s="18" t="n"/>
      <c r="P79" s="17" t="n"/>
      <c r="Q79" s="17" t="n"/>
      <c r="R79" s="17" t="n"/>
      <c r="S79" s="16" t="n"/>
      <c r="T79" s="19" t="n"/>
      <c r="U79" s="20">
        <f>IF($A79="","",IF(OR($M79="Active",$M79="Contacting",$M79="On Hold"),MAX(0,TODAY()-$G79),""))</f>
        <v/>
      </c>
      <c r="V79" s="21">
        <f>IF($A79="","",IF(OR($M79="Scheduled",$M79="Removed"),"Closed",IF($M79="On Hold",IF($Q79="","Hold date missing",IF($Q79&lt;TODAY(),"Hold expired","On hold")),IF($P79="","Follow-up date missing",IF($P79&lt;TODAY(),"Overdue",IF($P79&lt;=TODAY()+'Lists &amp; Setup'!$B$3,"Due soon","Planned"))))))</f>
        <v/>
      </c>
      <c r="W79" s="21">
        <f>IF($A79="","",IF(OR($M79="Scheduled",$M79="Removed"),"Closed",IF($I79="","Date missing",IF($I79&lt;TODAY(),"Expired",IF($I79&lt;=TODAY()+'Lists &amp; Setup'!$B$4,"Closing soon","Open")))))</f>
        <v/>
      </c>
      <c r="X79" s="21">
        <f>IF($A79="","",IF(COUNTIF($A$5:$A$204,$A79)&gt;1,"Duplicate Request ID",IF(OR($B79="",$C79="",$D79="",$E79="",$G79="",$H79="",$I79="",$L79="",$M79=""),"Missing required field",IF($I79&lt;$H79,"Latest date precedes earliest date",IF(AND(OR($M79="Active",$M79="Contacting"),$P79=""),"Next follow-up date missing",IF(AND($M79="On Hold",$Q79=""),"Hold-through date missing",IF(AND($M79="Scheduled",$R79=""),"Scheduled date missing",IF(AND(OR($M79="Scheduled",$M79="Removed"),$S79=""),"Outcome reason missing",IF(AND($R79&lt;&gt;"",OR($R79&lt;$H79,$R79&gt;$I79)),"Scheduled date outside requested window","OK")))))))))</f>
        <v/>
      </c>
    </row>
    <row r="80" ht="30" customHeight="1">
      <c r="A80" s="15" t="n"/>
      <c r="B80" s="16" t="n"/>
      <c r="C80" s="16" t="n"/>
      <c r="D80" s="16" t="n"/>
      <c r="E80" s="16" t="n"/>
      <c r="F80" s="16" t="n"/>
      <c r="G80" s="17" t="n"/>
      <c r="H80" s="17" t="n"/>
      <c r="I80" s="17" t="n"/>
      <c r="J80" s="16" t="n"/>
      <c r="K80" s="18" t="n"/>
      <c r="L80" s="16" t="n"/>
      <c r="M80" s="16" t="n"/>
      <c r="N80" s="17" t="n"/>
      <c r="O80" s="18" t="n"/>
      <c r="P80" s="17" t="n"/>
      <c r="Q80" s="17" t="n"/>
      <c r="R80" s="17" t="n"/>
      <c r="S80" s="16" t="n"/>
      <c r="T80" s="19" t="n"/>
      <c r="U80" s="20">
        <f>IF($A80="","",IF(OR($M80="Active",$M80="Contacting",$M80="On Hold"),MAX(0,TODAY()-$G80),""))</f>
        <v/>
      </c>
      <c r="V80" s="21">
        <f>IF($A80="","",IF(OR($M80="Scheduled",$M80="Removed"),"Closed",IF($M80="On Hold",IF($Q80="","Hold date missing",IF($Q80&lt;TODAY(),"Hold expired","On hold")),IF($P80="","Follow-up date missing",IF($P80&lt;TODAY(),"Overdue",IF($P80&lt;=TODAY()+'Lists &amp; Setup'!$B$3,"Due soon","Planned"))))))</f>
        <v/>
      </c>
      <c r="W80" s="21">
        <f>IF($A80="","",IF(OR($M80="Scheduled",$M80="Removed"),"Closed",IF($I80="","Date missing",IF($I80&lt;TODAY(),"Expired",IF($I80&lt;=TODAY()+'Lists &amp; Setup'!$B$4,"Closing soon","Open")))))</f>
        <v/>
      </c>
      <c r="X80" s="21">
        <f>IF($A80="","",IF(COUNTIF($A$5:$A$204,$A80)&gt;1,"Duplicate Request ID",IF(OR($B80="",$C80="",$D80="",$E80="",$G80="",$H80="",$I80="",$L80="",$M80=""),"Missing required field",IF($I80&lt;$H80,"Latest date precedes earliest date",IF(AND(OR($M80="Active",$M80="Contacting"),$P80=""),"Next follow-up date missing",IF(AND($M80="On Hold",$Q80=""),"Hold-through date missing",IF(AND($M80="Scheduled",$R80=""),"Scheduled date missing",IF(AND(OR($M80="Scheduled",$M80="Removed"),$S80=""),"Outcome reason missing",IF(AND($R80&lt;&gt;"",OR($R80&lt;$H80,$R80&gt;$I80)),"Scheduled date outside requested window","OK")))))))))</f>
        <v/>
      </c>
    </row>
    <row r="81" ht="30" customHeight="1">
      <c r="A81" s="15" t="n"/>
      <c r="B81" s="16" t="n"/>
      <c r="C81" s="16" t="n"/>
      <c r="D81" s="16" t="n"/>
      <c r="E81" s="16" t="n"/>
      <c r="F81" s="16" t="n"/>
      <c r="G81" s="17" t="n"/>
      <c r="H81" s="17" t="n"/>
      <c r="I81" s="17" t="n"/>
      <c r="J81" s="16" t="n"/>
      <c r="K81" s="18" t="n"/>
      <c r="L81" s="16" t="n"/>
      <c r="M81" s="16" t="n"/>
      <c r="N81" s="17" t="n"/>
      <c r="O81" s="18" t="n"/>
      <c r="P81" s="17" t="n"/>
      <c r="Q81" s="17" t="n"/>
      <c r="R81" s="17" t="n"/>
      <c r="S81" s="16" t="n"/>
      <c r="T81" s="19" t="n"/>
      <c r="U81" s="20">
        <f>IF($A81="","",IF(OR($M81="Active",$M81="Contacting",$M81="On Hold"),MAX(0,TODAY()-$G81),""))</f>
        <v/>
      </c>
      <c r="V81" s="21">
        <f>IF($A81="","",IF(OR($M81="Scheduled",$M81="Removed"),"Closed",IF($M81="On Hold",IF($Q81="","Hold date missing",IF($Q81&lt;TODAY(),"Hold expired","On hold")),IF($P81="","Follow-up date missing",IF($P81&lt;TODAY(),"Overdue",IF($P81&lt;=TODAY()+'Lists &amp; Setup'!$B$3,"Due soon","Planned"))))))</f>
        <v/>
      </c>
      <c r="W81" s="21">
        <f>IF($A81="","",IF(OR($M81="Scheduled",$M81="Removed"),"Closed",IF($I81="","Date missing",IF($I81&lt;TODAY(),"Expired",IF($I81&lt;=TODAY()+'Lists &amp; Setup'!$B$4,"Closing soon","Open")))))</f>
        <v/>
      </c>
      <c r="X81" s="21">
        <f>IF($A81="","",IF(COUNTIF($A$5:$A$204,$A81)&gt;1,"Duplicate Request ID",IF(OR($B81="",$C81="",$D81="",$E81="",$G81="",$H81="",$I81="",$L81="",$M81=""),"Missing required field",IF($I81&lt;$H81,"Latest date precedes earliest date",IF(AND(OR($M81="Active",$M81="Contacting"),$P81=""),"Next follow-up date missing",IF(AND($M81="On Hold",$Q81=""),"Hold-through date missing",IF(AND($M81="Scheduled",$R81=""),"Scheduled date missing",IF(AND(OR($M81="Scheduled",$M81="Removed"),$S81=""),"Outcome reason missing",IF(AND($R81&lt;&gt;"",OR($R81&lt;$H81,$R81&gt;$I81)),"Scheduled date outside requested window","OK")))))))))</f>
        <v/>
      </c>
    </row>
    <row r="82" ht="30" customHeight="1">
      <c r="A82" s="15" t="n"/>
      <c r="B82" s="16" t="n"/>
      <c r="C82" s="16" t="n"/>
      <c r="D82" s="16" t="n"/>
      <c r="E82" s="16" t="n"/>
      <c r="F82" s="16" t="n"/>
      <c r="G82" s="17" t="n"/>
      <c r="H82" s="17" t="n"/>
      <c r="I82" s="17" t="n"/>
      <c r="J82" s="16" t="n"/>
      <c r="K82" s="18" t="n"/>
      <c r="L82" s="16" t="n"/>
      <c r="M82" s="16" t="n"/>
      <c r="N82" s="17" t="n"/>
      <c r="O82" s="18" t="n"/>
      <c r="P82" s="17" t="n"/>
      <c r="Q82" s="17" t="n"/>
      <c r="R82" s="17" t="n"/>
      <c r="S82" s="16" t="n"/>
      <c r="T82" s="19" t="n"/>
      <c r="U82" s="20">
        <f>IF($A82="","",IF(OR($M82="Active",$M82="Contacting",$M82="On Hold"),MAX(0,TODAY()-$G82),""))</f>
        <v/>
      </c>
      <c r="V82" s="21">
        <f>IF($A82="","",IF(OR($M82="Scheduled",$M82="Removed"),"Closed",IF($M82="On Hold",IF($Q82="","Hold date missing",IF($Q82&lt;TODAY(),"Hold expired","On hold")),IF($P82="","Follow-up date missing",IF($P82&lt;TODAY(),"Overdue",IF($P82&lt;=TODAY()+'Lists &amp; Setup'!$B$3,"Due soon","Planned"))))))</f>
        <v/>
      </c>
      <c r="W82" s="21">
        <f>IF($A82="","",IF(OR($M82="Scheduled",$M82="Removed"),"Closed",IF($I82="","Date missing",IF($I82&lt;TODAY(),"Expired",IF($I82&lt;=TODAY()+'Lists &amp; Setup'!$B$4,"Closing soon","Open")))))</f>
        <v/>
      </c>
      <c r="X82" s="21">
        <f>IF($A82="","",IF(COUNTIF($A$5:$A$204,$A82)&gt;1,"Duplicate Request ID",IF(OR($B82="",$C82="",$D82="",$E82="",$G82="",$H82="",$I82="",$L82="",$M82=""),"Missing required field",IF($I82&lt;$H82,"Latest date precedes earliest date",IF(AND(OR($M82="Active",$M82="Contacting"),$P82=""),"Next follow-up date missing",IF(AND($M82="On Hold",$Q82=""),"Hold-through date missing",IF(AND($M82="Scheduled",$R82=""),"Scheduled date missing",IF(AND(OR($M82="Scheduled",$M82="Removed"),$S82=""),"Outcome reason missing",IF(AND($R82&lt;&gt;"",OR($R82&lt;$H82,$R82&gt;$I82)),"Scheduled date outside requested window","OK")))))))))</f>
        <v/>
      </c>
    </row>
    <row r="83" ht="30" customHeight="1">
      <c r="A83" s="15" t="n"/>
      <c r="B83" s="16" t="n"/>
      <c r="C83" s="16" t="n"/>
      <c r="D83" s="16" t="n"/>
      <c r="E83" s="16" t="n"/>
      <c r="F83" s="16" t="n"/>
      <c r="G83" s="17" t="n"/>
      <c r="H83" s="17" t="n"/>
      <c r="I83" s="17" t="n"/>
      <c r="J83" s="16" t="n"/>
      <c r="K83" s="18" t="n"/>
      <c r="L83" s="16" t="n"/>
      <c r="M83" s="16" t="n"/>
      <c r="N83" s="17" t="n"/>
      <c r="O83" s="18" t="n"/>
      <c r="P83" s="17" t="n"/>
      <c r="Q83" s="17" t="n"/>
      <c r="R83" s="17" t="n"/>
      <c r="S83" s="16" t="n"/>
      <c r="T83" s="19" t="n"/>
      <c r="U83" s="20">
        <f>IF($A83="","",IF(OR($M83="Active",$M83="Contacting",$M83="On Hold"),MAX(0,TODAY()-$G83),""))</f>
        <v/>
      </c>
      <c r="V83" s="21">
        <f>IF($A83="","",IF(OR($M83="Scheduled",$M83="Removed"),"Closed",IF($M83="On Hold",IF($Q83="","Hold date missing",IF($Q83&lt;TODAY(),"Hold expired","On hold")),IF($P83="","Follow-up date missing",IF($P83&lt;TODAY(),"Overdue",IF($P83&lt;=TODAY()+'Lists &amp; Setup'!$B$3,"Due soon","Planned"))))))</f>
        <v/>
      </c>
      <c r="W83" s="21">
        <f>IF($A83="","",IF(OR($M83="Scheduled",$M83="Removed"),"Closed",IF($I83="","Date missing",IF($I83&lt;TODAY(),"Expired",IF($I83&lt;=TODAY()+'Lists &amp; Setup'!$B$4,"Closing soon","Open")))))</f>
        <v/>
      </c>
      <c r="X83" s="21">
        <f>IF($A83="","",IF(COUNTIF($A$5:$A$204,$A83)&gt;1,"Duplicate Request ID",IF(OR($B83="",$C83="",$D83="",$E83="",$G83="",$H83="",$I83="",$L83="",$M83=""),"Missing required field",IF($I83&lt;$H83,"Latest date precedes earliest date",IF(AND(OR($M83="Active",$M83="Contacting"),$P83=""),"Next follow-up date missing",IF(AND($M83="On Hold",$Q83=""),"Hold-through date missing",IF(AND($M83="Scheduled",$R83=""),"Scheduled date missing",IF(AND(OR($M83="Scheduled",$M83="Removed"),$S83=""),"Outcome reason missing",IF(AND($R83&lt;&gt;"",OR($R83&lt;$H83,$R83&gt;$I83)),"Scheduled date outside requested window","OK")))))))))</f>
        <v/>
      </c>
    </row>
    <row r="84" ht="30" customHeight="1">
      <c r="A84" s="15" t="n"/>
      <c r="B84" s="16" t="n"/>
      <c r="C84" s="16" t="n"/>
      <c r="D84" s="16" t="n"/>
      <c r="E84" s="16" t="n"/>
      <c r="F84" s="16" t="n"/>
      <c r="G84" s="17" t="n"/>
      <c r="H84" s="17" t="n"/>
      <c r="I84" s="17" t="n"/>
      <c r="J84" s="16" t="n"/>
      <c r="K84" s="18" t="n"/>
      <c r="L84" s="16" t="n"/>
      <c r="M84" s="16" t="n"/>
      <c r="N84" s="17" t="n"/>
      <c r="O84" s="18" t="n"/>
      <c r="P84" s="17" t="n"/>
      <c r="Q84" s="17" t="n"/>
      <c r="R84" s="17" t="n"/>
      <c r="S84" s="16" t="n"/>
      <c r="T84" s="19" t="n"/>
      <c r="U84" s="20">
        <f>IF($A84="","",IF(OR($M84="Active",$M84="Contacting",$M84="On Hold"),MAX(0,TODAY()-$G84),""))</f>
        <v/>
      </c>
      <c r="V84" s="21">
        <f>IF($A84="","",IF(OR($M84="Scheduled",$M84="Removed"),"Closed",IF($M84="On Hold",IF($Q84="","Hold date missing",IF($Q84&lt;TODAY(),"Hold expired","On hold")),IF($P84="","Follow-up date missing",IF($P84&lt;TODAY(),"Overdue",IF($P84&lt;=TODAY()+'Lists &amp; Setup'!$B$3,"Due soon","Planned"))))))</f>
        <v/>
      </c>
      <c r="W84" s="21">
        <f>IF($A84="","",IF(OR($M84="Scheduled",$M84="Removed"),"Closed",IF($I84="","Date missing",IF($I84&lt;TODAY(),"Expired",IF($I84&lt;=TODAY()+'Lists &amp; Setup'!$B$4,"Closing soon","Open")))))</f>
        <v/>
      </c>
      <c r="X84" s="21">
        <f>IF($A84="","",IF(COUNTIF($A$5:$A$204,$A84)&gt;1,"Duplicate Request ID",IF(OR($B84="",$C84="",$D84="",$E84="",$G84="",$H84="",$I84="",$L84="",$M84=""),"Missing required field",IF($I84&lt;$H84,"Latest date precedes earliest date",IF(AND(OR($M84="Active",$M84="Contacting"),$P84=""),"Next follow-up date missing",IF(AND($M84="On Hold",$Q84=""),"Hold-through date missing",IF(AND($M84="Scheduled",$R84=""),"Scheduled date missing",IF(AND(OR($M84="Scheduled",$M84="Removed"),$S84=""),"Outcome reason missing",IF(AND($R84&lt;&gt;"",OR($R84&lt;$H84,$R84&gt;$I84)),"Scheduled date outside requested window","OK")))))))))</f>
        <v/>
      </c>
    </row>
    <row r="85" ht="30" customHeight="1">
      <c r="A85" s="15" t="n"/>
      <c r="B85" s="16" t="n"/>
      <c r="C85" s="16" t="n"/>
      <c r="D85" s="16" t="n"/>
      <c r="E85" s="16" t="n"/>
      <c r="F85" s="16" t="n"/>
      <c r="G85" s="17" t="n"/>
      <c r="H85" s="17" t="n"/>
      <c r="I85" s="17" t="n"/>
      <c r="J85" s="16" t="n"/>
      <c r="K85" s="18" t="n"/>
      <c r="L85" s="16" t="n"/>
      <c r="M85" s="16" t="n"/>
      <c r="N85" s="17" t="n"/>
      <c r="O85" s="18" t="n"/>
      <c r="P85" s="17" t="n"/>
      <c r="Q85" s="17" t="n"/>
      <c r="R85" s="17" t="n"/>
      <c r="S85" s="16" t="n"/>
      <c r="T85" s="19" t="n"/>
      <c r="U85" s="20">
        <f>IF($A85="","",IF(OR($M85="Active",$M85="Contacting",$M85="On Hold"),MAX(0,TODAY()-$G85),""))</f>
        <v/>
      </c>
      <c r="V85" s="21">
        <f>IF($A85="","",IF(OR($M85="Scheduled",$M85="Removed"),"Closed",IF($M85="On Hold",IF($Q85="","Hold date missing",IF($Q85&lt;TODAY(),"Hold expired","On hold")),IF($P85="","Follow-up date missing",IF($P85&lt;TODAY(),"Overdue",IF($P85&lt;=TODAY()+'Lists &amp; Setup'!$B$3,"Due soon","Planned"))))))</f>
        <v/>
      </c>
      <c r="W85" s="21">
        <f>IF($A85="","",IF(OR($M85="Scheduled",$M85="Removed"),"Closed",IF($I85="","Date missing",IF($I85&lt;TODAY(),"Expired",IF($I85&lt;=TODAY()+'Lists &amp; Setup'!$B$4,"Closing soon","Open")))))</f>
        <v/>
      </c>
      <c r="X85" s="21">
        <f>IF($A85="","",IF(COUNTIF($A$5:$A$204,$A85)&gt;1,"Duplicate Request ID",IF(OR($B85="",$C85="",$D85="",$E85="",$G85="",$H85="",$I85="",$L85="",$M85=""),"Missing required field",IF($I85&lt;$H85,"Latest date precedes earliest date",IF(AND(OR($M85="Active",$M85="Contacting"),$P85=""),"Next follow-up date missing",IF(AND($M85="On Hold",$Q85=""),"Hold-through date missing",IF(AND($M85="Scheduled",$R85=""),"Scheduled date missing",IF(AND(OR($M85="Scheduled",$M85="Removed"),$S85=""),"Outcome reason missing",IF(AND($R85&lt;&gt;"",OR($R85&lt;$H85,$R85&gt;$I85)),"Scheduled date outside requested window","OK")))))))))</f>
        <v/>
      </c>
    </row>
    <row r="86" ht="30" customHeight="1">
      <c r="A86" s="15" t="n"/>
      <c r="B86" s="16" t="n"/>
      <c r="C86" s="16" t="n"/>
      <c r="D86" s="16" t="n"/>
      <c r="E86" s="16" t="n"/>
      <c r="F86" s="16" t="n"/>
      <c r="G86" s="17" t="n"/>
      <c r="H86" s="17" t="n"/>
      <c r="I86" s="17" t="n"/>
      <c r="J86" s="16" t="n"/>
      <c r="K86" s="18" t="n"/>
      <c r="L86" s="16" t="n"/>
      <c r="M86" s="16" t="n"/>
      <c r="N86" s="17" t="n"/>
      <c r="O86" s="18" t="n"/>
      <c r="P86" s="17" t="n"/>
      <c r="Q86" s="17" t="n"/>
      <c r="R86" s="17" t="n"/>
      <c r="S86" s="16" t="n"/>
      <c r="T86" s="19" t="n"/>
      <c r="U86" s="20">
        <f>IF($A86="","",IF(OR($M86="Active",$M86="Contacting",$M86="On Hold"),MAX(0,TODAY()-$G86),""))</f>
        <v/>
      </c>
      <c r="V86" s="21">
        <f>IF($A86="","",IF(OR($M86="Scheduled",$M86="Removed"),"Closed",IF($M86="On Hold",IF($Q86="","Hold date missing",IF($Q86&lt;TODAY(),"Hold expired","On hold")),IF($P86="","Follow-up date missing",IF($P86&lt;TODAY(),"Overdue",IF($P86&lt;=TODAY()+'Lists &amp; Setup'!$B$3,"Due soon","Planned"))))))</f>
        <v/>
      </c>
      <c r="W86" s="21">
        <f>IF($A86="","",IF(OR($M86="Scheduled",$M86="Removed"),"Closed",IF($I86="","Date missing",IF($I86&lt;TODAY(),"Expired",IF($I86&lt;=TODAY()+'Lists &amp; Setup'!$B$4,"Closing soon","Open")))))</f>
        <v/>
      </c>
      <c r="X86" s="21">
        <f>IF($A86="","",IF(COUNTIF($A$5:$A$204,$A86)&gt;1,"Duplicate Request ID",IF(OR($B86="",$C86="",$D86="",$E86="",$G86="",$H86="",$I86="",$L86="",$M86=""),"Missing required field",IF($I86&lt;$H86,"Latest date precedes earliest date",IF(AND(OR($M86="Active",$M86="Contacting"),$P86=""),"Next follow-up date missing",IF(AND($M86="On Hold",$Q86=""),"Hold-through date missing",IF(AND($M86="Scheduled",$R86=""),"Scheduled date missing",IF(AND(OR($M86="Scheduled",$M86="Removed"),$S86=""),"Outcome reason missing",IF(AND($R86&lt;&gt;"",OR($R86&lt;$H86,$R86&gt;$I86)),"Scheduled date outside requested window","OK")))))))))</f>
        <v/>
      </c>
    </row>
    <row r="87" ht="30" customHeight="1">
      <c r="A87" s="15" t="n"/>
      <c r="B87" s="16" t="n"/>
      <c r="C87" s="16" t="n"/>
      <c r="D87" s="16" t="n"/>
      <c r="E87" s="16" t="n"/>
      <c r="F87" s="16" t="n"/>
      <c r="G87" s="17" t="n"/>
      <c r="H87" s="17" t="n"/>
      <c r="I87" s="17" t="n"/>
      <c r="J87" s="16" t="n"/>
      <c r="K87" s="18" t="n"/>
      <c r="L87" s="16" t="n"/>
      <c r="M87" s="16" t="n"/>
      <c r="N87" s="17" t="n"/>
      <c r="O87" s="18" t="n"/>
      <c r="P87" s="17" t="n"/>
      <c r="Q87" s="17" t="n"/>
      <c r="R87" s="17" t="n"/>
      <c r="S87" s="16" t="n"/>
      <c r="T87" s="19" t="n"/>
      <c r="U87" s="20">
        <f>IF($A87="","",IF(OR($M87="Active",$M87="Contacting",$M87="On Hold"),MAX(0,TODAY()-$G87),""))</f>
        <v/>
      </c>
      <c r="V87" s="21">
        <f>IF($A87="","",IF(OR($M87="Scheduled",$M87="Removed"),"Closed",IF($M87="On Hold",IF($Q87="","Hold date missing",IF($Q87&lt;TODAY(),"Hold expired","On hold")),IF($P87="","Follow-up date missing",IF($P87&lt;TODAY(),"Overdue",IF($P87&lt;=TODAY()+'Lists &amp; Setup'!$B$3,"Due soon","Planned"))))))</f>
        <v/>
      </c>
      <c r="W87" s="21">
        <f>IF($A87="","",IF(OR($M87="Scheduled",$M87="Removed"),"Closed",IF($I87="","Date missing",IF($I87&lt;TODAY(),"Expired",IF($I87&lt;=TODAY()+'Lists &amp; Setup'!$B$4,"Closing soon","Open")))))</f>
        <v/>
      </c>
      <c r="X87" s="21">
        <f>IF($A87="","",IF(COUNTIF($A$5:$A$204,$A87)&gt;1,"Duplicate Request ID",IF(OR($B87="",$C87="",$D87="",$E87="",$G87="",$H87="",$I87="",$L87="",$M87=""),"Missing required field",IF($I87&lt;$H87,"Latest date precedes earliest date",IF(AND(OR($M87="Active",$M87="Contacting"),$P87=""),"Next follow-up date missing",IF(AND($M87="On Hold",$Q87=""),"Hold-through date missing",IF(AND($M87="Scheduled",$R87=""),"Scheduled date missing",IF(AND(OR($M87="Scheduled",$M87="Removed"),$S87=""),"Outcome reason missing",IF(AND($R87&lt;&gt;"",OR($R87&lt;$H87,$R87&gt;$I87)),"Scheduled date outside requested window","OK")))))))))</f>
        <v/>
      </c>
    </row>
    <row r="88" ht="30" customHeight="1">
      <c r="A88" s="15" t="n"/>
      <c r="B88" s="16" t="n"/>
      <c r="C88" s="16" t="n"/>
      <c r="D88" s="16" t="n"/>
      <c r="E88" s="16" t="n"/>
      <c r="F88" s="16" t="n"/>
      <c r="G88" s="17" t="n"/>
      <c r="H88" s="17" t="n"/>
      <c r="I88" s="17" t="n"/>
      <c r="J88" s="16" t="n"/>
      <c r="K88" s="18" t="n"/>
      <c r="L88" s="16" t="n"/>
      <c r="M88" s="16" t="n"/>
      <c r="N88" s="17" t="n"/>
      <c r="O88" s="18" t="n"/>
      <c r="P88" s="17" t="n"/>
      <c r="Q88" s="17" t="n"/>
      <c r="R88" s="17" t="n"/>
      <c r="S88" s="16" t="n"/>
      <c r="T88" s="19" t="n"/>
      <c r="U88" s="20">
        <f>IF($A88="","",IF(OR($M88="Active",$M88="Contacting",$M88="On Hold"),MAX(0,TODAY()-$G88),""))</f>
        <v/>
      </c>
      <c r="V88" s="21">
        <f>IF($A88="","",IF(OR($M88="Scheduled",$M88="Removed"),"Closed",IF($M88="On Hold",IF($Q88="","Hold date missing",IF($Q88&lt;TODAY(),"Hold expired","On hold")),IF($P88="","Follow-up date missing",IF($P88&lt;TODAY(),"Overdue",IF($P88&lt;=TODAY()+'Lists &amp; Setup'!$B$3,"Due soon","Planned"))))))</f>
        <v/>
      </c>
      <c r="W88" s="21">
        <f>IF($A88="","",IF(OR($M88="Scheduled",$M88="Removed"),"Closed",IF($I88="","Date missing",IF($I88&lt;TODAY(),"Expired",IF($I88&lt;=TODAY()+'Lists &amp; Setup'!$B$4,"Closing soon","Open")))))</f>
        <v/>
      </c>
      <c r="X88" s="21">
        <f>IF($A88="","",IF(COUNTIF($A$5:$A$204,$A88)&gt;1,"Duplicate Request ID",IF(OR($B88="",$C88="",$D88="",$E88="",$G88="",$H88="",$I88="",$L88="",$M88=""),"Missing required field",IF($I88&lt;$H88,"Latest date precedes earliest date",IF(AND(OR($M88="Active",$M88="Contacting"),$P88=""),"Next follow-up date missing",IF(AND($M88="On Hold",$Q88=""),"Hold-through date missing",IF(AND($M88="Scheduled",$R88=""),"Scheduled date missing",IF(AND(OR($M88="Scheduled",$M88="Removed"),$S88=""),"Outcome reason missing",IF(AND($R88&lt;&gt;"",OR($R88&lt;$H88,$R88&gt;$I88)),"Scheduled date outside requested window","OK")))))))))</f>
        <v/>
      </c>
    </row>
    <row r="89" ht="30" customHeight="1">
      <c r="A89" s="15" t="n"/>
      <c r="B89" s="16" t="n"/>
      <c r="C89" s="16" t="n"/>
      <c r="D89" s="16" t="n"/>
      <c r="E89" s="16" t="n"/>
      <c r="F89" s="16" t="n"/>
      <c r="G89" s="17" t="n"/>
      <c r="H89" s="17" t="n"/>
      <c r="I89" s="17" t="n"/>
      <c r="J89" s="16" t="n"/>
      <c r="K89" s="18" t="n"/>
      <c r="L89" s="16" t="n"/>
      <c r="M89" s="16" t="n"/>
      <c r="N89" s="17" t="n"/>
      <c r="O89" s="18" t="n"/>
      <c r="P89" s="17" t="n"/>
      <c r="Q89" s="17" t="n"/>
      <c r="R89" s="17" t="n"/>
      <c r="S89" s="16" t="n"/>
      <c r="T89" s="19" t="n"/>
      <c r="U89" s="20">
        <f>IF($A89="","",IF(OR($M89="Active",$M89="Contacting",$M89="On Hold"),MAX(0,TODAY()-$G89),""))</f>
        <v/>
      </c>
      <c r="V89" s="21">
        <f>IF($A89="","",IF(OR($M89="Scheduled",$M89="Removed"),"Closed",IF($M89="On Hold",IF($Q89="","Hold date missing",IF($Q89&lt;TODAY(),"Hold expired","On hold")),IF($P89="","Follow-up date missing",IF($P89&lt;TODAY(),"Overdue",IF($P89&lt;=TODAY()+'Lists &amp; Setup'!$B$3,"Due soon","Planned"))))))</f>
        <v/>
      </c>
      <c r="W89" s="21">
        <f>IF($A89="","",IF(OR($M89="Scheduled",$M89="Removed"),"Closed",IF($I89="","Date missing",IF($I89&lt;TODAY(),"Expired",IF($I89&lt;=TODAY()+'Lists &amp; Setup'!$B$4,"Closing soon","Open")))))</f>
        <v/>
      </c>
      <c r="X89" s="21">
        <f>IF($A89="","",IF(COUNTIF($A$5:$A$204,$A89)&gt;1,"Duplicate Request ID",IF(OR($B89="",$C89="",$D89="",$E89="",$G89="",$H89="",$I89="",$L89="",$M89=""),"Missing required field",IF($I89&lt;$H89,"Latest date precedes earliest date",IF(AND(OR($M89="Active",$M89="Contacting"),$P89=""),"Next follow-up date missing",IF(AND($M89="On Hold",$Q89=""),"Hold-through date missing",IF(AND($M89="Scheduled",$R89=""),"Scheduled date missing",IF(AND(OR($M89="Scheduled",$M89="Removed"),$S89=""),"Outcome reason missing",IF(AND($R89&lt;&gt;"",OR($R89&lt;$H89,$R89&gt;$I89)),"Scheduled date outside requested window","OK")))))))))</f>
        <v/>
      </c>
    </row>
    <row r="90" ht="30" customHeight="1">
      <c r="A90" s="15" t="n"/>
      <c r="B90" s="16" t="n"/>
      <c r="C90" s="16" t="n"/>
      <c r="D90" s="16" t="n"/>
      <c r="E90" s="16" t="n"/>
      <c r="F90" s="16" t="n"/>
      <c r="G90" s="17" t="n"/>
      <c r="H90" s="17" t="n"/>
      <c r="I90" s="17" t="n"/>
      <c r="J90" s="16" t="n"/>
      <c r="K90" s="18" t="n"/>
      <c r="L90" s="16" t="n"/>
      <c r="M90" s="16" t="n"/>
      <c r="N90" s="17" t="n"/>
      <c r="O90" s="18" t="n"/>
      <c r="P90" s="17" t="n"/>
      <c r="Q90" s="17" t="n"/>
      <c r="R90" s="17" t="n"/>
      <c r="S90" s="16" t="n"/>
      <c r="T90" s="19" t="n"/>
      <c r="U90" s="20">
        <f>IF($A90="","",IF(OR($M90="Active",$M90="Contacting",$M90="On Hold"),MAX(0,TODAY()-$G90),""))</f>
        <v/>
      </c>
      <c r="V90" s="21">
        <f>IF($A90="","",IF(OR($M90="Scheduled",$M90="Removed"),"Closed",IF($M90="On Hold",IF($Q90="","Hold date missing",IF($Q90&lt;TODAY(),"Hold expired","On hold")),IF($P90="","Follow-up date missing",IF($P90&lt;TODAY(),"Overdue",IF($P90&lt;=TODAY()+'Lists &amp; Setup'!$B$3,"Due soon","Planned"))))))</f>
        <v/>
      </c>
      <c r="W90" s="21">
        <f>IF($A90="","",IF(OR($M90="Scheduled",$M90="Removed"),"Closed",IF($I90="","Date missing",IF($I90&lt;TODAY(),"Expired",IF($I90&lt;=TODAY()+'Lists &amp; Setup'!$B$4,"Closing soon","Open")))))</f>
        <v/>
      </c>
      <c r="X90" s="21">
        <f>IF($A90="","",IF(COUNTIF($A$5:$A$204,$A90)&gt;1,"Duplicate Request ID",IF(OR($B90="",$C90="",$D90="",$E90="",$G90="",$H90="",$I90="",$L90="",$M90=""),"Missing required field",IF($I90&lt;$H90,"Latest date precedes earliest date",IF(AND(OR($M90="Active",$M90="Contacting"),$P90=""),"Next follow-up date missing",IF(AND($M90="On Hold",$Q90=""),"Hold-through date missing",IF(AND($M90="Scheduled",$R90=""),"Scheduled date missing",IF(AND(OR($M90="Scheduled",$M90="Removed"),$S90=""),"Outcome reason missing",IF(AND($R90&lt;&gt;"",OR($R90&lt;$H90,$R90&gt;$I90)),"Scheduled date outside requested window","OK")))))))))</f>
        <v/>
      </c>
    </row>
    <row r="91" ht="30" customHeight="1">
      <c r="A91" s="15" t="n"/>
      <c r="B91" s="16" t="n"/>
      <c r="C91" s="16" t="n"/>
      <c r="D91" s="16" t="n"/>
      <c r="E91" s="16" t="n"/>
      <c r="F91" s="16" t="n"/>
      <c r="G91" s="17" t="n"/>
      <c r="H91" s="17" t="n"/>
      <c r="I91" s="17" t="n"/>
      <c r="J91" s="16" t="n"/>
      <c r="K91" s="18" t="n"/>
      <c r="L91" s="16" t="n"/>
      <c r="M91" s="16" t="n"/>
      <c r="N91" s="17" t="n"/>
      <c r="O91" s="18" t="n"/>
      <c r="P91" s="17" t="n"/>
      <c r="Q91" s="17" t="n"/>
      <c r="R91" s="17" t="n"/>
      <c r="S91" s="16" t="n"/>
      <c r="T91" s="19" t="n"/>
      <c r="U91" s="20">
        <f>IF($A91="","",IF(OR($M91="Active",$M91="Contacting",$M91="On Hold"),MAX(0,TODAY()-$G91),""))</f>
        <v/>
      </c>
      <c r="V91" s="21">
        <f>IF($A91="","",IF(OR($M91="Scheduled",$M91="Removed"),"Closed",IF($M91="On Hold",IF($Q91="","Hold date missing",IF($Q91&lt;TODAY(),"Hold expired","On hold")),IF($P91="","Follow-up date missing",IF($P91&lt;TODAY(),"Overdue",IF($P91&lt;=TODAY()+'Lists &amp; Setup'!$B$3,"Due soon","Planned"))))))</f>
        <v/>
      </c>
      <c r="W91" s="21">
        <f>IF($A91="","",IF(OR($M91="Scheduled",$M91="Removed"),"Closed",IF($I91="","Date missing",IF($I91&lt;TODAY(),"Expired",IF($I91&lt;=TODAY()+'Lists &amp; Setup'!$B$4,"Closing soon","Open")))))</f>
        <v/>
      </c>
      <c r="X91" s="21">
        <f>IF($A91="","",IF(COUNTIF($A$5:$A$204,$A91)&gt;1,"Duplicate Request ID",IF(OR($B91="",$C91="",$D91="",$E91="",$G91="",$H91="",$I91="",$L91="",$M91=""),"Missing required field",IF($I91&lt;$H91,"Latest date precedes earliest date",IF(AND(OR($M91="Active",$M91="Contacting"),$P91=""),"Next follow-up date missing",IF(AND($M91="On Hold",$Q91=""),"Hold-through date missing",IF(AND($M91="Scheduled",$R91=""),"Scheduled date missing",IF(AND(OR($M91="Scheduled",$M91="Removed"),$S91=""),"Outcome reason missing",IF(AND($R91&lt;&gt;"",OR($R91&lt;$H91,$R91&gt;$I91)),"Scheduled date outside requested window","OK")))))))))</f>
        <v/>
      </c>
    </row>
    <row r="92" ht="30" customHeight="1">
      <c r="A92" s="15" t="n"/>
      <c r="B92" s="16" t="n"/>
      <c r="C92" s="16" t="n"/>
      <c r="D92" s="16" t="n"/>
      <c r="E92" s="16" t="n"/>
      <c r="F92" s="16" t="n"/>
      <c r="G92" s="17" t="n"/>
      <c r="H92" s="17" t="n"/>
      <c r="I92" s="17" t="n"/>
      <c r="J92" s="16" t="n"/>
      <c r="K92" s="18" t="n"/>
      <c r="L92" s="16" t="n"/>
      <c r="M92" s="16" t="n"/>
      <c r="N92" s="17" t="n"/>
      <c r="O92" s="18" t="n"/>
      <c r="P92" s="17" t="n"/>
      <c r="Q92" s="17" t="n"/>
      <c r="R92" s="17" t="n"/>
      <c r="S92" s="16" t="n"/>
      <c r="T92" s="19" t="n"/>
      <c r="U92" s="20">
        <f>IF($A92="","",IF(OR($M92="Active",$M92="Contacting",$M92="On Hold"),MAX(0,TODAY()-$G92),""))</f>
        <v/>
      </c>
      <c r="V92" s="21">
        <f>IF($A92="","",IF(OR($M92="Scheduled",$M92="Removed"),"Closed",IF($M92="On Hold",IF($Q92="","Hold date missing",IF($Q92&lt;TODAY(),"Hold expired","On hold")),IF($P92="","Follow-up date missing",IF($P92&lt;TODAY(),"Overdue",IF($P92&lt;=TODAY()+'Lists &amp; Setup'!$B$3,"Due soon","Planned"))))))</f>
        <v/>
      </c>
      <c r="W92" s="21">
        <f>IF($A92="","",IF(OR($M92="Scheduled",$M92="Removed"),"Closed",IF($I92="","Date missing",IF($I92&lt;TODAY(),"Expired",IF($I92&lt;=TODAY()+'Lists &amp; Setup'!$B$4,"Closing soon","Open")))))</f>
        <v/>
      </c>
      <c r="X92" s="21">
        <f>IF($A92="","",IF(COUNTIF($A$5:$A$204,$A92)&gt;1,"Duplicate Request ID",IF(OR($B92="",$C92="",$D92="",$E92="",$G92="",$H92="",$I92="",$L92="",$M92=""),"Missing required field",IF($I92&lt;$H92,"Latest date precedes earliest date",IF(AND(OR($M92="Active",$M92="Contacting"),$P92=""),"Next follow-up date missing",IF(AND($M92="On Hold",$Q92=""),"Hold-through date missing",IF(AND($M92="Scheduled",$R92=""),"Scheduled date missing",IF(AND(OR($M92="Scheduled",$M92="Removed"),$S92=""),"Outcome reason missing",IF(AND($R92&lt;&gt;"",OR($R92&lt;$H92,$R92&gt;$I92)),"Scheduled date outside requested window","OK")))))))))</f>
        <v/>
      </c>
    </row>
    <row r="93" ht="30" customHeight="1">
      <c r="A93" s="15" t="n"/>
      <c r="B93" s="16" t="n"/>
      <c r="C93" s="16" t="n"/>
      <c r="D93" s="16" t="n"/>
      <c r="E93" s="16" t="n"/>
      <c r="F93" s="16" t="n"/>
      <c r="G93" s="17" t="n"/>
      <c r="H93" s="17" t="n"/>
      <c r="I93" s="17" t="n"/>
      <c r="J93" s="16" t="n"/>
      <c r="K93" s="18" t="n"/>
      <c r="L93" s="16" t="n"/>
      <c r="M93" s="16" t="n"/>
      <c r="N93" s="17" t="n"/>
      <c r="O93" s="18" t="n"/>
      <c r="P93" s="17" t="n"/>
      <c r="Q93" s="17" t="n"/>
      <c r="R93" s="17" t="n"/>
      <c r="S93" s="16" t="n"/>
      <c r="T93" s="19" t="n"/>
      <c r="U93" s="20">
        <f>IF($A93="","",IF(OR($M93="Active",$M93="Contacting",$M93="On Hold"),MAX(0,TODAY()-$G93),""))</f>
        <v/>
      </c>
      <c r="V93" s="21">
        <f>IF($A93="","",IF(OR($M93="Scheduled",$M93="Removed"),"Closed",IF($M93="On Hold",IF($Q93="","Hold date missing",IF($Q93&lt;TODAY(),"Hold expired","On hold")),IF($P93="","Follow-up date missing",IF($P93&lt;TODAY(),"Overdue",IF($P93&lt;=TODAY()+'Lists &amp; Setup'!$B$3,"Due soon","Planned"))))))</f>
        <v/>
      </c>
      <c r="W93" s="21">
        <f>IF($A93="","",IF(OR($M93="Scheduled",$M93="Removed"),"Closed",IF($I93="","Date missing",IF($I93&lt;TODAY(),"Expired",IF($I93&lt;=TODAY()+'Lists &amp; Setup'!$B$4,"Closing soon","Open")))))</f>
        <v/>
      </c>
      <c r="X93" s="21">
        <f>IF($A93="","",IF(COUNTIF($A$5:$A$204,$A93)&gt;1,"Duplicate Request ID",IF(OR($B93="",$C93="",$D93="",$E93="",$G93="",$H93="",$I93="",$L93="",$M93=""),"Missing required field",IF($I93&lt;$H93,"Latest date precedes earliest date",IF(AND(OR($M93="Active",$M93="Contacting"),$P93=""),"Next follow-up date missing",IF(AND($M93="On Hold",$Q93=""),"Hold-through date missing",IF(AND($M93="Scheduled",$R93=""),"Scheduled date missing",IF(AND(OR($M93="Scheduled",$M93="Removed"),$S93=""),"Outcome reason missing",IF(AND($R93&lt;&gt;"",OR($R93&lt;$H93,$R93&gt;$I93)),"Scheduled date outside requested window","OK")))))))))</f>
        <v/>
      </c>
    </row>
    <row r="94" ht="30" customHeight="1">
      <c r="A94" s="15" t="n"/>
      <c r="B94" s="16" t="n"/>
      <c r="C94" s="16" t="n"/>
      <c r="D94" s="16" t="n"/>
      <c r="E94" s="16" t="n"/>
      <c r="F94" s="16" t="n"/>
      <c r="G94" s="17" t="n"/>
      <c r="H94" s="17" t="n"/>
      <c r="I94" s="17" t="n"/>
      <c r="J94" s="16" t="n"/>
      <c r="K94" s="18" t="n"/>
      <c r="L94" s="16" t="n"/>
      <c r="M94" s="16" t="n"/>
      <c r="N94" s="17" t="n"/>
      <c r="O94" s="18" t="n"/>
      <c r="P94" s="17" t="n"/>
      <c r="Q94" s="17" t="n"/>
      <c r="R94" s="17" t="n"/>
      <c r="S94" s="16" t="n"/>
      <c r="T94" s="19" t="n"/>
      <c r="U94" s="20">
        <f>IF($A94="","",IF(OR($M94="Active",$M94="Contacting",$M94="On Hold"),MAX(0,TODAY()-$G94),""))</f>
        <v/>
      </c>
      <c r="V94" s="21">
        <f>IF($A94="","",IF(OR($M94="Scheduled",$M94="Removed"),"Closed",IF($M94="On Hold",IF($Q94="","Hold date missing",IF($Q94&lt;TODAY(),"Hold expired","On hold")),IF($P94="","Follow-up date missing",IF($P94&lt;TODAY(),"Overdue",IF($P94&lt;=TODAY()+'Lists &amp; Setup'!$B$3,"Due soon","Planned"))))))</f>
        <v/>
      </c>
      <c r="W94" s="21">
        <f>IF($A94="","",IF(OR($M94="Scheduled",$M94="Removed"),"Closed",IF($I94="","Date missing",IF($I94&lt;TODAY(),"Expired",IF($I94&lt;=TODAY()+'Lists &amp; Setup'!$B$4,"Closing soon","Open")))))</f>
        <v/>
      </c>
      <c r="X94" s="21">
        <f>IF($A94="","",IF(COUNTIF($A$5:$A$204,$A94)&gt;1,"Duplicate Request ID",IF(OR($B94="",$C94="",$D94="",$E94="",$G94="",$H94="",$I94="",$L94="",$M94=""),"Missing required field",IF($I94&lt;$H94,"Latest date precedes earliest date",IF(AND(OR($M94="Active",$M94="Contacting"),$P94=""),"Next follow-up date missing",IF(AND($M94="On Hold",$Q94=""),"Hold-through date missing",IF(AND($M94="Scheduled",$R94=""),"Scheduled date missing",IF(AND(OR($M94="Scheduled",$M94="Removed"),$S94=""),"Outcome reason missing",IF(AND($R94&lt;&gt;"",OR($R94&lt;$H94,$R94&gt;$I94)),"Scheduled date outside requested window","OK")))))))))</f>
        <v/>
      </c>
    </row>
    <row r="95" ht="30" customHeight="1">
      <c r="A95" s="15" t="n"/>
      <c r="B95" s="16" t="n"/>
      <c r="C95" s="16" t="n"/>
      <c r="D95" s="16" t="n"/>
      <c r="E95" s="16" t="n"/>
      <c r="F95" s="16" t="n"/>
      <c r="G95" s="17" t="n"/>
      <c r="H95" s="17" t="n"/>
      <c r="I95" s="17" t="n"/>
      <c r="J95" s="16" t="n"/>
      <c r="K95" s="18" t="n"/>
      <c r="L95" s="16" t="n"/>
      <c r="M95" s="16" t="n"/>
      <c r="N95" s="17" t="n"/>
      <c r="O95" s="18" t="n"/>
      <c r="P95" s="17" t="n"/>
      <c r="Q95" s="17" t="n"/>
      <c r="R95" s="17" t="n"/>
      <c r="S95" s="16" t="n"/>
      <c r="T95" s="19" t="n"/>
      <c r="U95" s="20">
        <f>IF($A95="","",IF(OR($M95="Active",$M95="Contacting",$M95="On Hold"),MAX(0,TODAY()-$G95),""))</f>
        <v/>
      </c>
      <c r="V95" s="21">
        <f>IF($A95="","",IF(OR($M95="Scheduled",$M95="Removed"),"Closed",IF($M95="On Hold",IF($Q95="","Hold date missing",IF($Q95&lt;TODAY(),"Hold expired","On hold")),IF($P95="","Follow-up date missing",IF($P95&lt;TODAY(),"Overdue",IF($P95&lt;=TODAY()+'Lists &amp; Setup'!$B$3,"Due soon","Planned"))))))</f>
        <v/>
      </c>
      <c r="W95" s="21">
        <f>IF($A95="","",IF(OR($M95="Scheduled",$M95="Removed"),"Closed",IF($I95="","Date missing",IF($I95&lt;TODAY(),"Expired",IF($I95&lt;=TODAY()+'Lists &amp; Setup'!$B$4,"Closing soon","Open")))))</f>
        <v/>
      </c>
      <c r="X95" s="21">
        <f>IF($A95="","",IF(COUNTIF($A$5:$A$204,$A95)&gt;1,"Duplicate Request ID",IF(OR($B95="",$C95="",$D95="",$E95="",$G95="",$H95="",$I95="",$L95="",$M95=""),"Missing required field",IF($I95&lt;$H95,"Latest date precedes earliest date",IF(AND(OR($M95="Active",$M95="Contacting"),$P95=""),"Next follow-up date missing",IF(AND($M95="On Hold",$Q95=""),"Hold-through date missing",IF(AND($M95="Scheduled",$R95=""),"Scheduled date missing",IF(AND(OR($M95="Scheduled",$M95="Removed"),$S95=""),"Outcome reason missing",IF(AND($R95&lt;&gt;"",OR($R95&lt;$H95,$R95&gt;$I95)),"Scheduled date outside requested window","OK")))))))))</f>
        <v/>
      </c>
    </row>
    <row r="96" ht="30" customHeight="1">
      <c r="A96" s="15" t="n"/>
      <c r="B96" s="16" t="n"/>
      <c r="C96" s="16" t="n"/>
      <c r="D96" s="16" t="n"/>
      <c r="E96" s="16" t="n"/>
      <c r="F96" s="16" t="n"/>
      <c r="G96" s="17" t="n"/>
      <c r="H96" s="17" t="n"/>
      <c r="I96" s="17" t="n"/>
      <c r="J96" s="16" t="n"/>
      <c r="K96" s="18" t="n"/>
      <c r="L96" s="16" t="n"/>
      <c r="M96" s="16" t="n"/>
      <c r="N96" s="17" t="n"/>
      <c r="O96" s="18" t="n"/>
      <c r="P96" s="17" t="n"/>
      <c r="Q96" s="17" t="n"/>
      <c r="R96" s="17" t="n"/>
      <c r="S96" s="16" t="n"/>
      <c r="T96" s="19" t="n"/>
      <c r="U96" s="20">
        <f>IF($A96="","",IF(OR($M96="Active",$M96="Contacting",$M96="On Hold"),MAX(0,TODAY()-$G96),""))</f>
        <v/>
      </c>
      <c r="V96" s="21">
        <f>IF($A96="","",IF(OR($M96="Scheduled",$M96="Removed"),"Closed",IF($M96="On Hold",IF($Q96="","Hold date missing",IF($Q96&lt;TODAY(),"Hold expired","On hold")),IF($P96="","Follow-up date missing",IF($P96&lt;TODAY(),"Overdue",IF($P96&lt;=TODAY()+'Lists &amp; Setup'!$B$3,"Due soon","Planned"))))))</f>
        <v/>
      </c>
      <c r="W96" s="21">
        <f>IF($A96="","",IF(OR($M96="Scheduled",$M96="Removed"),"Closed",IF($I96="","Date missing",IF($I96&lt;TODAY(),"Expired",IF($I96&lt;=TODAY()+'Lists &amp; Setup'!$B$4,"Closing soon","Open")))))</f>
        <v/>
      </c>
      <c r="X96" s="21">
        <f>IF($A96="","",IF(COUNTIF($A$5:$A$204,$A96)&gt;1,"Duplicate Request ID",IF(OR($B96="",$C96="",$D96="",$E96="",$G96="",$H96="",$I96="",$L96="",$M96=""),"Missing required field",IF($I96&lt;$H96,"Latest date precedes earliest date",IF(AND(OR($M96="Active",$M96="Contacting"),$P96=""),"Next follow-up date missing",IF(AND($M96="On Hold",$Q96=""),"Hold-through date missing",IF(AND($M96="Scheduled",$R96=""),"Scheduled date missing",IF(AND(OR($M96="Scheduled",$M96="Removed"),$S96=""),"Outcome reason missing",IF(AND($R96&lt;&gt;"",OR($R96&lt;$H96,$R96&gt;$I96)),"Scheduled date outside requested window","OK")))))))))</f>
        <v/>
      </c>
    </row>
    <row r="97" ht="30" customHeight="1">
      <c r="A97" s="15" t="n"/>
      <c r="B97" s="16" t="n"/>
      <c r="C97" s="16" t="n"/>
      <c r="D97" s="16" t="n"/>
      <c r="E97" s="16" t="n"/>
      <c r="F97" s="16" t="n"/>
      <c r="G97" s="17" t="n"/>
      <c r="H97" s="17" t="n"/>
      <c r="I97" s="17" t="n"/>
      <c r="J97" s="16" t="n"/>
      <c r="K97" s="18" t="n"/>
      <c r="L97" s="16" t="n"/>
      <c r="M97" s="16" t="n"/>
      <c r="N97" s="17" t="n"/>
      <c r="O97" s="18" t="n"/>
      <c r="P97" s="17" t="n"/>
      <c r="Q97" s="17" t="n"/>
      <c r="R97" s="17" t="n"/>
      <c r="S97" s="16" t="n"/>
      <c r="T97" s="19" t="n"/>
      <c r="U97" s="20">
        <f>IF($A97="","",IF(OR($M97="Active",$M97="Contacting",$M97="On Hold"),MAX(0,TODAY()-$G97),""))</f>
        <v/>
      </c>
      <c r="V97" s="21">
        <f>IF($A97="","",IF(OR($M97="Scheduled",$M97="Removed"),"Closed",IF($M97="On Hold",IF($Q97="","Hold date missing",IF($Q97&lt;TODAY(),"Hold expired","On hold")),IF($P97="","Follow-up date missing",IF($P97&lt;TODAY(),"Overdue",IF($P97&lt;=TODAY()+'Lists &amp; Setup'!$B$3,"Due soon","Planned"))))))</f>
        <v/>
      </c>
      <c r="W97" s="21">
        <f>IF($A97="","",IF(OR($M97="Scheduled",$M97="Removed"),"Closed",IF($I97="","Date missing",IF($I97&lt;TODAY(),"Expired",IF($I97&lt;=TODAY()+'Lists &amp; Setup'!$B$4,"Closing soon","Open")))))</f>
        <v/>
      </c>
      <c r="X97" s="21">
        <f>IF($A97="","",IF(COUNTIF($A$5:$A$204,$A97)&gt;1,"Duplicate Request ID",IF(OR($B97="",$C97="",$D97="",$E97="",$G97="",$H97="",$I97="",$L97="",$M97=""),"Missing required field",IF($I97&lt;$H97,"Latest date precedes earliest date",IF(AND(OR($M97="Active",$M97="Contacting"),$P97=""),"Next follow-up date missing",IF(AND($M97="On Hold",$Q97=""),"Hold-through date missing",IF(AND($M97="Scheduled",$R97=""),"Scheduled date missing",IF(AND(OR($M97="Scheduled",$M97="Removed"),$S97=""),"Outcome reason missing",IF(AND($R97&lt;&gt;"",OR($R97&lt;$H97,$R97&gt;$I97)),"Scheduled date outside requested window","OK")))))))))</f>
        <v/>
      </c>
    </row>
    <row r="98" ht="30" customHeight="1">
      <c r="A98" s="15" t="n"/>
      <c r="B98" s="16" t="n"/>
      <c r="C98" s="16" t="n"/>
      <c r="D98" s="16" t="n"/>
      <c r="E98" s="16" t="n"/>
      <c r="F98" s="16" t="n"/>
      <c r="G98" s="17" t="n"/>
      <c r="H98" s="17" t="n"/>
      <c r="I98" s="17" t="n"/>
      <c r="J98" s="16" t="n"/>
      <c r="K98" s="18" t="n"/>
      <c r="L98" s="16" t="n"/>
      <c r="M98" s="16" t="n"/>
      <c r="N98" s="17" t="n"/>
      <c r="O98" s="18" t="n"/>
      <c r="P98" s="17" t="n"/>
      <c r="Q98" s="17" t="n"/>
      <c r="R98" s="17" t="n"/>
      <c r="S98" s="16" t="n"/>
      <c r="T98" s="19" t="n"/>
      <c r="U98" s="20">
        <f>IF($A98="","",IF(OR($M98="Active",$M98="Contacting",$M98="On Hold"),MAX(0,TODAY()-$G98),""))</f>
        <v/>
      </c>
      <c r="V98" s="21">
        <f>IF($A98="","",IF(OR($M98="Scheduled",$M98="Removed"),"Closed",IF($M98="On Hold",IF($Q98="","Hold date missing",IF($Q98&lt;TODAY(),"Hold expired","On hold")),IF($P98="","Follow-up date missing",IF($P98&lt;TODAY(),"Overdue",IF($P98&lt;=TODAY()+'Lists &amp; Setup'!$B$3,"Due soon","Planned"))))))</f>
        <v/>
      </c>
      <c r="W98" s="21">
        <f>IF($A98="","",IF(OR($M98="Scheduled",$M98="Removed"),"Closed",IF($I98="","Date missing",IF($I98&lt;TODAY(),"Expired",IF($I98&lt;=TODAY()+'Lists &amp; Setup'!$B$4,"Closing soon","Open")))))</f>
        <v/>
      </c>
      <c r="X98" s="21">
        <f>IF($A98="","",IF(COUNTIF($A$5:$A$204,$A98)&gt;1,"Duplicate Request ID",IF(OR($B98="",$C98="",$D98="",$E98="",$G98="",$H98="",$I98="",$L98="",$M98=""),"Missing required field",IF($I98&lt;$H98,"Latest date precedes earliest date",IF(AND(OR($M98="Active",$M98="Contacting"),$P98=""),"Next follow-up date missing",IF(AND($M98="On Hold",$Q98=""),"Hold-through date missing",IF(AND($M98="Scheduled",$R98=""),"Scheduled date missing",IF(AND(OR($M98="Scheduled",$M98="Removed"),$S98=""),"Outcome reason missing",IF(AND($R98&lt;&gt;"",OR($R98&lt;$H98,$R98&gt;$I98)),"Scheduled date outside requested window","OK")))))))))</f>
        <v/>
      </c>
    </row>
    <row r="99" ht="30" customHeight="1">
      <c r="A99" s="15" t="n"/>
      <c r="B99" s="16" t="n"/>
      <c r="C99" s="16" t="n"/>
      <c r="D99" s="16" t="n"/>
      <c r="E99" s="16" t="n"/>
      <c r="F99" s="16" t="n"/>
      <c r="G99" s="17" t="n"/>
      <c r="H99" s="17" t="n"/>
      <c r="I99" s="17" t="n"/>
      <c r="J99" s="16" t="n"/>
      <c r="K99" s="18" t="n"/>
      <c r="L99" s="16" t="n"/>
      <c r="M99" s="16" t="n"/>
      <c r="N99" s="17" t="n"/>
      <c r="O99" s="18" t="n"/>
      <c r="P99" s="17" t="n"/>
      <c r="Q99" s="17" t="n"/>
      <c r="R99" s="17" t="n"/>
      <c r="S99" s="16" t="n"/>
      <c r="T99" s="19" t="n"/>
      <c r="U99" s="20">
        <f>IF($A99="","",IF(OR($M99="Active",$M99="Contacting",$M99="On Hold"),MAX(0,TODAY()-$G99),""))</f>
        <v/>
      </c>
      <c r="V99" s="21">
        <f>IF($A99="","",IF(OR($M99="Scheduled",$M99="Removed"),"Closed",IF($M99="On Hold",IF($Q99="","Hold date missing",IF($Q99&lt;TODAY(),"Hold expired","On hold")),IF($P99="","Follow-up date missing",IF($P99&lt;TODAY(),"Overdue",IF($P99&lt;=TODAY()+'Lists &amp; Setup'!$B$3,"Due soon","Planned"))))))</f>
        <v/>
      </c>
      <c r="W99" s="21">
        <f>IF($A99="","",IF(OR($M99="Scheduled",$M99="Removed"),"Closed",IF($I99="","Date missing",IF($I99&lt;TODAY(),"Expired",IF($I99&lt;=TODAY()+'Lists &amp; Setup'!$B$4,"Closing soon","Open")))))</f>
        <v/>
      </c>
      <c r="X99" s="21">
        <f>IF($A99="","",IF(COUNTIF($A$5:$A$204,$A99)&gt;1,"Duplicate Request ID",IF(OR($B99="",$C99="",$D99="",$E99="",$G99="",$H99="",$I99="",$L99="",$M99=""),"Missing required field",IF($I99&lt;$H99,"Latest date precedes earliest date",IF(AND(OR($M99="Active",$M99="Contacting"),$P99=""),"Next follow-up date missing",IF(AND($M99="On Hold",$Q99=""),"Hold-through date missing",IF(AND($M99="Scheduled",$R99=""),"Scheduled date missing",IF(AND(OR($M99="Scheduled",$M99="Removed"),$S99=""),"Outcome reason missing",IF(AND($R99&lt;&gt;"",OR($R99&lt;$H99,$R99&gt;$I99)),"Scheduled date outside requested window","OK")))))))))</f>
        <v/>
      </c>
    </row>
    <row r="100" ht="30" customHeight="1">
      <c r="A100" s="15" t="n"/>
      <c r="B100" s="16" t="n"/>
      <c r="C100" s="16" t="n"/>
      <c r="D100" s="16" t="n"/>
      <c r="E100" s="16" t="n"/>
      <c r="F100" s="16" t="n"/>
      <c r="G100" s="17" t="n"/>
      <c r="H100" s="17" t="n"/>
      <c r="I100" s="17" t="n"/>
      <c r="J100" s="16" t="n"/>
      <c r="K100" s="18" t="n"/>
      <c r="L100" s="16" t="n"/>
      <c r="M100" s="16" t="n"/>
      <c r="N100" s="17" t="n"/>
      <c r="O100" s="18" t="n"/>
      <c r="P100" s="17" t="n"/>
      <c r="Q100" s="17" t="n"/>
      <c r="R100" s="17" t="n"/>
      <c r="S100" s="16" t="n"/>
      <c r="T100" s="19" t="n"/>
      <c r="U100" s="20">
        <f>IF($A100="","",IF(OR($M100="Active",$M100="Contacting",$M100="On Hold"),MAX(0,TODAY()-$G100),""))</f>
        <v/>
      </c>
      <c r="V100" s="21">
        <f>IF($A100="","",IF(OR($M100="Scheduled",$M100="Removed"),"Closed",IF($M100="On Hold",IF($Q100="","Hold date missing",IF($Q100&lt;TODAY(),"Hold expired","On hold")),IF($P100="","Follow-up date missing",IF($P100&lt;TODAY(),"Overdue",IF($P100&lt;=TODAY()+'Lists &amp; Setup'!$B$3,"Due soon","Planned"))))))</f>
        <v/>
      </c>
      <c r="W100" s="21">
        <f>IF($A100="","",IF(OR($M100="Scheduled",$M100="Removed"),"Closed",IF($I100="","Date missing",IF($I100&lt;TODAY(),"Expired",IF($I100&lt;=TODAY()+'Lists &amp; Setup'!$B$4,"Closing soon","Open")))))</f>
        <v/>
      </c>
      <c r="X100" s="21">
        <f>IF($A100="","",IF(COUNTIF($A$5:$A$204,$A100)&gt;1,"Duplicate Request ID",IF(OR($B100="",$C100="",$D100="",$E100="",$G100="",$H100="",$I100="",$L100="",$M100=""),"Missing required field",IF($I100&lt;$H100,"Latest date precedes earliest date",IF(AND(OR($M100="Active",$M100="Contacting"),$P100=""),"Next follow-up date missing",IF(AND($M100="On Hold",$Q100=""),"Hold-through date missing",IF(AND($M100="Scheduled",$R100=""),"Scheduled date missing",IF(AND(OR($M100="Scheduled",$M100="Removed"),$S100=""),"Outcome reason missing",IF(AND($R100&lt;&gt;"",OR($R100&lt;$H100,$R100&gt;$I100)),"Scheduled date outside requested window","OK")))))))))</f>
        <v/>
      </c>
    </row>
    <row r="101" ht="30" customHeight="1">
      <c r="A101" s="15" t="n"/>
      <c r="B101" s="16" t="n"/>
      <c r="C101" s="16" t="n"/>
      <c r="D101" s="16" t="n"/>
      <c r="E101" s="16" t="n"/>
      <c r="F101" s="16" t="n"/>
      <c r="G101" s="17" t="n"/>
      <c r="H101" s="17" t="n"/>
      <c r="I101" s="17" t="n"/>
      <c r="J101" s="16" t="n"/>
      <c r="K101" s="18" t="n"/>
      <c r="L101" s="16" t="n"/>
      <c r="M101" s="16" t="n"/>
      <c r="N101" s="17" t="n"/>
      <c r="O101" s="18" t="n"/>
      <c r="P101" s="17" t="n"/>
      <c r="Q101" s="17" t="n"/>
      <c r="R101" s="17" t="n"/>
      <c r="S101" s="16" t="n"/>
      <c r="T101" s="19" t="n"/>
      <c r="U101" s="20">
        <f>IF($A101="","",IF(OR($M101="Active",$M101="Contacting",$M101="On Hold"),MAX(0,TODAY()-$G101),""))</f>
        <v/>
      </c>
      <c r="V101" s="21">
        <f>IF($A101="","",IF(OR($M101="Scheduled",$M101="Removed"),"Closed",IF($M101="On Hold",IF($Q101="","Hold date missing",IF($Q101&lt;TODAY(),"Hold expired","On hold")),IF($P101="","Follow-up date missing",IF($P101&lt;TODAY(),"Overdue",IF($P101&lt;=TODAY()+'Lists &amp; Setup'!$B$3,"Due soon","Planned"))))))</f>
        <v/>
      </c>
      <c r="W101" s="21">
        <f>IF($A101="","",IF(OR($M101="Scheduled",$M101="Removed"),"Closed",IF($I101="","Date missing",IF($I101&lt;TODAY(),"Expired",IF($I101&lt;=TODAY()+'Lists &amp; Setup'!$B$4,"Closing soon","Open")))))</f>
        <v/>
      </c>
      <c r="X101" s="21">
        <f>IF($A101="","",IF(COUNTIF($A$5:$A$204,$A101)&gt;1,"Duplicate Request ID",IF(OR($B101="",$C101="",$D101="",$E101="",$G101="",$H101="",$I101="",$L101="",$M101=""),"Missing required field",IF($I101&lt;$H101,"Latest date precedes earliest date",IF(AND(OR($M101="Active",$M101="Contacting"),$P101=""),"Next follow-up date missing",IF(AND($M101="On Hold",$Q101=""),"Hold-through date missing",IF(AND($M101="Scheduled",$R101=""),"Scheduled date missing",IF(AND(OR($M101="Scheduled",$M101="Removed"),$S101=""),"Outcome reason missing",IF(AND($R101&lt;&gt;"",OR($R101&lt;$H101,$R101&gt;$I101)),"Scheduled date outside requested window","OK")))))))))</f>
        <v/>
      </c>
    </row>
    <row r="102" ht="30" customHeight="1">
      <c r="A102" s="15" t="n"/>
      <c r="B102" s="16" t="n"/>
      <c r="C102" s="16" t="n"/>
      <c r="D102" s="16" t="n"/>
      <c r="E102" s="16" t="n"/>
      <c r="F102" s="16" t="n"/>
      <c r="G102" s="17" t="n"/>
      <c r="H102" s="17" t="n"/>
      <c r="I102" s="17" t="n"/>
      <c r="J102" s="16" t="n"/>
      <c r="K102" s="18" t="n"/>
      <c r="L102" s="16" t="n"/>
      <c r="M102" s="16" t="n"/>
      <c r="N102" s="17" t="n"/>
      <c r="O102" s="18" t="n"/>
      <c r="P102" s="17" t="n"/>
      <c r="Q102" s="17" t="n"/>
      <c r="R102" s="17" t="n"/>
      <c r="S102" s="16" t="n"/>
      <c r="T102" s="19" t="n"/>
      <c r="U102" s="20">
        <f>IF($A102="","",IF(OR($M102="Active",$M102="Contacting",$M102="On Hold"),MAX(0,TODAY()-$G102),""))</f>
        <v/>
      </c>
      <c r="V102" s="21">
        <f>IF($A102="","",IF(OR($M102="Scheduled",$M102="Removed"),"Closed",IF($M102="On Hold",IF($Q102="","Hold date missing",IF($Q102&lt;TODAY(),"Hold expired","On hold")),IF($P102="","Follow-up date missing",IF($P102&lt;TODAY(),"Overdue",IF($P102&lt;=TODAY()+'Lists &amp; Setup'!$B$3,"Due soon","Planned"))))))</f>
        <v/>
      </c>
      <c r="W102" s="21">
        <f>IF($A102="","",IF(OR($M102="Scheduled",$M102="Removed"),"Closed",IF($I102="","Date missing",IF($I102&lt;TODAY(),"Expired",IF($I102&lt;=TODAY()+'Lists &amp; Setup'!$B$4,"Closing soon","Open")))))</f>
        <v/>
      </c>
      <c r="X102" s="21">
        <f>IF($A102="","",IF(COUNTIF($A$5:$A$204,$A102)&gt;1,"Duplicate Request ID",IF(OR($B102="",$C102="",$D102="",$E102="",$G102="",$H102="",$I102="",$L102="",$M102=""),"Missing required field",IF($I102&lt;$H102,"Latest date precedes earliest date",IF(AND(OR($M102="Active",$M102="Contacting"),$P102=""),"Next follow-up date missing",IF(AND($M102="On Hold",$Q102=""),"Hold-through date missing",IF(AND($M102="Scheduled",$R102=""),"Scheduled date missing",IF(AND(OR($M102="Scheduled",$M102="Removed"),$S102=""),"Outcome reason missing",IF(AND($R102&lt;&gt;"",OR($R102&lt;$H102,$R102&gt;$I102)),"Scheduled date outside requested window","OK")))))))))</f>
        <v/>
      </c>
    </row>
    <row r="103" ht="30" customHeight="1">
      <c r="A103" s="15" t="n"/>
      <c r="B103" s="16" t="n"/>
      <c r="C103" s="16" t="n"/>
      <c r="D103" s="16" t="n"/>
      <c r="E103" s="16" t="n"/>
      <c r="F103" s="16" t="n"/>
      <c r="G103" s="17" t="n"/>
      <c r="H103" s="17" t="n"/>
      <c r="I103" s="17" t="n"/>
      <c r="J103" s="16" t="n"/>
      <c r="K103" s="18" t="n"/>
      <c r="L103" s="16" t="n"/>
      <c r="M103" s="16" t="n"/>
      <c r="N103" s="17" t="n"/>
      <c r="O103" s="18" t="n"/>
      <c r="P103" s="17" t="n"/>
      <c r="Q103" s="17" t="n"/>
      <c r="R103" s="17" t="n"/>
      <c r="S103" s="16" t="n"/>
      <c r="T103" s="19" t="n"/>
      <c r="U103" s="20">
        <f>IF($A103="","",IF(OR($M103="Active",$M103="Contacting",$M103="On Hold"),MAX(0,TODAY()-$G103),""))</f>
        <v/>
      </c>
      <c r="V103" s="21">
        <f>IF($A103="","",IF(OR($M103="Scheduled",$M103="Removed"),"Closed",IF($M103="On Hold",IF($Q103="","Hold date missing",IF($Q103&lt;TODAY(),"Hold expired","On hold")),IF($P103="","Follow-up date missing",IF($P103&lt;TODAY(),"Overdue",IF($P103&lt;=TODAY()+'Lists &amp; Setup'!$B$3,"Due soon","Planned"))))))</f>
        <v/>
      </c>
      <c r="W103" s="21">
        <f>IF($A103="","",IF(OR($M103="Scheduled",$M103="Removed"),"Closed",IF($I103="","Date missing",IF($I103&lt;TODAY(),"Expired",IF($I103&lt;=TODAY()+'Lists &amp; Setup'!$B$4,"Closing soon","Open")))))</f>
        <v/>
      </c>
      <c r="X103" s="21">
        <f>IF($A103="","",IF(COUNTIF($A$5:$A$204,$A103)&gt;1,"Duplicate Request ID",IF(OR($B103="",$C103="",$D103="",$E103="",$G103="",$H103="",$I103="",$L103="",$M103=""),"Missing required field",IF($I103&lt;$H103,"Latest date precedes earliest date",IF(AND(OR($M103="Active",$M103="Contacting"),$P103=""),"Next follow-up date missing",IF(AND($M103="On Hold",$Q103=""),"Hold-through date missing",IF(AND($M103="Scheduled",$R103=""),"Scheduled date missing",IF(AND(OR($M103="Scheduled",$M103="Removed"),$S103=""),"Outcome reason missing",IF(AND($R103&lt;&gt;"",OR($R103&lt;$H103,$R103&gt;$I103)),"Scheduled date outside requested window","OK")))))))))</f>
        <v/>
      </c>
    </row>
    <row r="104" ht="30" customHeight="1">
      <c r="A104" s="15" t="n"/>
      <c r="B104" s="16" t="n"/>
      <c r="C104" s="16" t="n"/>
      <c r="D104" s="16" t="n"/>
      <c r="E104" s="16" t="n"/>
      <c r="F104" s="16" t="n"/>
      <c r="G104" s="17" t="n"/>
      <c r="H104" s="17" t="n"/>
      <c r="I104" s="17" t="n"/>
      <c r="J104" s="16" t="n"/>
      <c r="K104" s="18" t="n"/>
      <c r="L104" s="16" t="n"/>
      <c r="M104" s="16" t="n"/>
      <c r="N104" s="17" t="n"/>
      <c r="O104" s="18" t="n"/>
      <c r="P104" s="17" t="n"/>
      <c r="Q104" s="17" t="n"/>
      <c r="R104" s="17" t="n"/>
      <c r="S104" s="16" t="n"/>
      <c r="T104" s="19" t="n"/>
      <c r="U104" s="20">
        <f>IF($A104="","",IF(OR($M104="Active",$M104="Contacting",$M104="On Hold"),MAX(0,TODAY()-$G104),""))</f>
        <v/>
      </c>
      <c r="V104" s="21">
        <f>IF($A104="","",IF(OR($M104="Scheduled",$M104="Removed"),"Closed",IF($M104="On Hold",IF($Q104="","Hold date missing",IF($Q104&lt;TODAY(),"Hold expired","On hold")),IF($P104="","Follow-up date missing",IF($P104&lt;TODAY(),"Overdue",IF($P104&lt;=TODAY()+'Lists &amp; Setup'!$B$3,"Due soon","Planned"))))))</f>
        <v/>
      </c>
      <c r="W104" s="21">
        <f>IF($A104="","",IF(OR($M104="Scheduled",$M104="Removed"),"Closed",IF($I104="","Date missing",IF($I104&lt;TODAY(),"Expired",IF($I104&lt;=TODAY()+'Lists &amp; Setup'!$B$4,"Closing soon","Open")))))</f>
        <v/>
      </c>
      <c r="X104" s="21">
        <f>IF($A104="","",IF(COUNTIF($A$5:$A$204,$A104)&gt;1,"Duplicate Request ID",IF(OR($B104="",$C104="",$D104="",$E104="",$G104="",$H104="",$I104="",$L104="",$M104=""),"Missing required field",IF($I104&lt;$H104,"Latest date precedes earliest date",IF(AND(OR($M104="Active",$M104="Contacting"),$P104=""),"Next follow-up date missing",IF(AND($M104="On Hold",$Q104=""),"Hold-through date missing",IF(AND($M104="Scheduled",$R104=""),"Scheduled date missing",IF(AND(OR($M104="Scheduled",$M104="Removed"),$S104=""),"Outcome reason missing",IF(AND($R104&lt;&gt;"",OR($R104&lt;$H104,$R104&gt;$I104)),"Scheduled date outside requested window","OK")))))))))</f>
        <v/>
      </c>
    </row>
    <row r="105" ht="30" customHeight="1">
      <c r="A105" s="15" t="n"/>
      <c r="B105" s="16" t="n"/>
      <c r="C105" s="16" t="n"/>
      <c r="D105" s="16" t="n"/>
      <c r="E105" s="16" t="n"/>
      <c r="F105" s="16" t="n"/>
      <c r="G105" s="17" t="n"/>
      <c r="H105" s="17" t="n"/>
      <c r="I105" s="17" t="n"/>
      <c r="J105" s="16" t="n"/>
      <c r="K105" s="18" t="n"/>
      <c r="L105" s="16" t="n"/>
      <c r="M105" s="16" t="n"/>
      <c r="N105" s="17" t="n"/>
      <c r="O105" s="18" t="n"/>
      <c r="P105" s="17" t="n"/>
      <c r="Q105" s="17" t="n"/>
      <c r="R105" s="17" t="n"/>
      <c r="S105" s="16" t="n"/>
      <c r="T105" s="19" t="n"/>
      <c r="U105" s="20">
        <f>IF($A105="","",IF(OR($M105="Active",$M105="Contacting",$M105="On Hold"),MAX(0,TODAY()-$G105),""))</f>
        <v/>
      </c>
      <c r="V105" s="21">
        <f>IF($A105="","",IF(OR($M105="Scheduled",$M105="Removed"),"Closed",IF($M105="On Hold",IF($Q105="","Hold date missing",IF($Q105&lt;TODAY(),"Hold expired","On hold")),IF($P105="","Follow-up date missing",IF($P105&lt;TODAY(),"Overdue",IF($P105&lt;=TODAY()+'Lists &amp; Setup'!$B$3,"Due soon","Planned"))))))</f>
        <v/>
      </c>
      <c r="W105" s="21">
        <f>IF($A105="","",IF(OR($M105="Scheduled",$M105="Removed"),"Closed",IF($I105="","Date missing",IF($I105&lt;TODAY(),"Expired",IF($I105&lt;=TODAY()+'Lists &amp; Setup'!$B$4,"Closing soon","Open")))))</f>
        <v/>
      </c>
      <c r="X105" s="21">
        <f>IF($A105="","",IF(COUNTIF($A$5:$A$204,$A105)&gt;1,"Duplicate Request ID",IF(OR($B105="",$C105="",$D105="",$E105="",$G105="",$H105="",$I105="",$L105="",$M105=""),"Missing required field",IF($I105&lt;$H105,"Latest date precedes earliest date",IF(AND(OR($M105="Active",$M105="Contacting"),$P105=""),"Next follow-up date missing",IF(AND($M105="On Hold",$Q105=""),"Hold-through date missing",IF(AND($M105="Scheduled",$R105=""),"Scheduled date missing",IF(AND(OR($M105="Scheduled",$M105="Removed"),$S105=""),"Outcome reason missing",IF(AND($R105&lt;&gt;"",OR($R105&lt;$H105,$R105&gt;$I105)),"Scheduled date outside requested window","OK")))))))))</f>
        <v/>
      </c>
    </row>
    <row r="106" ht="30" customHeight="1">
      <c r="A106" s="15" t="n"/>
      <c r="B106" s="16" t="n"/>
      <c r="C106" s="16" t="n"/>
      <c r="D106" s="16" t="n"/>
      <c r="E106" s="16" t="n"/>
      <c r="F106" s="16" t="n"/>
      <c r="G106" s="17" t="n"/>
      <c r="H106" s="17" t="n"/>
      <c r="I106" s="17" t="n"/>
      <c r="J106" s="16" t="n"/>
      <c r="K106" s="18" t="n"/>
      <c r="L106" s="16" t="n"/>
      <c r="M106" s="16" t="n"/>
      <c r="N106" s="17" t="n"/>
      <c r="O106" s="18" t="n"/>
      <c r="P106" s="17" t="n"/>
      <c r="Q106" s="17" t="n"/>
      <c r="R106" s="17" t="n"/>
      <c r="S106" s="16" t="n"/>
      <c r="T106" s="19" t="n"/>
      <c r="U106" s="20">
        <f>IF($A106="","",IF(OR($M106="Active",$M106="Contacting",$M106="On Hold"),MAX(0,TODAY()-$G106),""))</f>
        <v/>
      </c>
      <c r="V106" s="21">
        <f>IF($A106="","",IF(OR($M106="Scheduled",$M106="Removed"),"Closed",IF($M106="On Hold",IF($Q106="","Hold date missing",IF($Q106&lt;TODAY(),"Hold expired","On hold")),IF($P106="","Follow-up date missing",IF($P106&lt;TODAY(),"Overdue",IF($P106&lt;=TODAY()+'Lists &amp; Setup'!$B$3,"Due soon","Planned"))))))</f>
        <v/>
      </c>
      <c r="W106" s="21">
        <f>IF($A106="","",IF(OR($M106="Scheduled",$M106="Removed"),"Closed",IF($I106="","Date missing",IF($I106&lt;TODAY(),"Expired",IF($I106&lt;=TODAY()+'Lists &amp; Setup'!$B$4,"Closing soon","Open")))))</f>
        <v/>
      </c>
      <c r="X106" s="21">
        <f>IF($A106="","",IF(COUNTIF($A$5:$A$204,$A106)&gt;1,"Duplicate Request ID",IF(OR($B106="",$C106="",$D106="",$E106="",$G106="",$H106="",$I106="",$L106="",$M106=""),"Missing required field",IF($I106&lt;$H106,"Latest date precedes earliest date",IF(AND(OR($M106="Active",$M106="Contacting"),$P106=""),"Next follow-up date missing",IF(AND($M106="On Hold",$Q106=""),"Hold-through date missing",IF(AND($M106="Scheduled",$R106=""),"Scheduled date missing",IF(AND(OR($M106="Scheduled",$M106="Removed"),$S106=""),"Outcome reason missing",IF(AND($R106&lt;&gt;"",OR($R106&lt;$H106,$R106&gt;$I106)),"Scheduled date outside requested window","OK")))))))))</f>
        <v/>
      </c>
    </row>
    <row r="107" ht="30" customHeight="1">
      <c r="A107" s="15" t="n"/>
      <c r="B107" s="16" t="n"/>
      <c r="C107" s="16" t="n"/>
      <c r="D107" s="16" t="n"/>
      <c r="E107" s="16" t="n"/>
      <c r="F107" s="16" t="n"/>
      <c r="G107" s="17" t="n"/>
      <c r="H107" s="17" t="n"/>
      <c r="I107" s="17" t="n"/>
      <c r="J107" s="16" t="n"/>
      <c r="K107" s="18" t="n"/>
      <c r="L107" s="16" t="n"/>
      <c r="M107" s="16" t="n"/>
      <c r="N107" s="17" t="n"/>
      <c r="O107" s="18" t="n"/>
      <c r="P107" s="17" t="n"/>
      <c r="Q107" s="17" t="n"/>
      <c r="R107" s="17" t="n"/>
      <c r="S107" s="16" t="n"/>
      <c r="T107" s="19" t="n"/>
      <c r="U107" s="20">
        <f>IF($A107="","",IF(OR($M107="Active",$M107="Contacting",$M107="On Hold"),MAX(0,TODAY()-$G107),""))</f>
        <v/>
      </c>
      <c r="V107" s="21">
        <f>IF($A107="","",IF(OR($M107="Scheduled",$M107="Removed"),"Closed",IF($M107="On Hold",IF($Q107="","Hold date missing",IF($Q107&lt;TODAY(),"Hold expired","On hold")),IF($P107="","Follow-up date missing",IF($P107&lt;TODAY(),"Overdue",IF($P107&lt;=TODAY()+'Lists &amp; Setup'!$B$3,"Due soon","Planned"))))))</f>
        <v/>
      </c>
      <c r="W107" s="21">
        <f>IF($A107="","",IF(OR($M107="Scheduled",$M107="Removed"),"Closed",IF($I107="","Date missing",IF($I107&lt;TODAY(),"Expired",IF($I107&lt;=TODAY()+'Lists &amp; Setup'!$B$4,"Closing soon","Open")))))</f>
        <v/>
      </c>
      <c r="X107" s="21">
        <f>IF($A107="","",IF(COUNTIF($A$5:$A$204,$A107)&gt;1,"Duplicate Request ID",IF(OR($B107="",$C107="",$D107="",$E107="",$G107="",$H107="",$I107="",$L107="",$M107=""),"Missing required field",IF($I107&lt;$H107,"Latest date precedes earliest date",IF(AND(OR($M107="Active",$M107="Contacting"),$P107=""),"Next follow-up date missing",IF(AND($M107="On Hold",$Q107=""),"Hold-through date missing",IF(AND($M107="Scheduled",$R107=""),"Scheduled date missing",IF(AND(OR($M107="Scheduled",$M107="Removed"),$S107=""),"Outcome reason missing",IF(AND($R107&lt;&gt;"",OR($R107&lt;$H107,$R107&gt;$I107)),"Scheduled date outside requested window","OK")))))))))</f>
        <v/>
      </c>
    </row>
    <row r="108" ht="30" customHeight="1">
      <c r="A108" s="15" t="n"/>
      <c r="B108" s="16" t="n"/>
      <c r="C108" s="16" t="n"/>
      <c r="D108" s="16" t="n"/>
      <c r="E108" s="16" t="n"/>
      <c r="F108" s="16" t="n"/>
      <c r="G108" s="17" t="n"/>
      <c r="H108" s="17" t="n"/>
      <c r="I108" s="17" t="n"/>
      <c r="J108" s="16" t="n"/>
      <c r="K108" s="18" t="n"/>
      <c r="L108" s="16" t="n"/>
      <c r="M108" s="16" t="n"/>
      <c r="N108" s="17" t="n"/>
      <c r="O108" s="18" t="n"/>
      <c r="P108" s="17" t="n"/>
      <c r="Q108" s="17" t="n"/>
      <c r="R108" s="17" t="n"/>
      <c r="S108" s="16" t="n"/>
      <c r="T108" s="19" t="n"/>
      <c r="U108" s="20">
        <f>IF($A108="","",IF(OR($M108="Active",$M108="Contacting",$M108="On Hold"),MAX(0,TODAY()-$G108),""))</f>
        <v/>
      </c>
      <c r="V108" s="21">
        <f>IF($A108="","",IF(OR($M108="Scheduled",$M108="Removed"),"Closed",IF($M108="On Hold",IF($Q108="","Hold date missing",IF($Q108&lt;TODAY(),"Hold expired","On hold")),IF($P108="","Follow-up date missing",IF($P108&lt;TODAY(),"Overdue",IF($P108&lt;=TODAY()+'Lists &amp; Setup'!$B$3,"Due soon","Planned"))))))</f>
        <v/>
      </c>
      <c r="W108" s="21">
        <f>IF($A108="","",IF(OR($M108="Scheduled",$M108="Removed"),"Closed",IF($I108="","Date missing",IF($I108&lt;TODAY(),"Expired",IF($I108&lt;=TODAY()+'Lists &amp; Setup'!$B$4,"Closing soon","Open")))))</f>
        <v/>
      </c>
      <c r="X108" s="21">
        <f>IF($A108="","",IF(COUNTIF($A$5:$A$204,$A108)&gt;1,"Duplicate Request ID",IF(OR($B108="",$C108="",$D108="",$E108="",$G108="",$H108="",$I108="",$L108="",$M108=""),"Missing required field",IF($I108&lt;$H108,"Latest date precedes earliest date",IF(AND(OR($M108="Active",$M108="Contacting"),$P108=""),"Next follow-up date missing",IF(AND($M108="On Hold",$Q108=""),"Hold-through date missing",IF(AND($M108="Scheduled",$R108=""),"Scheduled date missing",IF(AND(OR($M108="Scheduled",$M108="Removed"),$S108=""),"Outcome reason missing",IF(AND($R108&lt;&gt;"",OR($R108&lt;$H108,$R108&gt;$I108)),"Scheduled date outside requested window","OK")))))))))</f>
        <v/>
      </c>
    </row>
    <row r="109" ht="30" customHeight="1">
      <c r="A109" s="15" t="n"/>
      <c r="B109" s="16" t="n"/>
      <c r="C109" s="16" t="n"/>
      <c r="D109" s="16" t="n"/>
      <c r="E109" s="16" t="n"/>
      <c r="F109" s="16" t="n"/>
      <c r="G109" s="17" t="n"/>
      <c r="H109" s="17" t="n"/>
      <c r="I109" s="17" t="n"/>
      <c r="J109" s="16" t="n"/>
      <c r="K109" s="18" t="n"/>
      <c r="L109" s="16" t="n"/>
      <c r="M109" s="16" t="n"/>
      <c r="N109" s="17" t="n"/>
      <c r="O109" s="18" t="n"/>
      <c r="P109" s="17" t="n"/>
      <c r="Q109" s="17" t="n"/>
      <c r="R109" s="17" t="n"/>
      <c r="S109" s="16" t="n"/>
      <c r="T109" s="19" t="n"/>
      <c r="U109" s="20">
        <f>IF($A109="","",IF(OR($M109="Active",$M109="Contacting",$M109="On Hold"),MAX(0,TODAY()-$G109),""))</f>
        <v/>
      </c>
      <c r="V109" s="21">
        <f>IF($A109="","",IF(OR($M109="Scheduled",$M109="Removed"),"Closed",IF($M109="On Hold",IF($Q109="","Hold date missing",IF($Q109&lt;TODAY(),"Hold expired","On hold")),IF($P109="","Follow-up date missing",IF($P109&lt;TODAY(),"Overdue",IF($P109&lt;=TODAY()+'Lists &amp; Setup'!$B$3,"Due soon","Planned"))))))</f>
        <v/>
      </c>
      <c r="W109" s="21">
        <f>IF($A109="","",IF(OR($M109="Scheduled",$M109="Removed"),"Closed",IF($I109="","Date missing",IF($I109&lt;TODAY(),"Expired",IF($I109&lt;=TODAY()+'Lists &amp; Setup'!$B$4,"Closing soon","Open")))))</f>
        <v/>
      </c>
      <c r="X109" s="21">
        <f>IF($A109="","",IF(COUNTIF($A$5:$A$204,$A109)&gt;1,"Duplicate Request ID",IF(OR($B109="",$C109="",$D109="",$E109="",$G109="",$H109="",$I109="",$L109="",$M109=""),"Missing required field",IF($I109&lt;$H109,"Latest date precedes earliest date",IF(AND(OR($M109="Active",$M109="Contacting"),$P109=""),"Next follow-up date missing",IF(AND($M109="On Hold",$Q109=""),"Hold-through date missing",IF(AND($M109="Scheduled",$R109=""),"Scheduled date missing",IF(AND(OR($M109="Scheduled",$M109="Removed"),$S109=""),"Outcome reason missing",IF(AND($R109&lt;&gt;"",OR($R109&lt;$H109,$R109&gt;$I109)),"Scheduled date outside requested window","OK")))))))))</f>
        <v/>
      </c>
    </row>
    <row r="110" ht="30" customHeight="1">
      <c r="A110" s="15" t="n"/>
      <c r="B110" s="16" t="n"/>
      <c r="C110" s="16" t="n"/>
      <c r="D110" s="16" t="n"/>
      <c r="E110" s="16" t="n"/>
      <c r="F110" s="16" t="n"/>
      <c r="G110" s="17" t="n"/>
      <c r="H110" s="17" t="n"/>
      <c r="I110" s="17" t="n"/>
      <c r="J110" s="16" t="n"/>
      <c r="K110" s="18" t="n"/>
      <c r="L110" s="16" t="n"/>
      <c r="M110" s="16" t="n"/>
      <c r="N110" s="17" t="n"/>
      <c r="O110" s="18" t="n"/>
      <c r="P110" s="17" t="n"/>
      <c r="Q110" s="17" t="n"/>
      <c r="R110" s="17" t="n"/>
      <c r="S110" s="16" t="n"/>
      <c r="T110" s="19" t="n"/>
      <c r="U110" s="20">
        <f>IF($A110="","",IF(OR($M110="Active",$M110="Contacting",$M110="On Hold"),MAX(0,TODAY()-$G110),""))</f>
        <v/>
      </c>
      <c r="V110" s="21">
        <f>IF($A110="","",IF(OR($M110="Scheduled",$M110="Removed"),"Closed",IF($M110="On Hold",IF($Q110="","Hold date missing",IF($Q110&lt;TODAY(),"Hold expired","On hold")),IF($P110="","Follow-up date missing",IF($P110&lt;TODAY(),"Overdue",IF($P110&lt;=TODAY()+'Lists &amp; Setup'!$B$3,"Due soon","Planned"))))))</f>
        <v/>
      </c>
      <c r="W110" s="21">
        <f>IF($A110="","",IF(OR($M110="Scheduled",$M110="Removed"),"Closed",IF($I110="","Date missing",IF($I110&lt;TODAY(),"Expired",IF($I110&lt;=TODAY()+'Lists &amp; Setup'!$B$4,"Closing soon","Open")))))</f>
        <v/>
      </c>
      <c r="X110" s="21">
        <f>IF($A110="","",IF(COUNTIF($A$5:$A$204,$A110)&gt;1,"Duplicate Request ID",IF(OR($B110="",$C110="",$D110="",$E110="",$G110="",$H110="",$I110="",$L110="",$M110=""),"Missing required field",IF($I110&lt;$H110,"Latest date precedes earliest date",IF(AND(OR($M110="Active",$M110="Contacting"),$P110=""),"Next follow-up date missing",IF(AND($M110="On Hold",$Q110=""),"Hold-through date missing",IF(AND($M110="Scheduled",$R110=""),"Scheduled date missing",IF(AND(OR($M110="Scheduled",$M110="Removed"),$S110=""),"Outcome reason missing",IF(AND($R110&lt;&gt;"",OR($R110&lt;$H110,$R110&gt;$I110)),"Scheduled date outside requested window","OK")))))))))</f>
        <v/>
      </c>
    </row>
    <row r="111" ht="30" customHeight="1">
      <c r="A111" s="15" t="n"/>
      <c r="B111" s="16" t="n"/>
      <c r="C111" s="16" t="n"/>
      <c r="D111" s="16" t="n"/>
      <c r="E111" s="16" t="n"/>
      <c r="F111" s="16" t="n"/>
      <c r="G111" s="17" t="n"/>
      <c r="H111" s="17" t="n"/>
      <c r="I111" s="17" t="n"/>
      <c r="J111" s="16" t="n"/>
      <c r="K111" s="18" t="n"/>
      <c r="L111" s="16" t="n"/>
      <c r="M111" s="16" t="n"/>
      <c r="N111" s="17" t="n"/>
      <c r="O111" s="18" t="n"/>
      <c r="P111" s="17" t="n"/>
      <c r="Q111" s="17" t="n"/>
      <c r="R111" s="17" t="n"/>
      <c r="S111" s="16" t="n"/>
      <c r="T111" s="19" t="n"/>
      <c r="U111" s="20">
        <f>IF($A111="","",IF(OR($M111="Active",$M111="Contacting",$M111="On Hold"),MAX(0,TODAY()-$G111),""))</f>
        <v/>
      </c>
      <c r="V111" s="21">
        <f>IF($A111="","",IF(OR($M111="Scheduled",$M111="Removed"),"Closed",IF($M111="On Hold",IF($Q111="","Hold date missing",IF($Q111&lt;TODAY(),"Hold expired","On hold")),IF($P111="","Follow-up date missing",IF($P111&lt;TODAY(),"Overdue",IF($P111&lt;=TODAY()+'Lists &amp; Setup'!$B$3,"Due soon","Planned"))))))</f>
        <v/>
      </c>
      <c r="W111" s="21">
        <f>IF($A111="","",IF(OR($M111="Scheduled",$M111="Removed"),"Closed",IF($I111="","Date missing",IF($I111&lt;TODAY(),"Expired",IF($I111&lt;=TODAY()+'Lists &amp; Setup'!$B$4,"Closing soon","Open")))))</f>
        <v/>
      </c>
      <c r="X111" s="21">
        <f>IF($A111="","",IF(COUNTIF($A$5:$A$204,$A111)&gt;1,"Duplicate Request ID",IF(OR($B111="",$C111="",$D111="",$E111="",$G111="",$H111="",$I111="",$L111="",$M111=""),"Missing required field",IF($I111&lt;$H111,"Latest date precedes earliest date",IF(AND(OR($M111="Active",$M111="Contacting"),$P111=""),"Next follow-up date missing",IF(AND($M111="On Hold",$Q111=""),"Hold-through date missing",IF(AND($M111="Scheduled",$R111=""),"Scheduled date missing",IF(AND(OR($M111="Scheduled",$M111="Removed"),$S111=""),"Outcome reason missing",IF(AND($R111&lt;&gt;"",OR($R111&lt;$H111,$R111&gt;$I111)),"Scheduled date outside requested window","OK")))))))))</f>
        <v/>
      </c>
    </row>
    <row r="112" ht="30" customHeight="1">
      <c r="A112" s="15" t="n"/>
      <c r="B112" s="16" t="n"/>
      <c r="C112" s="16" t="n"/>
      <c r="D112" s="16" t="n"/>
      <c r="E112" s="16" t="n"/>
      <c r="F112" s="16" t="n"/>
      <c r="G112" s="17" t="n"/>
      <c r="H112" s="17" t="n"/>
      <c r="I112" s="17" t="n"/>
      <c r="J112" s="16" t="n"/>
      <c r="K112" s="18" t="n"/>
      <c r="L112" s="16" t="n"/>
      <c r="M112" s="16" t="n"/>
      <c r="N112" s="17" t="n"/>
      <c r="O112" s="18" t="n"/>
      <c r="P112" s="17" t="n"/>
      <c r="Q112" s="17" t="n"/>
      <c r="R112" s="17" t="n"/>
      <c r="S112" s="16" t="n"/>
      <c r="T112" s="19" t="n"/>
      <c r="U112" s="20">
        <f>IF($A112="","",IF(OR($M112="Active",$M112="Contacting",$M112="On Hold"),MAX(0,TODAY()-$G112),""))</f>
        <v/>
      </c>
      <c r="V112" s="21">
        <f>IF($A112="","",IF(OR($M112="Scheduled",$M112="Removed"),"Closed",IF($M112="On Hold",IF($Q112="","Hold date missing",IF($Q112&lt;TODAY(),"Hold expired","On hold")),IF($P112="","Follow-up date missing",IF($P112&lt;TODAY(),"Overdue",IF($P112&lt;=TODAY()+'Lists &amp; Setup'!$B$3,"Due soon","Planned"))))))</f>
        <v/>
      </c>
      <c r="W112" s="21">
        <f>IF($A112="","",IF(OR($M112="Scheduled",$M112="Removed"),"Closed",IF($I112="","Date missing",IF($I112&lt;TODAY(),"Expired",IF($I112&lt;=TODAY()+'Lists &amp; Setup'!$B$4,"Closing soon","Open")))))</f>
        <v/>
      </c>
      <c r="X112" s="21">
        <f>IF($A112="","",IF(COUNTIF($A$5:$A$204,$A112)&gt;1,"Duplicate Request ID",IF(OR($B112="",$C112="",$D112="",$E112="",$G112="",$H112="",$I112="",$L112="",$M112=""),"Missing required field",IF($I112&lt;$H112,"Latest date precedes earliest date",IF(AND(OR($M112="Active",$M112="Contacting"),$P112=""),"Next follow-up date missing",IF(AND($M112="On Hold",$Q112=""),"Hold-through date missing",IF(AND($M112="Scheduled",$R112=""),"Scheduled date missing",IF(AND(OR($M112="Scheduled",$M112="Removed"),$S112=""),"Outcome reason missing",IF(AND($R112&lt;&gt;"",OR($R112&lt;$H112,$R112&gt;$I112)),"Scheduled date outside requested window","OK")))))))))</f>
        <v/>
      </c>
    </row>
    <row r="113" ht="30" customHeight="1">
      <c r="A113" s="15" t="n"/>
      <c r="B113" s="16" t="n"/>
      <c r="C113" s="16" t="n"/>
      <c r="D113" s="16" t="n"/>
      <c r="E113" s="16" t="n"/>
      <c r="F113" s="16" t="n"/>
      <c r="G113" s="17" t="n"/>
      <c r="H113" s="17" t="n"/>
      <c r="I113" s="17" t="n"/>
      <c r="J113" s="16" t="n"/>
      <c r="K113" s="18" t="n"/>
      <c r="L113" s="16" t="n"/>
      <c r="M113" s="16" t="n"/>
      <c r="N113" s="17" t="n"/>
      <c r="O113" s="18" t="n"/>
      <c r="P113" s="17" t="n"/>
      <c r="Q113" s="17" t="n"/>
      <c r="R113" s="17" t="n"/>
      <c r="S113" s="16" t="n"/>
      <c r="T113" s="19" t="n"/>
      <c r="U113" s="20">
        <f>IF($A113="","",IF(OR($M113="Active",$M113="Contacting",$M113="On Hold"),MAX(0,TODAY()-$G113),""))</f>
        <v/>
      </c>
      <c r="V113" s="21">
        <f>IF($A113="","",IF(OR($M113="Scheduled",$M113="Removed"),"Closed",IF($M113="On Hold",IF($Q113="","Hold date missing",IF($Q113&lt;TODAY(),"Hold expired","On hold")),IF($P113="","Follow-up date missing",IF($P113&lt;TODAY(),"Overdue",IF($P113&lt;=TODAY()+'Lists &amp; Setup'!$B$3,"Due soon","Planned"))))))</f>
        <v/>
      </c>
      <c r="W113" s="21">
        <f>IF($A113="","",IF(OR($M113="Scheduled",$M113="Removed"),"Closed",IF($I113="","Date missing",IF($I113&lt;TODAY(),"Expired",IF($I113&lt;=TODAY()+'Lists &amp; Setup'!$B$4,"Closing soon","Open")))))</f>
        <v/>
      </c>
      <c r="X113" s="21">
        <f>IF($A113="","",IF(COUNTIF($A$5:$A$204,$A113)&gt;1,"Duplicate Request ID",IF(OR($B113="",$C113="",$D113="",$E113="",$G113="",$H113="",$I113="",$L113="",$M113=""),"Missing required field",IF($I113&lt;$H113,"Latest date precedes earliest date",IF(AND(OR($M113="Active",$M113="Contacting"),$P113=""),"Next follow-up date missing",IF(AND($M113="On Hold",$Q113=""),"Hold-through date missing",IF(AND($M113="Scheduled",$R113=""),"Scheduled date missing",IF(AND(OR($M113="Scheduled",$M113="Removed"),$S113=""),"Outcome reason missing",IF(AND($R113&lt;&gt;"",OR($R113&lt;$H113,$R113&gt;$I113)),"Scheduled date outside requested window","OK")))))))))</f>
        <v/>
      </c>
    </row>
    <row r="114" ht="30" customHeight="1">
      <c r="A114" s="15" t="n"/>
      <c r="B114" s="16" t="n"/>
      <c r="C114" s="16" t="n"/>
      <c r="D114" s="16" t="n"/>
      <c r="E114" s="16" t="n"/>
      <c r="F114" s="16" t="n"/>
      <c r="G114" s="17" t="n"/>
      <c r="H114" s="17" t="n"/>
      <c r="I114" s="17" t="n"/>
      <c r="J114" s="16" t="n"/>
      <c r="K114" s="18" t="n"/>
      <c r="L114" s="16" t="n"/>
      <c r="M114" s="16" t="n"/>
      <c r="N114" s="17" t="n"/>
      <c r="O114" s="18" t="n"/>
      <c r="P114" s="17" t="n"/>
      <c r="Q114" s="17" t="n"/>
      <c r="R114" s="17" t="n"/>
      <c r="S114" s="16" t="n"/>
      <c r="T114" s="19" t="n"/>
      <c r="U114" s="20">
        <f>IF($A114="","",IF(OR($M114="Active",$M114="Contacting",$M114="On Hold"),MAX(0,TODAY()-$G114),""))</f>
        <v/>
      </c>
      <c r="V114" s="21">
        <f>IF($A114="","",IF(OR($M114="Scheduled",$M114="Removed"),"Closed",IF($M114="On Hold",IF($Q114="","Hold date missing",IF($Q114&lt;TODAY(),"Hold expired","On hold")),IF($P114="","Follow-up date missing",IF($P114&lt;TODAY(),"Overdue",IF($P114&lt;=TODAY()+'Lists &amp; Setup'!$B$3,"Due soon","Planned"))))))</f>
        <v/>
      </c>
      <c r="W114" s="21">
        <f>IF($A114="","",IF(OR($M114="Scheduled",$M114="Removed"),"Closed",IF($I114="","Date missing",IF($I114&lt;TODAY(),"Expired",IF($I114&lt;=TODAY()+'Lists &amp; Setup'!$B$4,"Closing soon","Open")))))</f>
        <v/>
      </c>
      <c r="X114" s="21">
        <f>IF($A114="","",IF(COUNTIF($A$5:$A$204,$A114)&gt;1,"Duplicate Request ID",IF(OR($B114="",$C114="",$D114="",$E114="",$G114="",$H114="",$I114="",$L114="",$M114=""),"Missing required field",IF($I114&lt;$H114,"Latest date precedes earliest date",IF(AND(OR($M114="Active",$M114="Contacting"),$P114=""),"Next follow-up date missing",IF(AND($M114="On Hold",$Q114=""),"Hold-through date missing",IF(AND($M114="Scheduled",$R114=""),"Scheduled date missing",IF(AND(OR($M114="Scheduled",$M114="Removed"),$S114=""),"Outcome reason missing",IF(AND($R114&lt;&gt;"",OR($R114&lt;$H114,$R114&gt;$I114)),"Scheduled date outside requested window","OK")))))))))</f>
        <v/>
      </c>
    </row>
    <row r="115" ht="30" customHeight="1">
      <c r="A115" s="15" t="n"/>
      <c r="B115" s="16" t="n"/>
      <c r="C115" s="16" t="n"/>
      <c r="D115" s="16" t="n"/>
      <c r="E115" s="16" t="n"/>
      <c r="F115" s="16" t="n"/>
      <c r="G115" s="17" t="n"/>
      <c r="H115" s="17" t="n"/>
      <c r="I115" s="17" t="n"/>
      <c r="J115" s="16" t="n"/>
      <c r="K115" s="18" t="n"/>
      <c r="L115" s="16" t="n"/>
      <c r="M115" s="16" t="n"/>
      <c r="N115" s="17" t="n"/>
      <c r="O115" s="18" t="n"/>
      <c r="P115" s="17" t="n"/>
      <c r="Q115" s="17" t="n"/>
      <c r="R115" s="17" t="n"/>
      <c r="S115" s="16" t="n"/>
      <c r="T115" s="19" t="n"/>
      <c r="U115" s="20">
        <f>IF($A115="","",IF(OR($M115="Active",$M115="Contacting",$M115="On Hold"),MAX(0,TODAY()-$G115),""))</f>
        <v/>
      </c>
      <c r="V115" s="21">
        <f>IF($A115="","",IF(OR($M115="Scheduled",$M115="Removed"),"Closed",IF($M115="On Hold",IF($Q115="","Hold date missing",IF($Q115&lt;TODAY(),"Hold expired","On hold")),IF($P115="","Follow-up date missing",IF($P115&lt;TODAY(),"Overdue",IF($P115&lt;=TODAY()+'Lists &amp; Setup'!$B$3,"Due soon","Planned"))))))</f>
        <v/>
      </c>
      <c r="W115" s="21">
        <f>IF($A115="","",IF(OR($M115="Scheduled",$M115="Removed"),"Closed",IF($I115="","Date missing",IF($I115&lt;TODAY(),"Expired",IF($I115&lt;=TODAY()+'Lists &amp; Setup'!$B$4,"Closing soon","Open")))))</f>
        <v/>
      </c>
      <c r="X115" s="21">
        <f>IF($A115="","",IF(COUNTIF($A$5:$A$204,$A115)&gt;1,"Duplicate Request ID",IF(OR($B115="",$C115="",$D115="",$E115="",$G115="",$H115="",$I115="",$L115="",$M115=""),"Missing required field",IF($I115&lt;$H115,"Latest date precedes earliest date",IF(AND(OR($M115="Active",$M115="Contacting"),$P115=""),"Next follow-up date missing",IF(AND($M115="On Hold",$Q115=""),"Hold-through date missing",IF(AND($M115="Scheduled",$R115=""),"Scheduled date missing",IF(AND(OR($M115="Scheduled",$M115="Removed"),$S115=""),"Outcome reason missing",IF(AND($R115&lt;&gt;"",OR($R115&lt;$H115,$R115&gt;$I115)),"Scheduled date outside requested window","OK")))))))))</f>
        <v/>
      </c>
    </row>
    <row r="116" ht="30" customHeight="1">
      <c r="A116" s="15" t="n"/>
      <c r="B116" s="16" t="n"/>
      <c r="C116" s="16" t="n"/>
      <c r="D116" s="16" t="n"/>
      <c r="E116" s="16" t="n"/>
      <c r="F116" s="16" t="n"/>
      <c r="G116" s="17" t="n"/>
      <c r="H116" s="17" t="n"/>
      <c r="I116" s="17" t="n"/>
      <c r="J116" s="16" t="n"/>
      <c r="K116" s="18" t="n"/>
      <c r="L116" s="16" t="n"/>
      <c r="M116" s="16" t="n"/>
      <c r="N116" s="17" t="n"/>
      <c r="O116" s="18" t="n"/>
      <c r="P116" s="17" t="n"/>
      <c r="Q116" s="17" t="n"/>
      <c r="R116" s="17" t="n"/>
      <c r="S116" s="16" t="n"/>
      <c r="T116" s="19" t="n"/>
      <c r="U116" s="20">
        <f>IF($A116="","",IF(OR($M116="Active",$M116="Contacting",$M116="On Hold"),MAX(0,TODAY()-$G116),""))</f>
        <v/>
      </c>
      <c r="V116" s="21">
        <f>IF($A116="","",IF(OR($M116="Scheduled",$M116="Removed"),"Closed",IF($M116="On Hold",IF($Q116="","Hold date missing",IF($Q116&lt;TODAY(),"Hold expired","On hold")),IF($P116="","Follow-up date missing",IF($P116&lt;TODAY(),"Overdue",IF($P116&lt;=TODAY()+'Lists &amp; Setup'!$B$3,"Due soon","Planned"))))))</f>
        <v/>
      </c>
      <c r="W116" s="21">
        <f>IF($A116="","",IF(OR($M116="Scheduled",$M116="Removed"),"Closed",IF($I116="","Date missing",IF($I116&lt;TODAY(),"Expired",IF($I116&lt;=TODAY()+'Lists &amp; Setup'!$B$4,"Closing soon","Open")))))</f>
        <v/>
      </c>
      <c r="X116" s="21">
        <f>IF($A116="","",IF(COUNTIF($A$5:$A$204,$A116)&gt;1,"Duplicate Request ID",IF(OR($B116="",$C116="",$D116="",$E116="",$G116="",$H116="",$I116="",$L116="",$M116=""),"Missing required field",IF($I116&lt;$H116,"Latest date precedes earliest date",IF(AND(OR($M116="Active",$M116="Contacting"),$P116=""),"Next follow-up date missing",IF(AND($M116="On Hold",$Q116=""),"Hold-through date missing",IF(AND($M116="Scheduled",$R116=""),"Scheduled date missing",IF(AND(OR($M116="Scheduled",$M116="Removed"),$S116=""),"Outcome reason missing",IF(AND($R116&lt;&gt;"",OR($R116&lt;$H116,$R116&gt;$I116)),"Scheduled date outside requested window","OK")))))))))</f>
        <v/>
      </c>
    </row>
    <row r="117" ht="30" customHeight="1">
      <c r="A117" s="15" t="n"/>
      <c r="B117" s="16" t="n"/>
      <c r="C117" s="16" t="n"/>
      <c r="D117" s="16" t="n"/>
      <c r="E117" s="16" t="n"/>
      <c r="F117" s="16" t="n"/>
      <c r="G117" s="17" t="n"/>
      <c r="H117" s="17" t="n"/>
      <c r="I117" s="17" t="n"/>
      <c r="J117" s="16" t="n"/>
      <c r="K117" s="18" t="n"/>
      <c r="L117" s="16" t="n"/>
      <c r="M117" s="16" t="n"/>
      <c r="N117" s="17" t="n"/>
      <c r="O117" s="18" t="n"/>
      <c r="P117" s="17" t="n"/>
      <c r="Q117" s="17" t="n"/>
      <c r="R117" s="17" t="n"/>
      <c r="S117" s="16" t="n"/>
      <c r="T117" s="19" t="n"/>
      <c r="U117" s="20">
        <f>IF($A117="","",IF(OR($M117="Active",$M117="Contacting",$M117="On Hold"),MAX(0,TODAY()-$G117),""))</f>
        <v/>
      </c>
      <c r="V117" s="21">
        <f>IF($A117="","",IF(OR($M117="Scheduled",$M117="Removed"),"Closed",IF($M117="On Hold",IF($Q117="","Hold date missing",IF($Q117&lt;TODAY(),"Hold expired","On hold")),IF($P117="","Follow-up date missing",IF($P117&lt;TODAY(),"Overdue",IF($P117&lt;=TODAY()+'Lists &amp; Setup'!$B$3,"Due soon","Planned"))))))</f>
        <v/>
      </c>
      <c r="W117" s="21">
        <f>IF($A117="","",IF(OR($M117="Scheduled",$M117="Removed"),"Closed",IF($I117="","Date missing",IF($I117&lt;TODAY(),"Expired",IF($I117&lt;=TODAY()+'Lists &amp; Setup'!$B$4,"Closing soon","Open")))))</f>
        <v/>
      </c>
      <c r="X117" s="21">
        <f>IF($A117="","",IF(COUNTIF($A$5:$A$204,$A117)&gt;1,"Duplicate Request ID",IF(OR($B117="",$C117="",$D117="",$E117="",$G117="",$H117="",$I117="",$L117="",$M117=""),"Missing required field",IF($I117&lt;$H117,"Latest date precedes earliest date",IF(AND(OR($M117="Active",$M117="Contacting"),$P117=""),"Next follow-up date missing",IF(AND($M117="On Hold",$Q117=""),"Hold-through date missing",IF(AND($M117="Scheduled",$R117=""),"Scheduled date missing",IF(AND(OR($M117="Scheduled",$M117="Removed"),$S117=""),"Outcome reason missing",IF(AND($R117&lt;&gt;"",OR($R117&lt;$H117,$R117&gt;$I117)),"Scheduled date outside requested window","OK")))))))))</f>
        <v/>
      </c>
    </row>
    <row r="118" ht="30" customHeight="1">
      <c r="A118" s="15" t="n"/>
      <c r="B118" s="16" t="n"/>
      <c r="C118" s="16" t="n"/>
      <c r="D118" s="16" t="n"/>
      <c r="E118" s="16" t="n"/>
      <c r="F118" s="16" t="n"/>
      <c r="G118" s="17" t="n"/>
      <c r="H118" s="17" t="n"/>
      <c r="I118" s="17" t="n"/>
      <c r="J118" s="16" t="n"/>
      <c r="K118" s="18" t="n"/>
      <c r="L118" s="16" t="n"/>
      <c r="M118" s="16" t="n"/>
      <c r="N118" s="17" t="n"/>
      <c r="O118" s="18" t="n"/>
      <c r="P118" s="17" t="n"/>
      <c r="Q118" s="17" t="n"/>
      <c r="R118" s="17" t="n"/>
      <c r="S118" s="16" t="n"/>
      <c r="T118" s="19" t="n"/>
      <c r="U118" s="20">
        <f>IF($A118="","",IF(OR($M118="Active",$M118="Contacting",$M118="On Hold"),MAX(0,TODAY()-$G118),""))</f>
        <v/>
      </c>
      <c r="V118" s="21">
        <f>IF($A118="","",IF(OR($M118="Scheduled",$M118="Removed"),"Closed",IF($M118="On Hold",IF($Q118="","Hold date missing",IF($Q118&lt;TODAY(),"Hold expired","On hold")),IF($P118="","Follow-up date missing",IF($P118&lt;TODAY(),"Overdue",IF($P118&lt;=TODAY()+'Lists &amp; Setup'!$B$3,"Due soon","Planned"))))))</f>
        <v/>
      </c>
      <c r="W118" s="21">
        <f>IF($A118="","",IF(OR($M118="Scheduled",$M118="Removed"),"Closed",IF($I118="","Date missing",IF($I118&lt;TODAY(),"Expired",IF($I118&lt;=TODAY()+'Lists &amp; Setup'!$B$4,"Closing soon","Open")))))</f>
        <v/>
      </c>
      <c r="X118" s="21">
        <f>IF($A118="","",IF(COUNTIF($A$5:$A$204,$A118)&gt;1,"Duplicate Request ID",IF(OR($B118="",$C118="",$D118="",$E118="",$G118="",$H118="",$I118="",$L118="",$M118=""),"Missing required field",IF($I118&lt;$H118,"Latest date precedes earliest date",IF(AND(OR($M118="Active",$M118="Contacting"),$P118=""),"Next follow-up date missing",IF(AND($M118="On Hold",$Q118=""),"Hold-through date missing",IF(AND($M118="Scheduled",$R118=""),"Scheduled date missing",IF(AND(OR($M118="Scheduled",$M118="Removed"),$S118=""),"Outcome reason missing",IF(AND($R118&lt;&gt;"",OR($R118&lt;$H118,$R118&gt;$I118)),"Scheduled date outside requested window","OK")))))))))</f>
        <v/>
      </c>
    </row>
    <row r="119" ht="30" customHeight="1">
      <c r="A119" s="15" t="n"/>
      <c r="B119" s="16" t="n"/>
      <c r="C119" s="16" t="n"/>
      <c r="D119" s="16" t="n"/>
      <c r="E119" s="16" t="n"/>
      <c r="F119" s="16" t="n"/>
      <c r="G119" s="17" t="n"/>
      <c r="H119" s="17" t="n"/>
      <c r="I119" s="17" t="n"/>
      <c r="J119" s="16" t="n"/>
      <c r="K119" s="18" t="n"/>
      <c r="L119" s="16" t="n"/>
      <c r="M119" s="16" t="n"/>
      <c r="N119" s="17" t="n"/>
      <c r="O119" s="18" t="n"/>
      <c r="P119" s="17" t="n"/>
      <c r="Q119" s="17" t="n"/>
      <c r="R119" s="17" t="n"/>
      <c r="S119" s="16" t="n"/>
      <c r="T119" s="19" t="n"/>
      <c r="U119" s="20">
        <f>IF($A119="","",IF(OR($M119="Active",$M119="Contacting",$M119="On Hold"),MAX(0,TODAY()-$G119),""))</f>
        <v/>
      </c>
      <c r="V119" s="21">
        <f>IF($A119="","",IF(OR($M119="Scheduled",$M119="Removed"),"Closed",IF($M119="On Hold",IF($Q119="","Hold date missing",IF($Q119&lt;TODAY(),"Hold expired","On hold")),IF($P119="","Follow-up date missing",IF($P119&lt;TODAY(),"Overdue",IF($P119&lt;=TODAY()+'Lists &amp; Setup'!$B$3,"Due soon","Planned"))))))</f>
        <v/>
      </c>
      <c r="W119" s="21">
        <f>IF($A119="","",IF(OR($M119="Scheduled",$M119="Removed"),"Closed",IF($I119="","Date missing",IF($I119&lt;TODAY(),"Expired",IF($I119&lt;=TODAY()+'Lists &amp; Setup'!$B$4,"Closing soon","Open")))))</f>
        <v/>
      </c>
      <c r="X119" s="21">
        <f>IF($A119="","",IF(COUNTIF($A$5:$A$204,$A119)&gt;1,"Duplicate Request ID",IF(OR($B119="",$C119="",$D119="",$E119="",$G119="",$H119="",$I119="",$L119="",$M119=""),"Missing required field",IF($I119&lt;$H119,"Latest date precedes earliest date",IF(AND(OR($M119="Active",$M119="Contacting"),$P119=""),"Next follow-up date missing",IF(AND($M119="On Hold",$Q119=""),"Hold-through date missing",IF(AND($M119="Scheduled",$R119=""),"Scheduled date missing",IF(AND(OR($M119="Scheduled",$M119="Removed"),$S119=""),"Outcome reason missing",IF(AND($R119&lt;&gt;"",OR($R119&lt;$H119,$R119&gt;$I119)),"Scheduled date outside requested window","OK")))))))))</f>
        <v/>
      </c>
    </row>
    <row r="120" ht="30" customHeight="1">
      <c r="A120" s="15" t="n"/>
      <c r="B120" s="16" t="n"/>
      <c r="C120" s="16" t="n"/>
      <c r="D120" s="16" t="n"/>
      <c r="E120" s="16" t="n"/>
      <c r="F120" s="16" t="n"/>
      <c r="G120" s="17" t="n"/>
      <c r="H120" s="17" t="n"/>
      <c r="I120" s="17" t="n"/>
      <c r="J120" s="16" t="n"/>
      <c r="K120" s="18" t="n"/>
      <c r="L120" s="16" t="n"/>
      <c r="M120" s="16" t="n"/>
      <c r="N120" s="17" t="n"/>
      <c r="O120" s="18" t="n"/>
      <c r="P120" s="17" t="n"/>
      <c r="Q120" s="17" t="n"/>
      <c r="R120" s="17" t="n"/>
      <c r="S120" s="16" t="n"/>
      <c r="T120" s="19" t="n"/>
      <c r="U120" s="20">
        <f>IF($A120="","",IF(OR($M120="Active",$M120="Contacting",$M120="On Hold"),MAX(0,TODAY()-$G120),""))</f>
        <v/>
      </c>
      <c r="V120" s="21">
        <f>IF($A120="","",IF(OR($M120="Scheduled",$M120="Removed"),"Closed",IF($M120="On Hold",IF($Q120="","Hold date missing",IF($Q120&lt;TODAY(),"Hold expired","On hold")),IF($P120="","Follow-up date missing",IF($P120&lt;TODAY(),"Overdue",IF($P120&lt;=TODAY()+'Lists &amp; Setup'!$B$3,"Due soon","Planned"))))))</f>
        <v/>
      </c>
      <c r="W120" s="21">
        <f>IF($A120="","",IF(OR($M120="Scheduled",$M120="Removed"),"Closed",IF($I120="","Date missing",IF($I120&lt;TODAY(),"Expired",IF($I120&lt;=TODAY()+'Lists &amp; Setup'!$B$4,"Closing soon","Open")))))</f>
        <v/>
      </c>
      <c r="X120" s="21">
        <f>IF($A120="","",IF(COUNTIF($A$5:$A$204,$A120)&gt;1,"Duplicate Request ID",IF(OR($B120="",$C120="",$D120="",$E120="",$G120="",$H120="",$I120="",$L120="",$M120=""),"Missing required field",IF($I120&lt;$H120,"Latest date precedes earliest date",IF(AND(OR($M120="Active",$M120="Contacting"),$P120=""),"Next follow-up date missing",IF(AND($M120="On Hold",$Q120=""),"Hold-through date missing",IF(AND($M120="Scheduled",$R120=""),"Scheduled date missing",IF(AND(OR($M120="Scheduled",$M120="Removed"),$S120=""),"Outcome reason missing",IF(AND($R120&lt;&gt;"",OR($R120&lt;$H120,$R120&gt;$I120)),"Scheduled date outside requested window","OK")))))))))</f>
        <v/>
      </c>
    </row>
    <row r="121" ht="30" customHeight="1">
      <c r="A121" s="15" t="n"/>
      <c r="B121" s="16" t="n"/>
      <c r="C121" s="16" t="n"/>
      <c r="D121" s="16" t="n"/>
      <c r="E121" s="16" t="n"/>
      <c r="F121" s="16" t="n"/>
      <c r="G121" s="17" t="n"/>
      <c r="H121" s="17" t="n"/>
      <c r="I121" s="17" t="n"/>
      <c r="J121" s="16" t="n"/>
      <c r="K121" s="18" t="n"/>
      <c r="L121" s="16" t="n"/>
      <c r="M121" s="16" t="n"/>
      <c r="N121" s="17" t="n"/>
      <c r="O121" s="18" t="n"/>
      <c r="P121" s="17" t="n"/>
      <c r="Q121" s="17" t="n"/>
      <c r="R121" s="17" t="n"/>
      <c r="S121" s="16" t="n"/>
      <c r="T121" s="19" t="n"/>
      <c r="U121" s="20">
        <f>IF($A121="","",IF(OR($M121="Active",$M121="Contacting",$M121="On Hold"),MAX(0,TODAY()-$G121),""))</f>
        <v/>
      </c>
      <c r="V121" s="21">
        <f>IF($A121="","",IF(OR($M121="Scheduled",$M121="Removed"),"Closed",IF($M121="On Hold",IF($Q121="","Hold date missing",IF($Q121&lt;TODAY(),"Hold expired","On hold")),IF($P121="","Follow-up date missing",IF($P121&lt;TODAY(),"Overdue",IF($P121&lt;=TODAY()+'Lists &amp; Setup'!$B$3,"Due soon","Planned"))))))</f>
        <v/>
      </c>
      <c r="W121" s="21">
        <f>IF($A121="","",IF(OR($M121="Scheduled",$M121="Removed"),"Closed",IF($I121="","Date missing",IF($I121&lt;TODAY(),"Expired",IF($I121&lt;=TODAY()+'Lists &amp; Setup'!$B$4,"Closing soon","Open")))))</f>
        <v/>
      </c>
      <c r="X121" s="21">
        <f>IF($A121="","",IF(COUNTIF($A$5:$A$204,$A121)&gt;1,"Duplicate Request ID",IF(OR($B121="",$C121="",$D121="",$E121="",$G121="",$H121="",$I121="",$L121="",$M121=""),"Missing required field",IF($I121&lt;$H121,"Latest date precedes earliest date",IF(AND(OR($M121="Active",$M121="Contacting"),$P121=""),"Next follow-up date missing",IF(AND($M121="On Hold",$Q121=""),"Hold-through date missing",IF(AND($M121="Scheduled",$R121=""),"Scheduled date missing",IF(AND(OR($M121="Scheduled",$M121="Removed"),$S121=""),"Outcome reason missing",IF(AND($R121&lt;&gt;"",OR($R121&lt;$H121,$R121&gt;$I121)),"Scheduled date outside requested window","OK")))))))))</f>
        <v/>
      </c>
    </row>
    <row r="122" ht="30" customHeight="1">
      <c r="A122" s="15" t="n"/>
      <c r="B122" s="16" t="n"/>
      <c r="C122" s="16" t="n"/>
      <c r="D122" s="16" t="n"/>
      <c r="E122" s="16" t="n"/>
      <c r="F122" s="16" t="n"/>
      <c r="G122" s="17" t="n"/>
      <c r="H122" s="17" t="n"/>
      <c r="I122" s="17" t="n"/>
      <c r="J122" s="16" t="n"/>
      <c r="K122" s="18" t="n"/>
      <c r="L122" s="16" t="n"/>
      <c r="M122" s="16" t="n"/>
      <c r="N122" s="17" t="n"/>
      <c r="O122" s="18" t="n"/>
      <c r="P122" s="17" t="n"/>
      <c r="Q122" s="17" t="n"/>
      <c r="R122" s="17" t="n"/>
      <c r="S122" s="16" t="n"/>
      <c r="T122" s="19" t="n"/>
      <c r="U122" s="20">
        <f>IF($A122="","",IF(OR($M122="Active",$M122="Contacting",$M122="On Hold"),MAX(0,TODAY()-$G122),""))</f>
        <v/>
      </c>
      <c r="V122" s="21">
        <f>IF($A122="","",IF(OR($M122="Scheduled",$M122="Removed"),"Closed",IF($M122="On Hold",IF($Q122="","Hold date missing",IF($Q122&lt;TODAY(),"Hold expired","On hold")),IF($P122="","Follow-up date missing",IF($P122&lt;TODAY(),"Overdue",IF($P122&lt;=TODAY()+'Lists &amp; Setup'!$B$3,"Due soon","Planned"))))))</f>
        <v/>
      </c>
      <c r="W122" s="21">
        <f>IF($A122="","",IF(OR($M122="Scheduled",$M122="Removed"),"Closed",IF($I122="","Date missing",IF($I122&lt;TODAY(),"Expired",IF($I122&lt;=TODAY()+'Lists &amp; Setup'!$B$4,"Closing soon","Open")))))</f>
        <v/>
      </c>
      <c r="X122" s="21">
        <f>IF($A122="","",IF(COUNTIF($A$5:$A$204,$A122)&gt;1,"Duplicate Request ID",IF(OR($B122="",$C122="",$D122="",$E122="",$G122="",$H122="",$I122="",$L122="",$M122=""),"Missing required field",IF($I122&lt;$H122,"Latest date precedes earliest date",IF(AND(OR($M122="Active",$M122="Contacting"),$P122=""),"Next follow-up date missing",IF(AND($M122="On Hold",$Q122=""),"Hold-through date missing",IF(AND($M122="Scheduled",$R122=""),"Scheduled date missing",IF(AND(OR($M122="Scheduled",$M122="Removed"),$S122=""),"Outcome reason missing",IF(AND($R122&lt;&gt;"",OR($R122&lt;$H122,$R122&gt;$I122)),"Scheduled date outside requested window","OK")))))))))</f>
        <v/>
      </c>
    </row>
    <row r="123" ht="30" customHeight="1">
      <c r="A123" s="15" t="n"/>
      <c r="B123" s="16" t="n"/>
      <c r="C123" s="16" t="n"/>
      <c r="D123" s="16" t="n"/>
      <c r="E123" s="16" t="n"/>
      <c r="F123" s="16" t="n"/>
      <c r="G123" s="17" t="n"/>
      <c r="H123" s="17" t="n"/>
      <c r="I123" s="17" t="n"/>
      <c r="J123" s="16" t="n"/>
      <c r="K123" s="18" t="n"/>
      <c r="L123" s="16" t="n"/>
      <c r="M123" s="16" t="n"/>
      <c r="N123" s="17" t="n"/>
      <c r="O123" s="18" t="n"/>
      <c r="P123" s="17" t="n"/>
      <c r="Q123" s="17" t="n"/>
      <c r="R123" s="17" t="n"/>
      <c r="S123" s="16" t="n"/>
      <c r="T123" s="19" t="n"/>
      <c r="U123" s="20">
        <f>IF($A123="","",IF(OR($M123="Active",$M123="Contacting",$M123="On Hold"),MAX(0,TODAY()-$G123),""))</f>
        <v/>
      </c>
      <c r="V123" s="21">
        <f>IF($A123="","",IF(OR($M123="Scheduled",$M123="Removed"),"Closed",IF($M123="On Hold",IF($Q123="","Hold date missing",IF($Q123&lt;TODAY(),"Hold expired","On hold")),IF($P123="","Follow-up date missing",IF($P123&lt;TODAY(),"Overdue",IF($P123&lt;=TODAY()+'Lists &amp; Setup'!$B$3,"Due soon","Planned"))))))</f>
        <v/>
      </c>
      <c r="W123" s="21">
        <f>IF($A123="","",IF(OR($M123="Scheduled",$M123="Removed"),"Closed",IF($I123="","Date missing",IF($I123&lt;TODAY(),"Expired",IF($I123&lt;=TODAY()+'Lists &amp; Setup'!$B$4,"Closing soon","Open")))))</f>
        <v/>
      </c>
      <c r="X123" s="21">
        <f>IF($A123="","",IF(COUNTIF($A$5:$A$204,$A123)&gt;1,"Duplicate Request ID",IF(OR($B123="",$C123="",$D123="",$E123="",$G123="",$H123="",$I123="",$L123="",$M123=""),"Missing required field",IF($I123&lt;$H123,"Latest date precedes earliest date",IF(AND(OR($M123="Active",$M123="Contacting"),$P123=""),"Next follow-up date missing",IF(AND($M123="On Hold",$Q123=""),"Hold-through date missing",IF(AND($M123="Scheduled",$R123=""),"Scheduled date missing",IF(AND(OR($M123="Scheduled",$M123="Removed"),$S123=""),"Outcome reason missing",IF(AND($R123&lt;&gt;"",OR($R123&lt;$H123,$R123&gt;$I123)),"Scheduled date outside requested window","OK")))))))))</f>
        <v/>
      </c>
    </row>
    <row r="124" ht="30" customHeight="1">
      <c r="A124" s="15" t="n"/>
      <c r="B124" s="16" t="n"/>
      <c r="C124" s="16" t="n"/>
      <c r="D124" s="16" t="n"/>
      <c r="E124" s="16" t="n"/>
      <c r="F124" s="16" t="n"/>
      <c r="G124" s="17" t="n"/>
      <c r="H124" s="17" t="n"/>
      <c r="I124" s="17" t="n"/>
      <c r="J124" s="16" t="n"/>
      <c r="K124" s="18" t="n"/>
      <c r="L124" s="16" t="n"/>
      <c r="M124" s="16" t="n"/>
      <c r="N124" s="17" t="n"/>
      <c r="O124" s="18" t="n"/>
      <c r="P124" s="17" t="n"/>
      <c r="Q124" s="17" t="n"/>
      <c r="R124" s="17" t="n"/>
      <c r="S124" s="16" t="n"/>
      <c r="T124" s="19" t="n"/>
      <c r="U124" s="20">
        <f>IF($A124="","",IF(OR($M124="Active",$M124="Contacting",$M124="On Hold"),MAX(0,TODAY()-$G124),""))</f>
        <v/>
      </c>
      <c r="V124" s="21">
        <f>IF($A124="","",IF(OR($M124="Scheduled",$M124="Removed"),"Closed",IF($M124="On Hold",IF($Q124="","Hold date missing",IF($Q124&lt;TODAY(),"Hold expired","On hold")),IF($P124="","Follow-up date missing",IF($P124&lt;TODAY(),"Overdue",IF($P124&lt;=TODAY()+'Lists &amp; Setup'!$B$3,"Due soon","Planned"))))))</f>
        <v/>
      </c>
      <c r="W124" s="21">
        <f>IF($A124="","",IF(OR($M124="Scheduled",$M124="Removed"),"Closed",IF($I124="","Date missing",IF($I124&lt;TODAY(),"Expired",IF($I124&lt;=TODAY()+'Lists &amp; Setup'!$B$4,"Closing soon","Open")))))</f>
        <v/>
      </c>
      <c r="X124" s="21">
        <f>IF($A124="","",IF(COUNTIF($A$5:$A$204,$A124)&gt;1,"Duplicate Request ID",IF(OR($B124="",$C124="",$D124="",$E124="",$G124="",$H124="",$I124="",$L124="",$M124=""),"Missing required field",IF($I124&lt;$H124,"Latest date precedes earliest date",IF(AND(OR($M124="Active",$M124="Contacting"),$P124=""),"Next follow-up date missing",IF(AND($M124="On Hold",$Q124=""),"Hold-through date missing",IF(AND($M124="Scheduled",$R124=""),"Scheduled date missing",IF(AND(OR($M124="Scheduled",$M124="Removed"),$S124=""),"Outcome reason missing",IF(AND($R124&lt;&gt;"",OR($R124&lt;$H124,$R124&gt;$I124)),"Scheduled date outside requested window","OK")))))))))</f>
        <v/>
      </c>
    </row>
    <row r="125" ht="30" customHeight="1">
      <c r="A125" s="15" t="n"/>
      <c r="B125" s="16" t="n"/>
      <c r="C125" s="16" t="n"/>
      <c r="D125" s="16" t="n"/>
      <c r="E125" s="16" t="n"/>
      <c r="F125" s="16" t="n"/>
      <c r="G125" s="17" t="n"/>
      <c r="H125" s="17" t="n"/>
      <c r="I125" s="17" t="n"/>
      <c r="J125" s="16" t="n"/>
      <c r="K125" s="18" t="n"/>
      <c r="L125" s="16" t="n"/>
      <c r="M125" s="16" t="n"/>
      <c r="N125" s="17" t="n"/>
      <c r="O125" s="18" t="n"/>
      <c r="P125" s="17" t="n"/>
      <c r="Q125" s="17" t="n"/>
      <c r="R125" s="17" t="n"/>
      <c r="S125" s="16" t="n"/>
      <c r="T125" s="19" t="n"/>
      <c r="U125" s="20">
        <f>IF($A125="","",IF(OR($M125="Active",$M125="Contacting",$M125="On Hold"),MAX(0,TODAY()-$G125),""))</f>
        <v/>
      </c>
      <c r="V125" s="21">
        <f>IF($A125="","",IF(OR($M125="Scheduled",$M125="Removed"),"Closed",IF($M125="On Hold",IF($Q125="","Hold date missing",IF($Q125&lt;TODAY(),"Hold expired","On hold")),IF($P125="","Follow-up date missing",IF($P125&lt;TODAY(),"Overdue",IF($P125&lt;=TODAY()+'Lists &amp; Setup'!$B$3,"Due soon","Planned"))))))</f>
        <v/>
      </c>
      <c r="W125" s="21">
        <f>IF($A125="","",IF(OR($M125="Scheduled",$M125="Removed"),"Closed",IF($I125="","Date missing",IF($I125&lt;TODAY(),"Expired",IF($I125&lt;=TODAY()+'Lists &amp; Setup'!$B$4,"Closing soon","Open")))))</f>
        <v/>
      </c>
      <c r="X125" s="21">
        <f>IF($A125="","",IF(COUNTIF($A$5:$A$204,$A125)&gt;1,"Duplicate Request ID",IF(OR($B125="",$C125="",$D125="",$E125="",$G125="",$H125="",$I125="",$L125="",$M125=""),"Missing required field",IF($I125&lt;$H125,"Latest date precedes earliest date",IF(AND(OR($M125="Active",$M125="Contacting"),$P125=""),"Next follow-up date missing",IF(AND($M125="On Hold",$Q125=""),"Hold-through date missing",IF(AND($M125="Scheduled",$R125=""),"Scheduled date missing",IF(AND(OR($M125="Scheduled",$M125="Removed"),$S125=""),"Outcome reason missing",IF(AND($R125&lt;&gt;"",OR($R125&lt;$H125,$R125&gt;$I125)),"Scheduled date outside requested window","OK")))))))))</f>
        <v/>
      </c>
    </row>
    <row r="126" ht="30" customHeight="1">
      <c r="A126" s="15" t="n"/>
      <c r="B126" s="16" t="n"/>
      <c r="C126" s="16" t="n"/>
      <c r="D126" s="16" t="n"/>
      <c r="E126" s="16" t="n"/>
      <c r="F126" s="16" t="n"/>
      <c r="G126" s="17" t="n"/>
      <c r="H126" s="17" t="n"/>
      <c r="I126" s="17" t="n"/>
      <c r="J126" s="16" t="n"/>
      <c r="K126" s="18" t="n"/>
      <c r="L126" s="16" t="n"/>
      <c r="M126" s="16" t="n"/>
      <c r="N126" s="17" t="n"/>
      <c r="O126" s="18" t="n"/>
      <c r="P126" s="17" t="n"/>
      <c r="Q126" s="17" t="n"/>
      <c r="R126" s="17" t="n"/>
      <c r="S126" s="16" t="n"/>
      <c r="T126" s="19" t="n"/>
      <c r="U126" s="20">
        <f>IF($A126="","",IF(OR($M126="Active",$M126="Contacting",$M126="On Hold"),MAX(0,TODAY()-$G126),""))</f>
        <v/>
      </c>
      <c r="V126" s="21">
        <f>IF($A126="","",IF(OR($M126="Scheduled",$M126="Removed"),"Closed",IF($M126="On Hold",IF($Q126="","Hold date missing",IF($Q126&lt;TODAY(),"Hold expired","On hold")),IF($P126="","Follow-up date missing",IF($P126&lt;TODAY(),"Overdue",IF($P126&lt;=TODAY()+'Lists &amp; Setup'!$B$3,"Due soon","Planned"))))))</f>
        <v/>
      </c>
      <c r="W126" s="21">
        <f>IF($A126="","",IF(OR($M126="Scheduled",$M126="Removed"),"Closed",IF($I126="","Date missing",IF($I126&lt;TODAY(),"Expired",IF($I126&lt;=TODAY()+'Lists &amp; Setup'!$B$4,"Closing soon","Open")))))</f>
        <v/>
      </c>
      <c r="X126" s="21">
        <f>IF($A126="","",IF(COUNTIF($A$5:$A$204,$A126)&gt;1,"Duplicate Request ID",IF(OR($B126="",$C126="",$D126="",$E126="",$G126="",$H126="",$I126="",$L126="",$M126=""),"Missing required field",IF($I126&lt;$H126,"Latest date precedes earliest date",IF(AND(OR($M126="Active",$M126="Contacting"),$P126=""),"Next follow-up date missing",IF(AND($M126="On Hold",$Q126=""),"Hold-through date missing",IF(AND($M126="Scheduled",$R126=""),"Scheduled date missing",IF(AND(OR($M126="Scheduled",$M126="Removed"),$S126=""),"Outcome reason missing",IF(AND($R126&lt;&gt;"",OR($R126&lt;$H126,$R126&gt;$I126)),"Scheduled date outside requested window","OK")))))))))</f>
        <v/>
      </c>
    </row>
    <row r="127" ht="30" customHeight="1">
      <c r="A127" s="15" t="n"/>
      <c r="B127" s="16" t="n"/>
      <c r="C127" s="16" t="n"/>
      <c r="D127" s="16" t="n"/>
      <c r="E127" s="16" t="n"/>
      <c r="F127" s="16" t="n"/>
      <c r="G127" s="17" t="n"/>
      <c r="H127" s="17" t="n"/>
      <c r="I127" s="17" t="n"/>
      <c r="J127" s="16" t="n"/>
      <c r="K127" s="18" t="n"/>
      <c r="L127" s="16" t="n"/>
      <c r="M127" s="16" t="n"/>
      <c r="N127" s="17" t="n"/>
      <c r="O127" s="18" t="n"/>
      <c r="P127" s="17" t="n"/>
      <c r="Q127" s="17" t="n"/>
      <c r="R127" s="17" t="n"/>
      <c r="S127" s="16" t="n"/>
      <c r="T127" s="19" t="n"/>
      <c r="U127" s="20">
        <f>IF($A127="","",IF(OR($M127="Active",$M127="Contacting",$M127="On Hold"),MAX(0,TODAY()-$G127),""))</f>
        <v/>
      </c>
      <c r="V127" s="21">
        <f>IF($A127="","",IF(OR($M127="Scheduled",$M127="Removed"),"Closed",IF($M127="On Hold",IF($Q127="","Hold date missing",IF($Q127&lt;TODAY(),"Hold expired","On hold")),IF($P127="","Follow-up date missing",IF($P127&lt;TODAY(),"Overdue",IF($P127&lt;=TODAY()+'Lists &amp; Setup'!$B$3,"Due soon","Planned"))))))</f>
        <v/>
      </c>
      <c r="W127" s="21">
        <f>IF($A127="","",IF(OR($M127="Scheduled",$M127="Removed"),"Closed",IF($I127="","Date missing",IF($I127&lt;TODAY(),"Expired",IF($I127&lt;=TODAY()+'Lists &amp; Setup'!$B$4,"Closing soon","Open")))))</f>
        <v/>
      </c>
      <c r="X127" s="21">
        <f>IF($A127="","",IF(COUNTIF($A$5:$A$204,$A127)&gt;1,"Duplicate Request ID",IF(OR($B127="",$C127="",$D127="",$E127="",$G127="",$H127="",$I127="",$L127="",$M127=""),"Missing required field",IF($I127&lt;$H127,"Latest date precedes earliest date",IF(AND(OR($M127="Active",$M127="Contacting"),$P127=""),"Next follow-up date missing",IF(AND($M127="On Hold",$Q127=""),"Hold-through date missing",IF(AND($M127="Scheduled",$R127=""),"Scheduled date missing",IF(AND(OR($M127="Scheduled",$M127="Removed"),$S127=""),"Outcome reason missing",IF(AND($R127&lt;&gt;"",OR($R127&lt;$H127,$R127&gt;$I127)),"Scheduled date outside requested window","OK")))))))))</f>
        <v/>
      </c>
    </row>
    <row r="128" ht="30" customHeight="1">
      <c r="A128" s="15" t="n"/>
      <c r="B128" s="16" t="n"/>
      <c r="C128" s="16" t="n"/>
      <c r="D128" s="16" t="n"/>
      <c r="E128" s="16" t="n"/>
      <c r="F128" s="16" t="n"/>
      <c r="G128" s="17" t="n"/>
      <c r="H128" s="17" t="n"/>
      <c r="I128" s="17" t="n"/>
      <c r="J128" s="16" t="n"/>
      <c r="K128" s="18" t="n"/>
      <c r="L128" s="16" t="n"/>
      <c r="M128" s="16" t="n"/>
      <c r="N128" s="17" t="n"/>
      <c r="O128" s="18" t="n"/>
      <c r="P128" s="17" t="n"/>
      <c r="Q128" s="17" t="n"/>
      <c r="R128" s="17" t="n"/>
      <c r="S128" s="16" t="n"/>
      <c r="T128" s="19" t="n"/>
      <c r="U128" s="20">
        <f>IF($A128="","",IF(OR($M128="Active",$M128="Contacting",$M128="On Hold"),MAX(0,TODAY()-$G128),""))</f>
        <v/>
      </c>
      <c r="V128" s="21">
        <f>IF($A128="","",IF(OR($M128="Scheduled",$M128="Removed"),"Closed",IF($M128="On Hold",IF($Q128="","Hold date missing",IF($Q128&lt;TODAY(),"Hold expired","On hold")),IF($P128="","Follow-up date missing",IF($P128&lt;TODAY(),"Overdue",IF($P128&lt;=TODAY()+'Lists &amp; Setup'!$B$3,"Due soon","Planned"))))))</f>
        <v/>
      </c>
      <c r="W128" s="21">
        <f>IF($A128="","",IF(OR($M128="Scheduled",$M128="Removed"),"Closed",IF($I128="","Date missing",IF($I128&lt;TODAY(),"Expired",IF($I128&lt;=TODAY()+'Lists &amp; Setup'!$B$4,"Closing soon","Open")))))</f>
        <v/>
      </c>
      <c r="X128" s="21">
        <f>IF($A128="","",IF(COUNTIF($A$5:$A$204,$A128)&gt;1,"Duplicate Request ID",IF(OR($B128="",$C128="",$D128="",$E128="",$G128="",$H128="",$I128="",$L128="",$M128=""),"Missing required field",IF($I128&lt;$H128,"Latest date precedes earliest date",IF(AND(OR($M128="Active",$M128="Contacting"),$P128=""),"Next follow-up date missing",IF(AND($M128="On Hold",$Q128=""),"Hold-through date missing",IF(AND($M128="Scheduled",$R128=""),"Scheduled date missing",IF(AND(OR($M128="Scheduled",$M128="Removed"),$S128=""),"Outcome reason missing",IF(AND($R128&lt;&gt;"",OR($R128&lt;$H128,$R128&gt;$I128)),"Scheduled date outside requested window","OK")))))))))</f>
        <v/>
      </c>
    </row>
    <row r="129" ht="30" customHeight="1">
      <c r="A129" s="15" t="n"/>
      <c r="B129" s="16" t="n"/>
      <c r="C129" s="16" t="n"/>
      <c r="D129" s="16" t="n"/>
      <c r="E129" s="16" t="n"/>
      <c r="F129" s="16" t="n"/>
      <c r="G129" s="17" t="n"/>
      <c r="H129" s="17" t="n"/>
      <c r="I129" s="17" t="n"/>
      <c r="J129" s="16" t="n"/>
      <c r="K129" s="18" t="n"/>
      <c r="L129" s="16" t="n"/>
      <c r="M129" s="16" t="n"/>
      <c r="N129" s="17" t="n"/>
      <c r="O129" s="18" t="n"/>
      <c r="P129" s="17" t="n"/>
      <c r="Q129" s="17" t="n"/>
      <c r="R129" s="17" t="n"/>
      <c r="S129" s="16" t="n"/>
      <c r="T129" s="19" t="n"/>
      <c r="U129" s="20">
        <f>IF($A129="","",IF(OR($M129="Active",$M129="Contacting",$M129="On Hold"),MAX(0,TODAY()-$G129),""))</f>
        <v/>
      </c>
      <c r="V129" s="21">
        <f>IF($A129="","",IF(OR($M129="Scheduled",$M129="Removed"),"Closed",IF($M129="On Hold",IF($Q129="","Hold date missing",IF($Q129&lt;TODAY(),"Hold expired","On hold")),IF($P129="","Follow-up date missing",IF($P129&lt;TODAY(),"Overdue",IF($P129&lt;=TODAY()+'Lists &amp; Setup'!$B$3,"Due soon","Planned"))))))</f>
        <v/>
      </c>
      <c r="W129" s="21">
        <f>IF($A129="","",IF(OR($M129="Scheduled",$M129="Removed"),"Closed",IF($I129="","Date missing",IF($I129&lt;TODAY(),"Expired",IF($I129&lt;=TODAY()+'Lists &amp; Setup'!$B$4,"Closing soon","Open")))))</f>
        <v/>
      </c>
      <c r="X129" s="21">
        <f>IF($A129="","",IF(COUNTIF($A$5:$A$204,$A129)&gt;1,"Duplicate Request ID",IF(OR($B129="",$C129="",$D129="",$E129="",$G129="",$H129="",$I129="",$L129="",$M129=""),"Missing required field",IF($I129&lt;$H129,"Latest date precedes earliest date",IF(AND(OR($M129="Active",$M129="Contacting"),$P129=""),"Next follow-up date missing",IF(AND($M129="On Hold",$Q129=""),"Hold-through date missing",IF(AND($M129="Scheduled",$R129=""),"Scheduled date missing",IF(AND(OR($M129="Scheduled",$M129="Removed"),$S129=""),"Outcome reason missing",IF(AND($R129&lt;&gt;"",OR($R129&lt;$H129,$R129&gt;$I129)),"Scheduled date outside requested window","OK")))))))))</f>
        <v/>
      </c>
    </row>
    <row r="130" ht="30" customHeight="1">
      <c r="A130" s="15" t="n"/>
      <c r="B130" s="16" t="n"/>
      <c r="C130" s="16" t="n"/>
      <c r="D130" s="16" t="n"/>
      <c r="E130" s="16" t="n"/>
      <c r="F130" s="16" t="n"/>
      <c r="G130" s="17" t="n"/>
      <c r="H130" s="17" t="n"/>
      <c r="I130" s="17" t="n"/>
      <c r="J130" s="16" t="n"/>
      <c r="K130" s="18" t="n"/>
      <c r="L130" s="16" t="n"/>
      <c r="M130" s="16" t="n"/>
      <c r="N130" s="17" t="n"/>
      <c r="O130" s="18" t="n"/>
      <c r="P130" s="17" t="n"/>
      <c r="Q130" s="17" t="n"/>
      <c r="R130" s="17" t="n"/>
      <c r="S130" s="16" t="n"/>
      <c r="T130" s="19" t="n"/>
      <c r="U130" s="20">
        <f>IF($A130="","",IF(OR($M130="Active",$M130="Contacting",$M130="On Hold"),MAX(0,TODAY()-$G130),""))</f>
        <v/>
      </c>
      <c r="V130" s="21">
        <f>IF($A130="","",IF(OR($M130="Scheduled",$M130="Removed"),"Closed",IF($M130="On Hold",IF($Q130="","Hold date missing",IF($Q130&lt;TODAY(),"Hold expired","On hold")),IF($P130="","Follow-up date missing",IF($P130&lt;TODAY(),"Overdue",IF($P130&lt;=TODAY()+'Lists &amp; Setup'!$B$3,"Due soon","Planned"))))))</f>
        <v/>
      </c>
      <c r="W130" s="21">
        <f>IF($A130="","",IF(OR($M130="Scheduled",$M130="Removed"),"Closed",IF($I130="","Date missing",IF($I130&lt;TODAY(),"Expired",IF($I130&lt;=TODAY()+'Lists &amp; Setup'!$B$4,"Closing soon","Open")))))</f>
        <v/>
      </c>
      <c r="X130" s="21">
        <f>IF($A130="","",IF(COUNTIF($A$5:$A$204,$A130)&gt;1,"Duplicate Request ID",IF(OR($B130="",$C130="",$D130="",$E130="",$G130="",$H130="",$I130="",$L130="",$M130=""),"Missing required field",IF($I130&lt;$H130,"Latest date precedes earliest date",IF(AND(OR($M130="Active",$M130="Contacting"),$P130=""),"Next follow-up date missing",IF(AND($M130="On Hold",$Q130=""),"Hold-through date missing",IF(AND($M130="Scheduled",$R130=""),"Scheduled date missing",IF(AND(OR($M130="Scheduled",$M130="Removed"),$S130=""),"Outcome reason missing",IF(AND($R130&lt;&gt;"",OR($R130&lt;$H130,$R130&gt;$I130)),"Scheduled date outside requested window","OK")))))))))</f>
        <v/>
      </c>
    </row>
    <row r="131" ht="30" customHeight="1">
      <c r="A131" s="15" t="n"/>
      <c r="B131" s="16" t="n"/>
      <c r="C131" s="16" t="n"/>
      <c r="D131" s="16" t="n"/>
      <c r="E131" s="16" t="n"/>
      <c r="F131" s="16" t="n"/>
      <c r="G131" s="17" t="n"/>
      <c r="H131" s="17" t="n"/>
      <c r="I131" s="17" t="n"/>
      <c r="J131" s="16" t="n"/>
      <c r="K131" s="18" t="n"/>
      <c r="L131" s="16" t="n"/>
      <c r="M131" s="16" t="n"/>
      <c r="N131" s="17" t="n"/>
      <c r="O131" s="18" t="n"/>
      <c r="P131" s="17" t="n"/>
      <c r="Q131" s="17" t="n"/>
      <c r="R131" s="17" t="n"/>
      <c r="S131" s="16" t="n"/>
      <c r="T131" s="19" t="n"/>
      <c r="U131" s="20">
        <f>IF($A131="","",IF(OR($M131="Active",$M131="Contacting",$M131="On Hold"),MAX(0,TODAY()-$G131),""))</f>
        <v/>
      </c>
      <c r="V131" s="21">
        <f>IF($A131="","",IF(OR($M131="Scheduled",$M131="Removed"),"Closed",IF($M131="On Hold",IF($Q131="","Hold date missing",IF($Q131&lt;TODAY(),"Hold expired","On hold")),IF($P131="","Follow-up date missing",IF($P131&lt;TODAY(),"Overdue",IF($P131&lt;=TODAY()+'Lists &amp; Setup'!$B$3,"Due soon","Planned"))))))</f>
        <v/>
      </c>
      <c r="W131" s="21">
        <f>IF($A131="","",IF(OR($M131="Scheduled",$M131="Removed"),"Closed",IF($I131="","Date missing",IF($I131&lt;TODAY(),"Expired",IF($I131&lt;=TODAY()+'Lists &amp; Setup'!$B$4,"Closing soon","Open")))))</f>
        <v/>
      </c>
      <c r="X131" s="21">
        <f>IF($A131="","",IF(COUNTIF($A$5:$A$204,$A131)&gt;1,"Duplicate Request ID",IF(OR($B131="",$C131="",$D131="",$E131="",$G131="",$H131="",$I131="",$L131="",$M131=""),"Missing required field",IF($I131&lt;$H131,"Latest date precedes earliest date",IF(AND(OR($M131="Active",$M131="Contacting"),$P131=""),"Next follow-up date missing",IF(AND($M131="On Hold",$Q131=""),"Hold-through date missing",IF(AND($M131="Scheduled",$R131=""),"Scheduled date missing",IF(AND(OR($M131="Scheduled",$M131="Removed"),$S131=""),"Outcome reason missing",IF(AND($R131&lt;&gt;"",OR($R131&lt;$H131,$R131&gt;$I131)),"Scheduled date outside requested window","OK")))))))))</f>
        <v/>
      </c>
    </row>
    <row r="132" ht="30" customHeight="1">
      <c r="A132" s="15" t="n"/>
      <c r="B132" s="16" t="n"/>
      <c r="C132" s="16" t="n"/>
      <c r="D132" s="16" t="n"/>
      <c r="E132" s="16" t="n"/>
      <c r="F132" s="16" t="n"/>
      <c r="G132" s="17" t="n"/>
      <c r="H132" s="17" t="n"/>
      <c r="I132" s="17" t="n"/>
      <c r="J132" s="16" t="n"/>
      <c r="K132" s="18" t="n"/>
      <c r="L132" s="16" t="n"/>
      <c r="M132" s="16" t="n"/>
      <c r="N132" s="17" t="n"/>
      <c r="O132" s="18" t="n"/>
      <c r="P132" s="17" t="n"/>
      <c r="Q132" s="17" t="n"/>
      <c r="R132" s="17" t="n"/>
      <c r="S132" s="16" t="n"/>
      <c r="T132" s="19" t="n"/>
      <c r="U132" s="20">
        <f>IF($A132="","",IF(OR($M132="Active",$M132="Contacting",$M132="On Hold"),MAX(0,TODAY()-$G132),""))</f>
        <v/>
      </c>
      <c r="V132" s="21">
        <f>IF($A132="","",IF(OR($M132="Scheduled",$M132="Removed"),"Closed",IF($M132="On Hold",IF($Q132="","Hold date missing",IF($Q132&lt;TODAY(),"Hold expired","On hold")),IF($P132="","Follow-up date missing",IF($P132&lt;TODAY(),"Overdue",IF($P132&lt;=TODAY()+'Lists &amp; Setup'!$B$3,"Due soon","Planned"))))))</f>
        <v/>
      </c>
      <c r="W132" s="21">
        <f>IF($A132="","",IF(OR($M132="Scheduled",$M132="Removed"),"Closed",IF($I132="","Date missing",IF($I132&lt;TODAY(),"Expired",IF($I132&lt;=TODAY()+'Lists &amp; Setup'!$B$4,"Closing soon","Open")))))</f>
        <v/>
      </c>
      <c r="X132" s="21">
        <f>IF($A132="","",IF(COUNTIF($A$5:$A$204,$A132)&gt;1,"Duplicate Request ID",IF(OR($B132="",$C132="",$D132="",$E132="",$G132="",$H132="",$I132="",$L132="",$M132=""),"Missing required field",IF($I132&lt;$H132,"Latest date precedes earliest date",IF(AND(OR($M132="Active",$M132="Contacting"),$P132=""),"Next follow-up date missing",IF(AND($M132="On Hold",$Q132=""),"Hold-through date missing",IF(AND($M132="Scheduled",$R132=""),"Scheduled date missing",IF(AND(OR($M132="Scheduled",$M132="Removed"),$S132=""),"Outcome reason missing",IF(AND($R132&lt;&gt;"",OR($R132&lt;$H132,$R132&gt;$I132)),"Scheduled date outside requested window","OK")))))))))</f>
        <v/>
      </c>
    </row>
    <row r="133" ht="30" customHeight="1">
      <c r="A133" s="15" t="n"/>
      <c r="B133" s="16" t="n"/>
      <c r="C133" s="16" t="n"/>
      <c r="D133" s="16" t="n"/>
      <c r="E133" s="16" t="n"/>
      <c r="F133" s="16" t="n"/>
      <c r="G133" s="17" t="n"/>
      <c r="H133" s="17" t="n"/>
      <c r="I133" s="17" t="n"/>
      <c r="J133" s="16" t="n"/>
      <c r="K133" s="18" t="n"/>
      <c r="L133" s="16" t="n"/>
      <c r="M133" s="16" t="n"/>
      <c r="N133" s="17" t="n"/>
      <c r="O133" s="18" t="n"/>
      <c r="P133" s="17" t="n"/>
      <c r="Q133" s="17" t="n"/>
      <c r="R133" s="17" t="n"/>
      <c r="S133" s="16" t="n"/>
      <c r="T133" s="19" t="n"/>
      <c r="U133" s="20">
        <f>IF($A133="","",IF(OR($M133="Active",$M133="Contacting",$M133="On Hold"),MAX(0,TODAY()-$G133),""))</f>
        <v/>
      </c>
      <c r="V133" s="21">
        <f>IF($A133="","",IF(OR($M133="Scheduled",$M133="Removed"),"Closed",IF($M133="On Hold",IF($Q133="","Hold date missing",IF($Q133&lt;TODAY(),"Hold expired","On hold")),IF($P133="","Follow-up date missing",IF($P133&lt;TODAY(),"Overdue",IF($P133&lt;=TODAY()+'Lists &amp; Setup'!$B$3,"Due soon","Planned"))))))</f>
        <v/>
      </c>
      <c r="W133" s="21">
        <f>IF($A133="","",IF(OR($M133="Scheduled",$M133="Removed"),"Closed",IF($I133="","Date missing",IF($I133&lt;TODAY(),"Expired",IF($I133&lt;=TODAY()+'Lists &amp; Setup'!$B$4,"Closing soon","Open")))))</f>
        <v/>
      </c>
      <c r="X133" s="21">
        <f>IF($A133="","",IF(COUNTIF($A$5:$A$204,$A133)&gt;1,"Duplicate Request ID",IF(OR($B133="",$C133="",$D133="",$E133="",$G133="",$H133="",$I133="",$L133="",$M133=""),"Missing required field",IF($I133&lt;$H133,"Latest date precedes earliest date",IF(AND(OR($M133="Active",$M133="Contacting"),$P133=""),"Next follow-up date missing",IF(AND($M133="On Hold",$Q133=""),"Hold-through date missing",IF(AND($M133="Scheduled",$R133=""),"Scheduled date missing",IF(AND(OR($M133="Scheduled",$M133="Removed"),$S133=""),"Outcome reason missing",IF(AND($R133&lt;&gt;"",OR($R133&lt;$H133,$R133&gt;$I133)),"Scheduled date outside requested window","OK")))))))))</f>
        <v/>
      </c>
    </row>
    <row r="134" ht="30" customHeight="1">
      <c r="A134" s="15" t="n"/>
      <c r="B134" s="16" t="n"/>
      <c r="C134" s="16" t="n"/>
      <c r="D134" s="16" t="n"/>
      <c r="E134" s="16" t="n"/>
      <c r="F134" s="16" t="n"/>
      <c r="G134" s="17" t="n"/>
      <c r="H134" s="17" t="n"/>
      <c r="I134" s="17" t="n"/>
      <c r="J134" s="16" t="n"/>
      <c r="K134" s="18" t="n"/>
      <c r="L134" s="16" t="n"/>
      <c r="M134" s="16" t="n"/>
      <c r="N134" s="17" t="n"/>
      <c r="O134" s="18" t="n"/>
      <c r="P134" s="17" t="n"/>
      <c r="Q134" s="17" t="n"/>
      <c r="R134" s="17" t="n"/>
      <c r="S134" s="16" t="n"/>
      <c r="T134" s="19" t="n"/>
      <c r="U134" s="20">
        <f>IF($A134="","",IF(OR($M134="Active",$M134="Contacting",$M134="On Hold"),MAX(0,TODAY()-$G134),""))</f>
        <v/>
      </c>
      <c r="V134" s="21">
        <f>IF($A134="","",IF(OR($M134="Scheduled",$M134="Removed"),"Closed",IF($M134="On Hold",IF($Q134="","Hold date missing",IF($Q134&lt;TODAY(),"Hold expired","On hold")),IF($P134="","Follow-up date missing",IF($P134&lt;TODAY(),"Overdue",IF($P134&lt;=TODAY()+'Lists &amp; Setup'!$B$3,"Due soon","Planned"))))))</f>
        <v/>
      </c>
      <c r="W134" s="21">
        <f>IF($A134="","",IF(OR($M134="Scheduled",$M134="Removed"),"Closed",IF($I134="","Date missing",IF($I134&lt;TODAY(),"Expired",IF($I134&lt;=TODAY()+'Lists &amp; Setup'!$B$4,"Closing soon","Open")))))</f>
        <v/>
      </c>
      <c r="X134" s="21">
        <f>IF($A134="","",IF(COUNTIF($A$5:$A$204,$A134)&gt;1,"Duplicate Request ID",IF(OR($B134="",$C134="",$D134="",$E134="",$G134="",$H134="",$I134="",$L134="",$M134=""),"Missing required field",IF($I134&lt;$H134,"Latest date precedes earliest date",IF(AND(OR($M134="Active",$M134="Contacting"),$P134=""),"Next follow-up date missing",IF(AND($M134="On Hold",$Q134=""),"Hold-through date missing",IF(AND($M134="Scheduled",$R134=""),"Scheduled date missing",IF(AND(OR($M134="Scheduled",$M134="Removed"),$S134=""),"Outcome reason missing",IF(AND($R134&lt;&gt;"",OR($R134&lt;$H134,$R134&gt;$I134)),"Scheduled date outside requested window","OK")))))))))</f>
        <v/>
      </c>
    </row>
    <row r="135" ht="30" customHeight="1">
      <c r="A135" s="15" t="n"/>
      <c r="B135" s="16" t="n"/>
      <c r="C135" s="16" t="n"/>
      <c r="D135" s="16" t="n"/>
      <c r="E135" s="16" t="n"/>
      <c r="F135" s="16" t="n"/>
      <c r="G135" s="17" t="n"/>
      <c r="H135" s="17" t="n"/>
      <c r="I135" s="17" t="n"/>
      <c r="J135" s="16" t="n"/>
      <c r="K135" s="18" t="n"/>
      <c r="L135" s="16" t="n"/>
      <c r="M135" s="16" t="n"/>
      <c r="N135" s="17" t="n"/>
      <c r="O135" s="18" t="n"/>
      <c r="P135" s="17" t="n"/>
      <c r="Q135" s="17" t="n"/>
      <c r="R135" s="17" t="n"/>
      <c r="S135" s="16" t="n"/>
      <c r="T135" s="19" t="n"/>
      <c r="U135" s="20">
        <f>IF($A135="","",IF(OR($M135="Active",$M135="Contacting",$M135="On Hold"),MAX(0,TODAY()-$G135),""))</f>
        <v/>
      </c>
      <c r="V135" s="21">
        <f>IF($A135="","",IF(OR($M135="Scheduled",$M135="Removed"),"Closed",IF($M135="On Hold",IF($Q135="","Hold date missing",IF($Q135&lt;TODAY(),"Hold expired","On hold")),IF($P135="","Follow-up date missing",IF($P135&lt;TODAY(),"Overdue",IF($P135&lt;=TODAY()+'Lists &amp; Setup'!$B$3,"Due soon","Planned"))))))</f>
        <v/>
      </c>
      <c r="W135" s="21">
        <f>IF($A135="","",IF(OR($M135="Scheduled",$M135="Removed"),"Closed",IF($I135="","Date missing",IF($I135&lt;TODAY(),"Expired",IF($I135&lt;=TODAY()+'Lists &amp; Setup'!$B$4,"Closing soon","Open")))))</f>
        <v/>
      </c>
      <c r="X135" s="21">
        <f>IF($A135="","",IF(COUNTIF($A$5:$A$204,$A135)&gt;1,"Duplicate Request ID",IF(OR($B135="",$C135="",$D135="",$E135="",$G135="",$H135="",$I135="",$L135="",$M135=""),"Missing required field",IF($I135&lt;$H135,"Latest date precedes earliest date",IF(AND(OR($M135="Active",$M135="Contacting"),$P135=""),"Next follow-up date missing",IF(AND($M135="On Hold",$Q135=""),"Hold-through date missing",IF(AND($M135="Scheduled",$R135=""),"Scheduled date missing",IF(AND(OR($M135="Scheduled",$M135="Removed"),$S135=""),"Outcome reason missing",IF(AND($R135&lt;&gt;"",OR($R135&lt;$H135,$R135&gt;$I135)),"Scheduled date outside requested window","OK")))))))))</f>
        <v/>
      </c>
    </row>
    <row r="136" ht="30" customHeight="1">
      <c r="A136" s="15" t="n"/>
      <c r="B136" s="16" t="n"/>
      <c r="C136" s="16" t="n"/>
      <c r="D136" s="16" t="n"/>
      <c r="E136" s="16" t="n"/>
      <c r="F136" s="16" t="n"/>
      <c r="G136" s="17" t="n"/>
      <c r="H136" s="17" t="n"/>
      <c r="I136" s="17" t="n"/>
      <c r="J136" s="16" t="n"/>
      <c r="K136" s="18" t="n"/>
      <c r="L136" s="16" t="n"/>
      <c r="M136" s="16" t="n"/>
      <c r="N136" s="17" t="n"/>
      <c r="O136" s="18" t="n"/>
      <c r="P136" s="17" t="n"/>
      <c r="Q136" s="17" t="n"/>
      <c r="R136" s="17" t="n"/>
      <c r="S136" s="16" t="n"/>
      <c r="T136" s="19" t="n"/>
      <c r="U136" s="20">
        <f>IF($A136="","",IF(OR($M136="Active",$M136="Contacting",$M136="On Hold"),MAX(0,TODAY()-$G136),""))</f>
        <v/>
      </c>
      <c r="V136" s="21">
        <f>IF($A136="","",IF(OR($M136="Scheduled",$M136="Removed"),"Closed",IF($M136="On Hold",IF($Q136="","Hold date missing",IF($Q136&lt;TODAY(),"Hold expired","On hold")),IF($P136="","Follow-up date missing",IF($P136&lt;TODAY(),"Overdue",IF($P136&lt;=TODAY()+'Lists &amp; Setup'!$B$3,"Due soon","Planned"))))))</f>
        <v/>
      </c>
      <c r="W136" s="21">
        <f>IF($A136="","",IF(OR($M136="Scheduled",$M136="Removed"),"Closed",IF($I136="","Date missing",IF($I136&lt;TODAY(),"Expired",IF($I136&lt;=TODAY()+'Lists &amp; Setup'!$B$4,"Closing soon","Open")))))</f>
        <v/>
      </c>
      <c r="X136" s="21">
        <f>IF($A136="","",IF(COUNTIF($A$5:$A$204,$A136)&gt;1,"Duplicate Request ID",IF(OR($B136="",$C136="",$D136="",$E136="",$G136="",$H136="",$I136="",$L136="",$M136=""),"Missing required field",IF($I136&lt;$H136,"Latest date precedes earliest date",IF(AND(OR($M136="Active",$M136="Contacting"),$P136=""),"Next follow-up date missing",IF(AND($M136="On Hold",$Q136=""),"Hold-through date missing",IF(AND($M136="Scheduled",$R136=""),"Scheduled date missing",IF(AND(OR($M136="Scheduled",$M136="Removed"),$S136=""),"Outcome reason missing",IF(AND($R136&lt;&gt;"",OR($R136&lt;$H136,$R136&gt;$I136)),"Scheduled date outside requested window","OK")))))))))</f>
        <v/>
      </c>
    </row>
    <row r="137" ht="30" customHeight="1">
      <c r="A137" s="15" t="n"/>
      <c r="B137" s="16" t="n"/>
      <c r="C137" s="16" t="n"/>
      <c r="D137" s="16" t="n"/>
      <c r="E137" s="16" t="n"/>
      <c r="F137" s="16" t="n"/>
      <c r="G137" s="17" t="n"/>
      <c r="H137" s="17" t="n"/>
      <c r="I137" s="17" t="n"/>
      <c r="J137" s="16" t="n"/>
      <c r="K137" s="18" t="n"/>
      <c r="L137" s="16" t="n"/>
      <c r="M137" s="16" t="n"/>
      <c r="N137" s="17" t="n"/>
      <c r="O137" s="18" t="n"/>
      <c r="P137" s="17" t="n"/>
      <c r="Q137" s="17" t="n"/>
      <c r="R137" s="17" t="n"/>
      <c r="S137" s="16" t="n"/>
      <c r="T137" s="19" t="n"/>
      <c r="U137" s="20">
        <f>IF($A137="","",IF(OR($M137="Active",$M137="Contacting",$M137="On Hold"),MAX(0,TODAY()-$G137),""))</f>
        <v/>
      </c>
      <c r="V137" s="21">
        <f>IF($A137="","",IF(OR($M137="Scheduled",$M137="Removed"),"Closed",IF($M137="On Hold",IF($Q137="","Hold date missing",IF($Q137&lt;TODAY(),"Hold expired","On hold")),IF($P137="","Follow-up date missing",IF($P137&lt;TODAY(),"Overdue",IF($P137&lt;=TODAY()+'Lists &amp; Setup'!$B$3,"Due soon","Planned"))))))</f>
        <v/>
      </c>
      <c r="W137" s="21">
        <f>IF($A137="","",IF(OR($M137="Scheduled",$M137="Removed"),"Closed",IF($I137="","Date missing",IF($I137&lt;TODAY(),"Expired",IF($I137&lt;=TODAY()+'Lists &amp; Setup'!$B$4,"Closing soon","Open")))))</f>
        <v/>
      </c>
      <c r="X137" s="21">
        <f>IF($A137="","",IF(COUNTIF($A$5:$A$204,$A137)&gt;1,"Duplicate Request ID",IF(OR($B137="",$C137="",$D137="",$E137="",$G137="",$H137="",$I137="",$L137="",$M137=""),"Missing required field",IF($I137&lt;$H137,"Latest date precedes earliest date",IF(AND(OR($M137="Active",$M137="Contacting"),$P137=""),"Next follow-up date missing",IF(AND($M137="On Hold",$Q137=""),"Hold-through date missing",IF(AND($M137="Scheduled",$R137=""),"Scheduled date missing",IF(AND(OR($M137="Scheduled",$M137="Removed"),$S137=""),"Outcome reason missing",IF(AND($R137&lt;&gt;"",OR($R137&lt;$H137,$R137&gt;$I137)),"Scheduled date outside requested window","OK")))))))))</f>
        <v/>
      </c>
    </row>
    <row r="138" ht="30" customHeight="1">
      <c r="A138" s="15" t="n"/>
      <c r="B138" s="16" t="n"/>
      <c r="C138" s="16" t="n"/>
      <c r="D138" s="16" t="n"/>
      <c r="E138" s="16" t="n"/>
      <c r="F138" s="16" t="n"/>
      <c r="G138" s="17" t="n"/>
      <c r="H138" s="17" t="n"/>
      <c r="I138" s="17" t="n"/>
      <c r="J138" s="16" t="n"/>
      <c r="K138" s="18" t="n"/>
      <c r="L138" s="16" t="n"/>
      <c r="M138" s="16" t="n"/>
      <c r="N138" s="17" t="n"/>
      <c r="O138" s="18" t="n"/>
      <c r="P138" s="17" t="n"/>
      <c r="Q138" s="17" t="n"/>
      <c r="R138" s="17" t="n"/>
      <c r="S138" s="16" t="n"/>
      <c r="T138" s="19" t="n"/>
      <c r="U138" s="20">
        <f>IF($A138="","",IF(OR($M138="Active",$M138="Contacting",$M138="On Hold"),MAX(0,TODAY()-$G138),""))</f>
        <v/>
      </c>
      <c r="V138" s="21">
        <f>IF($A138="","",IF(OR($M138="Scheduled",$M138="Removed"),"Closed",IF($M138="On Hold",IF($Q138="","Hold date missing",IF($Q138&lt;TODAY(),"Hold expired","On hold")),IF($P138="","Follow-up date missing",IF($P138&lt;TODAY(),"Overdue",IF($P138&lt;=TODAY()+'Lists &amp; Setup'!$B$3,"Due soon","Planned"))))))</f>
        <v/>
      </c>
      <c r="W138" s="21">
        <f>IF($A138="","",IF(OR($M138="Scheduled",$M138="Removed"),"Closed",IF($I138="","Date missing",IF($I138&lt;TODAY(),"Expired",IF($I138&lt;=TODAY()+'Lists &amp; Setup'!$B$4,"Closing soon","Open")))))</f>
        <v/>
      </c>
      <c r="X138" s="21">
        <f>IF($A138="","",IF(COUNTIF($A$5:$A$204,$A138)&gt;1,"Duplicate Request ID",IF(OR($B138="",$C138="",$D138="",$E138="",$G138="",$H138="",$I138="",$L138="",$M138=""),"Missing required field",IF($I138&lt;$H138,"Latest date precedes earliest date",IF(AND(OR($M138="Active",$M138="Contacting"),$P138=""),"Next follow-up date missing",IF(AND($M138="On Hold",$Q138=""),"Hold-through date missing",IF(AND($M138="Scheduled",$R138=""),"Scheduled date missing",IF(AND(OR($M138="Scheduled",$M138="Removed"),$S138=""),"Outcome reason missing",IF(AND($R138&lt;&gt;"",OR($R138&lt;$H138,$R138&gt;$I138)),"Scheduled date outside requested window","OK")))))))))</f>
        <v/>
      </c>
    </row>
    <row r="139" ht="30" customHeight="1">
      <c r="A139" s="15" t="n"/>
      <c r="B139" s="16" t="n"/>
      <c r="C139" s="16" t="n"/>
      <c r="D139" s="16" t="n"/>
      <c r="E139" s="16" t="n"/>
      <c r="F139" s="16" t="n"/>
      <c r="G139" s="17" t="n"/>
      <c r="H139" s="17" t="n"/>
      <c r="I139" s="17" t="n"/>
      <c r="J139" s="16" t="n"/>
      <c r="K139" s="18" t="n"/>
      <c r="L139" s="16" t="n"/>
      <c r="M139" s="16" t="n"/>
      <c r="N139" s="17" t="n"/>
      <c r="O139" s="18" t="n"/>
      <c r="P139" s="17" t="n"/>
      <c r="Q139" s="17" t="n"/>
      <c r="R139" s="17" t="n"/>
      <c r="S139" s="16" t="n"/>
      <c r="T139" s="19" t="n"/>
      <c r="U139" s="20">
        <f>IF($A139="","",IF(OR($M139="Active",$M139="Contacting",$M139="On Hold"),MAX(0,TODAY()-$G139),""))</f>
        <v/>
      </c>
      <c r="V139" s="21">
        <f>IF($A139="","",IF(OR($M139="Scheduled",$M139="Removed"),"Closed",IF($M139="On Hold",IF($Q139="","Hold date missing",IF($Q139&lt;TODAY(),"Hold expired","On hold")),IF($P139="","Follow-up date missing",IF($P139&lt;TODAY(),"Overdue",IF($P139&lt;=TODAY()+'Lists &amp; Setup'!$B$3,"Due soon","Planned"))))))</f>
        <v/>
      </c>
      <c r="W139" s="21">
        <f>IF($A139="","",IF(OR($M139="Scheduled",$M139="Removed"),"Closed",IF($I139="","Date missing",IF($I139&lt;TODAY(),"Expired",IF($I139&lt;=TODAY()+'Lists &amp; Setup'!$B$4,"Closing soon","Open")))))</f>
        <v/>
      </c>
      <c r="X139" s="21">
        <f>IF($A139="","",IF(COUNTIF($A$5:$A$204,$A139)&gt;1,"Duplicate Request ID",IF(OR($B139="",$C139="",$D139="",$E139="",$G139="",$H139="",$I139="",$L139="",$M139=""),"Missing required field",IF($I139&lt;$H139,"Latest date precedes earliest date",IF(AND(OR($M139="Active",$M139="Contacting"),$P139=""),"Next follow-up date missing",IF(AND($M139="On Hold",$Q139=""),"Hold-through date missing",IF(AND($M139="Scheduled",$R139=""),"Scheduled date missing",IF(AND(OR($M139="Scheduled",$M139="Removed"),$S139=""),"Outcome reason missing",IF(AND($R139&lt;&gt;"",OR($R139&lt;$H139,$R139&gt;$I139)),"Scheduled date outside requested window","OK")))))))))</f>
        <v/>
      </c>
    </row>
    <row r="140" ht="30" customHeight="1">
      <c r="A140" s="15" t="n"/>
      <c r="B140" s="16" t="n"/>
      <c r="C140" s="16" t="n"/>
      <c r="D140" s="16" t="n"/>
      <c r="E140" s="16" t="n"/>
      <c r="F140" s="16" t="n"/>
      <c r="G140" s="17" t="n"/>
      <c r="H140" s="17" t="n"/>
      <c r="I140" s="17" t="n"/>
      <c r="J140" s="16" t="n"/>
      <c r="K140" s="18" t="n"/>
      <c r="L140" s="16" t="n"/>
      <c r="M140" s="16" t="n"/>
      <c r="N140" s="17" t="n"/>
      <c r="O140" s="18" t="n"/>
      <c r="P140" s="17" t="n"/>
      <c r="Q140" s="17" t="n"/>
      <c r="R140" s="17" t="n"/>
      <c r="S140" s="16" t="n"/>
      <c r="T140" s="19" t="n"/>
      <c r="U140" s="20">
        <f>IF($A140="","",IF(OR($M140="Active",$M140="Contacting",$M140="On Hold"),MAX(0,TODAY()-$G140),""))</f>
        <v/>
      </c>
      <c r="V140" s="21">
        <f>IF($A140="","",IF(OR($M140="Scheduled",$M140="Removed"),"Closed",IF($M140="On Hold",IF($Q140="","Hold date missing",IF($Q140&lt;TODAY(),"Hold expired","On hold")),IF($P140="","Follow-up date missing",IF($P140&lt;TODAY(),"Overdue",IF($P140&lt;=TODAY()+'Lists &amp; Setup'!$B$3,"Due soon","Planned"))))))</f>
        <v/>
      </c>
      <c r="W140" s="21">
        <f>IF($A140="","",IF(OR($M140="Scheduled",$M140="Removed"),"Closed",IF($I140="","Date missing",IF($I140&lt;TODAY(),"Expired",IF($I140&lt;=TODAY()+'Lists &amp; Setup'!$B$4,"Closing soon","Open")))))</f>
        <v/>
      </c>
      <c r="X140" s="21">
        <f>IF($A140="","",IF(COUNTIF($A$5:$A$204,$A140)&gt;1,"Duplicate Request ID",IF(OR($B140="",$C140="",$D140="",$E140="",$G140="",$H140="",$I140="",$L140="",$M140=""),"Missing required field",IF($I140&lt;$H140,"Latest date precedes earliest date",IF(AND(OR($M140="Active",$M140="Contacting"),$P140=""),"Next follow-up date missing",IF(AND($M140="On Hold",$Q140=""),"Hold-through date missing",IF(AND($M140="Scheduled",$R140=""),"Scheduled date missing",IF(AND(OR($M140="Scheduled",$M140="Removed"),$S140=""),"Outcome reason missing",IF(AND($R140&lt;&gt;"",OR($R140&lt;$H140,$R140&gt;$I140)),"Scheduled date outside requested window","OK")))))))))</f>
        <v/>
      </c>
    </row>
    <row r="141" ht="30" customHeight="1">
      <c r="A141" s="15" t="n"/>
      <c r="B141" s="16" t="n"/>
      <c r="C141" s="16" t="n"/>
      <c r="D141" s="16" t="n"/>
      <c r="E141" s="16" t="n"/>
      <c r="F141" s="16" t="n"/>
      <c r="G141" s="17" t="n"/>
      <c r="H141" s="17" t="n"/>
      <c r="I141" s="17" t="n"/>
      <c r="J141" s="16" t="n"/>
      <c r="K141" s="18" t="n"/>
      <c r="L141" s="16" t="n"/>
      <c r="M141" s="16" t="n"/>
      <c r="N141" s="17" t="n"/>
      <c r="O141" s="18" t="n"/>
      <c r="P141" s="17" t="n"/>
      <c r="Q141" s="17" t="n"/>
      <c r="R141" s="17" t="n"/>
      <c r="S141" s="16" t="n"/>
      <c r="T141" s="19" t="n"/>
      <c r="U141" s="20">
        <f>IF($A141="","",IF(OR($M141="Active",$M141="Contacting",$M141="On Hold"),MAX(0,TODAY()-$G141),""))</f>
        <v/>
      </c>
      <c r="V141" s="21">
        <f>IF($A141="","",IF(OR($M141="Scheduled",$M141="Removed"),"Closed",IF($M141="On Hold",IF($Q141="","Hold date missing",IF($Q141&lt;TODAY(),"Hold expired","On hold")),IF($P141="","Follow-up date missing",IF($P141&lt;TODAY(),"Overdue",IF($P141&lt;=TODAY()+'Lists &amp; Setup'!$B$3,"Due soon","Planned"))))))</f>
        <v/>
      </c>
      <c r="W141" s="21">
        <f>IF($A141="","",IF(OR($M141="Scheduled",$M141="Removed"),"Closed",IF($I141="","Date missing",IF($I141&lt;TODAY(),"Expired",IF($I141&lt;=TODAY()+'Lists &amp; Setup'!$B$4,"Closing soon","Open")))))</f>
        <v/>
      </c>
      <c r="X141" s="21">
        <f>IF($A141="","",IF(COUNTIF($A$5:$A$204,$A141)&gt;1,"Duplicate Request ID",IF(OR($B141="",$C141="",$D141="",$E141="",$G141="",$H141="",$I141="",$L141="",$M141=""),"Missing required field",IF($I141&lt;$H141,"Latest date precedes earliest date",IF(AND(OR($M141="Active",$M141="Contacting"),$P141=""),"Next follow-up date missing",IF(AND($M141="On Hold",$Q141=""),"Hold-through date missing",IF(AND($M141="Scheduled",$R141=""),"Scheduled date missing",IF(AND(OR($M141="Scheduled",$M141="Removed"),$S141=""),"Outcome reason missing",IF(AND($R141&lt;&gt;"",OR($R141&lt;$H141,$R141&gt;$I141)),"Scheduled date outside requested window","OK")))))))))</f>
        <v/>
      </c>
    </row>
    <row r="142" ht="30" customHeight="1">
      <c r="A142" s="15" t="n"/>
      <c r="B142" s="16" t="n"/>
      <c r="C142" s="16" t="n"/>
      <c r="D142" s="16" t="n"/>
      <c r="E142" s="16" t="n"/>
      <c r="F142" s="16" t="n"/>
      <c r="G142" s="17" t="n"/>
      <c r="H142" s="17" t="n"/>
      <c r="I142" s="17" t="n"/>
      <c r="J142" s="16" t="n"/>
      <c r="K142" s="18" t="n"/>
      <c r="L142" s="16" t="n"/>
      <c r="M142" s="16" t="n"/>
      <c r="N142" s="17" t="n"/>
      <c r="O142" s="18" t="n"/>
      <c r="P142" s="17" t="n"/>
      <c r="Q142" s="17" t="n"/>
      <c r="R142" s="17" t="n"/>
      <c r="S142" s="16" t="n"/>
      <c r="T142" s="19" t="n"/>
      <c r="U142" s="20">
        <f>IF($A142="","",IF(OR($M142="Active",$M142="Contacting",$M142="On Hold"),MAX(0,TODAY()-$G142),""))</f>
        <v/>
      </c>
      <c r="V142" s="21">
        <f>IF($A142="","",IF(OR($M142="Scheduled",$M142="Removed"),"Closed",IF($M142="On Hold",IF($Q142="","Hold date missing",IF($Q142&lt;TODAY(),"Hold expired","On hold")),IF($P142="","Follow-up date missing",IF($P142&lt;TODAY(),"Overdue",IF($P142&lt;=TODAY()+'Lists &amp; Setup'!$B$3,"Due soon","Planned"))))))</f>
        <v/>
      </c>
      <c r="W142" s="21">
        <f>IF($A142="","",IF(OR($M142="Scheduled",$M142="Removed"),"Closed",IF($I142="","Date missing",IF($I142&lt;TODAY(),"Expired",IF($I142&lt;=TODAY()+'Lists &amp; Setup'!$B$4,"Closing soon","Open")))))</f>
        <v/>
      </c>
      <c r="X142" s="21">
        <f>IF($A142="","",IF(COUNTIF($A$5:$A$204,$A142)&gt;1,"Duplicate Request ID",IF(OR($B142="",$C142="",$D142="",$E142="",$G142="",$H142="",$I142="",$L142="",$M142=""),"Missing required field",IF($I142&lt;$H142,"Latest date precedes earliest date",IF(AND(OR($M142="Active",$M142="Contacting"),$P142=""),"Next follow-up date missing",IF(AND($M142="On Hold",$Q142=""),"Hold-through date missing",IF(AND($M142="Scheduled",$R142=""),"Scheduled date missing",IF(AND(OR($M142="Scheduled",$M142="Removed"),$S142=""),"Outcome reason missing",IF(AND($R142&lt;&gt;"",OR($R142&lt;$H142,$R142&gt;$I142)),"Scheduled date outside requested window","OK")))))))))</f>
        <v/>
      </c>
    </row>
    <row r="143" ht="30" customHeight="1">
      <c r="A143" s="15" t="n"/>
      <c r="B143" s="16" t="n"/>
      <c r="C143" s="16" t="n"/>
      <c r="D143" s="16" t="n"/>
      <c r="E143" s="16" t="n"/>
      <c r="F143" s="16" t="n"/>
      <c r="G143" s="17" t="n"/>
      <c r="H143" s="17" t="n"/>
      <c r="I143" s="17" t="n"/>
      <c r="J143" s="16" t="n"/>
      <c r="K143" s="18" t="n"/>
      <c r="L143" s="16" t="n"/>
      <c r="M143" s="16" t="n"/>
      <c r="N143" s="17" t="n"/>
      <c r="O143" s="18" t="n"/>
      <c r="P143" s="17" t="n"/>
      <c r="Q143" s="17" t="n"/>
      <c r="R143" s="17" t="n"/>
      <c r="S143" s="16" t="n"/>
      <c r="T143" s="19" t="n"/>
      <c r="U143" s="20">
        <f>IF($A143="","",IF(OR($M143="Active",$M143="Contacting",$M143="On Hold"),MAX(0,TODAY()-$G143),""))</f>
        <v/>
      </c>
      <c r="V143" s="21">
        <f>IF($A143="","",IF(OR($M143="Scheduled",$M143="Removed"),"Closed",IF($M143="On Hold",IF($Q143="","Hold date missing",IF($Q143&lt;TODAY(),"Hold expired","On hold")),IF($P143="","Follow-up date missing",IF($P143&lt;TODAY(),"Overdue",IF($P143&lt;=TODAY()+'Lists &amp; Setup'!$B$3,"Due soon","Planned"))))))</f>
        <v/>
      </c>
      <c r="W143" s="21">
        <f>IF($A143="","",IF(OR($M143="Scheduled",$M143="Removed"),"Closed",IF($I143="","Date missing",IF($I143&lt;TODAY(),"Expired",IF($I143&lt;=TODAY()+'Lists &amp; Setup'!$B$4,"Closing soon","Open")))))</f>
        <v/>
      </c>
      <c r="X143" s="21">
        <f>IF($A143="","",IF(COUNTIF($A$5:$A$204,$A143)&gt;1,"Duplicate Request ID",IF(OR($B143="",$C143="",$D143="",$E143="",$G143="",$H143="",$I143="",$L143="",$M143=""),"Missing required field",IF($I143&lt;$H143,"Latest date precedes earliest date",IF(AND(OR($M143="Active",$M143="Contacting"),$P143=""),"Next follow-up date missing",IF(AND($M143="On Hold",$Q143=""),"Hold-through date missing",IF(AND($M143="Scheduled",$R143=""),"Scheduled date missing",IF(AND(OR($M143="Scheduled",$M143="Removed"),$S143=""),"Outcome reason missing",IF(AND($R143&lt;&gt;"",OR($R143&lt;$H143,$R143&gt;$I143)),"Scheduled date outside requested window","OK")))))))))</f>
        <v/>
      </c>
    </row>
    <row r="144" ht="30" customHeight="1">
      <c r="A144" s="15" t="n"/>
      <c r="B144" s="16" t="n"/>
      <c r="C144" s="16" t="n"/>
      <c r="D144" s="16" t="n"/>
      <c r="E144" s="16" t="n"/>
      <c r="F144" s="16" t="n"/>
      <c r="G144" s="17" t="n"/>
      <c r="H144" s="17" t="n"/>
      <c r="I144" s="17" t="n"/>
      <c r="J144" s="16" t="n"/>
      <c r="K144" s="18" t="n"/>
      <c r="L144" s="16" t="n"/>
      <c r="M144" s="16" t="n"/>
      <c r="N144" s="17" t="n"/>
      <c r="O144" s="18" t="n"/>
      <c r="P144" s="17" t="n"/>
      <c r="Q144" s="17" t="n"/>
      <c r="R144" s="17" t="n"/>
      <c r="S144" s="16" t="n"/>
      <c r="T144" s="19" t="n"/>
      <c r="U144" s="20">
        <f>IF($A144="","",IF(OR($M144="Active",$M144="Contacting",$M144="On Hold"),MAX(0,TODAY()-$G144),""))</f>
        <v/>
      </c>
      <c r="V144" s="21">
        <f>IF($A144="","",IF(OR($M144="Scheduled",$M144="Removed"),"Closed",IF($M144="On Hold",IF($Q144="","Hold date missing",IF($Q144&lt;TODAY(),"Hold expired","On hold")),IF($P144="","Follow-up date missing",IF($P144&lt;TODAY(),"Overdue",IF($P144&lt;=TODAY()+'Lists &amp; Setup'!$B$3,"Due soon","Planned"))))))</f>
        <v/>
      </c>
      <c r="W144" s="21">
        <f>IF($A144="","",IF(OR($M144="Scheduled",$M144="Removed"),"Closed",IF($I144="","Date missing",IF($I144&lt;TODAY(),"Expired",IF($I144&lt;=TODAY()+'Lists &amp; Setup'!$B$4,"Closing soon","Open")))))</f>
        <v/>
      </c>
      <c r="X144" s="21">
        <f>IF($A144="","",IF(COUNTIF($A$5:$A$204,$A144)&gt;1,"Duplicate Request ID",IF(OR($B144="",$C144="",$D144="",$E144="",$G144="",$H144="",$I144="",$L144="",$M144=""),"Missing required field",IF($I144&lt;$H144,"Latest date precedes earliest date",IF(AND(OR($M144="Active",$M144="Contacting"),$P144=""),"Next follow-up date missing",IF(AND($M144="On Hold",$Q144=""),"Hold-through date missing",IF(AND($M144="Scheduled",$R144=""),"Scheduled date missing",IF(AND(OR($M144="Scheduled",$M144="Removed"),$S144=""),"Outcome reason missing",IF(AND($R144&lt;&gt;"",OR($R144&lt;$H144,$R144&gt;$I144)),"Scheduled date outside requested window","OK")))))))))</f>
        <v/>
      </c>
    </row>
    <row r="145" ht="30" customHeight="1">
      <c r="A145" s="15" t="n"/>
      <c r="B145" s="16" t="n"/>
      <c r="C145" s="16" t="n"/>
      <c r="D145" s="16" t="n"/>
      <c r="E145" s="16" t="n"/>
      <c r="F145" s="16" t="n"/>
      <c r="G145" s="17" t="n"/>
      <c r="H145" s="17" t="n"/>
      <c r="I145" s="17" t="n"/>
      <c r="J145" s="16" t="n"/>
      <c r="K145" s="18" t="n"/>
      <c r="L145" s="16" t="n"/>
      <c r="M145" s="16" t="n"/>
      <c r="N145" s="17" t="n"/>
      <c r="O145" s="18" t="n"/>
      <c r="P145" s="17" t="n"/>
      <c r="Q145" s="17" t="n"/>
      <c r="R145" s="17" t="n"/>
      <c r="S145" s="16" t="n"/>
      <c r="T145" s="19" t="n"/>
      <c r="U145" s="20">
        <f>IF($A145="","",IF(OR($M145="Active",$M145="Contacting",$M145="On Hold"),MAX(0,TODAY()-$G145),""))</f>
        <v/>
      </c>
      <c r="V145" s="21">
        <f>IF($A145="","",IF(OR($M145="Scheduled",$M145="Removed"),"Closed",IF($M145="On Hold",IF($Q145="","Hold date missing",IF($Q145&lt;TODAY(),"Hold expired","On hold")),IF($P145="","Follow-up date missing",IF($P145&lt;TODAY(),"Overdue",IF($P145&lt;=TODAY()+'Lists &amp; Setup'!$B$3,"Due soon","Planned"))))))</f>
        <v/>
      </c>
      <c r="W145" s="21">
        <f>IF($A145="","",IF(OR($M145="Scheduled",$M145="Removed"),"Closed",IF($I145="","Date missing",IF($I145&lt;TODAY(),"Expired",IF($I145&lt;=TODAY()+'Lists &amp; Setup'!$B$4,"Closing soon","Open")))))</f>
        <v/>
      </c>
      <c r="X145" s="21">
        <f>IF($A145="","",IF(COUNTIF($A$5:$A$204,$A145)&gt;1,"Duplicate Request ID",IF(OR($B145="",$C145="",$D145="",$E145="",$G145="",$H145="",$I145="",$L145="",$M145=""),"Missing required field",IF($I145&lt;$H145,"Latest date precedes earliest date",IF(AND(OR($M145="Active",$M145="Contacting"),$P145=""),"Next follow-up date missing",IF(AND($M145="On Hold",$Q145=""),"Hold-through date missing",IF(AND($M145="Scheduled",$R145=""),"Scheduled date missing",IF(AND(OR($M145="Scheduled",$M145="Removed"),$S145=""),"Outcome reason missing",IF(AND($R145&lt;&gt;"",OR($R145&lt;$H145,$R145&gt;$I145)),"Scheduled date outside requested window","OK")))))))))</f>
        <v/>
      </c>
    </row>
    <row r="146" ht="30" customHeight="1">
      <c r="A146" s="15" t="n"/>
      <c r="B146" s="16" t="n"/>
      <c r="C146" s="16" t="n"/>
      <c r="D146" s="16" t="n"/>
      <c r="E146" s="16" t="n"/>
      <c r="F146" s="16" t="n"/>
      <c r="G146" s="17" t="n"/>
      <c r="H146" s="17" t="n"/>
      <c r="I146" s="17" t="n"/>
      <c r="J146" s="16" t="n"/>
      <c r="K146" s="18" t="n"/>
      <c r="L146" s="16" t="n"/>
      <c r="M146" s="16" t="n"/>
      <c r="N146" s="17" t="n"/>
      <c r="O146" s="18" t="n"/>
      <c r="P146" s="17" t="n"/>
      <c r="Q146" s="17" t="n"/>
      <c r="R146" s="17" t="n"/>
      <c r="S146" s="16" t="n"/>
      <c r="T146" s="19" t="n"/>
      <c r="U146" s="20">
        <f>IF($A146="","",IF(OR($M146="Active",$M146="Contacting",$M146="On Hold"),MAX(0,TODAY()-$G146),""))</f>
        <v/>
      </c>
      <c r="V146" s="21">
        <f>IF($A146="","",IF(OR($M146="Scheduled",$M146="Removed"),"Closed",IF($M146="On Hold",IF($Q146="","Hold date missing",IF($Q146&lt;TODAY(),"Hold expired","On hold")),IF($P146="","Follow-up date missing",IF($P146&lt;TODAY(),"Overdue",IF($P146&lt;=TODAY()+'Lists &amp; Setup'!$B$3,"Due soon","Planned"))))))</f>
        <v/>
      </c>
      <c r="W146" s="21">
        <f>IF($A146="","",IF(OR($M146="Scheduled",$M146="Removed"),"Closed",IF($I146="","Date missing",IF($I146&lt;TODAY(),"Expired",IF($I146&lt;=TODAY()+'Lists &amp; Setup'!$B$4,"Closing soon","Open")))))</f>
        <v/>
      </c>
      <c r="X146" s="21">
        <f>IF($A146="","",IF(COUNTIF($A$5:$A$204,$A146)&gt;1,"Duplicate Request ID",IF(OR($B146="",$C146="",$D146="",$E146="",$G146="",$H146="",$I146="",$L146="",$M146=""),"Missing required field",IF($I146&lt;$H146,"Latest date precedes earliest date",IF(AND(OR($M146="Active",$M146="Contacting"),$P146=""),"Next follow-up date missing",IF(AND($M146="On Hold",$Q146=""),"Hold-through date missing",IF(AND($M146="Scheduled",$R146=""),"Scheduled date missing",IF(AND(OR($M146="Scheduled",$M146="Removed"),$S146=""),"Outcome reason missing",IF(AND($R146&lt;&gt;"",OR($R146&lt;$H146,$R146&gt;$I146)),"Scheduled date outside requested window","OK")))))))))</f>
        <v/>
      </c>
    </row>
    <row r="147" ht="30" customHeight="1">
      <c r="A147" s="15" t="n"/>
      <c r="B147" s="16" t="n"/>
      <c r="C147" s="16" t="n"/>
      <c r="D147" s="16" t="n"/>
      <c r="E147" s="16" t="n"/>
      <c r="F147" s="16" t="n"/>
      <c r="G147" s="17" t="n"/>
      <c r="H147" s="17" t="n"/>
      <c r="I147" s="17" t="n"/>
      <c r="J147" s="16" t="n"/>
      <c r="K147" s="18" t="n"/>
      <c r="L147" s="16" t="n"/>
      <c r="M147" s="16" t="n"/>
      <c r="N147" s="17" t="n"/>
      <c r="O147" s="18" t="n"/>
      <c r="P147" s="17" t="n"/>
      <c r="Q147" s="17" t="n"/>
      <c r="R147" s="17" t="n"/>
      <c r="S147" s="16" t="n"/>
      <c r="T147" s="19" t="n"/>
      <c r="U147" s="20">
        <f>IF($A147="","",IF(OR($M147="Active",$M147="Contacting",$M147="On Hold"),MAX(0,TODAY()-$G147),""))</f>
        <v/>
      </c>
      <c r="V147" s="21">
        <f>IF($A147="","",IF(OR($M147="Scheduled",$M147="Removed"),"Closed",IF($M147="On Hold",IF($Q147="","Hold date missing",IF($Q147&lt;TODAY(),"Hold expired","On hold")),IF($P147="","Follow-up date missing",IF($P147&lt;TODAY(),"Overdue",IF($P147&lt;=TODAY()+'Lists &amp; Setup'!$B$3,"Due soon","Planned"))))))</f>
        <v/>
      </c>
      <c r="W147" s="21">
        <f>IF($A147="","",IF(OR($M147="Scheduled",$M147="Removed"),"Closed",IF($I147="","Date missing",IF($I147&lt;TODAY(),"Expired",IF($I147&lt;=TODAY()+'Lists &amp; Setup'!$B$4,"Closing soon","Open")))))</f>
        <v/>
      </c>
      <c r="X147" s="21">
        <f>IF($A147="","",IF(COUNTIF($A$5:$A$204,$A147)&gt;1,"Duplicate Request ID",IF(OR($B147="",$C147="",$D147="",$E147="",$G147="",$H147="",$I147="",$L147="",$M147=""),"Missing required field",IF($I147&lt;$H147,"Latest date precedes earliest date",IF(AND(OR($M147="Active",$M147="Contacting"),$P147=""),"Next follow-up date missing",IF(AND($M147="On Hold",$Q147=""),"Hold-through date missing",IF(AND($M147="Scheduled",$R147=""),"Scheduled date missing",IF(AND(OR($M147="Scheduled",$M147="Removed"),$S147=""),"Outcome reason missing",IF(AND($R147&lt;&gt;"",OR($R147&lt;$H147,$R147&gt;$I147)),"Scheduled date outside requested window","OK")))))))))</f>
        <v/>
      </c>
    </row>
    <row r="148" ht="30" customHeight="1">
      <c r="A148" s="15" t="n"/>
      <c r="B148" s="16" t="n"/>
      <c r="C148" s="16" t="n"/>
      <c r="D148" s="16" t="n"/>
      <c r="E148" s="16" t="n"/>
      <c r="F148" s="16" t="n"/>
      <c r="G148" s="17" t="n"/>
      <c r="H148" s="17" t="n"/>
      <c r="I148" s="17" t="n"/>
      <c r="J148" s="16" t="n"/>
      <c r="K148" s="18" t="n"/>
      <c r="L148" s="16" t="n"/>
      <c r="M148" s="16" t="n"/>
      <c r="N148" s="17" t="n"/>
      <c r="O148" s="18" t="n"/>
      <c r="P148" s="17" t="n"/>
      <c r="Q148" s="17" t="n"/>
      <c r="R148" s="17" t="n"/>
      <c r="S148" s="16" t="n"/>
      <c r="T148" s="19" t="n"/>
      <c r="U148" s="20">
        <f>IF($A148="","",IF(OR($M148="Active",$M148="Contacting",$M148="On Hold"),MAX(0,TODAY()-$G148),""))</f>
        <v/>
      </c>
      <c r="V148" s="21">
        <f>IF($A148="","",IF(OR($M148="Scheduled",$M148="Removed"),"Closed",IF($M148="On Hold",IF($Q148="","Hold date missing",IF($Q148&lt;TODAY(),"Hold expired","On hold")),IF($P148="","Follow-up date missing",IF($P148&lt;TODAY(),"Overdue",IF($P148&lt;=TODAY()+'Lists &amp; Setup'!$B$3,"Due soon","Planned"))))))</f>
        <v/>
      </c>
      <c r="W148" s="21">
        <f>IF($A148="","",IF(OR($M148="Scheduled",$M148="Removed"),"Closed",IF($I148="","Date missing",IF($I148&lt;TODAY(),"Expired",IF($I148&lt;=TODAY()+'Lists &amp; Setup'!$B$4,"Closing soon","Open")))))</f>
        <v/>
      </c>
      <c r="X148" s="21">
        <f>IF($A148="","",IF(COUNTIF($A$5:$A$204,$A148)&gt;1,"Duplicate Request ID",IF(OR($B148="",$C148="",$D148="",$E148="",$G148="",$H148="",$I148="",$L148="",$M148=""),"Missing required field",IF($I148&lt;$H148,"Latest date precedes earliest date",IF(AND(OR($M148="Active",$M148="Contacting"),$P148=""),"Next follow-up date missing",IF(AND($M148="On Hold",$Q148=""),"Hold-through date missing",IF(AND($M148="Scheduled",$R148=""),"Scheduled date missing",IF(AND(OR($M148="Scheduled",$M148="Removed"),$S148=""),"Outcome reason missing",IF(AND($R148&lt;&gt;"",OR($R148&lt;$H148,$R148&gt;$I148)),"Scheduled date outside requested window","OK")))))))))</f>
        <v/>
      </c>
    </row>
    <row r="149" ht="30" customHeight="1">
      <c r="A149" s="15" t="n"/>
      <c r="B149" s="16" t="n"/>
      <c r="C149" s="16" t="n"/>
      <c r="D149" s="16" t="n"/>
      <c r="E149" s="16" t="n"/>
      <c r="F149" s="16" t="n"/>
      <c r="G149" s="17" t="n"/>
      <c r="H149" s="17" t="n"/>
      <c r="I149" s="17" t="n"/>
      <c r="J149" s="16" t="n"/>
      <c r="K149" s="18" t="n"/>
      <c r="L149" s="16" t="n"/>
      <c r="M149" s="16" t="n"/>
      <c r="N149" s="17" t="n"/>
      <c r="O149" s="18" t="n"/>
      <c r="P149" s="17" t="n"/>
      <c r="Q149" s="17" t="n"/>
      <c r="R149" s="17" t="n"/>
      <c r="S149" s="16" t="n"/>
      <c r="T149" s="19" t="n"/>
      <c r="U149" s="20">
        <f>IF($A149="","",IF(OR($M149="Active",$M149="Contacting",$M149="On Hold"),MAX(0,TODAY()-$G149),""))</f>
        <v/>
      </c>
      <c r="V149" s="21">
        <f>IF($A149="","",IF(OR($M149="Scheduled",$M149="Removed"),"Closed",IF($M149="On Hold",IF($Q149="","Hold date missing",IF($Q149&lt;TODAY(),"Hold expired","On hold")),IF($P149="","Follow-up date missing",IF($P149&lt;TODAY(),"Overdue",IF($P149&lt;=TODAY()+'Lists &amp; Setup'!$B$3,"Due soon","Planned"))))))</f>
        <v/>
      </c>
      <c r="W149" s="21">
        <f>IF($A149="","",IF(OR($M149="Scheduled",$M149="Removed"),"Closed",IF($I149="","Date missing",IF($I149&lt;TODAY(),"Expired",IF($I149&lt;=TODAY()+'Lists &amp; Setup'!$B$4,"Closing soon","Open")))))</f>
        <v/>
      </c>
      <c r="X149" s="21">
        <f>IF($A149="","",IF(COUNTIF($A$5:$A$204,$A149)&gt;1,"Duplicate Request ID",IF(OR($B149="",$C149="",$D149="",$E149="",$G149="",$H149="",$I149="",$L149="",$M149=""),"Missing required field",IF($I149&lt;$H149,"Latest date precedes earliest date",IF(AND(OR($M149="Active",$M149="Contacting"),$P149=""),"Next follow-up date missing",IF(AND($M149="On Hold",$Q149=""),"Hold-through date missing",IF(AND($M149="Scheduled",$R149=""),"Scheduled date missing",IF(AND(OR($M149="Scheduled",$M149="Removed"),$S149=""),"Outcome reason missing",IF(AND($R149&lt;&gt;"",OR($R149&lt;$H149,$R149&gt;$I149)),"Scheduled date outside requested window","OK")))))))))</f>
        <v/>
      </c>
    </row>
    <row r="150" ht="30" customHeight="1">
      <c r="A150" s="15" t="n"/>
      <c r="B150" s="16" t="n"/>
      <c r="C150" s="16" t="n"/>
      <c r="D150" s="16" t="n"/>
      <c r="E150" s="16" t="n"/>
      <c r="F150" s="16" t="n"/>
      <c r="G150" s="17" t="n"/>
      <c r="H150" s="17" t="n"/>
      <c r="I150" s="17" t="n"/>
      <c r="J150" s="16" t="n"/>
      <c r="K150" s="18" t="n"/>
      <c r="L150" s="16" t="n"/>
      <c r="M150" s="16" t="n"/>
      <c r="N150" s="17" t="n"/>
      <c r="O150" s="18" t="n"/>
      <c r="P150" s="17" t="n"/>
      <c r="Q150" s="17" t="n"/>
      <c r="R150" s="17" t="n"/>
      <c r="S150" s="16" t="n"/>
      <c r="T150" s="19" t="n"/>
      <c r="U150" s="20">
        <f>IF($A150="","",IF(OR($M150="Active",$M150="Contacting",$M150="On Hold"),MAX(0,TODAY()-$G150),""))</f>
        <v/>
      </c>
      <c r="V150" s="21">
        <f>IF($A150="","",IF(OR($M150="Scheduled",$M150="Removed"),"Closed",IF($M150="On Hold",IF($Q150="","Hold date missing",IF($Q150&lt;TODAY(),"Hold expired","On hold")),IF($P150="","Follow-up date missing",IF($P150&lt;TODAY(),"Overdue",IF($P150&lt;=TODAY()+'Lists &amp; Setup'!$B$3,"Due soon","Planned"))))))</f>
        <v/>
      </c>
      <c r="W150" s="21">
        <f>IF($A150="","",IF(OR($M150="Scheduled",$M150="Removed"),"Closed",IF($I150="","Date missing",IF($I150&lt;TODAY(),"Expired",IF($I150&lt;=TODAY()+'Lists &amp; Setup'!$B$4,"Closing soon","Open")))))</f>
        <v/>
      </c>
      <c r="X150" s="21">
        <f>IF($A150="","",IF(COUNTIF($A$5:$A$204,$A150)&gt;1,"Duplicate Request ID",IF(OR($B150="",$C150="",$D150="",$E150="",$G150="",$H150="",$I150="",$L150="",$M150=""),"Missing required field",IF($I150&lt;$H150,"Latest date precedes earliest date",IF(AND(OR($M150="Active",$M150="Contacting"),$P150=""),"Next follow-up date missing",IF(AND($M150="On Hold",$Q150=""),"Hold-through date missing",IF(AND($M150="Scheduled",$R150=""),"Scheduled date missing",IF(AND(OR($M150="Scheduled",$M150="Removed"),$S150=""),"Outcome reason missing",IF(AND($R150&lt;&gt;"",OR($R150&lt;$H150,$R150&gt;$I150)),"Scheduled date outside requested window","OK")))))))))</f>
        <v/>
      </c>
    </row>
    <row r="151" ht="30" customHeight="1">
      <c r="A151" s="15" t="n"/>
      <c r="B151" s="16" t="n"/>
      <c r="C151" s="16" t="n"/>
      <c r="D151" s="16" t="n"/>
      <c r="E151" s="16" t="n"/>
      <c r="F151" s="16" t="n"/>
      <c r="G151" s="17" t="n"/>
      <c r="H151" s="17" t="n"/>
      <c r="I151" s="17" t="n"/>
      <c r="J151" s="16" t="n"/>
      <c r="K151" s="18" t="n"/>
      <c r="L151" s="16" t="n"/>
      <c r="M151" s="16" t="n"/>
      <c r="N151" s="17" t="n"/>
      <c r="O151" s="18" t="n"/>
      <c r="P151" s="17" t="n"/>
      <c r="Q151" s="17" t="n"/>
      <c r="R151" s="17" t="n"/>
      <c r="S151" s="16" t="n"/>
      <c r="T151" s="19" t="n"/>
      <c r="U151" s="20">
        <f>IF($A151="","",IF(OR($M151="Active",$M151="Contacting",$M151="On Hold"),MAX(0,TODAY()-$G151),""))</f>
        <v/>
      </c>
      <c r="V151" s="21">
        <f>IF($A151="","",IF(OR($M151="Scheduled",$M151="Removed"),"Closed",IF($M151="On Hold",IF($Q151="","Hold date missing",IF($Q151&lt;TODAY(),"Hold expired","On hold")),IF($P151="","Follow-up date missing",IF($P151&lt;TODAY(),"Overdue",IF($P151&lt;=TODAY()+'Lists &amp; Setup'!$B$3,"Due soon","Planned"))))))</f>
        <v/>
      </c>
      <c r="W151" s="21">
        <f>IF($A151="","",IF(OR($M151="Scheduled",$M151="Removed"),"Closed",IF($I151="","Date missing",IF($I151&lt;TODAY(),"Expired",IF($I151&lt;=TODAY()+'Lists &amp; Setup'!$B$4,"Closing soon","Open")))))</f>
        <v/>
      </c>
      <c r="X151" s="21">
        <f>IF($A151="","",IF(COUNTIF($A$5:$A$204,$A151)&gt;1,"Duplicate Request ID",IF(OR($B151="",$C151="",$D151="",$E151="",$G151="",$H151="",$I151="",$L151="",$M151=""),"Missing required field",IF($I151&lt;$H151,"Latest date precedes earliest date",IF(AND(OR($M151="Active",$M151="Contacting"),$P151=""),"Next follow-up date missing",IF(AND($M151="On Hold",$Q151=""),"Hold-through date missing",IF(AND($M151="Scheduled",$R151=""),"Scheduled date missing",IF(AND(OR($M151="Scheduled",$M151="Removed"),$S151=""),"Outcome reason missing",IF(AND($R151&lt;&gt;"",OR($R151&lt;$H151,$R151&gt;$I151)),"Scheduled date outside requested window","OK")))))))))</f>
        <v/>
      </c>
    </row>
    <row r="152" ht="30" customHeight="1">
      <c r="A152" s="15" t="n"/>
      <c r="B152" s="16" t="n"/>
      <c r="C152" s="16" t="n"/>
      <c r="D152" s="16" t="n"/>
      <c r="E152" s="16" t="n"/>
      <c r="F152" s="16" t="n"/>
      <c r="G152" s="17" t="n"/>
      <c r="H152" s="17" t="n"/>
      <c r="I152" s="17" t="n"/>
      <c r="J152" s="16" t="n"/>
      <c r="K152" s="18" t="n"/>
      <c r="L152" s="16" t="n"/>
      <c r="M152" s="16" t="n"/>
      <c r="N152" s="17" t="n"/>
      <c r="O152" s="18" t="n"/>
      <c r="P152" s="17" t="n"/>
      <c r="Q152" s="17" t="n"/>
      <c r="R152" s="17" t="n"/>
      <c r="S152" s="16" t="n"/>
      <c r="T152" s="19" t="n"/>
      <c r="U152" s="20">
        <f>IF($A152="","",IF(OR($M152="Active",$M152="Contacting",$M152="On Hold"),MAX(0,TODAY()-$G152),""))</f>
        <v/>
      </c>
      <c r="V152" s="21">
        <f>IF($A152="","",IF(OR($M152="Scheduled",$M152="Removed"),"Closed",IF($M152="On Hold",IF($Q152="","Hold date missing",IF($Q152&lt;TODAY(),"Hold expired","On hold")),IF($P152="","Follow-up date missing",IF($P152&lt;TODAY(),"Overdue",IF($P152&lt;=TODAY()+'Lists &amp; Setup'!$B$3,"Due soon","Planned"))))))</f>
        <v/>
      </c>
      <c r="W152" s="21">
        <f>IF($A152="","",IF(OR($M152="Scheduled",$M152="Removed"),"Closed",IF($I152="","Date missing",IF($I152&lt;TODAY(),"Expired",IF($I152&lt;=TODAY()+'Lists &amp; Setup'!$B$4,"Closing soon","Open")))))</f>
        <v/>
      </c>
      <c r="X152" s="21">
        <f>IF($A152="","",IF(COUNTIF($A$5:$A$204,$A152)&gt;1,"Duplicate Request ID",IF(OR($B152="",$C152="",$D152="",$E152="",$G152="",$H152="",$I152="",$L152="",$M152=""),"Missing required field",IF($I152&lt;$H152,"Latest date precedes earliest date",IF(AND(OR($M152="Active",$M152="Contacting"),$P152=""),"Next follow-up date missing",IF(AND($M152="On Hold",$Q152=""),"Hold-through date missing",IF(AND($M152="Scheduled",$R152=""),"Scheduled date missing",IF(AND(OR($M152="Scheduled",$M152="Removed"),$S152=""),"Outcome reason missing",IF(AND($R152&lt;&gt;"",OR($R152&lt;$H152,$R152&gt;$I152)),"Scheduled date outside requested window","OK")))))))))</f>
        <v/>
      </c>
    </row>
    <row r="153" ht="30" customHeight="1">
      <c r="A153" s="15" t="n"/>
      <c r="B153" s="16" t="n"/>
      <c r="C153" s="16" t="n"/>
      <c r="D153" s="16" t="n"/>
      <c r="E153" s="16" t="n"/>
      <c r="F153" s="16" t="n"/>
      <c r="G153" s="17" t="n"/>
      <c r="H153" s="17" t="n"/>
      <c r="I153" s="17" t="n"/>
      <c r="J153" s="16" t="n"/>
      <c r="K153" s="18" t="n"/>
      <c r="L153" s="16" t="n"/>
      <c r="M153" s="16" t="n"/>
      <c r="N153" s="17" t="n"/>
      <c r="O153" s="18" t="n"/>
      <c r="P153" s="17" t="n"/>
      <c r="Q153" s="17" t="n"/>
      <c r="R153" s="17" t="n"/>
      <c r="S153" s="16" t="n"/>
      <c r="T153" s="19" t="n"/>
      <c r="U153" s="20">
        <f>IF($A153="","",IF(OR($M153="Active",$M153="Contacting",$M153="On Hold"),MAX(0,TODAY()-$G153),""))</f>
        <v/>
      </c>
      <c r="V153" s="21">
        <f>IF($A153="","",IF(OR($M153="Scheduled",$M153="Removed"),"Closed",IF($M153="On Hold",IF($Q153="","Hold date missing",IF($Q153&lt;TODAY(),"Hold expired","On hold")),IF($P153="","Follow-up date missing",IF($P153&lt;TODAY(),"Overdue",IF($P153&lt;=TODAY()+'Lists &amp; Setup'!$B$3,"Due soon","Planned"))))))</f>
        <v/>
      </c>
      <c r="W153" s="21">
        <f>IF($A153="","",IF(OR($M153="Scheduled",$M153="Removed"),"Closed",IF($I153="","Date missing",IF($I153&lt;TODAY(),"Expired",IF($I153&lt;=TODAY()+'Lists &amp; Setup'!$B$4,"Closing soon","Open")))))</f>
        <v/>
      </c>
      <c r="X153" s="21">
        <f>IF($A153="","",IF(COUNTIF($A$5:$A$204,$A153)&gt;1,"Duplicate Request ID",IF(OR($B153="",$C153="",$D153="",$E153="",$G153="",$H153="",$I153="",$L153="",$M153=""),"Missing required field",IF($I153&lt;$H153,"Latest date precedes earliest date",IF(AND(OR($M153="Active",$M153="Contacting"),$P153=""),"Next follow-up date missing",IF(AND($M153="On Hold",$Q153=""),"Hold-through date missing",IF(AND($M153="Scheduled",$R153=""),"Scheduled date missing",IF(AND(OR($M153="Scheduled",$M153="Removed"),$S153=""),"Outcome reason missing",IF(AND($R153&lt;&gt;"",OR($R153&lt;$H153,$R153&gt;$I153)),"Scheduled date outside requested window","OK")))))))))</f>
        <v/>
      </c>
    </row>
    <row r="154" ht="30" customHeight="1">
      <c r="A154" s="15" t="n"/>
      <c r="B154" s="16" t="n"/>
      <c r="C154" s="16" t="n"/>
      <c r="D154" s="16" t="n"/>
      <c r="E154" s="16" t="n"/>
      <c r="F154" s="16" t="n"/>
      <c r="G154" s="17" t="n"/>
      <c r="H154" s="17" t="n"/>
      <c r="I154" s="17" t="n"/>
      <c r="J154" s="16" t="n"/>
      <c r="K154" s="18" t="n"/>
      <c r="L154" s="16" t="n"/>
      <c r="M154" s="16" t="n"/>
      <c r="N154" s="17" t="n"/>
      <c r="O154" s="18" t="n"/>
      <c r="P154" s="17" t="n"/>
      <c r="Q154" s="17" t="n"/>
      <c r="R154" s="17" t="n"/>
      <c r="S154" s="16" t="n"/>
      <c r="T154" s="19" t="n"/>
      <c r="U154" s="20">
        <f>IF($A154="","",IF(OR($M154="Active",$M154="Contacting",$M154="On Hold"),MAX(0,TODAY()-$G154),""))</f>
        <v/>
      </c>
      <c r="V154" s="21">
        <f>IF($A154="","",IF(OR($M154="Scheduled",$M154="Removed"),"Closed",IF($M154="On Hold",IF($Q154="","Hold date missing",IF($Q154&lt;TODAY(),"Hold expired","On hold")),IF($P154="","Follow-up date missing",IF($P154&lt;TODAY(),"Overdue",IF($P154&lt;=TODAY()+'Lists &amp; Setup'!$B$3,"Due soon","Planned"))))))</f>
        <v/>
      </c>
      <c r="W154" s="21">
        <f>IF($A154="","",IF(OR($M154="Scheduled",$M154="Removed"),"Closed",IF($I154="","Date missing",IF($I154&lt;TODAY(),"Expired",IF($I154&lt;=TODAY()+'Lists &amp; Setup'!$B$4,"Closing soon","Open")))))</f>
        <v/>
      </c>
      <c r="X154" s="21">
        <f>IF($A154="","",IF(COUNTIF($A$5:$A$204,$A154)&gt;1,"Duplicate Request ID",IF(OR($B154="",$C154="",$D154="",$E154="",$G154="",$H154="",$I154="",$L154="",$M154=""),"Missing required field",IF($I154&lt;$H154,"Latest date precedes earliest date",IF(AND(OR($M154="Active",$M154="Contacting"),$P154=""),"Next follow-up date missing",IF(AND($M154="On Hold",$Q154=""),"Hold-through date missing",IF(AND($M154="Scheduled",$R154=""),"Scheduled date missing",IF(AND(OR($M154="Scheduled",$M154="Removed"),$S154=""),"Outcome reason missing",IF(AND($R154&lt;&gt;"",OR($R154&lt;$H154,$R154&gt;$I154)),"Scheduled date outside requested window","OK")))))))))</f>
        <v/>
      </c>
    </row>
    <row r="155" ht="30" customHeight="1">
      <c r="A155" s="15" t="n"/>
      <c r="B155" s="16" t="n"/>
      <c r="C155" s="16" t="n"/>
      <c r="D155" s="16" t="n"/>
      <c r="E155" s="16" t="n"/>
      <c r="F155" s="16" t="n"/>
      <c r="G155" s="17" t="n"/>
      <c r="H155" s="17" t="n"/>
      <c r="I155" s="17" t="n"/>
      <c r="J155" s="16" t="n"/>
      <c r="K155" s="18" t="n"/>
      <c r="L155" s="16" t="n"/>
      <c r="M155" s="16" t="n"/>
      <c r="N155" s="17" t="n"/>
      <c r="O155" s="18" t="n"/>
      <c r="P155" s="17" t="n"/>
      <c r="Q155" s="17" t="n"/>
      <c r="R155" s="17" t="n"/>
      <c r="S155" s="16" t="n"/>
      <c r="T155" s="19" t="n"/>
      <c r="U155" s="20">
        <f>IF($A155="","",IF(OR($M155="Active",$M155="Contacting",$M155="On Hold"),MAX(0,TODAY()-$G155),""))</f>
        <v/>
      </c>
      <c r="V155" s="21">
        <f>IF($A155="","",IF(OR($M155="Scheduled",$M155="Removed"),"Closed",IF($M155="On Hold",IF($Q155="","Hold date missing",IF($Q155&lt;TODAY(),"Hold expired","On hold")),IF($P155="","Follow-up date missing",IF($P155&lt;TODAY(),"Overdue",IF($P155&lt;=TODAY()+'Lists &amp; Setup'!$B$3,"Due soon","Planned"))))))</f>
        <v/>
      </c>
      <c r="W155" s="21">
        <f>IF($A155="","",IF(OR($M155="Scheduled",$M155="Removed"),"Closed",IF($I155="","Date missing",IF($I155&lt;TODAY(),"Expired",IF($I155&lt;=TODAY()+'Lists &amp; Setup'!$B$4,"Closing soon","Open")))))</f>
        <v/>
      </c>
      <c r="X155" s="21">
        <f>IF($A155="","",IF(COUNTIF($A$5:$A$204,$A155)&gt;1,"Duplicate Request ID",IF(OR($B155="",$C155="",$D155="",$E155="",$G155="",$H155="",$I155="",$L155="",$M155=""),"Missing required field",IF($I155&lt;$H155,"Latest date precedes earliest date",IF(AND(OR($M155="Active",$M155="Contacting"),$P155=""),"Next follow-up date missing",IF(AND($M155="On Hold",$Q155=""),"Hold-through date missing",IF(AND($M155="Scheduled",$R155=""),"Scheduled date missing",IF(AND(OR($M155="Scheduled",$M155="Removed"),$S155=""),"Outcome reason missing",IF(AND($R155&lt;&gt;"",OR($R155&lt;$H155,$R155&gt;$I155)),"Scheduled date outside requested window","OK")))))))))</f>
        <v/>
      </c>
    </row>
    <row r="156" ht="30" customHeight="1">
      <c r="A156" s="15" t="n"/>
      <c r="B156" s="16" t="n"/>
      <c r="C156" s="16" t="n"/>
      <c r="D156" s="16" t="n"/>
      <c r="E156" s="16" t="n"/>
      <c r="F156" s="16" t="n"/>
      <c r="G156" s="17" t="n"/>
      <c r="H156" s="17" t="n"/>
      <c r="I156" s="17" t="n"/>
      <c r="J156" s="16" t="n"/>
      <c r="K156" s="18" t="n"/>
      <c r="L156" s="16" t="n"/>
      <c r="M156" s="16" t="n"/>
      <c r="N156" s="17" t="n"/>
      <c r="O156" s="18" t="n"/>
      <c r="P156" s="17" t="n"/>
      <c r="Q156" s="17" t="n"/>
      <c r="R156" s="17" t="n"/>
      <c r="S156" s="16" t="n"/>
      <c r="T156" s="19" t="n"/>
      <c r="U156" s="20">
        <f>IF($A156="","",IF(OR($M156="Active",$M156="Contacting",$M156="On Hold"),MAX(0,TODAY()-$G156),""))</f>
        <v/>
      </c>
      <c r="V156" s="21">
        <f>IF($A156="","",IF(OR($M156="Scheduled",$M156="Removed"),"Closed",IF($M156="On Hold",IF($Q156="","Hold date missing",IF($Q156&lt;TODAY(),"Hold expired","On hold")),IF($P156="","Follow-up date missing",IF($P156&lt;TODAY(),"Overdue",IF($P156&lt;=TODAY()+'Lists &amp; Setup'!$B$3,"Due soon","Planned"))))))</f>
        <v/>
      </c>
      <c r="W156" s="21">
        <f>IF($A156="","",IF(OR($M156="Scheduled",$M156="Removed"),"Closed",IF($I156="","Date missing",IF($I156&lt;TODAY(),"Expired",IF($I156&lt;=TODAY()+'Lists &amp; Setup'!$B$4,"Closing soon","Open")))))</f>
        <v/>
      </c>
      <c r="X156" s="21">
        <f>IF($A156="","",IF(COUNTIF($A$5:$A$204,$A156)&gt;1,"Duplicate Request ID",IF(OR($B156="",$C156="",$D156="",$E156="",$G156="",$H156="",$I156="",$L156="",$M156=""),"Missing required field",IF($I156&lt;$H156,"Latest date precedes earliest date",IF(AND(OR($M156="Active",$M156="Contacting"),$P156=""),"Next follow-up date missing",IF(AND($M156="On Hold",$Q156=""),"Hold-through date missing",IF(AND($M156="Scheduled",$R156=""),"Scheduled date missing",IF(AND(OR($M156="Scheduled",$M156="Removed"),$S156=""),"Outcome reason missing",IF(AND($R156&lt;&gt;"",OR($R156&lt;$H156,$R156&gt;$I156)),"Scheduled date outside requested window","OK")))))))))</f>
        <v/>
      </c>
    </row>
    <row r="157" ht="30" customHeight="1">
      <c r="A157" s="15" t="n"/>
      <c r="B157" s="16" t="n"/>
      <c r="C157" s="16" t="n"/>
      <c r="D157" s="16" t="n"/>
      <c r="E157" s="16" t="n"/>
      <c r="F157" s="16" t="n"/>
      <c r="G157" s="17" t="n"/>
      <c r="H157" s="17" t="n"/>
      <c r="I157" s="17" t="n"/>
      <c r="J157" s="16" t="n"/>
      <c r="K157" s="18" t="n"/>
      <c r="L157" s="16" t="n"/>
      <c r="M157" s="16" t="n"/>
      <c r="N157" s="17" t="n"/>
      <c r="O157" s="18" t="n"/>
      <c r="P157" s="17" t="n"/>
      <c r="Q157" s="17" t="n"/>
      <c r="R157" s="17" t="n"/>
      <c r="S157" s="16" t="n"/>
      <c r="T157" s="19" t="n"/>
      <c r="U157" s="20">
        <f>IF($A157="","",IF(OR($M157="Active",$M157="Contacting",$M157="On Hold"),MAX(0,TODAY()-$G157),""))</f>
        <v/>
      </c>
      <c r="V157" s="21">
        <f>IF($A157="","",IF(OR($M157="Scheduled",$M157="Removed"),"Closed",IF($M157="On Hold",IF($Q157="","Hold date missing",IF($Q157&lt;TODAY(),"Hold expired","On hold")),IF($P157="","Follow-up date missing",IF($P157&lt;TODAY(),"Overdue",IF($P157&lt;=TODAY()+'Lists &amp; Setup'!$B$3,"Due soon","Planned"))))))</f>
        <v/>
      </c>
      <c r="W157" s="21">
        <f>IF($A157="","",IF(OR($M157="Scheduled",$M157="Removed"),"Closed",IF($I157="","Date missing",IF($I157&lt;TODAY(),"Expired",IF($I157&lt;=TODAY()+'Lists &amp; Setup'!$B$4,"Closing soon","Open")))))</f>
        <v/>
      </c>
      <c r="X157" s="21">
        <f>IF($A157="","",IF(COUNTIF($A$5:$A$204,$A157)&gt;1,"Duplicate Request ID",IF(OR($B157="",$C157="",$D157="",$E157="",$G157="",$H157="",$I157="",$L157="",$M157=""),"Missing required field",IF($I157&lt;$H157,"Latest date precedes earliest date",IF(AND(OR($M157="Active",$M157="Contacting"),$P157=""),"Next follow-up date missing",IF(AND($M157="On Hold",$Q157=""),"Hold-through date missing",IF(AND($M157="Scheduled",$R157=""),"Scheduled date missing",IF(AND(OR($M157="Scheduled",$M157="Removed"),$S157=""),"Outcome reason missing",IF(AND($R157&lt;&gt;"",OR($R157&lt;$H157,$R157&gt;$I157)),"Scheduled date outside requested window","OK")))))))))</f>
        <v/>
      </c>
    </row>
    <row r="158" ht="30" customHeight="1">
      <c r="A158" s="15" t="n"/>
      <c r="B158" s="16" t="n"/>
      <c r="C158" s="16" t="n"/>
      <c r="D158" s="16" t="n"/>
      <c r="E158" s="16" t="n"/>
      <c r="F158" s="16" t="n"/>
      <c r="G158" s="17" t="n"/>
      <c r="H158" s="17" t="n"/>
      <c r="I158" s="17" t="n"/>
      <c r="J158" s="16" t="n"/>
      <c r="K158" s="18" t="n"/>
      <c r="L158" s="16" t="n"/>
      <c r="M158" s="16" t="n"/>
      <c r="N158" s="17" t="n"/>
      <c r="O158" s="18" t="n"/>
      <c r="P158" s="17" t="n"/>
      <c r="Q158" s="17" t="n"/>
      <c r="R158" s="17" t="n"/>
      <c r="S158" s="16" t="n"/>
      <c r="T158" s="19" t="n"/>
      <c r="U158" s="20">
        <f>IF($A158="","",IF(OR($M158="Active",$M158="Contacting",$M158="On Hold"),MAX(0,TODAY()-$G158),""))</f>
        <v/>
      </c>
      <c r="V158" s="21">
        <f>IF($A158="","",IF(OR($M158="Scheduled",$M158="Removed"),"Closed",IF($M158="On Hold",IF($Q158="","Hold date missing",IF($Q158&lt;TODAY(),"Hold expired","On hold")),IF($P158="","Follow-up date missing",IF($P158&lt;TODAY(),"Overdue",IF($P158&lt;=TODAY()+'Lists &amp; Setup'!$B$3,"Due soon","Planned"))))))</f>
        <v/>
      </c>
      <c r="W158" s="21">
        <f>IF($A158="","",IF(OR($M158="Scheduled",$M158="Removed"),"Closed",IF($I158="","Date missing",IF($I158&lt;TODAY(),"Expired",IF($I158&lt;=TODAY()+'Lists &amp; Setup'!$B$4,"Closing soon","Open")))))</f>
        <v/>
      </c>
      <c r="X158" s="21">
        <f>IF($A158="","",IF(COUNTIF($A$5:$A$204,$A158)&gt;1,"Duplicate Request ID",IF(OR($B158="",$C158="",$D158="",$E158="",$G158="",$H158="",$I158="",$L158="",$M158=""),"Missing required field",IF($I158&lt;$H158,"Latest date precedes earliest date",IF(AND(OR($M158="Active",$M158="Contacting"),$P158=""),"Next follow-up date missing",IF(AND($M158="On Hold",$Q158=""),"Hold-through date missing",IF(AND($M158="Scheduled",$R158=""),"Scheduled date missing",IF(AND(OR($M158="Scheduled",$M158="Removed"),$S158=""),"Outcome reason missing",IF(AND($R158&lt;&gt;"",OR($R158&lt;$H158,$R158&gt;$I158)),"Scheduled date outside requested window","OK")))))))))</f>
        <v/>
      </c>
    </row>
    <row r="159" ht="30" customHeight="1">
      <c r="A159" s="15" t="n"/>
      <c r="B159" s="16" t="n"/>
      <c r="C159" s="16" t="n"/>
      <c r="D159" s="16" t="n"/>
      <c r="E159" s="16" t="n"/>
      <c r="F159" s="16" t="n"/>
      <c r="G159" s="17" t="n"/>
      <c r="H159" s="17" t="n"/>
      <c r="I159" s="17" t="n"/>
      <c r="J159" s="16" t="n"/>
      <c r="K159" s="18" t="n"/>
      <c r="L159" s="16" t="n"/>
      <c r="M159" s="16" t="n"/>
      <c r="N159" s="17" t="n"/>
      <c r="O159" s="18" t="n"/>
      <c r="P159" s="17" t="n"/>
      <c r="Q159" s="17" t="n"/>
      <c r="R159" s="17" t="n"/>
      <c r="S159" s="16" t="n"/>
      <c r="T159" s="19" t="n"/>
      <c r="U159" s="20">
        <f>IF($A159="","",IF(OR($M159="Active",$M159="Contacting",$M159="On Hold"),MAX(0,TODAY()-$G159),""))</f>
        <v/>
      </c>
      <c r="V159" s="21">
        <f>IF($A159="","",IF(OR($M159="Scheduled",$M159="Removed"),"Closed",IF($M159="On Hold",IF($Q159="","Hold date missing",IF($Q159&lt;TODAY(),"Hold expired","On hold")),IF($P159="","Follow-up date missing",IF($P159&lt;TODAY(),"Overdue",IF($P159&lt;=TODAY()+'Lists &amp; Setup'!$B$3,"Due soon","Planned"))))))</f>
        <v/>
      </c>
      <c r="W159" s="21">
        <f>IF($A159="","",IF(OR($M159="Scheduled",$M159="Removed"),"Closed",IF($I159="","Date missing",IF($I159&lt;TODAY(),"Expired",IF($I159&lt;=TODAY()+'Lists &amp; Setup'!$B$4,"Closing soon","Open")))))</f>
        <v/>
      </c>
      <c r="X159" s="21">
        <f>IF($A159="","",IF(COUNTIF($A$5:$A$204,$A159)&gt;1,"Duplicate Request ID",IF(OR($B159="",$C159="",$D159="",$E159="",$G159="",$H159="",$I159="",$L159="",$M159=""),"Missing required field",IF($I159&lt;$H159,"Latest date precedes earliest date",IF(AND(OR($M159="Active",$M159="Contacting"),$P159=""),"Next follow-up date missing",IF(AND($M159="On Hold",$Q159=""),"Hold-through date missing",IF(AND($M159="Scheduled",$R159=""),"Scheduled date missing",IF(AND(OR($M159="Scheduled",$M159="Removed"),$S159=""),"Outcome reason missing",IF(AND($R159&lt;&gt;"",OR($R159&lt;$H159,$R159&gt;$I159)),"Scheduled date outside requested window","OK")))))))))</f>
        <v/>
      </c>
    </row>
    <row r="160" ht="30" customHeight="1">
      <c r="A160" s="15" t="n"/>
      <c r="B160" s="16" t="n"/>
      <c r="C160" s="16" t="n"/>
      <c r="D160" s="16" t="n"/>
      <c r="E160" s="16" t="n"/>
      <c r="F160" s="16" t="n"/>
      <c r="G160" s="17" t="n"/>
      <c r="H160" s="17" t="n"/>
      <c r="I160" s="17" t="n"/>
      <c r="J160" s="16" t="n"/>
      <c r="K160" s="18" t="n"/>
      <c r="L160" s="16" t="n"/>
      <c r="M160" s="16" t="n"/>
      <c r="N160" s="17" t="n"/>
      <c r="O160" s="18" t="n"/>
      <c r="P160" s="17" t="n"/>
      <c r="Q160" s="17" t="n"/>
      <c r="R160" s="17" t="n"/>
      <c r="S160" s="16" t="n"/>
      <c r="T160" s="19" t="n"/>
      <c r="U160" s="20">
        <f>IF($A160="","",IF(OR($M160="Active",$M160="Contacting",$M160="On Hold"),MAX(0,TODAY()-$G160),""))</f>
        <v/>
      </c>
      <c r="V160" s="21">
        <f>IF($A160="","",IF(OR($M160="Scheduled",$M160="Removed"),"Closed",IF($M160="On Hold",IF($Q160="","Hold date missing",IF($Q160&lt;TODAY(),"Hold expired","On hold")),IF($P160="","Follow-up date missing",IF($P160&lt;TODAY(),"Overdue",IF($P160&lt;=TODAY()+'Lists &amp; Setup'!$B$3,"Due soon","Planned"))))))</f>
        <v/>
      </c>
      <c r="W160" s="21">
        <f>IF($A160="","",IF(OR($M160="Scheduled",$M160="Removed"),"Closed",IF($I160="","Date missing",IF($I160&lt;TODAY(),"Expired",IF($I160&lt;=TODAY()+'Lists &amp; Setup'!$B$4,"Closing soon","Open")))))</f>
        <v/>
      </c>
      <c r="X160" s="21">
        <f>IF($A160="","",IF(COUNTIF($A$5:$A$204,$A160)&gt;1,"Duplicate Request ID",IF(OR($B160="",$C160="",$D160="",$E160="",$G160="",$H160="",$I160="",$L160="",$M160=""),"Missing required field",IF($I160&lt;$H160,"Latest date precedes earliest date",IF(AND(OR($M160="Active",$M160="Contacting"),$P160=""),"Next follow-up date missing",IF(AND($M160="On Hold",$Q160=""),"Hold-through date missing",IF(AND($M160="Scheduled",$R160=""),"Scheduled date missing",IF(AND(OR($M160="Scheduled",$M160="Removed"),$S160=""),"Outcome reason missing",IF(AND($R160&lt;&gt;"",OR($R160&lt;$H160,$R160&gt;$I160)),"Scheduled date outside requested window","OK")))))))))</f>
        <v/>
      </c>
    </row>
    <row r="161" ht="30" customHeight="1">
      <c r="A161" s="15" t="n"/>
      <c r="B161" s="16" t="n"/>
      <c r="C161" s="16" t="n"/>
      <c r="D161" s="16" t="n"/>
      <c r="E161" s="16" t="n"/>
      <c r="F161" s="16" t="n"/>
      <c r="G161" s="17" t="n"/>
      <c r="H161" s="17" t="n"/>
      <c r="I161" s="17" t="n"/>
      <c r="J161" s="16" t="n"/>
      <c r="K161" s="18" t="n"/>
      <c r="L161" s="16" t="n"/>
      <c r="M161" s="16" t="n"/>
      <c r="N161" s="17" t="n"/>
      <c r="O161" s="18" t="n"/>
      <c r="P161" s="17" t="n"/>
      <c r="Q161" s="17" t="n"/>
      <c r="R161" s="17" t="n"/>
      <c r="S161" s="16" t="n"/>
      <c r="T161" s="19" t="n"/>
      <c r="U161" s="20">
        <f>IF($A161="","",IF(OR($M161="Active",$M161="Contacting",$M161="On Hold"),MAX(0,TODAY()-$G161),""))</f>
        <v/>
      </c>
      <c r="V161" s="21">
        <f>IF($A161="","",IF(OR($M161="Scheduled",$M161="Removed"),"Closed",IF($M161="On Hold",IF($Q161="","Hold date missing",IF($Q161&lt;TODAY(),"Hold expired","On hold")),IF($P161="","Follow-up date missing",IF($P161&lt;TODAY(),"Overdue",IF($P161&lt;=TODAY()+'Lists &amp; Setup'!$B$3,"Due soon","Planned"))))))</f>
        <v/>
      </c>
      <c r="W161" s="21">
        <f>IF($A161="","",IF(OR($M161="Scheduled",$M161="Removed"),"Closed",IF($I161="","Date missing",IF($I161&lt;TODAY(),"Expired",IF($I161&lt;=TODAY()+'Lists &amp; Setup'!$B$4,"Closing soon","Open")))))</f>
        <v/>
      </c>
      <c r="X161" s="21">
        <f>IF($A161="","",IF(COUNTIF($A$5:$A$204,$A161)&gt;1,"Duplicate Request ID",IF(OR($B161="",$C161="",$D161="",$E161="",$G161="",$H161="",$I161="",$L161="",$M161=""),"Missing required field",IF($I161&lt;$H161,"Latest date precedes earliest date",IF(AND(OR($M161="Active",$M161="Contacting"),$P161=""),"Next follow-up date missing",IF(AND($M161="On Hold",$Q161=""),"Hold-through date missing",IF(AND($M161="Scheduled",$R161=""),"Scheduled date missing",IF(AND(OR($M161="Scheduled",$M161="Removed"),$S161=""),"Outcome reason missing",IF(AND($R161&lt;&gt;"",OR($R161&lt;$H161,$R161&gt;$I161)),"Scheduled date outside requested window","OK")))))))))</f>
        <v/>
      </c>
    </row>
    <row r="162" ht="30" customHeight="1">
      <c r="A162" s="15" t="n"/>
      <c r="B162" s="16" t="n"/>
      <c r="C162" s="16" t="n"/>
      <c r="D162" s="16" t="n"/>
      <c r="E162" s="16" t="n"/>
      <c r="F162" s="16" t="n"/>
      <c r="G162" s="17" t="n"/>
      <c r="H162" s="17" t="n"/>
      <c r="I162" s="17" t="n"/>
      <c r="J162" s="16" t="n"/>
      <c r="K162" s="18" t="n"/>
      <c r="L162" s="16" t="n"/>
      <c r="M162" s="16" t="n"/>
      <c r="N162" s="17" t="n"/>
      <c r="O162" s="18" t="n"/>
      <c r="P162" s="17" t="n"/>
      <c r="Q162" s="17" t="n"/>
      <c r="R162" s="17" t="n"/>
      <c r="S162" s="16" t="n"/>
      <c r="T162" s="19" t="n"/>
      <c r="U162" s="20">
        <f>IF($A162="","",IF(OR($M162="Active",$M162="Contacting",$M162="On Hold"),MAX(0,TODAY()-$G162),""))</f>
        <v/>
      </c>
      <c r="V162" s="21">
        <f>IF($A162="","",IF(OR($M162="Scheduled",$M162="Removed"),"Closed",IF($M162="On Hold",IF($Q162="","Hold date missing",IF($Q162&lt;TODAY(),"Hold expired","On hold")),IF($P162="","Follow-up date missing",IF($P162&lt;TODAY(),"Overdue",IF($P162&lt;=TODAY()+'Lists &amp; Setup'!$B$3,"Due soon","Planned"))))))</f>
        <v/>
      </c>
      <c r="W162" s="21">
        <f>IF($A162="","",IF(OR($M162="Scheduled",$M162="Removed"),"Closed",IF($I162="","Date missing",IF($I162&lt;TODAY(),"Expired",IF($I162&lt;=TODAY()+'Lists &amp; Setup'!$B$4,"Closing soon","Open")))))</f>
        <v/>
      </c>
      <c r="X162" s="21">
        <f>IF($A162="","",IF(COUNTIF($A$5:$A$204,$A162)&gt;1,"Duplicate Request ID",IF(OR($B162="",$C162="",$D162="",$E162="",$G162="",$H162="",$I162="",$L162="",$M162=""),"Missing required field",IF($I162&lt;$H162,"Latest date precedes earliest date",IF(AND(OR($M162="Active",$M162="Contacting"),$P162=""),"Next follow-up date missing",IF(AND($M162="On Hold",$Q162=""),"Hold-through date missing",IF(AND($M162="Scheduled",$R162=""),"Scheduled date missing",IF(AND(OR($M162="Scheduled",$M162="Removed"),$S162=""),"Outcome reason missing",IF(AND($R162&lt;&gt;"",OR($R162&lt;$H162,$R162&gt;$I162)),"Scheduled date outside requested window","OK")))))))))</f>
        <v/>
      </c>
    </row>
    <row r="163" ht="30" customHeight="1">
      <c r="A163" s="15" t="n"/>
      <c r="B163" s="16" t="n"/>
      <c r="C163" s="16" t="n"/>
      <c r="D163" s="16" t="n"/>
      <c r="E163" s="16" t="n"/>
      <c r="F163" s="16" t="n"/>
      <c r="G163" s="17" t="n"/>
      <c r="H163" s="17" t="n"/>
      <c r="I163" s="17" t="n"/>
      <c r="J163" s="16" t="n"/>
      <c r="K163" s="18" t="n"/>
      <c r="L163" s="16" t="n"/>
      <c r="M163" s="16" t="n"/>
      <c r="N163" s="17" t="n"/>
      <c r="O163" s="18" t="n"/>
      <c r="P163" s="17" t="n"/>
      <c r="Q163" s="17" t="n"/>
      <c r="R163" s="17" t="n"/>
      <c r="S163" s="16" t="n"/>
      <c r="T163" s="19" t="n"/>
      <c r="U163" s="20">
        <f>IF($A163="","",IF(OR($M163="Active",$M163="Contacting",$M163="On Hold"),MAX(0,TODAY()-$G163),""))</f>
        <v/>
      </c>
      <c r="V163" s="21">
        <f>IF($A163="","",IF(OR($M163="Scheduled",$M163="Removed"),"Closed",IF($M163="On Hold",IF($Q163="","Hold date missing",IF($Q163&lt;TODAY(),"Hold expired","On hold")),IF($P163="","Follow-up date missing",IF($P163&lt;TODAY(),"Overdue",IF($P163&lt;=TODAY()+'Lists &amp; Setup'!$B$3,"Due soon","Planned"))))))</f>
        <v/>
      </c>
      <c r="W163" s="21">
        <f>IF($A163="","",IF(OR($M163="Scheduled",$M163="Removed"),"Closed",IF($I163="","Date missing",IF($I163&lt;TODAY(),"Expired",IF($I163&lt;=TODAY()+'Lists &amp; Setup'!$B$4,"Closing soon","Open")))))</f>
        <v/>
      </c>
      <c r="X163" s="21">
        <f>IF($A163="","",IF(COUNTIF($A$5:$A$204,$A163)&gt;1,"Duplicate Request ID",IF(OR($B163="",$C163="",$D163="",$E163="",$G163="",$H163="",$I163="",$L163="",$M163=""),"Missing required field",IF($I163&lt;$H163,"Latest date precedes earliest date",IF(AND(OR($M163="Active",$M163="Contacting"),$P163=""),"Next follow-up date missing",IF(AND($M163="On Hold",$Q163=""),"Hold-through date missing",IF(AND($M163="Scheduled",$R163=""),"Scheduled date missing",IF(AND(OR($M163="Scheduled",$M163="Removed"),$S163=""),"Outcome reason missing",IF(AND($R163&lt;&gt;"",OR($R163&lt;$H163,$R163&gt;$I163)),"Scheduled date outside requested window","OK")))))))))</f>
        <v/>
      </c>
    </row>
    <row r="164" ht="30" customHeight="1">
      <c r="A164" s="15" t="n"/>
      <c r="B164" s="16" t="n"/>
      <c r="C164" s="16" t="n"/>
      <c r="D164" s="16" t="n"/>
      <c r="E164" s="16" t="n"/>
      <c r="F164" s="16" t="n"/>
      <c r="G164" s="17" t="n"/>
      <c r="H164" s="17" t="n"/>
      <c r="I164" s="17" t="n"/>
      <c r="J164" s="16" t="n"/>
      <c r="K164" s="18" t="n"/>
      <c r="L164" s="16" t="n"/>
      <c r="M164" s="16" t="n"/>
      <c r="N164" s="17" t="n"/>
      <c r="O164" s="18" t="n"/>
      <c r="P164" s="17" t="n"/>
      <c r="Q164" s="17" t="n"/>
      <c r="R164" s="17" t="n"/>
      <c r="S164" s="16" t="n"/>
      <c r="T164" s="19" t="n"/>
      <c r="U164" s="20">
        <f>IF($A164="","",IF(OR($M164="Active",$M164="Contacting",$M164="On Hold"),MAX(0,TODAY()-$G164),""))</f>
        <v/>
      </c>
      <c r="V164" s="21">
        <f>IF($A164="","",IF(OR($M164="Scheduled",$M164="Removed"),"Closed",IF($M164="On Hold",IF($Q164="","Hold date missing",IF($Q164&lt;TODAY(),"Hold expired","On hold")),IF($P164="","Follow-up date missing",IF($P164&lt;TODAY(),"Overdue",IF($P164&lt;=TODAY()+'Lists &amp; Setup'!$B$3,"Due soon","Planned"))))))</f>
        <v/>
      </c>
      <c r="W164" s="21">
        <f>IF($A164="","",IF(OR($M164="Scheduled",$M164="Removed"),"Closed",IF($I164="","Date missing",IF($I164&lt;TODAY(),"Expired",IF($I164&lt;=TODAY()+'Lists &amp; Setup'!$B$4,"Closing soon","Open")))))</f>
        <v/>
      </c>
      <c r="X164" s="21">
        <f>IF($A164="","",IF(COUNTIF($A$5:$A$204,$A164)&gt;1,"Duplicate Request ID",IF(OR($B164="",$C164="",$D164="",$E164="",$G164="",$H164="",$I164="",$L164="",$M164=""),"Missing required field",IF($I164&lt;$H164,"Latest date precedes earliest date",IF(AND(OR($M164="Active",$M164="Contacting"),$P164=""),"Next follow-up date missing",IF(AND($M164="On Hold",$Q164=""),"Hold-through date missing",IF(AND($M164="Scheduled",$R164=""),"Scheduled date missing",IF(AND(OR($M164="Scheduled",$M164="Removed"),$S164=""),"Outcome reason missing",IF(AND($R164&lt;&gt;"",OR($R164&lt;$H164,$R164&gt;$I164)),"Scheduled date outside requested window","OK")))))))))</f>
        <v/>
      </c>
    </row>
    <row r="165" ht="30" customHeight="1">
      <c r="A165" s="15" t="n"/>
      <c r="B165" s="16" t="n"/>
      <c r="C165" s="16" t="n"/>
      <c r="D165" s="16" t="n"/>
      <c r="E165" s="16" t="n"/>
      <c r="F165" s="16" t="n"/>
      <c r="G165" s="17" t="n"/>
      <c r="H165" s="17" t="n"/>
      <c r="I165" s="17" t="n"/>
      <c r="J165" s="16" t="n"/>
      <c r="K165" s="18" t="n"/>
      <c r="L165" s="16" t="n"/>
      <c r="M165" s="16" t="n"/>
      <c r="N165" s="17" t="n"/>
      <c r="O165" s="18" t="n"/>
      <c r="P165" s="17" t="n"/>
      <c r="Q165" s="17" t="n"/>
      <c r="R165" s="17" t="n"/>
      <c r="S165" s="16" t="n"/>
      <c r="T165" s="19" t="n"/>
      <c r="U165" s="20">
        <f>IF($A165="","",IF(OR($M165="Active",$M165="Contacting",$M165="On Hold"),MAX(0,TODAY()-$G165),""))</f>
        <v/>
      </c>
      <c r="V165" s="21">
        <f>IF($A165="","",IF(OR($M165="Scheduled",$M165="Removed"),"Closed",IF($M165="On Hold",IF($Q165="","Hold date missing",IF($Q165&lt;TODAY(),"Hold expired","On hold")),IF($P165="","Follow-up date missing",IF($P165&lt;TODAY(),"Overdue",IF($P165&lt;=TODAY()+'Lists &amp; Setup'!$B$3,"Due soon","Planned"))))))</f>
        <v/>
      </c>
      <c r="W165" s="21">
        <f>IF($A165="","",IF(OR($M165="Scheduled",$M165="Removed"),"Closed",IF($I165="","Date missing",IF($I165&lt;TODAY(),"Expired",IF($I165&lt;=TODAY()+'Lists &amp; Setup'!$B$4,"Closing soon","Open")))))</f>
        <v/>
      </c>
      <c r="X165" s="21">
        <f>IF($A165="","",IF(COUNTIF($A$5:$A$204,$A165)&gt;1,"Duplicate Request ID",IF(OR($B165="",$C165="",$D165="",$E165="",$G165="",$H165="",$I165="",$L165="",$M165=""),"Missing required field",IF($I165&lt;$H165,"Latest date precedes earliest date",IF(AND(OR($M165="Active",$M165="Contacting"),$P165=""),"Next follow-up date missing",IF(AND($M165="On Hold",$Q165=""),"Hold-through date missing",IF(AND($M165="Scheduled",$R165=""),"Scheduled date missing",IF(AND(OR($M165="Scheduled",$M165="Removed"),$S165=""),"Outcome reason missing",IF(AND($R165&lt;&gt;"",OR($R165&lt;$H165,$R165&gt;$I165)),"Scheduled date outside requested window","OK")))))))))</f>
        <v/>
      </c>
    </row>
    <row r="166" ht="30" customHeight="1">
      <c r="A166" s="15" t="n"/>
      <c r="B166" s="16" t="n"/>
      <c r="C166" s="16" t="n"/>
      <c r="D166" s="16" t="n"/>
      <c r="E166" s="16" t="n"/>
      <c r="F166" s="16" t="n"/>
      <c r="G166" s="17" t="n"/>
      <c r="H166" s="17" t="n"/>
      <c r="I166" s="17" t="n"/>
      <c r="J166" s="16" t="n"/>
      <c r="K166" s="18" t="n"/>
      <c r="L166" s="16" t="n"/>
      <c r="M166" s="16" t="n"/>
      <c r="N166" s="17" t="n"/>
      <c r="O166" s="18" t="n"/>
      <c r="P166" s="17" t="n"/>
      <c r="Q166" s="17" t="n"/>
      <c r="R166" s="17" t="n"/>
      <c r="S166" s="16" t="n"/>
      <c r="T166" s="19" t="n"/>
      <c r="U166" s="20">
        <f>IF($A166="","",IF(OR($M166="Active",$M166="Contacting",$M166="On Hold"),MAX(0,TODAY()-$G166),""))</f>
        <v/>
      </c>
      <c r="V166" s="21">
        <f>IF($A166="","",IF(OR($M166="Scheduled",$M166="Removed"),"Closed",IF($M166="On Hold",IF($Q166="","Hold date missing",IF($Q166&lt;TODAY(),"Hold expired","On hold")),IF($P166="","Follow-up date missing",IF($P166&lt;TODAY(),"Overdue",IF($P166&lt;=TODAY()+'Lists &amp; Setup'!$B$3,"Due soon","Planned"))))))</f>
        <v/>
      </c>
      <c r="W166" s="21">
        <f>IF($A166="","",IF(OR($M166="Scheduled",$M166="Removed"),"Closed",IF($I166="","Date missing",IF($I166&lt;TODAY(),"Expired",IF($I166&lt;=TODAY()+'Lists &amp; Setup'!$B$4,"Closing soon","Open")))))</f>
        <v/>
      </c>
      <c r="X166" s="21">
        <f>IF($A166="","",IF(COUNTIF($A$5:$A$204,$A166)&gt;1,"Duplicate Request ID",IF(OR($B166="",$C166="",$D166="",$E166="",$G166="",$H166="",$I166="",$L166="",$M166=""),"Missing required field",IF($I166&lt;$H166,"Latest date precedes earliest date",IF(AND(OR($M166="Active",$M166="Contacting"),$P166=""),"Next follow-up date missing",IF(AND($M166="On Hold",$Q166=""),"Hold-through date missing",IF(AND($M166="Scheduled",$R166=""),"Scheduled date missing",IF(AND(OR($M166="Scheduled",$M166="Removed"),$S166=""),"Outcome reason missing",IF(AND($R166&lt;&gt;"",OR($R166&lt;$H166,$R166&gt;$I166)),"Scheduled date outside requested window","OK")))))))))</f>
        <v/>
      </c>
    </row>
    <row r="167" ht="30" customHeight="1">
      <c r="A167" s="15" t="n"/>
      <c r="B167" s="16" t="n"/>
      <c r="C167" s="16" t="n"/>
      <c r="D167" s="16" t="n"/>
      <c r="E167" s="16" t="n"/>
      <c r="F167" s="16" t="n"/>
      <c r="G167" s="17" t="n"/>
      <c r="H167" s="17" t="n"/>
      <c r="I167" s="17" t="n"/>
      <c r="J167" s="16" t="n"/>
      <c r="K167" s="18" t="n"/>
      <c r="L167" s="16" t="n"/>
      <c r="M167" s="16" t="n"/>
      <c r="N167" s="17" t="n"/>
      <c r="O167" s="18" t="n"/>
      <c r="P167" s="17" t="n"/>
      <c r="Q167" s="17" t="n"/>
      <c r="R167" s="17" t="n"/>
      <c r="S167" s="16" t="n"/>
      <c r="T167" s="19" t="n"/>
      <c r="U167" s="20">
        <f>IF($A167="","",IF(OR($M167="Active",$M167="Contacting",$M167="On Hold"),MAX(0,TODAY()-$G167),""))</f>
        <v/>
      </c>
      <c r="V167" s="21">
        <f>IF($A167="","",IF(OR($M167="Scheduled",$M167="Removed"),"Closed",IF($M167="On Hold",IF($Q167="","Hold date missing",IF($Q167&lt;TODAY(),"Hold expired","On hold")),IF($P167="","Follow-up date missing",IF($P167&lt;TODAY(),"Overdue",IF($P167&lt;=TODAY()+'Lists &amp; Setup'!$B$3,"Due soon","Planned"))))))</f>
        <v/>
      </c>
      <c r="W167" s="21">
        <f>IF($A167="","",IF(OR($M167="Scheduled",$M167="Removed"),"Closed",IF($I167="","Date missing",IF($I167&lt;TODAY(),"Expired",IF($I167&lt;=TODAY()+'Lists &amp; Setup'!$B$4,"Closing soon","Open")))))</f>
        <v/>
      </c>
      <c r="X167" s="21">
        <f>IF($A167="","",IF(COUNTIF($A$5:$A$204,$A167)&gt;1,"Duplicate Request ID",IF(OR($B167="",$C167="",$D167="",$E167="",$G167="",$H167="",$I167="",$L167="",$M167=""),"Missing required field",IF($I167&lt;$H167,"Latest date precedes earliest date",IF(AND(OR($M167="Active",$M167="Contacting"),$P167=""),"Next follow-up date missing",IF(AND($M167="On Hold",$Q167=""),"Hold-through date missing",IF(AND($M167="Scheduled",$R167=""),"Scheduled date missing",IF(AND(OR($M167="Scheduled",$M167="Removed"),$S167=""),"Outcome reason missing",IF(AND($R167&lt;&gt;"",OR($R167&lt;$H167,$R167&gt;$I167)),"Scheduled date outside requested window","OK")))))))))</f>
        <v/>
      </c>
    </row>
    <row r="168" ht="30" customHeight="1">
      <c r="A168" s="15" t="n"/>
      <c r="B168" s="16" t="n"/>
      <c r="C168" s="16" t="n"/>
      <c r="D168" s="16" t="n"/>
      <c r="E168" s="16" t="n"/>
      <c r="F168" s="16" t="n"/>
      <c r="G168" s="17" t="n"/>
      <c r="H168" s="17" t="n"/>
      <c r="I168" s="17" t="n"/>
      <c r="J168" s="16" t="n"/>
      <c r="K168" s="18" t="n"/>
      <c r="L168" s="16" t="n"/>
      <c r="M168" s="16" t="n"/>
      <c r="N168" s="17" t="n"/>
      <c r="O168" s="18" t="n"/>
      <c r="P168" s="17" t="n"/>
      <c r="Q168" s="17" t="n"/>
      <c r="R168" s="17" t="n"/>
      <c r="S168" s="16" t="n"/>
      <c r="T168" s="19" t="n"/>
      <c r="U168" s="20">
        <f>IF($A168="","",IF(OR($M168="Active",$M168="Contacting",$M168="On Hold"),MAX(0,TODAY()-$G168),""))</f>
        <v/>
      </c>
      <c r="V168" s="21">
        <f>IF($A168="","",IF(OR($M168="Scheduled",$M168="Removed"),"Closed",IF($M168="On Hold",IF($Q168="","Hold date missing",IF($Q168&lt;TODAY(),"Hold expired","On hold")),IF($P168="","Follow-up date missing",IF($P168&lt;TODAY(),"Overdue",IF($P168&lt;=TODAY()+'Lists &amp; Setup'!$B$3,"Due soon","Planned"))))))</f>
        <v/>
      </c>
      <c r="W168" s="21">
        <f>IF($A168="","",IF(OR($M168="Scheduled",$M168="Removed"),"Closed",IF($I168="","Date missing",IF($I168&lt;TODAY(),"Expired",IF($I168&lt;=TODAY()+'Lists &amp; Setup'!$B$4,"Closing soon","Open")))))</f>
        <v/>
      </c>
      <c r="X168" s="21">
        <f>IF($A168="","",IF(COUNTIF($A$5:$A$204,$A168)&gt;1,"Duplicate Request ID",IF(OR($B168="",$C168="",$D168="",$E168="",$G168="",$H168="",$I168="",$L168="",$M168=""),"Missing required field",IF($I168&lt;$H168,"Latest date precedes earliest date",IF(AND(OR($M168="Active",$M168="Contacting"),$P168=""),"Next follow-up date missing",IF(AND($M168="On Hold",$Q168=""),"Hold-through date missing",IF(AND($M168="Scheduled",$R168=""),"Scheduled date missing",IF(AND(OR($M168="Scheduled",$M168="Removed"),$S168=""),"Outcome reason missing",IF(AND($R168&lt;&gt;"",OR($R168&lt;$H168,$R168&gt;$I168)),"Scheduled date outside requested window","OK")))))))))</f>
        <v/>
      </c>
    </row>
    <row r="169" ht="30" customHeight="1">
      <c r="A169" s="15" t="n"/>
      <c r="B169" s="16" t="n"/>
      <c r="C169" s="16" t="n"/>
      <c r="D169" s="16" t="n"/>
      <c r="E169" s="16" t="n"/>
      <c r="F169" s="16" t="n"/>
      <c r="G169" s="17" t="n"/>
      <c r="H169" s="17" t="n"/>
      <c r="I169" s="17" t="n"/>
      <c r="J169" s="16" t="n"/>
      <c r="K169" s="18" t="n"/>
      <c r="L169" s="16" t="n"/>
      <c r="M169" s="16" t="n"/>
      <c r="N169" s="17" t="n"/>
      <c r="O169" s="18" t="n"/>
      <c r="P169" s="17" t="n"/>
      <c r="Q169" s="17" t="n"/>
      <c r="R169" s="17" t="n"/>
      <c r="S169" s="16" t="n"/>
      <c r="T169" s="19" t="n"/>
      <c r="U169" s="20">
        <f>IF($A169="","",IF(OR($M169="Active",$M169="Contacting",$M169="On Hold"),MAX(0,TODAY()-$G169),""))</f>
        <v/>
      </c>
      <c r="V169" s="21">
        <f>IF($A169="","",IF(OR($M169="Scheduled",$M169="Removed"),"Closed",IF($M169="On Hold",IF($Q169="","Hold date missing",IF($Q169&lt;TODAY(),"Hold expired","On hold")),IF($P169="","Follow-up date missing",IF($P169&lt;TODAY(),"Overdue",IF($P169&lt;=TODAY()+'Lists &amp; Setup'!$B$3,"Due soon","Planned"))))))</f>
        <v/>
      </c>
      <c r="W169" s="21">
        <f>IF($A169="","",IF(OR($M169="Scheduled",$M169="Removed"),"Closed",IF($I169="","Date missing",IF($I169&lt;TODAY(),"Expired",IF($I169&lt;=TODAY()+'Lists &amp; Setup'!$B$4,"Closing soon","Open")))))</f>
        <v/>
      </c>
      <c r="X169" s="21">
        <f>IF($A169="","",IF(COUNTIF($A$5:$A$204,$A169)&gt;1,"Duplicate Request ID",IF(OR($B169="",$C169="",$D169="",$E169="",$G169="",$H169="",$I169="",$L169="",$M169=""),"Missing required field",IF($I169&lt;$H169,"Latest date precedes earliest date",IF(AND(OR($M169="Active",$M169="Contacting"),$P169=""),"Next follow-up date missing",IF(AND($M169="On Hold",$Q169=""),"Hold-through date missing",IF(AND($M169="Scheduled",$R169=""),"Scheduled date missing",IF(AND(OR($M169="Scheduled",$M169="Removed"),$S169=""),"Outcome reason missing",IF(AND($R169&lt;&gt;"",OR($R169&lt;$H169,$R169&gt;$I169)),"Scheduled date outside requested window","OK")))))))))</f>
        <v/>
      </c>
    </row>
    <row r="170" ht="30" customHeight="1">
      <c r="A170" s="15" t="n"/>
      <c r="B170" s="16" t="n"/>
      <c r="C170" s="16" t="n"/>
      <c r="D170" s="16" t="n"/>
      <c r="E170" s="16" t="n"/>
      <c r="F170" s="16" t="n"/>
      <c r="G170" s="17" t="n"/>
      <c r="H170" s="17" t="n"/>
      <c r="I170" s="17" t="n"/>
      <c r="J170" s="16" t="n"/>
      <c r="K170" s="18" t="n"/>
      <c r="L170" s="16" t="n"/>
      <c r="M170" s="16" t="n"/>
      <c r="N170" s="17" t="n"/>
      <c r="O170" s="18" t="n"/>
      <c r="P170" s="17" t="n"/>
      <c r="Q170" s="17" t="n"/>
      <c r="R170" s="17" t="n"/>
      <c r="S170" s="16" t="n"/>
      <c r="T170" s="19" t="n"/>
      <c r="U170" s="20">
        <f>IF($A170="","",IF(OR($M170="Active",$M170="Contacting",$M170="On Hold"),MAX(0,TODAY()-$G170),""))</f>
        <v/>
      </c>
      <c r="V170" s="21">
        <f>IF($A170="","",IF(OR($M170="Scheduled",$M170="Removed"),"Closed",IF($M170="On Hold",IF($Q170="","Hold date missing",IF($Q170&lt;TODAY(),"Hold expired","On hold")),IF($P170="","Follow-up date missing",IF($P170&lt;TODAY(),"Overdue",IF($P170&lt;=TODAY()+'Lists &amp; Setup'!$B$3,"Due soon","Planned"))))))</f>
        <v/>
      </c>
      <c r="W170" s="21">
        <f>IF($A170="","",IF(OR($M170="Scheduled",$M170="Removed"),"Closed",IF($I170="","Date missing",IF($I170&lt;TODAY(),"Expired",IF($I170&lt;=TODAY()+'Lists &amp; Setup'!$B$4,"Closing soon","Open")))))</f>
        <v/>
      </c>
      <c r="X170" s="21">
        <f>IF($A170="","",IF(COUNTIF($A$5:$A$204,$A170)&gt;1,"Duplicate Request ID",IF(OR($B170="",$C170="",$D170="",$E170="",$G170="",$H170="",$I170="",$L170="",$M170=""),"Missing required field",IF($I170&lt;$H170,"Latest date precedes earliest date",IF(AND(OR($M170="Active",$M170="Contacting"),$P170=""),"Next follow-up date missing",IF(AND($M170="On Hold",$Q170=""),"Hold-through date missing",IF(AND($M170="Scheduled",$R170=""),"Scheduled date missing",IF(AND(OR($M170="Scheduled",$M170="Removed"),$S170=""),"Outcome reason missing",IF(AND($R170&lt;&gt;"",OR($R170&lt;$H170,$R170&gt;$I170)),"Scheduled date outside requested window","OK")))))))))</f>
        <v/>
      </c>
    </row>
    <row r="171" ht="30" customHeight="1">
      <c r="A171" s="15" t="n"/>
      <c r="B171" s="16" t="n"/>
      <c r="C171" s="16" t="n"/>
      <c r="D171" s="16" t="n"/>
      <c r="E171" s="16" t="n"/>
      <c r="F171" s="16" t="n"/>
      <c r="G171" s="17" t="n"/>
      <c r="H171" s="17" t="n"/>
      <c r="I171" s="17" t="n"/>
      <c r="J171" s="16" t="n"/>
      <c r="K171" s="18" t="n"/>
      <c r="L171" s="16" t="n"/>
      <c r="M171" s="16" t="n"/>
      <c r="N171" s="17" t="n"/>
      <c r="O171" s="18" t="n"/>
      <c r="P171" s="17" t="n"/>
      <c r="Q171" s="17" t="n"/>
      <c r="R171" s="17" t="n"/>
      <c r="S171" s="16" t="n"/>
      <c r="T171" s="19" t="n"/>
      <c r="U171" s="20">
        <f>IF($A171="","",IF(OR($M171="Active",$M171="Contacting",$M171="On Hold"),MAX(0,TODAY()-$G171),""))</f>
        <v/>
      </c>
      <c r="V171" s="21">
        <f>IF($A171="","",IF(OR($M171="Scheduled",$M171="Removed"),"Closed",IF($M171="On Hold",IF($Q171="","Hold date missing",IF($Q171&lt;TODAY(),"Hold expired","On hold")),IF($P171="","Follow-up date missing",IF($P171&lt;TODAY(),"Overdue",IF($P171&lt;=TODAY()+'Lists &amp; Setup'!$B$3,"Due soon","Planned"))))))</f>
        <v/>
      </c>
      <c r="W171" s="21">
        <f>IF($A171="","",IF(OR($M171="Scheduled",$M171="Removed"),"Closed",IF($I171="","Date missing",IF($I171&lt;TODAY(),"Expired",IF($I171&lt;=TODAY()+'Lists &amp; Setup'!$B$4,"Closing soon","Open")))))</f>
        <v/>
      </c>
      <c r="X171" s="21">
        <f>IF($A171="","",IF(COUNTIF($A$5:$A$204,$A171)&gt;1,"Duplicate Request ID",IF(OR($B171="",$C171="",$D171="",$E171="",$G171="",$H171="",$I171="",$L171="",$M171=""),"Missing required field",IF($I171&lt;$H171,"Latest date precedes earliest date",IF(AND(OR($M171="Active",$M171="Contacting"),$P171=""),"Next follow-up date missing",IF(AND($M171="On Hold",$Q171=""),"Hold-through date missing",IF(AND($M171="Scheduled",$R171=""),"Scheduled date missing",IF(AND(OR($M171="Scheduled",$M171="Removed"),$S171=""),"Outcome reason missing",IF(AND($R171&lt;&gt;"",OR($R171&lt;$H171,$R171&gt;$I171)),"Scheduled date outside requested window","OK")))))))))</f>
        <v/>
      </c>
    </row>
    <row r="172" ht="30" customHeight="1">
      <c r="A172" s="15" t="n"/>
      <c r="B172" s="16" t="n"/>
      <c r="C172" s="16" t="n"/>
      <c r="D172" s="16" t="n"/>
      <c r="E172" s="16" t="n"/>
      <c r="F172" s="16" t="n"/>
      <c r="G172" s="17" t="n"/>
      <c r="H172" s="17" t="n"/>
      <c r="I172" s="17" t="n"/>
      <c r="J172" s="16" t="n"/>
      <c r="K172" s="18" t="n"/>
      <c r="L172" s="16" t="n"/>
      <c r="M172" s="16" t="n"/>
      <c r="N172" s="17" t="n"/>
      <c r="O172" s="18" t="n"/>
      <c r="P172" s="17" t="n"/>
      <c r="Q172" s="17" t="n"/>
      <c r="R172" s="17" t="n"/>
      <c r="S172" s="16" t="n"/>
      <c r="T172" s="19" t="n"/>
      <c r="U172" s="20">
        <f>IF($A172="","",IF(OR($M172="Active",$M172="Contacting",$M172="On Hold"),MAX(0,TODAY()-$G172),""))</f>
        <v/>
      </c>
      <c r="V172" s="21">
        <f>IF($A172="","",IF(OR($M172="Scheduled",$M172="Removed"),"Closed",IF($M172="On Hold",IF($Q172="","Hold date missing",IF($Q172&lt;TODAY(),"Hold expired","On hold")),IF($P172="","Follow-up date missing",IF($P172&lt;TODAY(),"Overdue",IF($P172&lt;=TODAY()+'Lists &amp; Setup'!$B$3,"Due soon","Planned"))))))</f>
        <v/>
      </c>
      <c r="W172" s="21">
        <f>IF($A172="","",IF(OR($M172="Scheduled",$M172="Removed"),"Closed",IF($I172="","Date missing",IF($I172&lt;TODAY(),"Expired",IF($I172&lt;=TODAY()+'Lists &amp; Setup'!$B$4,"Closing soon","Open")))))</f>
        <v/>
      </c>
      <c r="X172" s="21">
        <f>IF($A172="","",IF(COUNTIF($A$5:$A$204,$A172)&gt;1,"Duplicate Request ID",IF(OR($B172="",$C172="",$D172="",$E172="",$G172="",$H172="",$I172="",$L172="",$M172=""),"Missing required field",IF($I172&lt;$H172,"Latest date precedes earliest date",IF(AND(OR($M172="Active",$M172="Contacting"),$P172=""),"Next follow-up date missing",IF(AND($M172="On Hold",$Q172=""),"Hold-through date missing",IF(AND($M172="Scheduled",$R172=""),"Scheduled date missing",IF(AND(OR($M172="Scheduled",$M172="Removed"),$S172=""),"Outcome reason missing",IF(AND($R172&lt;&gt;"",OR($R172&lt;$H172,$R172&gt;$I172)),"Scheduled date outside requested window","OK")))))))))</f>
        <v/>
      </c>
    </row>
    <row r="173" ht="30" customHeight="1">
      <c r="A173" s="15" t="n"/>
      <c r="B173" s="16" t="n"/>
      <c r="C173" s="16" t="n"/>
      <c r="D173" s="16" t="n"/>
      <c r="E173" s="16" t="n"/>
      <c r="F173" s="16" t="n"/>
      <c r="G173" s="17" t="n"/>
      <c r="H173" s="17" t="n"/>
      <c r="I173" s="17" t="n"/>
      <c r="J173" s="16" t="n"/>
      <c r="K173" s="18" t="n"/>
      <c r="L173" s="16" t="n"/>
      <c r="M173" s="16" t="n"/>
      <c r="N173" s="17" t="n"/>
      <c r="O173" s="18" t="n"/>
      <c r="P173" s="17" t="n"/>
      <c r="Q173" s="17" t="n"/>
      <c r="R173" s="17" t="n"/>
      <c r="S173" s="16" t="n"/>
      <c r="T173" s="19" t="n"/>
      <c r="U173" s="20">
        <f>IF($A173="","",IF(OR($M173="Active",$M173="Contacting",$M173="On Hold"),MAX(0,TODAY()-$G173),""))</f>
        <v/>
      </c>
      <c r="V173" s="21">
        <f>IF($A173="","",IF(OR($M173="Scheduled",$M173="Removed"),"Closed",IF($M173="On Hold",IF($Q173="","Hold date missing",IF($Q173&lt;TODAY(),"Hold expired","On hold")),IF($P173="","Follow-up date missing",IF($P173&lt;TODAY(),"Overdue",IF($P173&lt;=TODAY()+'Lists &amp; Setup'!$B$3,"Due soon","Planned"))))))</f>
        <v/>
      </c>
      <c r="W173" s="21">
        <f>IF($A173="","",IF(OR($M173="Scheduled",$M173="Removed"),"Closed",IF($I173="","Date missing",IF($I173&lt;TODAY(),"Expired",IF($I173&lt;=TODAY()+'Lists &amp; Setup'!$B$4,"Closing soon","Open")))))</f>
        <v/>
      </c>
      <c r="X173" s="21">
        <f>IF($A173="","",IF(COUNTIF($A$5:$A$204,$A173)&gt;1,"Duplicate Request ID",IF(OR($B173="",$C173="",$D173="",$E173="",$G173="",$H173="",$I173="",$L173="",$M173=""),"Missing required field",IF($I173&lt;$H173,"Latest date precedes earliest date",IF(AND(OR($M173="Active",$M173="Contacting"),$P173=""),"Next follow-up date missing",IF(AND($M173="On Hold",$Q173=""),"Hold-through date missing",IF(AND($M173="Scheduled",$R173=""),"Scheduled date missing",IF(AND(OR($M173="Scheduled",$M173="Removed"),$S173=""),"Outcome reason missing",IF(AND($R173&lt;&gt;"",OR($R173&lt;$H173,$R173&gt;$I173)),"Scheduled date outside requested window","OK")))))))))</f>
        <v/>
      </c>
    </row>
    <row r="174" ht="30" customHeight="1">
      <c r="A174" s="15" t="n"/>
      <c r="B174" s="16" t="n"/>
      <c r="C174" s="16" t="n"/>
      <c r="D174" s="16" t="n"/>
      <c r="E174" s="16" t="n"/>
      <c r="F174" s="16" t="n"/>
      <c r="G174" s="17" t="n"/>
      <c r="H174" s="17" t="n"/>
      <c r="I174" s="17" t="n"/>
      <c r="J174" s="16" t="n"/>
      <c r="K174" s="18" t="n"/>
      <c r="L174" s="16" t="n"/>
      <c r="M174" s="16" t="n"/>
      <c r="N174" s="17" t="n"/>
      <c r="O174" s="18" t="n"/>
      <c r="P174" s="17" t="n"/>
      <c r="Q174" s="17" t="n"/>
      <c r="R174" s="17" t="n"/>
      <c r="S174" s="16" t="n"/>
      <c r="T174" s="19" t="n"/>
      <c r="U174" s="20">
        <f>IF($A174="","",IF(OR($M174="Active",$M174="Contacting",$M174="On Hold"),MAX(0,TODAY()-$G174),""))</f>
        <v/>
      </c>
      <c r="V174" s="21">
        <f>IF($A174="","",IF(OR($M174="Scheduled",$M174="Removed"),"Closed",IF($M174="On Hold",IF($Q174="","Hold date missing",IF($Q174&lt;TODAY(),"Hold expired","On hold")),IF($P174="","Follow-up date missing",IF($P174&lt;TODAY(),"Overdue",IF($P174&lt;=TODAY()+'Lists &amp; Setup'!$B$3,"Due soon","Planned"))))))</f>
        <v/>
      </c>
      <c r="W174" s="21">
        <f>IF($A174="","",IF(OR($M174="Scheduled",$M174="Removed"),"Closed",IF($I174="","Date missing",IF($I174&lt;TODAY(),"Expired",IF($I174&lt;=TODAY()+'Lists &amp; Setup'!$B$4,"Closing soon","Open")))))</f>
        <v/>
      </c>
      <c r="X174" s="21">
        <f>IF($A174="","",IF(COUNTIF($A$5:$A$204,$A174)&gt;1,"Duplicate Request ID",IF(OR($B174="",$C174="",$D174="",$E174="",$G174="",$H174="",$I174="",$L174="",$M174=""),"Missing required field",IF($I174&lt;$H174,"Latest date precedes earliest date",IF(AND(OR($M174="Active",$M174="Contacting"),$P174=""),"Next follow-up date missing",IF(AND($M174="On Hold",$Q174=""),"Hold-through date missing",IF(AND($M174="Scheduled",$R174=""),"Scheduled date missing",IF(AND(OR($M174="Scheduled",$M174="Removed"),$S174=""),"Outcome reason missing",IF(AND($R174&lt;&gt;"",OR($R174&lt;$H174,$R174&gt;$I174)),"Scheduled date outside requested window","OK")))))))))</f>
        <v/>
      </c>
    </row>
    <row r="175" ht="30" customHeight="1">
      <c r="A175" s="15" t="n"/>
      <c r="B175" s="16" t="n"/>
      <c r="C175" s="16" t="n"/>
      <c r="D175" s="16" t="n"/>
      <c r="E175" s="16" t="n"/>
      <c r="F175" s="16" t="n"/>
      <c r="G175" s="17" t="n"/>
      <c r="H175" s="17" t="n"/>
      <c r="I175" s="17" t="n"/>
      <c r="J175" s="16" t="n"/>
      <c r="K175" s="18" t="n"/>
      <c r="L175" s="16" t="n"/>
      <c r="M175" s="16" t="n"/>
      <c r="N175" s="17" t="n"/>
      <c r="O175" s="18" t="n"/>
      <c r="P175" s="17" t="n"/>
      <c r="Q175" s="17" t="n"/>
      <c r="R175" s="17" t="n"/>
      <c r="S175" s="16" t="n"/>
      <c r="T175" s="19" t="n"/>
      <c r="U175" s="20">
        <f>IF($A175="","",IF(OR($M175="Active",$M175="Contacting",$M175="On Hold"),MAX(0,TODAY()-$G175),""))</f>
        <v/>
      </c>
      <c r="V175" s="21">
        <f>IF($A175="","",IF(OR($M175="Scheduled",$M175="Removed"),"Closed",IF($M175="On Hold",IF($Q175="","Hold date missing",IF($Q175&lt;TODAY(),"Hold expired","On hold")),IF($P175="","Follow-up date missing",IF($P175&lt;TODAY(),"Overdue",IF($P175&lt;=TODAY()+'Lists &amp; Setup'!$B$3,"Due soon","Planned"))))))</f>
        <v/>
      </c>
      <c r="W175" s="21">
        <f>IF($A175="","",IF(OR($M175="Scheduled",$M175="Removed"),"Closed",IF($I175="","Date missing",IF($I175&lt;TODAY(),"Expired",IF($I175&lt;=TODAY()+'Lists &amp; Setup'!$B$4,"Closing soon","Open")))))</f>
        <v/>
      </c>
      <c r="X175" s="21">
        <f>IF($A175="","",IF(COUNTIF($A$5:$A$204,$A175)&gt;1,"Duplicate Request ID",IF(OR($B175="",$C175="",$D175="",$E175="",$G175="",$H175="",$I175="",$L175="",$M175=""),"Missing required field",IF($I175&lt;$H175,"Latest date precedes earliest date",IF(AND(OR($M175="Active",$M175="Contacting"),$P175=""),"Next follow-up date missing",IF(AND($M175="On Hold",$Q175=""),"Hold-through date missing",IF(AND($M175="Scheduled",$R175=""),"Scheduled date missing",IF(AND(OR($M175="Scheduled",$M175="Removed"),$S175=""),"Outcome reason missing",IF(AND($R175&lt;&gt;"",OR($R175&lt;$H175,$R175&gt;$I175)),"Scheduled date outside requested window","OK")))))))))</f>
        <v/>
      </c>
    </row>
    <row r="176" ht="30" customHeight="1">
      <c r="A176" s="15" t="n"/>
      <c r="B176" s="16" t="n"/>
      <c r="C176" s="16" t="n"/>
      <c r="D176" s="16" t="n"/>
      <c r="E176" s="16" t="n"/>
      <c r="F176" s="16" t="n"/>
      <c r="G176" s="17" t="n"/>
      <c r="H176" s="17" t="n"/>
      <c r="I176" s="17" t="n"/>
      <c r="J176" s="16" t="n"/>
      <c r="K176" s="18" t="n"/>
      <c r="L176" s="16" t="n"/>
      <c r="M176" s="16" t="n"/>
      <c r="N176" s="17" t="n"/>
      <c r="O176" s="18" t="n"/>
      <c r="P176" s="17" t="n"/>
      <c r="Q176" s="17" t="n"/>
      <c r="R176" s="17" t="n"/>
      <c r="S176" s="16" t="n"/>
      <c r="T176" s="19" t="n"/>
      <c r="U176" s="20">
        <f>IF($A176="","",IF(OR($M176="Active",$M176="Contacting",$M176="On Hold"),MAX(0,TODAY()-$G176),""))</f>
        <v/>
      </c>
      <c r="V176" s="21">
        <f>IF($A176="","",IF(OR($M176="Scheduled",$M176="Removed"),"Closed",IF($M176="On Hold",IF($Q176="","Hold date missing",IF($Q176&lt;TODAY(),"Hold expired","On hold")),IF($P176="","Follow-up date missing",IF($P176&lt;TODAY(),"Overdue",IF($P176&lt;=TODAY()+'Lists &amp; Setup'!$B$3,"Due soon","Planned"))))))</f>
        <v/>
      </c>
      <c r="W176" s="21">
        <f>IF($A176="","",IF(OR($M176="Scheduled",$M176="Removed"),"Closed",IF($I176="","Date missing",IF($I176&lt;TODAY(),"Expired",IF($I176&lt;=TODAY()+'Lists &amp; Setup'!$B$4,"Closing soon","Open")))))</f>
        <v/>
      </c>
      <c r="X176" s="21">
        <f>IF($A176="","",IF(COUNTIF($A$5:$A$204,$A176)&gt;1,"Duplicate Request ID",IF(OR($B176="",$C176="",$D176="",$E176="",$G176="",$H176="",$I176="",$L176="",$M176=""),"Missing required field",IF($I176&lt;$H176,"Latest date precedes earliest date",IF(AND(OR($M176="Active",$M176="Contacting"),$P176=""),"Next follow-up date missing",IF(AND($M176="On Hold",$Q176=""),"Hold-through date missing",IF(AND($M176="Scheduled",$R176=""),"Scheduled date missing",IF(AND(OR($M176="Scheduled",$M176="Removed"),$S176=""),"Outcome reason missing",IF(AND($R176&lt;&gt;"",OR($R176&lt;$H176,$R176&gt;$I176)),"Scheduled date outside requested window","OK")))))))))</f>
        <v/>
      </c>
    </row>
    <row r="177" ht="30" customHeight="1">
      <c r="A177" s="15" t="n"/>
      <c r="B177" s="16" t="n"/>
      <c r="C177" s="16" t="n"/>
      <c r="D177" s="16" t="n"/>
      <c r="E177" s="16" t="n"/>
      <c r="F177" s="16" t="n"/>
      <c r="G177" s="17" t="n"/>
      <c r="H177" s="17" t="n"/>
      <c r="I177" s="17" t="n"/>
      <c r="J177" s="16" t="n"/>
      <c r="K177" s="18" t="n"/>
      <c r="L177" s="16" t="n"/>
      <c r="M177" s="16" t="n"/>
      <c r="N177" s="17" t="n"/>
      <c r="O177" s="18" t="n"/>
      <c r="P177" s="17" t="n"/>
      <c r="Q177" s="17" t="n"/>
      <c r="R177" s="17" t="n"/>
      <c r="S177" s="16" t="n"/>
      <c r="T177" s="19" t="n"/>
      <c r="U177" s="20">
        <f>IF($A177="","",IF(OR($M177="Active",$M177="Contacting",$M177="On Hold"),MAX(0,TODAY()-$G177),""))</f>
        <v/>
      </c>
      <c r="V177" s="21">
        <f>IF($A177="","",IF(OR($M177="Scheduled",$M177="Removed"),"Closed",IF($M177="On Hold",IF($Q177="","Hold date missing",IF($Q177&lt;TODAY(),"Hold expired","On hold")),IF($P177="","Follow-up date missing",IF($P177&lt;TODAY(),"Overdue",IF($P177&lt;=TODAY()+'Lists &amp; Setup'!$B$3,"Due soon","Planned"))))))</f>
        <v/>
      </c>
      <c r="W177" s="21">
        <f>IF($A177="","",IF(OR($M177="Scheduled",$M177="Removed"),"Closed",IF($I177="","Date missing",IF($I177&lt;TODAY(),"Expired",IF($I177&lt;=TODAY()+'Lists &amp; Setup'!$B$4,"Closing soon","Open")))))</f>
        <v/>
      </c>
      <c r="X177" s="21">
        <f>IF($A177="","",IF(COUNTIF($A$5:$A$204,$A177)&gt;1,"Duplicate Request ID",IF(OR($B177="",$C177="",$D177="",$E177="",$G177="",$H177="",$I177="",$L177="",$M177=""),"Missing required field",IF($I177&lt;$H177,"Latest date precedes earliest date",IF(AND(OR($M177="Active",$M177="Contacting"),$P177=""),"Next follow-up date missing",IF(AND($M177="On Hold",$Q177=""),"Hold-through date missing",IF(AND($M177="Scheduled",$R177=""),"Scheduled date missing",IF(AND(OR($M177="Scheduled",$M177="Removed"),$S177=""),"Outcome reason missing",IF(AND($R177&lt;&gt;"",OR($R177&lt;$H177,$R177&gt;$I177)),"Scheduled date outside requested window","OK")))))))))</f>
        <v/>
      </c>
    </row>
    <row r="178" ht="30" customHeight="1">
      <c r="A178" s="15" t="n"/>
      <c r="B178" s="16" t="n"/>
      <c r="C178" s="16" t="n"/>
      <c r="D178" s="16" t="n"/>
      <c r="E178" s="16" t="n"/>
      <c r="F178" s="16" t="n"/>
      <c r="G178" s="17" t="n"/>
      <c r="H178" s="17" t="n"/>
      <c r="I178" s="17" t="n"/>
      <c r="J178" s="16" t="n"/>
      <c r="K178" s="18" t="n"/>
      <c r="L178" s="16" t="n"/>
      <c r="M178" s="16" t="n"/>
      <c r="N178" s="17" t="n"/>
      <c r="O178" s="18" t="n"/>
      <c r="P178" s="17" t="n"/>
      <c r="Q178" s="17" t="n"/>
      <c r="R178" s="17" t="n"/>
      <c r="S178" s="16" t="n"/>
      <c r="T178" s="19" t="n"/>
      <c r="U178" s="20">
        <f>IF($A178="","",IF(OR($M178="Active",$M178="Contacting",$M178="On Hold"),MAX(0,TODAY()-$G178),""))</f>
        <v/>
      </c>
      <c r="V178" s="21">
        <f>IF($A178="","",IF(OR($M178="Scheduled",$M178="Removed"),"Closed",IF($M178="On Hold",IF($Q178="","Hold date missing",IF($Q178&lt;TODAY(),"Hold expired","On hold")),IF($P178="","Follow-up date missing",IF($P178&lt;TODAY(),"Overdue",IF($P178&lt;=TODAY()+'Lists &amp; Setup'!$B$3,"Due soon","Planned"))))))</f>
        <v/>
      </c>
      <c r="W178" s="21">
        <f>IF($A178="","",IF(OR($M178="Scheduled",$M178="Removed"),"Closed",IF($I178="","Date missing",IF($I178&lt;TODAY(),"Expired",IF($I178&lt;=TODAY()+'Lists &amp; Setup'!$B$4,"Closing soon","Open")))))</f>
        <v/>
      </c>
      <c r="X178" s="21">
        <f>IF($A178="","",IF(COUNTIF($A$5:$A$204,$A178)&gt;1,"Duplicate Request ID",IF(OR($B178="",$C178="",$D178="",$E178="",$G178="",$H178="",$I178="",$L178="",$M178=""),"Missing required field",IF($I178&lt;$H178,"Latest date precedes earliest date",IF(AND(OR($M178="Active",$M178="Contacting"),$P178=""),"Next follow-up date missing",IF(AND($M178="On Hold",$Q178=""),"Hold-through date missing",IF(AND($M178="Scheduled",$R178=""),"Scheduled date missing",IF(AND(OR($M178="Scheduled",$M178="Removed"),$S178=""),"Outcome reason missing",IF(AND($R178&lt;&gt;"",OR($R178&lt;$H178,$R178&gt;$I178)),"Scheduled date outside requested window","OK")))))))))</f>
        <v/>
      </c>
    </row>
    <row r="179" ht="30" customHeight="1">
      <c r="A179" s="15" t="n"/>
      <c r="B179" s="16" t="n"/>
      <c r="C179" s="16" t="n"/>
      <c r="D179" s="16" t="n"/>
      <c r="E179" s="16" t="n"/>
      <c r="F179" s="16" t="n"/>
      <c r="G179" s="17" t="n"/>
      <c r="H179" s="17" t="n"/>
      <c r="I179" s="17" t="n"/>
      <c r="J179" s="16" t="n"/>
      <c r="K179" s="18" t="n"/>
      <c r="L179" s="16" t="n"/>
      <c r="M179" s="16" t="n"/>
      <c r="N179" s="17" t="n"/>
      <c r="O179" s="18" t="n"/>
      <c r="P179" s="17" t="n"/>
      <c r="Q179" s="17" t="n"/>
      <c r="R179" s="17" t="n"/>
      <c r="S179" s="16" t="n"/>
      <c r="T179" s="19" t="n"/>
      <c r="U179" s="20">
        <f>IF($A179="","",IF(OR($M179="Active",$M179="Contacting",$M179="On Hold"),MAX(0,TODAY()-$G179),""))</f>
        <v/>
      </c>
      <c r="V179" s="21">
        <f>IF($A179="","",IF(OR($M179="Scheduled",$M179="Removed"),"Closed",IF($M179="On Hold",IF($Q179="","Hold date missing",IF($Q179&lt;TODAY(),"Hold expired","On hold")),IF($P179="","Follow-up date missing",IF($P179&lt;TODAY(),"Overdue",IF($P179&lt;=TODAY()+'Lists &amp; Setup'!$B$3,"Due soon","Planned"))))))</f>
        <v/>
      </c>
      <c r="W179" s="21">
        <f>IF($A179="","",IF(OR($M179="Scheduled",$M179="Removed"),"Closed",IF($I179="","Date missing",IF($I179&lt;TODAY(),"Expired",IF($I179&lt;=TODAY()+'Lists &amp; Setup'!$B$4,"Closing soon","Open")))))</f>
        <v/>
      </c>
      <c r="X179" s="21">
        <f>IF($A179="","",IF(COUNTIF($A$5:$A$204,$A179)&gt;1,"Duplicate Request ID",IF(OR($B179="",$C179="",$D179="",$E179="",$G179="",$H179="",$I179="",$L179="",$M179=""),"Missing required field",IF($I179&lt;$H179,"Latest date precedes earliest date",IF(AND(OR($M179="Active",$M179="Contacting"),$P179=""),"Next follow-up date missing",IF(AND($M179="On Hold",$Q179=""),"Hold-through date missing",IF(AND($M179="Scheduled",$R179=""),"Scheduled date missing",IF(AND(OR($M179="Scheduled",$M179="Removed"),$S179=""),"Outcome reason missing",IF(AND($R179&lt;&gt;"",OR($R179&lt;$H179,$R179&gt;$I179)),"Scheduled date outside requested window","OK")))))))))</f>
        <v/>
      </c>
    </row>
    <row r="180" ht="30" customHeight="1">
      <c r="A180" s="15" t="n"/>
      <c r="B180" s="16" t="n"/>
      <c r="C180" s="16" t="n"/>
      <c r="D180" s="16" t="n"/>
      <c r="E180" s="16" t="n"/>
      <c r="F180" s="16" t="n"/>
      <c r="G180" s="17" t="n"/>
      <c r="H180" s="17" t="n"/>
      <c r="I180" s="17" t="n"/>
      <c r="J180" s="16" t="n"/>
      <c r="K180" s="18" t="n"/>
      <c r="L180" s="16" t="n"/>
      <c r="M180" s="16" t="n"/>
      <c r="N180" s="17" t="n"/>
      <c r="O180" s="18" t="n"/>
      <c r="P180" s="17" t="n"/>
      <c r="Q180" s="17" t="n"/>
      <c r="R180" s="17" t="n"/>
      <c r="S180" s="16" t="n"/>
      <c r="T180" s="19" t="n"/>
      <c r="U180" s="20">
        <f>IF($A180="","",IF(OR($M180="Active",$M180="Contacting",$M180="On Hold"),MAX(0,TODAY()-$G180),""))</f>
        <v/>
      </c>
      <c r="V180" s="21">
        <f>IF($A180="","",IF(OR($M180="Scheduled",$M180="Removed"),"Closed",IF($M180="On Hold",IF($Q180="","Hold date missing",IF($Q180&lt;TODAY(),"Hold expired","On hold")),IF($P180="","Follow-up date missing",IF($P180&lt;TODAY(),"Overdue",IF($P180&lt;=TODAY()+'Lists &amp; Setup'!$B$3,"Due soon","Planned"))))))</f>
        <v/>
      </c>
      <c r="W180" s="21">
        <f>IF($A180="","",IF(OR($M180="Scheduled",$M180="Removed"),"Closed",IF($I180="","Date missing",IF($I180&lt;TODAY(),"Expired",IF($I180&lt;=TODAY()+'Lists &amp; Setup'!$B$4,"Closing soon","Open")))))</f>
        <v/>
      </c>
      <c r="X180" s="21">
        <f>IF($A180="","",IF(COUNTIF($A$5:$A$204,$A180)&gt;1,"Duplicate Request ID",IF(OR($B180="",$C180="",$D180="",$E180="",$G180="",$H180="",$I180="",$L180="",$M180=""),"Missing required field",IF($I180&lt;$H180,"Latest date precedes earliest date",IF(AND(OR($M180="Active",$M180="Contacting"),$P180=""),"Next follow-up date missing",IF(AND($M180="On Hold",$Q180=""),"Hold-through date missing",IF(AND($M180="Scheduled",$R180=""),"Scheduled date missing",IF(AND(OR($M180="Scheduled",$M180="Removed"),$S180=""),"Outcome reason missing",IF(AND($R180&lt;&gt;"",OR($R180&lt;$H180,$R180&gt;$I180)),"Scheduled date outside requested window","OK")))))))))</f>
        <v/>
      </c>
    </row>
    <row r="181" ht="30" customHeight="1">
      <c r="A181" s="15" t="n"/>
      <c r="B181" s="16" t="n"/>
      <c r="C181" s="16" t="n"/>
      <c r="D181" s="16" t="n"/>
      <c r="E181" s="16" t="n"/>
      <c r="F181" s="16" t="n"/>
      <c r="G181" s="17" t="n"/>
      <c r="H181" s="17" t="n"/>
      <c r="I181" s="17" t="n"/>
      <c r="J181" s="16" t="n"/>
      <c r="K181" s="18" t="n"/>
      <c r="L181" s="16" t="n"/>
      <c r="M181" s="16" t="n"/>
      <c r="N181" s="17" t="n"/>
      <c r="O181" s="18" t="n"/>
      <c r="P181" s="17" t="n"/>
      <c r="Q181" s="17" t="n"/>
      <c r="R181" s="17" t="n"/>
      <c r="S181" s="16" t="n"/>
      <c r="T181" s="19" t="n"/>
      <c r="U181" s="20">
        <f>IF($A181="","",IF(OR($M181="Active",$M181="Contacting",$M181="On Hold"),MAX(0,TODAY()-$G181),""))</f>
        <v/>
      </c>
      <c r="V181" s="21">
        <f>IF($A181="","",IF(OR($M181="Scheduled",$M181="Removed"),"Closed",IF($M181="On Hold",IF($Q181="","Hold date missing",IF($Q181&lt;TODAY(),"Hold expired","On hold")),IF($P181="","Follow-up date missing",IF($P181&lt;TODAY(),"Overdue",IF($P181&lt;=TODAY()+'Lists &amp; Setup'!$B$3,"Due soon","Planned"))))))</f>
        <v/>
      </c>
      <c r="W181" s="21">
        <f>IF($A181="","",IF(OR($M181="Scheduled",$M181="Removed"),"Closed",IF($I181="","Date missing",IF($I181&lt;TODAY(),"Expired",IF($I181&lt;=TODAY()+'Lists &amp; Setup'!$B$4,"Closing soon","Open")))))</f>
        <v/>
      </c>
      <c r="X181" s="21">
        <f>IF($A181="","",IF(COUNTIF($A$5:$A$204,$A181)&gt;1,"Duplicate Request ID",IF(OR($B181="",$C181="",$D181="",$E181="",$G181="",$H181="",$I181="",$L181="",$M181=""),"Missing required field",IF($I181&lt;$H181,"Latest date precedes earliest date",IF(AND(OR($M181="Active",$M181="Contacting"),$P181=""),"Next follow-up date missing",IF(AND($M181="On Hold",$Q181=""),"Hold-through date missing",IF(AND($M181="Scheduled",$R181=""),"Scheduled date missing",IF(AND(OR($M181="Scheduled",$M181="Removed"),$S181=""),"Outcome reason missing",IF(AND($R181&lt;&gt;"",OR($R181&lt;$H181,$R181&gt;$I181)),"Scheduled date outside requested window","OK")))))))))</f>
        <v/>
      </c>
    </row>
    <row r="182" ht="30" customHeight="1">
      <c r="A182" s="15" t="n"/>
      <c r="B182" s="16" t="n"/>
      <c r="C182" s="16" t="n"/>
      <c r="D182" s="16" t="n"/>
      <c r="E182" s="16" t="n"/>
      <c r="F182" s="16" t="n"/>
      <c r="G182" s="17" t="n"/>
      <c r="H182" s="17" t="n"/>
      <c r="I182" s="17" t="n"/>
      <c r="J182" s="16" t="n"/>
      <c r="K182" s="18" t="n"/>
      <c r="L182" s="16" t="n"/>
      <c r="M182" s="16" t="n"/>
      <c r="N182" s="17" t="n"/>
      <c r="O182" s="18" t="n"/>
      <c r="P182" s="17" t="n"/>
      <c r="Q182" s="17" t="n"/>
      <c r="R182" s="17" t="n"/>
      <c r="S182" s="16" t="n"/>
      <c r="T182" s="19" t="n"/>
      <c r="U182" s="20">
        <f>IF($A182="","",IF(OR($M182="Active",$M182="Contacting",$M182="On Hold"),MAX(0,TODAY()-$G182),""))</f>
        <v/>
      </c>
      <c r="V182" s="21">
        <f>IF($A182="","",IF(OR($M182="Scheduled",$M182="Removed"),"Closed",IF($M182="On Hold",IF($Q182="","Hold date missing",IF($Q182&lt;TODAY(),"Hold expired","On hold")),IF($P182="","Follow-up date missing",IF($P182&lt;TODAY(),"Overdue",IF($P182&lt;=TODAY()+'Lists &amp; Setup'!$B$3,"Due soon","Planned"))))))</f>
        <v/>
      </c>
      <c r="W182" s="21">
        <f>IF($A182="","",IF(OR($M182="Scheduled",$M182="Removed"),"Closed",IF($I182="","Date missing",IF($I182&lt;TODAY(),"Expired",IF($I182&lt;=TODAY()+'Lists &amp; Setup'!$B$4,"Closing soon","Open")))))</f>
        <v/>
      </c>
      <c r="X182" s="21">
        <f>IF($A182="","",IF(COUNTIF($A$5:$A$204,$A182)&gt;1,"Duplicate Request ID",IF(OR($B182="",$C182="",$D182="",$E182="",$G182="",$H182="",$I182="",$L182="",$M182=""),"Missing required field",IF($I182&lt;$H182,"Latest date precedes earliest date",IF(AND(OR($M182="Active",$M182="Contacting"),$P182=""),"Next follow-up date missing",IF(AND($M182="On Hold",$Q182=""),"Hold-through date missing",IF(AND($M182="Scheduled",$R182=""),"Scheduled date missing",IF(AND(OR($M182="Scheduled",$M182="Removed"),$S182=""),"Outcome reason missing",IF(AND($R182&lt;&gt;"",OR($R182&lt;$H182,$R182&gt;$I182)),"Scheduled date outside requested window","OK")))))))))</f>
        <v/>
      </c>
    </row>
    <row r="183" ht="30" customHeight="1">
      <c r="A183" s="15" t="n"/>
      <c r="B183" s="16" t="n"/>
      <c r="C183" s="16" t="n"/>
      <c r="D183" s="16" t="n"/>
      <c r="E183" s="16" t="n"/>
      <c r="F183" s="16" t="n"/>
      <c r="G183" s="17" t="n"/>
      <c r="H183" s="17" t="n"/>
      <c r="I183" s="17" t="n"/>
      <c r="J183" s="16" t="n"/>
      <c r="K183" s="18" t="n"/>
      <c r="L183" s="16" t="n"/>
      <c r="M183" s="16" t="n"/>
      <c r="N183" s="17" t="n"/>
      <c r="O183" s="18" t="n"/>
      <c r="P183" s="17" t="n"/>
      <c r="Q183" s="17" t="n"/>
      <c r="R183" s="17" t="n"/>
      <c r="S183" s="16" t="n"/>
      <c r="T183" s="19" t="n"/>
      <c r="U183" s="20">
        <f>IF($A183="","",IF(OR($M183="Active",$M183="Contacting",$M183="On Hold"),MAX(0,TODAY()-$G183),""))</f>
        <v/>
      </c>
      <c r="V183" s="21">
        <f>IF($A183="","",IF(OR($M183="Scheduled",$M183="Removed"),"Closed",IF($M183="On Hold",IF($Q183="","Hold date missing",IF($Q183&lt;TODAY(),"Hold expired","On hold")),IF($P183="","Follow-up date missing",IF($P183&lt;TODAY(),"Overdue",IF($P183&lt;=TODAY()+'Lists &amp; Setup'!$B$3,"Due soon","Planned"))))))</f>
        <v/>
      </c>
      <c r="W183" s="21">
        <f>IF($A183="","",IF(OR($M183="Scheduled",$M183="Removed"),"Closed",IF($I183="","Date missing",IF($I183&lt;TODAY(),"Expired",IF($I183&lt;=TODAY()+'Lists &amp; Setup'!$B$4,"Closing soon","Open")))))</f>
        <v/>
      </c>
      <c r="X183" s="21">
        <f>IF($A183="","",IF(COUNTIF($A$5:$A$204,$A183)&gt;1,"Duplicate Request ID",IF(OR($B183="",$C183="",$D183="",$E183="",$G183="",$H183="",$I183="",$L183="",$M183=""),"Missing required field",IF($I183&lt;$H183,"Latest date precedes earliest date",IF(AND(OR($M183="Active",$M183="Contacting"),$P183=""),"Next follow-up date missing",IF(AND($M183="On Hold",$Q183=""),"Hold-through date missing",IF(AND($M183="Scheduled",$R183=""),"Scheduled date missing",IF(AND(OR($M183="Scheduled",$M183="Removed"),$S183=""),"Outcome reason missing",IF(AND($R183&lt;&gt;"",OR($R183&lt;$H183,$R183&gt;$I183)),"Scheduled date outside requested window","OK")))))))))</f>
        <v/>
      </c>
    </row>
    <row r="184" ht="30" customHeight="1">
      <c r="A184" s="15" t="n"/>
      <c r="B184" s="16" t="n"/>
      <c r="C184" s="16" t="n"/>
      <c r="D184" s="16" t="n"/>
      <c r="E184" s="16" t="n"/>
      <c r="F184" s="16" t="n"/>
      <c r="G184" s="17" t="n"/>
      <c r="H184" s="17" t="n"/>
      <c r="I184" s="17" t="n"/>
      <c r="J184" s="16" t="n"/>
      <c r="K184" s="18" t="n"/>
      <c r="L184" s="16" t="n"/>
      <c r="M184" s="16" t="n"/>
      <c r="N184" s="17" t="n"/>
      <c r="O184" s="18" t="n"/>
      <c r="P184" s="17" t="n"/>
      <c r="Q184" s="17" t="n"/>
      <c r="R184" s="17" t="n"/>
      <c r="S184" s="16" t="n"/>
      <c r="T184" s="19" t="n"/>
      <c r="U184" s="20">
        <f>IF($A184="","",IF(OR($M184="Active",$M184="Contacting",$M184="On Hold"),MAX(0,TODAY()-$G184),""))</f>
        <v/>
      </c>
      <c r="V184" s="21">
        <f>IF($A184="","",IF(OR($M184="Scheduled",$M184="Removed"),"Closed",IF($M184="On Hold",IF($Q184="","Hold date missing",IF($Q184&lt;TODAY(),"Hold expired","On hold")),IF($P184="","Follow-up date missing",IF($P184&lt;TODAY(),"Overdue",IF($P184&lt;=TODAY()+'Lists &amp; Setup'!$B$3,"Due soon","Planned"))))))</f>
        <v/>
      </c>
      <c r="W184" s="21">
        <f>IF($A184="","",IF(OR($M184="Scheduled",$M184="Removed"),"Closed",IF($I184="","Date missing",IF($I184&lt;TODAY(),"Expired",IF($I184&lt;=TODAY()+'Lists &amp; Setup'!$B$4,"Closing soon","Open")))))</f>
        <v/>
      </c>
      <c r="X184" s="21">
        <f>IF($A184="","",IF(COUNTIF($A$5:$A$204,$A184)&gt;1,"Duplicate Request ID",IF(OR($B184="",$C184="",$D184="",$E184="",$G184="",$H184="",$I184="",$L184="",$M184=""),"Missing required field",IF($I184&lt;$H184,"Latest date precedes earliest date",IF(AND(OR($M184="Active",$M184="Contacting"),$P184=""),"Next follow-up date missing",IF(AND($M184="On Hold",$Q184=""),"Hold-through date missing",IF(AND($M184="Scheduled",$R184=""),"Scheduled date missing",IF(AND(OR($M184="Scheduled",$M184="Removed"),$S184=""),"Outcome reason missing",IF(AND($R184&lt;&gt;"",OR($R184&lt;$H184,$R184&gt;$I184)),"Scheduled date outside requested window","OK")))))))))</f>
        <v/>
      </c>
    </row>
    <row r="185" ht="30" customHeight="1">
      <c r="A185" s="15" t="n"/>
      <c r="B185" s="16" t="n"/>
      <c r="C185" s="16" t="n"/>
      <c r="D185" s="16" t="n"/>
      <c r="E185" s="16" t="n"/>
      <c r="F185" s="16" t="n"/>
      <c r="G185" s="17" t="n"/>
      <c r="H185" s="17" t="n"/>
      <c r="I185" s="17" t="n"/>
      <c r="J185" s="16" t="n"/>
      <c r="K185" s="18" t="n"/>
      <c r="L185" s="16" t="n"/>
      <c r="M185" s="16" t="n"/>
      <c r="N185" s="17" t="n"/>
      <c r="O185" s="18" t="n"/>
      <c r="P185" s="17" t="n"/>
      <c r="Q185" s="17" t="n"/>
      <c r="R185" s="17" t="n"/>
      <c r="S185" s="16" t="n"/>
      <c r="T185" s="19" t="n"/>
      <c r="U185" s="20">
        <f>IF($A185="","",IF(OR($M185="Active",$M185="Contacting",$M185="On Hold"),MAX(0,TODAY()-$G185),""))</f>
        <v/>
      </c>
      <c r="V185" s="21">
        <f>IF($A185="","",IF(OR($M185="Scheduled",$M185="Removed"),"Closed",IF($M185="On Hold",IF($Q185="","Hold date missing",IF($Q185&lt;TODAY(),"Hold expired","On hold")),IF($P185="","Follow-up date missing",IF($P185&lt;TODAY(),"Overdue",IF($P185&lt;=TODAY()+'Lists &amp; Setup'!$B$3,"Due soon","Planned"))))))</f>
        <v/>
      </c>
      <c r="W185" s="21">
        <f>IF($A185="","",IF(OR($M185="Scheduled",$M185="Removed"),"Closed",IF($I185="","Date missing",IF($I185&lt;TODAY(),"Expired",IF($I185&lt;=TODAY()+'Lists &amp; Setup'!$B$4,"Closing soon","Open")))))</f>
        <v/>
      </c>
      <c r="X185" s="21">
        <f>IF($A185="","",IF(COUNTIF($A$5:$A$204,$A185)&gt;1,"Duplicate Request ID",IF(OR($B185="",$C185="",$D185="",$E185="",$G185="",$H185="",$I185="",$L185="",$M185=""),"Missing required field",IF($I185&lt;$H185,"Latest date precedes earliest date",IF(AND(OR($M185="Active",$M185="Contacting"),$P185=""),"Next follow-up date missing",IF(AND($M185="On Hold",$Q185=""),"Hold-through date missing",IF(AND($M185="Scheduled",$R185=""),"Scheduled date missing",IF(AND(OR($M185="Scheduled",$M185="Removed"),$S185=""),"Outcome reason missing",IF(AND($R185&lt;&gt;"",OR($R185&lt;$H185,$R185&gt;$I185)),"Scheduled date outside requested window","OK")))))))))</f>
        <v/>
      </c>
    </row>
    <row r="186" ht="30" customHeight="1">
      <c r="A186" s="15" t="n"/>
      <c r="B186" s="16" t="n"/>
      <c r="C186" s="16" t="n"/>
      <c r="D186" s="16" t="n"/>
      <c r="E186" s="16" t="n"/>
      <c r="F186" s="16" t="n"/>
      <c r="G186" s="17" t="n"/>
      <c r="H186" s="17" t="n"/>
      <c r="I186" s="17" t="n"/>
      <c r="J186" s="16" t="n"/>
      <c r="K186" s="18" t="n"/>
      <c r="L186" s="16" t="n"/>
      <c r="M186" s="16" t="n"/>
      <c r="N186" s="17" t="n"/>
      <c r="O186" s="18" t="n"/>
      <c r="P186" s="17" t="n"/>
      <c r="Q186" s="17" t="n"/>
      <c r="R186" s="17" t="n"/>
      <c r="S186" s="16" t="n"/>
      <c r="T186" s="19" t="n"/>
      <c r="U186" s="20">
        <f>IF($A186="","",IF(OR($M186="Active",$M186="Contacting",$M186="On Hold"),MAX(0,TODAY()-$G186),""))</f>
        <v/>
      </c>
      <c r="V186" s="21">
        <f>IF($A186="","",IF(OR($M186="Scheduled",$M186="Removed"),"Closed",IF($M186="On Hold",IF($Q186="","Hold date missing",IF($Q186&lt;TODAY(),"Hold expired","On hold")),IF($P186="","Follow-up date missing",IF($P186&lt;TODAY(),"Overdue",IF($P186&lt;=TODAY()+'Lists &amp; Setup'!$B$3,"Due soon","Planned"))))))</f>
        <v/>
      </c>
      <c r="W186" s="21">
        <f>IF($A186="","",IF(OR($M186="Scheduled",$M186="Removed"),"Closed",IF($I186="","Date missing",IF($I186&lt;TODAY(),"Expired",IF($I186&lt;=TODAY()+'Lists &amp; Setup'!$B$4,"Closing soon","Open")))))</f>
        <v/>
      </c>
      <c r="X186" s="21">
        <f>IF($A186="","",IF(COUNTIF($A$5:$A$204,$A186)&gt;1,"Duplicate Request ID",IF(OR($B186="",$C186="",$D186="",$E186="",$G186="",$H186="",$I186="",$L186="",$M186=""),"Missing required field",IF($I186&lt;$H186,"Latest date precedes earliest date",IF(AND(OR($M186="Active",$M186="Contacting"),$P186=""),"Next follow-up date missing",IF(AND($M186="On Hold",$Q186=""),"Hold-through date missing",IF(AND($M186="Scheduled",$R186=""),"Scheduled date missing",IF(AND(OR($M186="Scheduled",$M186="Removed"),$S186=""),"Outcome reason missing",IF(AND($R186&lt;&gt;"",OR($R186&lt;$H186,$R186&gt;$I186)),"Scheduled date outside requested window","OK")))))))))</f>
        <v/>
      </c>
    </row>
    <row r="187" ht="30" customHeight="1">
      <c r="A187" s="15" t="n"/>
      <c r="B187" s="16" t="n"/>
      <c r="C187" s="16" t="n"/>
      <c r="D187" s="16" t="n"/>
      <c r="E187" s="16" t="n"/>
      <c r="F187" s="16" t="n"/>
      <c r="G187" s="17" t="n"/>
      <c r="H187" s="17" t="n"/>
      <c r="I187" s="17" t="n"/>
      <c r="J187" s="16" t="n"/>
      <c r="K187" s="18" t="n"/>
      <c r="L187" s="16" t="n"/>
      <c r="M187" s="16" t="n"/>
      <c r="N187" s="17" t="n"/>
      <c r="O187" s="18" t="n"/>
      <c r="P187" s="17" t="n"/>
      <c r="Q187" s="17" t="n"/>
      <c r="R187" s="17" t="n"/>
      <c r="S187" s="16" t="n"/>
      <c r="T187" s="19" t="n"/>
      <c r="U187" s="20">
        <f>IF($A187="","",IF(OR($M187="Active",$M187="Contacting",$M187="On Hold"),MAX(0,TODAY()-$G187),""))</f>
        <v/>
      </c>
      <c r="V187" s="21">
        <f>IF($A187="","",IF(OR($M187="Scheduled",$M187="Removed"),"Closed",IF($M187="On Hold",IF($Q187="","Hold date missing",IF($Q187&lt;TODAY(),"Hold expired","On hold")),IF($P187="","Follow-up date missing",IF($P187&lt;TODAY(),"Overdue",IF($P187&lt;=TODAY()+'Lists &amp; Setup'!$B$3,"Due soon","Planned"))))))</f>
        <v/>
      </c>
      <c r="W187" s="21">
        <f>IF($A187="","",IF(OR($M187="Scheduled",$M187="Removed"),"Closed",IF($I187="","Date missing",IF($I187&lt;TODAY(),"Expired",IF($I187&lt;=TODAY()+'Lists &amp; Setup'!$B$4,"Closing soon","Open")))))</f>
        <v/>
      </c>
      <c r="X187" s="21">
        <f>IF($A187="","",IF(COUNTIF($A$5:$A$204,$A187)&gt;1,"Duplicate Request ID",IF(OR($B187="",$C187="",$D187="",$E187="",$G187="",$H187="",$I187="",$L187="",$M187=""),"Missing required field",IF($I187&lt;$H187,"Latest date precedes earliest date",IF(AND(OR($M187="Active",$M187="Contacting"),$P187=""),"Next follow-up date missing",IF(AND($M187="On Hold",$Q187=""),"Hold-through date missing",IF(AND($M187="Scheduled",$R187=""),"Scheduled date missing",IF(AND(OR($M187="Scheduled",$M187="Removed"),$S187=""),"Outcome reason missing",IF(AND($R187&lt;&gt;"",OR($R187&lt;$H187,$R187&gt;$I187)),"Scheduled date outside requested window","OK")))))))))</f>
        <v/>
      </c>
    </row>
    <row r="188" ht="30" customHeight="1">
      <c r="A188" s="15" t="n"/>
      <c r="B188" s="16" t="n"/>
      <c r="C188" s="16" t="n"/>
      <c r="D188" s="16" t="n"/>
      <c r="E188" s="16" t="n"/>
      <c r="F188" s="16" t="n"/>
      <c r="G188" s="17" t="n"/>
      <c r="H188" s="17" t="n"/>
      <c r="I188" s="17" t="n"/>
      <c r="J188" s="16" t="n"/>
      <c r="K188" s="18" t="n"/>
      <c r="L188" s="16" t="n"/>
      <c r="M188" s="16" t="n"/>
      <c r="N188" s="17" t="n"/>
      <c r="O188" s="18" t="n"/>
      <c r="P188" s="17" t="n"/>
      <c r="Q188" s="17" t="n"/>
      <c r="R188" s="17" t="n"/>
      <c r="S188" s="16" t="n"/>
      <c r="T188" s="19" t="n"/>
      <c r="U188" s="20">
        <f>IF($A188="","",IF(OR($M188="Active",$M188="Contacting",$M188="On Hold"),MAX(0,TODAY()-$G188),""))</f>
        <v/>
      </c>
      <c r="V188" s="21">
        <f>IF($A188="","",IF(OR($M188="Scheduled",$M188="Removed"),"Closed",IF($M188="On Hold",IF($Q188="","Hold date missing",IF($Q188&lt;TODAY(),"Hold expired","On hold")),IF($P188="","Follow-up date missing",IF($P188&lt;TODAY(),"Overdue",IF($P188&lt;=TODAY()+'Lists &amp; Setup'!$B$3,"Due soon","Planned"))))))</f>
        <v/>
      </c>
      <c r="W188" s="21">
        <f>IF($A188="","",IF(OR($M188="Scheduled",$M188="Removed"),"Closed",IF($I188="","Date missing",IF($I188&lt;TODAY(),"Expired",IF($I188&lt;=TODAY()+'Lists &amp; Setup'!$B$4,"Closing soon","Open")))))</f>
        <v/>
      </c>
      <c r="X188" s="21">
        <f>IF($A188="","",IF(COUNTIF($A$5:$A$204,$A188)&gt;1,"Duplicate Request ID",IF(OR($B188="",$C188="",$D188="",$E188="",$G188="",$H188="",$I188="",$L188="",$M188=""),"Missing required field",IF($I188&lt;$H188,"Latest date precedes earliest date",IF(AND(OR($M188="Active",$M188="Contacting"),$P188=""),"Next follow-up date missing",IF(AND($M188="On Hold",$Q188=""),"Hold-through date missing",IF(AND($M188="Scheduled",$R188=""),"Scheduled date missing",IF(AND(OR($M188="Scheduled",$M188="Removed"),$S188=""),"Outcome reason missing",IF(AND($R188&lt;&gt;"",OR($R188&lt;$H188,$R188&gt;$I188)),"Scheduled date outside requested window","OK")))))))))</f>
        <v/>
      </c>
    </row>
    <row r="189" ht="30" customHeight="1">
      <c r="A189" s="15" t="n"/>
      <c r="B189" s="16" t="n"/>
      <c r="C189" s="16" t="n"/>
      <c r="D189" s="16" t="n"/>
      <c r="E189" s="16" t="n"/>
      <c r="F189" s="16" t="n"/>
      <c r="G189" s="17" t="n"/>
      <c r="H189" s="17" t="n"/>
      <c r="I189" s="17" t="n"/>
      <c r="J189" s="16" t="n"/>
      <c r="K189" s="18" t="n"/>
      <c r="L189" s="16" t="n"/>
      <c r="M189" s="16" t="n"/>
      <c r="N189" s="17" t="n"/>
      <c r="O189" s="18" t="n"/>
      <c r="P189" s="17" t="n"/>
      <c r="Q189" s="17" t="n"/>
      <c r="R189" s="17" t="n"/>
      <c r="S189" s="16" t="n"/>
      <c r="T189" s="19" t="n"/>
      <c r="U189" s="20">
        <f>IF($A189="","",IF(OR($M189="Active",$M189="Contacting",$M189="On Hold"),MAX(0,TODAY()-$G189),""))</f>
        <v/>
      </c>
      <c r="V189" s="21">
        <f>IF($A189="","",IF(OR($M189="Scheduled",$M189="Removed"),"Closed",IF($M189="On Hold",IF($Q189="","Hold date missing",IF($Q189&lt;TODAY(),"Hold expired","On hold")),IF($P189="","Follow-up date missing",IF($P189&lt;TODAY(),"Overdue",IF($P189&lt;=TODAY()+'Lists &amp; Setup'!$B$3,"Due soon","Planned"))))))</f>
        <v/>
      </c>
      <c r="W189" s="21">
        <f>IF($A189="","",IF(OR($M189="Scheduled",$M189="Removed"),"Closed",IF($I189="","Date missing",IF($I189&lt;TODAY(),"Expired",IF($I189&lt;=TODAY()+'Lists &amp; Setup'!$B$4,"Closing soon","Open")))))</f>
        <v/>
      </c>
      <c r="X189" s="21">
        <f>IF($A189="","",IF(COUNTIF($A$5:$A$204,$A189)&gt;1,"Duplicate Request ID",IF(OR($B189="",$C189="",$D189="",$E189="",$G189="",$H189="",$I189="",$L189="",$M189=""),"Missing required field",IF($I189&lt;$H189,"Latest date precedes earliest date",IF(AND(OR($M189="Active",$M189="Contacting"),$P189=""),"Next follow-up date missing",IF(AND($M189="On Hold",$Q189=""),"Hold-through date missing",IF(AND($M189="Scheduled",$R189=""),"Scheduled date missing",IF(AND(OR($M189="Scheduled",$M189="Removed"),$S189=""),"Outcome reason missing",IF(AND($R189&lt;&gt;"",OR($R189&lt;$H189,$R189&gt;$I189)),"Scheduled date outside requested window","OK")))))))))</f>
        <v/>
      </c>
    </row>
    <row r="190" ht="30" customHeight="1">
      <c r="A190" s="15" t="n"/>
      <c r="B190" s="16" t="n"/>
      <c r="C190" s="16" t="n"/>
      <c r="D190" s="16" t="n"/>
      <c r="E190" s="16" t="n"/>
      <c r="F190" s="16" t="n"/>
      <c r="G190" s="17" t="n"/>
      <c r="H190" s="17" t="n"/>
      <c r="I190" s="17" t="n"/>
      <c r="J190" s="16" t="n"/>
      <c r="K190" s="18" t="n"/>
      <c r="L190" s="16" t="n"/>
      <c r="M190" s="16" t="n"/>
      <c r="N190" s="17" t="n"/>
      <c r="O190" s="18" t="n"/>
      <c r="P190" s="17" t="n"/>
      <c r="Q190" s="17" t="n"/>
      <c r="R190" s="17" t="n"/>
      <c r="S190" s="16" t="n"/>
      <c r="T190" s="19" t="n"/>
      <c r="U190" s="20">
        <f>IF($A190="","",IF(OR($M190="Active",$M190="Contacting",$M190="On Hold"),MAX(0,TODAY()-$G190),""))</f>
        <v/>
      </c>
      <c r="V190" s="21">
        <f>IF($A190="","",IF(OR($M190="Scheduled",$M190="Removed"),"Closed",IF($M190="On Hold",IF($Q190="","Hold date missing",IF($Q190&lt;TODAY(),"Hold expired","On hold")),IF($P190="","Follow-up date missing",IF($P190&lt;TODAY(),"Overdue",IF($P190&lt;=TODAY()+'Lists &amp; Setup'!$B$3,"Due soon","Planned"))))))</f>
        <v/>
      </c>
      <c r="W190" s="21">
        <f>IF($A190="","",IF(OR($M190="Scheduled",$M190="Removed"),"Closed",IF($I190="","Date missing",IF($I190&lt;TODAY(),"Expired",IF($I190&lt;=TODAY()+'Lists &amp; Setup'!$B$4,"Closing soon","Open")))))</f>
        <v/>
      </c>
      <c r="X190" s="21">
        <f>IF($A190="","",IF(COUNTIF($A$5:$A$204,$A190)&gt;1,"Duplicate Request ID",IF(OR($B190="",$C190="",$D190="",$E190="",$G190="",$H190="",$I190="",$L190="",$M190=""),"Missing required field",IF($I190&lt;$H190,"Latest date precedes earliest date",IF(AND(OR($M190="Active",$M190="Contacting"),$P190=""),"Next follow-up date missing",IF(AND($M190="On Hold",$Q190=""),"Hold-through date missing",IF(AND($M190="Scheduled",$R190=""),"Scheduled date missing",IF(AND(OR($M190="Scheduled",$M190="Removed"),$S190=""),"Outcome reason missing",IF(AND($R190&lt;&gt;"",OR($R190&lt;$H190,$R190&gt;$I190)),"Scheduled date outside requested window","OK")))))))))</f>
        <v/>
      </c>
    </row>
    <row r="191" ht="30" customHeight="1">
      <c r="A191" s="15" t="n"/>
      <c r="B191" s="16" t="n"/>
      <c r="C191" s="16" t="n"/>
      <c r="D191" s="16" t="n"/>
      <c r="E191" s="16" t="n"/>
      <c r="F191" s="16" t="n"/>
      <c r="G191" s="17" t="n"/>
      <c r="H191" s="17" t="n"/>
      <c r="I191" s="17" t="n"/>
      <c r="J191" s="16" t="n"/>
      <c r="K191" s="18" t="n"/>
      <c r="L191" s="16" t="n"/>
      <c r="M191" s="16" t="n"/>
      <c r="N191" s="17" t="n"/>
      <c r="O191" s="18" t="n"/>
      <c r="P191" s="17" t="n"/>
      <c r="Q191" s="17" t="n"/>
      <c r="R191" s="17" t="n"/>
      <c r="S191" s="16" t="n"/>
      <c r="T191" s="19" t="n"/>
      <c r="U191" s="20">
        <f>IF($A191="","",IF(OR($M191="Active",$M191="Contacting",$M191="On Hold"),MAX(0,TODAY()-$G191),""))</f>
        <v/>
      </c>
      <c r="V191" s="21">
        <f>IF($A191="","",IF(OR($M191="Scheduled",$M191="Removed"),"Closed",IF($M191="On Hold",IF($Q191="","Hold date missing",IF($Q191&lt;TODAY(),"Hold expired","On hold")),IF($P191="","Follow-up date missing",IF($P191&lt;TODAY(),"Overdue",IF($P191&lt;=TODAY()+'Lists &amp; Setup'!$B$3,"Due soon","Planned"))))))</f>
        <v/>
      </c>
      <c r="W191" s="21">
        <f>IF($A191="","",IF(OR($M191="Scheduled",$M191="Removed"),"Closed",IF($I191="","Date missing",IF($I191&lt;TODAY(),"Expired",IF($I191&lt;=TODAY()+'Lists &amp; Setup'!$B$4,"Closing soon","Open")))))</f>
        <v/>
      </c>
      <c r="X191" s="21">
        <f>IF($A191="","",IF(COUNTIF($A$5:$A$204,$A191)&gt;1,"Duplicate Request ID",IF(OR($B191="",$C191="",$D191="",$E191="",$G191="",$H191="",$I191="",$L191="",$M191=""),"Missing required field",IF($I191&lt;$H191,"Latest date precedes earliest date",IF(AND(OR($M191="Active",$M191="Contacting"),$P191=""),"Next follow-up date missing",IF(AND($M191="On Hold",$Q191=""),"Hold-through date missing",IF(AND($M191="Scheduled",$R191=""),"Scheduled date missing",IF(AND(OR($M191="Scheduled",$M191="Removed"),$S191=""),"Outcome reason missing",IF(AND($R191&lt;&gt;"",OR($R191&lt;$H191,$R191&gt;$I191)),"Scheduled date outside requested window","OK")))))))))</f>
        <v/>
      </c>
    </row>
    <row r="192" ht="30" customHeight="1">
      <c r="A192" s="15" t="n"/>
      <c r="B192" s="16" t="n"/>
      <c r="C192" s="16" t="n"/>
      <c r="D192" s="16" t="n"/>
      <c r="E192" s="16" t="n"/>
      <c r="F192" s="16" t="n"/>
      <c r="G192" s="17" t="n"/>
      <c r="H192" s="17" t="n"/>
      <c r="I192" s="17" t="n"/>
      <c r="J192" s="16" t="n"/>
      <c r="K192" s="18" t="n"/>
      <c r="L192" s="16" t="n"/>
      <c r="M192" s="16" t="n"/>
      <c r="N192" s="17" t="n"/>
      <c r="O192" s="18" t="n"/>
      <c r="P192" s="17" t="n"/>
      <c r="Q192" s="17" t="n"/>
      <c r="R192" s="17" t="n"/>
      <c r="S192" s="16" t="n"/>
      <c r="T192" s="19" t="n"/>
      <c r="U192" s="20">
        <f>IF($A192="","",IF(OR($M192="Active",$M192="Contacting",$M192="On Hold"),MAX(0,TODAY()-$G192),""))</f>
        <v/>
      </c>
      <c r="V192" s="21">
        <f>IF($A192="","",IF(OR($M192="Scheduled",$M192="Removed"),"Closed",IF($M192="On Hold",IF($Q192="","Hold date missing",IF($Q192&lt;TODAY(),"Hold expired","On hold")),IF($P192="","Follow-up date missing",IF($P192&lt;TODAY(),"Overdue",IF($P192&lt;=TODAY()+'Lists &amp; Setup'!$B$3,"Due soon","Planned"))))))</f>
        <v/>
      </c>
      <c r="W192" s="21">
        <f>IF($A192="","",IF(OR($M192="Scheduled",$M192="Removed"),"Closed",IF($I192="","Date missing",IF($I192&lt;TODAY(),"Expired",IF($I192&lt;=TODAY()+'Lists &amp; Setup'!$B$4,"Closing soon","Open")))))</f>
        <v/>
      </c>
      <c r="X192" s="21">
        <f>IF($A192="","",IF(COUNTIF($A$5:$A$204,$A192)&gt;1,"Duplicate Request ID",IF(OR($B192="",$C192="",$D192="",$E192="",$G192="",$H192="",$I192="",$L192="",$M192=""),"Missing required field",IF($I192&lt;$H192,"Latest date precedes earliest date",IF(AND(OR($M192="Active",$M192="Contacting"),$P192=""),"Next follow-up date missing",IF(AND($M192="On Hold",$Q192=""),"Hold-through date missing",IF(AND($M192="Scheduled",$R192=""),"Scheduled date missing",IF(AND(OR($M192="Scheduled",$M192="Removed"),$S192=""),"Outcome reason missing",IF(AND($R192&lt;&gt;"",OR($R192&lt;$H192,$R192&gt;$I192)),"Scheduled date outside requested window","OK")))))))))</f>
        <v/>
      </c>
    </row>
    <row r="193" ht="30" customHeight="1">
      <c r="A193" s="15" t="n"/>
      <c r="B193" s="16" t="n"/>
      <c r="C193" s="16" t="n"/>
      <c r="D193" s="16" t="n"/>
      <c r="E193" s="16" t="n"/>
      <c r="F193" s="16" t="n"/>
      <c r="G193" s="17" t="n"/>
      <c r="H193" s="17" t="n"/>
      <c r="I193" s="17" t="n"/>
      <c r="J193" s="16" t="n"/>
      <c r="K193" s="18" t="n"/>
      <c r="L193" s="16" t="n"/>
      <c r="M193" s="16" t="n"/>
      <c r="N193" s="17" t="n"/>
      <c r="O193" s="18" t="n"/>
      <c r="P193" s="17" t="n"/>
      <c r="Q193" s="17" t="n"/>
      <c r="R193" s="17" t="n"/>
      <c r="S193" s="16" t="n"/>
      <c r="T193" s="19" t="n"/>
      <c r="U193" s="20">
        <f>IF($A193="","",IF(OR($M193="Active",$M193="Contacting",$M193="On Hold"),MAX(0,TODAY()-$G193),""))</f>
        <v/>
      </c>
      <c r="V193" s="21">
        <f>IF($A193="","",IF(OR($M193="Scheduled",$M193="Removed"),"Closed",IF($M193="On Hold",IF($Q193="","Hold date missing",IF($Q193&lt;TODAY(),"Hold expired","On hold")),IF($P193="","Follow-up date missing",IF($P193&lt;TODAY(),"Overdue",IF($P193&lt;=TODAY()+'Lists &amp; Setup'!$B$3,"Due soon","Planned"))))))</f>
        <v/>
      </c>
      <c r="W193" s="21">
        <f>IF($A193="","",IF(OR($M193="Scheduled",$M193="Removed"),"Closed",IF($I193="","Date missing",IF($I193&lt;TODAY(),"Expired",IF($I193&lt;=TODAY()+'Lists &amp; Setup'!$B$4,"Closing soon","Open")))))</f>
        <v/>
      </c>
      <c r="X193" s="21">
        <f>IF($A193="","",IF(COUNTIF($A$5:$A$204,$A193)&gt;1,"Duplicate Request ID",IF(OR($B193="",$C193="",$D193="",$E193="",$G193="",$H193="",$I193="",$L193="",$M193=""),"Missing required field",IF($I193&lt;$H193,"Latest date precedes earliest date",IF(AND(OR($M193="Active",$M193="Contacting"),$P193=""),"Next follow-up date missing",IF(AND($M193="On Hold",$Q193=""),"Hold-through date missing",IF(AND($M193="Scheduled",$R193=""),"Scheduled date missing",IF(AND(OR($M193="Scheduled",$M193="Removed"),$S193=""),"Outcome reason missing",IF(AND($R193&lt;&gt;"",OR($R193&lt;$H193,$R193&gt;$I193)),"Scheduled date outside requested window","OK")))))))))</f>
        <v/>
      </c>
    </row>
    <row r="194" ht="30" customHeight="1">
      <c r="A194" s="15" t="n"/>
      <c r="B194" s="16" t="n"/>
      <c r="C194" s="16" t="n"/>
      <c r="D194" s="16" t="n"/>
      <c r="E194" s="16" t="n"/>
      <c r="F194" s="16" t="n"/>
      <c r="G194" s="17" t="n"/>
      <c r="H194" s="17" t="n"/>
      <c r="I194" s="17" t="n"/>
      <c r="J194" s="16" t="n"/>
      <c r="K194" s="18" t="n"/>
      <c r="L194" s="16" t="n"/>
      <c r="M194" s="16" t="n"/>
      <c r="N194" s="17" t="n"/>
      <c r="O194" s="18" t="n"/>
      <c r="P194" s="17" t="n"/>
      <c r="Q194" s="17" t="n"/>
      <c r="R194" s="17" t="n"/>
      <c r="S194" s="16" t="n"/>
      <c r="T194" s="19" t="n"/>
      <c r="U194" s="20">
        <f>IF($A194="","",IF(OR($M194="Active",$M194="Contacting",$M194="On Hold"),MAX(0,TODAY()-$G194),""))</f>
        <v/>
      </c>
      <c r="V194" s="21">
        <f>IF($A194="","",IF(OR($M194="Scheduled",$M194="Removed"),"Closed",IF($M194="On Hold",IF($Q194="","Hold date missing",IF($Q194&lt;TODAY(),"Hold expired","On hold")),IF($P194="","Follow-up date missing",IF($P194&lt;TODAY(),"Overdue",IF($P194&lt;=TODAY()+'Lists &amp; Setup'!$B$3,"Due soon","Planned"))))))</f>
        <v/>
      </c>
      <c r="W194" s="21">
        <f>IF($A194="","",IF(OR($M194="Scheduled",$M194="Removed"),"Closed",IF($I194="","Date missing",IF($I194&lt;TODAY(),"Expired",IF($I194&lt;=TODAY()+'Lists &amp; Setup'!$B$4,"Closing soon","Open")))))</f>
        <v/>
      </c>
      <c r="X194" s="21">
        <f>IF($A194="","",IF(COUNTIF($A$5:$A$204,$A194)&gt;1,"Duplicate Request ID",IF(OR($B194="",$C194="",$D194="",$E194="",$G194="",$H194="",$I194="",$L194="",$M194=""),"Missing required field",IF($I194&lt;$H194,"Latest date precedes earliest date",IF(AND(OR($M194="Active",$M194="Contacting"),$P194=""),"Next follow-up date missing",IF(AND($M194="On Hold",$Q194=""),"Hold-through date missing",IF(AND($M194="Scheduled",$R194=""),"Scheduled date missing",IF(AND(OR($M194="Scheduled",$M194="Removed"),$S194=""),"Outcome reason missing",IF(AND($R194&lt;&gt;"",OR($R194&lt;$H194,$R194&gt;$I194)),"Scheduled date outside requested window","OK")))))))))</f>
        <v/>
      </c>
    </row>
    <row r="195" ht="30" customHeight="1">
      <c r="A195" s="15" t="n"/>
      <c r="B195" s="16" t="n"/>
      <c r="C195" s="16" t="n"/>
      <c r="D195" s="16" t="n"/>
      <c r="E195" s="16" t="n"/>
      <c r="F195" s="16" t="n"/>
      <c r="G195" s="17" t="n"/>
      <c r="H195" s="17" t="n"/>
      <c r="I195" s="17" t="n"/>
      <c r="J195" s="16" t="n"/>
      <c r="K195" s="18" t="n"/>
      <c r="L195" s="16" t="n"/>
      <c r="M195" s="16" t="n"/>
      <c r="N195" s="17" t="n"/>
      <c r="O195" s="18" t="n"/>
      <c r="P195" s="17" t="n"/>
      <c r="Q195" s="17" t="n"/>
      <c r="R195" s="17" t="n"/>
      <c r="S195" s="16" t="n"/>
      <c r="T195" s="19" t="n"/>
      <c r="U195" s="20">
        <f>IF($A195="","",IF(OR($M195="Active",$M195="Contacting",$M195="On Hold"),MAX(0,TODAY()-$G195),""))</f>
        <v/>
      </c>
      <c r="V195" s="21">
        <f>IF($A195="","",IF(OR($M195="Scheduled",$M195="Removed"),"Closed",IF($M195="On Hold",IF($Q195="","Hold date missing",IF($Q195&lt;TODAY(),"Hold expired","On hold")),IF($P195="","Follow-up date missing",IF($P195&lt;TODAY(),"Overdue",IF($P195&lt;=TODAY()+'Lists &amp; Setup'!$B$3,"Due soon","Planned"))))))</f>
        <v/>
      </c>
      <c r="W195" s="21">
        <f>IF($A195="","",IF(OR($M195="Scheduled",$M195="Removed"),"Closed",IF($I195="","Date missing",IF($I195&lt;TODAY(),"Expired",IF($I195&lt;=TODAY()+'Lists &amp; Setup'!$B$4,"Closing soon","Open")))))</f>
        <v/>
      </c>
      <c r="X195" s="21">
        <f>IF($A195="","",IF(COUNTIF($A$5:$A$204,$A195)&gt;1,"Duplicate Request ID",IF(OR($B195="",$C195="",$D195="",$E195="",$G195="",$H195="",$I195="",$L195="",$M195=""),"Missing required field",IF($I195&lt;$H195,"Latest date precedes earliest date",IF(AND(OR($M195="Active",$M195="Contacting"),$P195=""),"Next follow-up date missing",IF(AND($M195="On Hold",$Q195=""),"Hold-through date missing",IF(AND($M195="Scheduled",$R195=""),"Scheduled date missing",IF(AND(OR($M195="Scheduled",$M195="Removed"),$S195=""),"Outcome reason missing",IF(AND($R195&lt;&gt;"",OR($R195&lt;$H195,$R195&gt;$I195)),"Scheduled date outside requested window","OK")))))))))</f>
        <v/>
      </c>
    </row>
    <row r="196" ht="30" customHeight="1">
      <c r="A196" s="15" t="n"/>
      <c r="B196" s="16" t="n"/>
      <c r="C196" s="16" t="n"/>
      <c r="D196" s="16" t="n"/>
      <c r="E196" s="16" t="n"/>
      <c r="F196" s="16" t="n"/>
      <c r="G196" s="17" t="n"/>
      <c r="H196" s="17" t="n"/>
      <c r="I196" s="17" t="n"/>
      <c r="J196" s="16" t="n"/>
      <c r="K196" s="18" t="n"/>
      <c r="L196" s="16" t="n"/>
      <c r="M196" s="16" t="n"/>
      <c r="N196" s="17" t="n"/>
      <c r="O196" s="18" t="n"/>
      <c r="P196" s="17" t="n"/>
      <c r="Q196" s="17" t="n"/>
      <c r="R196" s="17" t="n"/>
      <c r="S196" s="16" t="n"/>
      <c r="T196" s="19" t="n"/>
      <c r="U196" s="20">
        <f>IF($A196="","",IF(OR($M196="Active",$M196="Contacting",$M196="On Hold"),MAX(0,TODAY()-$G196),""))</f>
        <v/>
      </c>
      <c r="V196" s="21">
        <f>IF($A196="","",IF(OR($M196="Scheduled",$M196="Removed"),"Closed",IF($M196="On Hold",IF($Q196="","Hold date missing",IF($Q196&lt;TODAY(),"Hold expired","On hold")),IF($P196="","Follow-up date missing",IF($P196&lt;TODAY(),"Overdue",IF($P196&lt;=TODAY()+'Lists &amp; Setup'!$B$3,"Due soon","Planned"))))))</f>
        <v/>
      </c>
      <c r="W196" s="21">
        <f>IF($A196="","",IF(OR($M196="Scheduled",$M196="Removed"),"Closed",IF($I196="","Date missing",IF($I196&lt;TODAY(),"Expired",IF($I196&lt;=TODAY()+'Lists &amp; Setup'!$B$4,"Closing soon","Open")))))</f>
        <v/>
      </c>
      <c r="X196" s="21">
        <f>IF($A196="","",IF(COUNTIF($A$5:$A$204,$A196)&gt;1,"Duplicate Request ID",IF(OR($B196="",$C196="",$D196="",$E196="",$G196="",$H196="",$I196="",$L196="",$M196=""),"Missing required field",IF($I196&lt;$H196,"Latest date precedes earliest date",IF(AND(OR($M196="Active",$M196="Contacting"),$P196=""),"Next follow-up date missing",IF(AND($M196="On Hold",$Q196=""),"Hold-through date missing",IF(AND($M196="Scheduled",$R196=""),"Scheduled date missing",IF(AND(OR($M196="Scheduled",$M196="Removed"),$S196=""),"Outcome reason missing",IF(AND($R196&lt;&gt;"",OR($R196&lt;$H196,$R196&gt;$I196)),"Scheduled date outside requested window","OK")))))))))</f>
        <v/>
      </c>
    </row>
    <row r="197" ht="30" customHeight="1">
      <c r="A197" s="15" t="n"/>
      <c r="B197" s="16" t="n"/>
      <c r="C197" s="16" t="n"/>
      <c r="D197" s="16" t="n"/>
      <c r="E197" s="16" t="n"/>
      <c r="F197" s="16" t="n"/>
      <c r="G197" s="17" t="n"/>
      <c r="H197" s="17" t="n"/>
      <c r="I197" s="17" t="n"/>
      <c r="J197" s="16" t="n"/>
      <c r="K197" s="18" t="n"/>
      <c r="L197" s="16" t="n"/>
      <c r="M197" s="16" t="n"/>
      <c r="N197" s="17" t="n"/>
      <c r="O197" s="18" t="n"/>
      <c r="P197" s="17" t="n"/>
      <c r="Q197" s="17" t="n"/>
      <c r="R197" s="17" t="n"/>
      <c r="S197" s="16" t="n"/>
      <c r="T197" s="19" t="n"/>
      <c r="U197" s="20">
        <f>IF($A197="","",IF(OR($M197="Active",$M197="Contacting",$M197="On Hold"),MAX(0,TODAY()-$G197),""))</f>
        <v/>
      </c>
      <c r="V197" s="21">
        <f>IF($A197="","",IF(OR($M197="Scheduled",$M197="Removed"),"Closed",IF($M197="On Hold",IF($Q197="","Hold date missing",IF($Q197&lt;TODAY(),"Hold expired","On hold")),IF($P197="","Follow-up date missing",IF($P197&lt;TODAY(),"Overdue",IF($P197&lt;=TODAY()+'Lists &amp; Setup'!$B$3,"Due soon","Planned"))))))</f>
        <v/>
      </c>
      <c r="W197" s="21">
        <f>IF($A197="","",IF(OR($M197="Scheduled",$M197="Removed"),"Closed",IF($I197="","Date missing",IF($I197&lt;TODAY(),"Expired",IF($I197&lt;=TODAY()+'Lists &amp; Setup'!$B$4,"Closing soon","Open")))))</f>
        <v/>
      </c>
      <c r="X197" s="21">
        <f>IF($A197="","",IF(COUNTIF($A$5:$A$204,$A197)&gt;1,"Duplicate Request ID",IF(OR($B197="",$C197="",$D197="",$E197="",$G197="",$H197="",$I197="",$L197="",$M197=""),"Missing required field",IF($I197&lt;$H197,"Latest date precedes earliest date",IF(AND(OR($M197="Active",$M197="Contacting"),$P197=""),"Next follow-up date missing",IF(AND($M197="On Hold",$Q197=""),"Hold-through date missing",IF(AND($M197="Scheduled",$R197=""),"Scheduled date missing",IF(AND(OR($M197="Scheduled",$M197="Removed"),$S197=""),"Outcome reason missing",IF(AND($R197&lt;&gt;"",OR($R197&lt;$H197,$R197&gt;$I197)),"Scheduled date outside requested window","OK")))))))))</f>
        <v/>
      </c>
    </row>
    <row r="198" ht="30" customHeight="1">
      <c r="A198" s="15" t="n"/>
      <c r="B198" s="16" t="n"/>
      <c r="C198" s="16" t="n"/>
      <c r="D198" s="16" t="n"/>
      <c r="E198" s="16" t="n"/>
      <c r="F198" s="16" t="n"/>
      <c r="G198" s="17" t="n"/>
      <c r="H198" s="17" t="n"/>
      <c r="I198" s="17" t="n"/>
      <c r="J198" s="16" t="n"/>
      <c r="K198" s="18" t="n"/>
      <c r="L198" s="16" t="n"/>
      <c r="M198" s="16" t="n"/>
      <c r="N198" s="17" t="n"/>
      <c r="O198" s="18" t="n"/>
      <c r="P198" s="17" t="n"/>
      <c r="Q198" s="17" t="n"/>
      <c r="R198" s="17" t="n"/>
      <c r="S198" s="16" t="n"/>
      <c r="T198" s="19" t="n"/>
      <c r="U198" s="20">
        <f>IF($A198="","",IF(OR($M198="Active",$M198="Contacting",$M198="On Hold"),MAX(0,TODAY()-$G198),""))</f>
        <v/>
      </c>
      <c r="V198" s="21">
        <f>IF($A198="","",IF(OR($M198="Scheduled",$M198="Removed"),"Closed",IF($M198="On Hold",IF($Q198="","Hold date missing",IF($Q198&lt;TODAY(),"Hold expired","On hold")),IF($P198="","Follow-up date missing",IF($P198&lt;TODAY(),"Overdue",IF($P198&lt;=TODAY()+'Lists &amp; Setup'!$B$3,"Due soon","Planned"))))))</f>
        <v/>
      </c>
      <c r="W198" s="21">
        <f>IF($A198="","",IF(OR($M198="Scheduled",$M198="Removed"),"Closed",IF($I198="","Date missing",IF($I198&lt;TODAY(),"Expired",IF($I198&lt;=TODAY()+'Lists &amp; Setup'!$B$4,"Closing soon","Open")))))</f>
        <v/>
      </c>
      <c r="X198" s="21">
        <f>IF($A198="","",IF(COUNTIF($A$5:$A$204,$A198)&gt;1,"Duplicate Request ID",IF(OR($B198="",$C198="",$D198="",$E198="",$G198="",$H198="",$I198="",$L198="",$M198=""),"Missing required field",IF($I198&lt;$H198,"Latest date precedes earliest date",IF(AND(OR($M198="Active",$M198="Contacting"),$P198=""),"Next follow-up date missing",IF(AND($M198="On Hold",$Q198=""),"Hold-through date missing",IF(AND($M198="Scheduled",$R198=""),"Scheduled date missing",IF(AND(OR($M198="Scheduled",$M198="Removed"),$S198=""),"Outcome reason missing",IF(AND($R198&lt;&gt;"",OR($R198&lt;$H198,$R198&gt;$I198)),"Scheduled date outside requested window","OK")))))))))</f>
        <v/>
      </c>
    </row>
    <row r="199" ht="30" customHeight="1">
      <c r="A199" s="15" t="n"/>
      <c r="B199" s="16" t="n"/>
      <c r="C199" s="16" t="n"/>
      <c r="D199" s="16" t="n"/>
      <c r="E199" s="16" t="n"/>
      <c r="F199" s="16" t="n"/>
      <c r="G199" s="17" t="n"/>
      <c r="H199" s="17" t="n"/>
      <c r="I199" s="17" t="n"/>
      <c r="J199" s="16" t="n"/>
      <c r="K199" s="18" t="n"/>
      <c r="L199" s="16" t="n"/>
      <c r="M199" s="16" t="n"/>
      <c r="N199" s="17" t="n"/>
      <c r="O199" s="18" t="n"/>
      <c r="P199" s="17" t="n"/>
      <c r="Q199" s="17" t="n"/>
      <c r="R199" s="17" t="n"/>
      <c r="S199" s="16" t="n"/>
      <c r="T199" s="19" t="n"/>
      <c r="U199" s="20">
        <f>IF($A199="","",IF(OR($M199="Active",$M199="Contacting",$M199="On Hold"),MAX(0,TODAY()-$G199),""))</f>
        <v/>
      </c>
      <c r="V199" s="21">
        <f>IF($A199="","",IF(OR($M199="Scheduled",$M199="Removed"),"Closed",IF($M199="On Hold",IF($Q199="","Hold date missing",IF($Q199&lt;TODAY(),"Hold expired","On hold")),IF($P199="","Follow-up date missing",IF($P199&lt;TODAY(),"Overdue",IF($P199&lt;=TODAY()+'Lists &amp; Setup'!$B$3,"Due soon","Planned"))))))</f>
        <v/>
      </c>
      <c r="W199" s="21">
        <f>IF($A199="","",IF(OR($M199="Scheduled",$M199="Removed"),"Closed",IF($I199="","Date missing",IF($I199&lt;TODAY(),"Expired",IF($I199&lt;=TODAY()+'Lists &amp; Setup'!$B$4,"Closing soon","Open")))))</f>
        <v/>
      </c>
      <c r="X199" s="21">
        <f>IF($A199="","",IF(COUNTIF($A$5:$A$204,$A199)&gt;1,"Duplicate Request ID",IF(OR($B199="",$C199="",$D199="",$E199="",$G199="",$H199="",$I199="",$L199="",$M199=""),"Missing required field",IF($I199&lt;$H199,"Latest date precedes earliest date",IF(AND(OR($M199="Active",$M199="Contacting"),$P199=""),"Next follow-up date missing",IF(AND($M199="On Hold",$Q199=""),"Hold-through date missing",IF(AND($M199="Scheduled",$R199=""),"Scheduled date missing",IF(AND(OR($M199="Scheduled",$M199="Removed"),$S199=""),"Outcome reason missing",IF(AND($R199&lt;&gt;"",OR($R199&lt;$H199,$R199&gt;$I199)),"Scheduled date outside requested window","OK")))))))))</f>
        <v/>
      </c>
    </row>
    <row r="200" ht="30" customHeight="1">
      <c r="A200" s="15" t="n"/>
      <c r="B200" s="16" t="n"/>
      <c r="C200" s="16" t="n"/>
      <c r="D200" s="16" t="n"/>
      <c r="E200" s="16" t="n"/>
      <c r="F200" s="16" t="n"/>
      <c r="G200" s="17" t="n"/>
      <c r="H200" s="17" t="n"/>
      <c r="I200" s="17" t="n"/>
      <c r="J200" s="16" t="n"/>
      <c r="K200" s="18" t="n"/>
      <c r="L200" s="16" t="n"/>
      <c r="M200" s="16" t="n"/>
      <c r="N200" s="17" t="n"/>
      <c r="O200" s="18" t="n"/>
      <c r="P200" s="17" t="n"/>
      <c r="Q200" s="17" t="n"/>
      <c r="R200" s="17" t="n"/>
      <c r="S200" s="16" t="n"/>
      <c r="T200" s="19" t="n"/>
      <c r="U200" s="20">
        <f>IF($A200="","",IF(OR($M200="Active",$M200="Contacting",$M200="On Hold"),MAX(0,TODAY()-$G200),""))</f>
        <v/>
      </c>
      <c r="V200" s="21">
        <f>IF($A200="","",IF(OR($M200="Scheduled",$M200="Removed"),"Closed",IF($M200="On Hold",IF($Q200="","Hold date missing",IF($Q200&lt;TODAY(),"Hold expired","On hold")),IF($P200="","Follow-up date missing",IF($P200&lt;TODAY(),"Overdue",IF($P200&lt;=TODAY()+'Lists &amp; Setup'!$B$3,"Due soon","Planned"))))))</f>
        <v/>
      </c>
      <c r="W200" s="21">
        <f>IF($A200="","",IF(OR($M200="Scheduled",$M200="Removed"),"Closed",IF($I200="","Date missing",IF($I200&lt;TODAY(),"Expired",IF($I200&lt;=TODAY()+'Lists &amp; Setup'!$B$4,"Closing soon","Open")))))</f>
        <v/>
      </c>
      <c r="X200" s="21">
        <f>IF($A200="","",IF(COUNTIF($A$5:$A$204,$A200)&gt;1,"Duplicate Request ID",IF(OR($B200="",$C200="",$D200="",$E200="",$G200="",$H200="",$I200="",$L200="",$M200=""),"Missing required field",IF($I200&lt;$H200,"Latest date precedes earliest date",IF(AND(OR($M200="Active",$M200="Contacting"),$P200=""),"Next follow-up date missing",IF(AND($M200="On Hold",$Q200=""),"Hold-through date missing",IF(AND($M200="Scheduled",$R200=""),"Scheduled date missing",IF(AND(OR($M200="Scheduled",$M200="Removed"),$S200=""),"Outcome reason missing",IF(AND($R200&lt;&gt;"",OR($R200&lt;$H200,$R200&gt;$I200)),"Scheduled date outside requested window","OK")))))))))</f>
        <v/>
      </c>
    </row>
    <row r="201" ht="30" customHeight="1">
      <c r="A201" s="15" t="n"/>
      <c r="B201" s="16" t="n"/>
      <c r="C201" s="16" t="n"/>
      <c r="D201" s="16" t="n"/>
      <c r="E201" s="16" t="n"/>
      <c r="F201" s="16" t="n"/>
      <c r="G201" s="17" t="n"/>
      <c r="H201" s="17" t="n"/>
      <c r="I201" s="17" t="n"/>
      <c r="J201" s="16" t="n"/>
      <c r="K201" s="18" t="n"/>
      <c r="L201" s="16" t="n"/>
      <c r="M201" s="16" t="n"/>
      <c r="N201" s="17" t="n"/>
      <c r="O201" s="18" t="n"/>
      <c r="P201" s="17" t="n"/>
      <c r="Q201" s="17" t="n"/>
      <c r="R201" s="17" t="n"/>
      <c r="S201" s="16" t="n"/>
      <c r="T201" s="19" t="n"/>
      <c r="U201" s="20">
        <f>IF($A201="","",IF(OR($M201="Active",$M201="Contacting",$M201="On Hold"),MAX(0,TODAY()-$G201),""))</f>
        <v/>
      </c>
      <c r="V201" s="21">
        <f>IF($A201="","",IF(OR($M201="Scheduled",$M201="Removed"),"Closed",IF($M201="On Hold",IF($Q201="","Hold date missing",IF($Q201&lt;TODAY(),"Hold expired","On hold")),IF($P201="","Follow-up date missing",IF($P201&lt;TODAY(),"Overdue",IF($P201&lt;=TODAY()+'Lists &amp; Setup'!$B$3,"Due soon","Planned"))))))</f>
        <v/>
      </c>
      <c r="W201" s="21">
        <f>IF($A201="","",IF(OR($M201="Scheduled",$M201="Removed"),"Closed",IF($I201="","Date missing",IF($I201&lt;TODAY(),"Expired",IF($I201&lt;=TODAY()+'Lists &amp; Setup'!$B$4,"Closing soon","Open")))))</f>
        <v/>
      </c>
      <c r="X201" s="21">
        <f>IF($A201="","",IF(COUNTIF($A$5:$A$204,$A201)&gt;1,"Duplicate Request ID",IF(OR($B201="",$C201="",$D201="",$E201="",$G201="",$H201="",$I201="",$L201="",$M201=""),"Missing required field",IF($I201&lt;$H201,"Latest date precedes earliest date",IF(AND(OR($M201="Active",$M201="Contacting"),$P201=""),"Next follow-up date missing",IF(AND($M201="On Hold",$Q201=""),"Hold-through date missing",IF(AND($M201="Scheduled",$R201=""),"Scheduled date missing",IF(AND(OR($M201="Scheduled",$M201="Removed"),$S201=""),"Outcome reason missing",IF(AND($R201&lt;&gt;"",OR($R201&lt;$H201,$R201&gt;$I201)),"Scheduled date outside requested window","OK")))))))))</f>
        <v/>
      </c>
    </row>
    <row r="202" ht="30" customHeight="1">
      <c r="A202" s="15" t="n"/>
      <c r="B202" s="16" t="n"/>
      <c r="C202" s="16" t="n"/>
      <c r="D202" s="16" t="n"/>
      <c r="E202" s="16" t="n"/>
      <c r="F202" s="16" t="n"/>
      <c r="G202" s="17" t="n"/>
      <c r="H202" s="17" t="n"/>
      <c r="I202" s="17" t="n"/>
      <c r="J202" s="16" t="n"/>
      <c r="K202" s="18" t="n"/>
      <c r="L202" s="16" t="n"/>
      <c r="M202" s="16" t="n"/>
      <c r="N202" s="17" t="n"/>
      <c r="O202" s="18" t="n"/>
      <c r="P202" s="17" t="n"/>
      <c r="Q202" s="17" t="n"/>
      <c r="R202" s="17" t="n"/>
      <c r="S202" s="16" t="n"/>
      <c r="T202" s="19" t="n"/>
      <c r="U202" s="20">
        <f>IF($A202="","",IF(OR($M202="Active",$M202="Contacting",$M202="On Hold"),MAX(0,TODAY()-$G202),""))</f>
        <v/>
      </c>
      <c r="V202" s="21">
        <f>IF($A202="","",IF(OR($M202="Scheduled",$M202="Removed"),"Closed",IF($M202="On Hold",IF($Q202="","Hold date missing",IF($Q202&lt;TODAY(),"Hold expired","On hold")),IF($P202="","Follow-up date missing",IF($P202&lt;TODAY(),"Overdue",IF($P202&lt;=TODAY()+'Lists &amp; Setup'!$B$3,"Due soon","Planned"))))))</f>
        <v/>
      </c>
      <c r="W202" s="21">
        <f>IF($A202="","",IF(OR($M202="Scheduled",$M202="Removed"),"Closed",IF($I202="","Date missing",IF($I202&lt;TODAY(),"Expired",IF($I202&lt;=TODAY()+'Lists &amp; Setup'!$B$4,"Closing soon","Open")))))</f>
        <v/>
      </c>
      <c r="X202" s="21">
        <f>IF($A202="","",IF(COUNTIF($A$5:$A$204,$A202)&gt;1,"Duplicate Request ID",IF(OR($B202="",$C202="",$D202="",$E202="",$G202="",$H202="",$I202="",$L202="",$M202=""),"Missing required field",IF($I202&lt;$H202,"Latest date precedes earliest date",IF(AND(OR($M202="Active",$M202="Contacting"),$P202=""),"Next follow-up date missing",IF(AND($M202="On Hold",$Q202=""),"Hold-through date missing",IF(AND($M202="Scheduled",$R202=""),"Scheduled date missing",IF(AND(OR($M202="Scheduled",$M202="Removed"),$S202=""),"Outcome reason missing",IF(AND($R202&lt;&gt;"",OR($R202&lt;$H202,$R202&gt;$I202)),"Scheduled date outside requested window","OK")))))))))</f>
        <v/>
      </c>
    </row>
    <row r="203" ht="30" customHeight="1">
      <c r="A203" s="15" t="n"/>
      <c r="B203" s="16" t="n"/>
      <c r="C203" s="16" t="n"/>
      <c r="D203" s="16" t="n"/>
      <c r="E203" s="16" t="n"/>
      <c r="F203" s="16" t="n"/>
      <c r="G203" s="17" t="n"/>
      <c r="H203" s="17" t="n"/>
      <c r="I203" s="17" t="n"/>
      <c r="J203" s="16" t="n"/>
      <c r="K203" s="18" t="n"/>
      <c r="L203" s="16" t="n"/>
      <c r="M203" s="16" t="n"/>
      <c r="N203" s="17" t="n"/>
      <c r="O203" s="18" t="n"/>
      <c r="P203" s="17" t="n"/>
      <c r="Q203" s="17" t="n"/>
      <c r="R203" s="17" t="n"/>
      <c r="S203" s="16" t="n"/>
      <c r="T203" s="19" t="n"/>
      <c r="U203" s="20">
        <f>IF($A203="","",IF(OR($M203="Active",$M203="Contacting",$M203="On Hold"),MAX(0,TODAY()-$G203),""))</f>
        <v/>
      </c>
      <c r="V203" s="21">
        <f>IF($A203="","",IF(OR($M203="Scheduled",$M203="Removed"),"Closed",IF($M203="On Hold",IF($Q203="","Hold date missing",IF($Q203&lt;TODAY(),"Hold expired","On hold")),IF($P203="","Follow-up date missing",IF($P203&lt;TODAY(),"Overdue",IF($P203&lt;=TODAY()+'Lists &amp; Setup'!$B$3,"Due soon","Planned"))))))</f>
        <v/>
      </c>
      <c r="W203" s="21">
        <f>IF($A203="","",IF(OR($M203="Scheduled",$M203="Removed"),"Closed",IF($I203="","Date missing",IF($I203&lt;TODAY(),"Expired",IF($I203&lt;=TODAY()+'Lists &amp; Setup'!$B$4,"Closing soon","Open")))))</f>
        <v/>
      </c>
      <c r="X203" s="21">
        <f>IF($A203="","",IF(COUNTIF($A$5:$A$204,$A203)&gt;1,"Duplicate Request ID",IF(OR($B203="",$C203="",$D203="",$E203="",$G203="",$H203="",$I203="",$L203="",$M203=""),"Missing required field",IF($I203&lt;$H203,"Latest date precedes earliest date",IF(AND(OR($M203="Active",$M203="Contacting"),$P203=""),"Next follow-up date missing",IF(AND($M203="On Hold",$Q203=""),"Hold-through date missing",IF(AND($M203="Scheduled",$R203=""),"Scheduled date missing",IF(AND(OR($M203="Scheduled",$M203="Removed"),$S203=""),"Outcome reason missing",IF(AND($R203&lt;&gt;"",OR($R203&lt;$H203,$R203&gt;$I203)),"Scheduled date outside requested window","OK")))))))))</f>
        <v/>
      </c>
    </row>
    <row r="204" ht="30" customHeight="1">
      <c r="A204" s="15" t="n"/>
      <c r="B204" s="16" t="n"/>
      <c r="C204" s="16" t="n"/>
      <c r="D204" s="16" t="n"/>
      <c r="E204" s="16" t="n"/>
      <c r="F204" s="16" t="n"/>
      <c r="G204" s="17" t="n"/>
      <c r="H204" s="17" t="n"/>
      <c r="I204" s="17" t="n"/>
      <c r="J204" s="16" t="n"/>
      <c r="K204" s="18" t="n"/>
      <c r="L204" s="16" t="n"/>
      <c r="M204" s="16" t="n"/>
      <c r="N204" s="17" t="n"/>
      <c r="O204" s="18" t="n"/>
      <c r="P204" s="17" t="n"/>
      <c r="Q204" s="17" t="n"/>
      <c r="R204" s="17" t="n"/>
      <c r="S204" s="16" t="n"/>
      <c r="T204" s="19" t="n"/>
      <c r="U204" s="20">
        <f>IF($A204="","",IF(OR($M204="Active",$M204="Contacting",$M204="On Hold"),MAX(0,TODAY()-$G204),""))</f>
        <v/>
      </c>
      <c r="V204" s="21">
        <f>IF($A204="","",IF(OR($M204="Scheduled",$M204="Removed"),"Closed",IF($M204="On Hold",IF($Q204="","Hold date missing",IF($Q204&lt;TODAY(),"Hold expired","On hold")),IF($P204="","Follow-up date missing",IF($P204&lt;TODAY(),"Overdue",IF($P204&lt;=TODAY()+'Lists &amp; Setup'!$B$3,"Due soon","Planned"))))))</f>
        <v/>
      </c>
      <c r="W204" s="21">
        <f>IF($A204="","",IF(OR($M204="Scheduled",$M204="Removed"),"Closed",IF($I204="","Date missing",IF($I204&lt;TODAY(),"Expired",IF($I204&lt;=TODAY()+'Lists &amp; Setup'!$B$4,"Closing soon","Open")))))</f>
        <v/>
      </c>
      <c r="X204" s="21">
        <f>IF($A204="","",IF(COUNTIF($A$5:$A$204,$A204)&gt;1,"Duplicate Request ID",IF(OR($B204="",$C204="",$D204="",$E204="",$G204="",$H204="",$I204="",$L204="",$M204=""),"Missing required field",IF($I204&lt;$H204,"Latest date precedes earliest date",IF(AND(OR($M204="Active",$M204="Contacting"),$P204=""),"Next follow-up date missing",IF(AND($M204="On Hold",$Q204=""),"Hold-through date missing",IF(AND($M204="Scheduled",$R204=""),"Scheduled date missing",IF(AND(OR($M204="Scheduled",$M204="Removed"),$S204=""),"Outcome reason missing",IF(AND($R204&lt;&gt;"",OR($R204&lt;$H204,$R204&gt;$I204)),"Scheduled date outside requested window","OK")))))))))</f>
        <v/>
      </c>
    </row>
  </sheetData>
  <autoFilter ref="A4:X204"/>
  <mergeCells count="1">
    <mergeCell ref="A1:X1"/>
  </mergeCells>
  <conditionalFormatting sqref="A5:X204">
    <cfRule type="expression" priority="1" dxfId="4">
      <formula>$M5="Scheduled"</formula>
    </cfRule>
    <cfRule type="expression" priority="2" dxfId="5">
      <formula>$M5="Removed"</formula>
    </cfRule>
    <cfRule type="expression" priority="3" dxfId="6">
      <formula>$M5="On Hold"</formula>
    </cfRule>
  </conditionalFormatting>
  <conditionalFormatting sqref="V5:V204">
    <cfRule type="expression" priority="4" dxfId="2">
      <formula>$V5="Overdue"</formula>
    </cfRule>
    <cfRule type="expression" priority="5" dxfId="3">
      <formula>$V5="Due soon"</formula>
    </cfRule>
    <cfRule type="expression" priority="6" dxfId="0">
      <formula>$V5="Follow-up date missing"</formula>
    </cfRule>
    <cfRule type="expression" priority="7" dxfId="2">
      <formula>$V5="Hold expired"</formula>
    </cfRule>
    <cfRule type="expression" priority="8" dxfId="0">
      <formula>$V5="Hold date missing"</formula>
    </cfRule>
    <cfRule type="expression" priority="9" dxfId="7">
      <formula>$V5="On hold"</formula>
    </cfRule>
    <cfRule type="expression" priority="10" dxfId="1">
      <formula>$V5="Planned"</formula>
    </cfRule>
    <cfRule type="expression" priority="11" dxfId="5">
      <formula>$V5="Closed"</formula>
    </cfRule>
  </conditionalFormatting>
  <conditionalFormatting sqref="W5:W204">
    <cfRule type="expression" priority="12" dxfId="2">
      <formula>$W5="Expired"</formula>
    </cfRule>
    <cfRule type="expression" priority="13" dxfId="3">
      <formula>$W5="Closing soon"</formula>
    </cfRule>
    <cfRule type="expression" priority="14" dxfId="0">
      <formula>$W5="Date missing"</formula>
    </cfRule>
    <cfRule type="expression" priority="15" dxfId="1">
      <formula>$W5="Open"</formula>
    </cfRule>
    <cfRule type="expression" priority="16" dxfId="5">
      <formula>$W5="Closed"</formula>
    </cfRule>
  </conditionalFormatting>
  <conditionalFormatting sqref="X5:X204">
    <cfRule type="expression" priority="17" dxfId="8">
      <formula>$X5="OK"</formula>
    </cfRule>
    <cfRule type="expression" priority="18" dxfId="0">
      <formula>AND($X5&lt;&gt;"",$X5&lt;&gt;"OK")</formula>
    </cfRule>
  </conditionalFormatting>
  <conditionalFormatting sqref="U5:U204">
    <cfRule type="expression" priority="19" dxfId="2">
      <formula>AND($U5&lt;&gt;"",$U5&gt;60)</formula>
    </cfRule>
    <cfRule type="expression" priority="20" dxfId="9">
      <formula>AND($U5&gt;=31,$U5&lt;=60)</formula>
    </cfRule>
    <cfRule type="expression" priority="21" dxfId="3">
      <formula>AND($U5&gt;=15,$U5&lt;=30)</formula>
    </cfRule>
  </conditionalFormatting>
  <dataValidations count="12">
    <dataValidation sqref="B5:B204" showDropDown="0" showInputMessage="1" showErrorMessage="1" allowBlank="0" errorTitle="Invalid selection" error="Choose a value from the dropdown list." promptTitle="Waitlist entry" prompt="Select a clinic." type="list" errorStyle="stop">
      <formula1>'Lists &amp; Setup'!$E$3:$E$6</formula1>
    </dataValidation>
    <dataValidation sqref="C5:C204" showDropDown="0" showInputMessage="1" showErrorMessage="1" allowBlank="0" errorTitle="Invalid selection" error="Choose a value from the dropdown list." promptTitle="Waitlist entry" prompt="Select a service." type="list" errorStyle="stop">
      <formula1>'Lists &amp; Setup'!$F$3:$F$10</formula1>
    </dataValidation>
    <dataValidation sqref="D5:D204" showDropDown="0" showInputMessage="1" showErrorMessage="1" allowBlank="0" errorTitle="Invalid selection" error="Choose a value from the dropdown list." promptTitle="Waitlist entry" prompt="Select an appointment type." type="list" errorStyle="stop">
      <formula1>'Lists &amp; Setup'!$G$3:$G$7</formula1>
    </dataValidation>
    <dataValidation sqref="F5:F204" showDropDown="0" showInputMessage="1" showErrorMessage="1" allowBlank="0" errorTitle="Invalid selection" error="Choose a value from the dropdown list." promptTitle="Waitlist entry" prompt="Select a contact method only." type="list" errorStyle="stop">
      <formula1>'Lists &amp; Setup'!$H$3:$H$6</formula1>
    </dataValidation>
    <dataValidation sqref="J5:J204" showDropDown="0" showInputMessage="1" showErrorMessage="1" allowBlank="0" errorTitle="Invalid selection" error="Choose a value from the dropdown list." promptTitle="Waitlist entry" prompt="Select a time preference." type="list" errorStyle="stop">
      <formula1>'Lists &amp; Setup'!$I$3:$I$8</formula1>
    </dataValidation>
    <dataValidation sqref="L5:L204" showDropDown="0" showInputMessage="1" showErrorMessage="1" allowBlank="0" errorTitle="Invalid selection" error="Choose a value from the dropdown list." promptTitle="Waitlist entry" prompt="Select an operational priority." type="list" errorStyle="stop">
      <formula1>'Lists &amp; Setup'!$J$3:$J$5</formula1>
    </dataValidation>
    <dataValidation sqref="M5:M204" showDropDown="0" showInputMessage="1" showErrorMessage="1" allowBlank="0" errorTitle="Invalid selection" error="Choose a value from the dropdown list." promptTitle="Waitlist entry" prompt="Select the current status." type="list" errorStyle="stop">
      <formula1>'Lists &amp; Setup'!$K$3:$K$7</formula1>
    </dataValidation>
    <dataValidation sqref="S5:S204" showDropDown="0" showInputMessage="1" showErrorMessage="1" allowBlank="0" errorTitle="Invalid selection" error="Choose a value from the dropdown list." promptTitle="Waitlist entry" prompt="Select an outcome reason." type="list" errorStyle="stop">
      <formula1>'Lists &amp; Setup'!$L$3:$L$9</formula1>
    </dataValidation>
    <dataValidation sqref="G5:I204 N5:N204 P5:R204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K5:K204" showDropDown="0" showInputMessage="0" showErrorMessage="1" allowBlank="0" errorTitle="Invalid notice period" error="Enter a whole number from 0 through 30." type="whole" errorStyle="stop" operator="between">
      <formula1>0</formula1>
      <formula2>30</formula2>
    </dataValidation>
    <dataValidation sqref="O5:O204" showDropDown="0" showInputMessage="0" showErrorMessage="1" allowBlank="0" errorTitle="Invalid attempt count" error="Enter a whole number from 0 through 99." type="whole" errorStyle="stop" operator="between">
      <formula1>0</formula1>
      <formula2>99</formula2>
    </dataValidation>
    <dataValidation sqref="T5:T204" showDropDown="0" showInputMessage="1" showErrorMessage="1" allowBlank="0" errorTitle="Note is too long" error="Limit the Operations Note to 250 characters." promptTitle="Scheduling workflow note" prompt="Do not enter clinical or sensitive information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60" customWidth="1" min="3" max="3"/>
    <col width="3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30" customHeight="1">
      <c r="A1" s="1" t="inlineStr">
        <is>
          <t>Workbook Settings</t>
        </is>
      </c>
    </row>
    <row r="2" ht="28" customHeight="1">
      <c r="A2" s="22" t="inlineStr">
        <is>
          <t>Dashboard Review Date</t>
        </is>
      </c>
      <c r="B2" s="23">
        <f>TODAY()</f>
        <v/>
      </c>
      <c r="C2" s="24" t="n"/>
      <c r="E2" s="25" t="inlineStr">
        <is>
          <t>Clinic</t>
        </is>
      </c>
      <c r="F2" s="25" t="inlineStr">
        <is>
          <t>Service</t>
        </is>
      </c>
      <c r="G2" s="25" t="inlineStr">
        <is>
          <t>Appointment Type</t>
        </is>
      </c>
      <c r="H2" s="25" t="inlineStr">
        <is>
          <t>Preferred Contact Method</t>
        </is>
      </c>
      <c r="I2" s="25" t="inlineStr">
        <is>
          <t>Time Preference</t>
        </is>
      </c>
      <c r="J2" s="25" t="inlineStr">
        <is>
          <t>Operational Priority</t>
        </is>
      </c>
      <c r="K2" s="25" t="inlineStr">
        <is>
          <t>Status</t>
        </is>
      </c>
      <c r="L2" s="25" t="inlineStr">
        <is>
          <t>Outcome Reason</t>
        </is>
      </c>
    </row>
    <row r="3" ht="28" customHeight="1">
      <c r="A3" s="22" t="inlineStr">
        <is>
          <t>Follow-up Due Soon Days</t>
        </is>
      </c>
      <c r="B3" s="26" t="n">
        <v>3</v>
      </c>
      <c r="C3" s="24" t="inlineStr">
        <is>
          <t>Flags a planned follow-up as Due soon when it falls within this many days.</t>
        </is>
      </c>
      <c r="E3" s="27" t="inlineStr">
        <is>
          <t>Pine Harbor Clinic</t>
        </is>
      </c>
      <c r="F3" s="27" t="inlineStr">
        <is>
          <t>Primary Care</t>
        </is>
      </c>
      <c r="G3" s="27" t="inlineStr">
        <is>
          <t>New Visit</t>
        </is>
      </c>
      <c r="H3" s="27" t="inlineStr">
        <is>
          <t>Phone</t>
        </is>
      </c>
      <c r="I3" s="27" t="inlineStr">
        <is>
          <t>Early Morning</t>
        </is>
      </c>
      <c r="J3" s="27" t="inlineStr">
        <is>
          <t>High</t>
        </is>
      </c>
      <c r="K3" s="27" t="inlineStr">
        <is>
          <t>Active</t>
        </is>
      </c>
      <c r="L3" s="27" t="inlineStr">
        <is>
          <t>Appointment accepted</t>
        </is>
      </c>
    </row>
    <row r="4" ht="28" customHeight="1">
      <c r="A4" s="22" t="inlineStr">
        <is>
          <t>Date Window Closing Soon Days</t>
        </is>
      </c>
      <c r="B4" s="26" t="n">
        <v>7</v>
      </c>
      <c r="C4" s="24" t="inlineStr">
        <is>
          <t>Flags an open date window as Closing soon when its latest acceptable date falls within this many days.</t>
        </is>
      </c>
      <c r="E4" s="27" t="inlineStr">
        <is>
          <t>Lakeview Medical Office</t>
        </is>
      </c>
      <c r="F4" s="27" t="inlineStr">
        <is>
          <t>Dermatology</t>
        </is>
      </c>
      <c r="G4" s="27" t="inlineStr">
        <is>
          <t>Follow-up</t>
        </is>
      </c>
      <c r="H4" s="27" t="inlineStr">
        <is>
          <t>Portal</t>
        </is>
      </c>
      <c r="I4" s="27" t="inlineStr">
        <is>
          <t>Morning</t>
        </is>
      </c>
      <c r="J4" s="27" t="inlineStr">
        <is>
          <t>Standard</t>
        </is>
      </c>
      <c r="K4" s="27" t="inlineStr">
        <is>
          <t>Contacting</t>
        </is>
      </c>
      <c r="L4" s="27" t="inlineStr">
        <is>
          <t>No longer needed</t>
        </is>
      </c>
    </row>
    <row r="5" ht="28" customHeight="1">
      <c r="E5" s="27" t="inlineStr">
        <is>
          <t>Cedar Grove Clinic</t>
        </is>
      </c>
      <c r="F5" s="27" t="inlineStr">
        <is>
          <t>Cardiology</t>
        </is>
      </c>
      <c r="G5" s="27" t="inlineStr">
        <is>
          <t>Annual Visit</t>
        </is>
      </c>
      <c r="H5" s="27" t="inlineStr">
        <is>
          <t>Mail</t>
        </is>
      </c>
      <c r="I5" s="27" t="inlineStr">
        <is>
          <t>Midday</t>
        </is>
      </c>
      <c r="J5" s="27" t="inlineStr">
        <is>
          <t>Low</t>
        </is>
      </c>
      <c r="K5" s="27" t="inlineStr">
        <is>
          <t>On Hold</t>
        </is>
      </c>
      <c r="L5" s="27" t="inlineStr">
        <is>
          <t>Unable to reach</t>
        </is>
      </c>
    </row>
    <row r="6" ht="28" customHeight="1">
      <c r="E6" s="27" t="inlineStr">
        <is>
          <t>Northstar Health Center</t>
        </is>
      </c>
      <c r="F6" s="27" t="inlineStr">
        <is>
          <t>Orthopedics</t>
        </is>
      </c>
      <c r="G6" s="27" t="inlineStr">
        <is>
          <t>Consultation</t>
        </is>
      </c>
      <c r="H6" s="27" t="inlineStr">
        <is>
          <t>No Preference</t>
        </is>
      </c>
      <c r="I6" s="27" t="inlineStr">
        <is>
          <t>Afternoon</t>
        </is>
      </c>
      <c r="K6" s="27" t="inlineStr">
        <is>
          <t>Scheduled</t>
        </is>
      </c>
      <c r="L6" s="27" t="inlineStr">
        <is>
          <t>Date range passed</t>
        </is>
      </c>
    </row>
    <row r="7" ht="28" customHeight="1">
      <c r="F7" s="27" t="inlineStr">
        <is>
          <t>Physical Therapy</t>
        </is>
      </c>
      <c r="G7" s="27" t="inlineStr">
        <is>
          <t>Procedure</t>
        </is>
      </c>
      <c r="I7" s="27" t="inlineStr">
        <is>
          <t>Late Afternoon</t>
        </is>
      </c>
      <c r="K7" s="27" t="inlineStr">
        <is>
          <t>Removed</t>
        </is>
      </c>
      <c r="L7" s="27" t="inlineStr">
        <is>
          <t>Requested removal</t>
        </is>
      </c>
    </row>
    <row r="8" ht="28" customHeight="1">
      <c r="F8" s="27" t="inlineStr">
        <is>
          <t>Imaging</t>
        </is>
      </c>
      <c r="I8" s="27" t="inlineStr">
        <is>
          <t>Any Time</t>
        </is>
      </c>
      <c r="L8" s="27" t="inlineStr">
        <is>
          <t>Scheduled elsewhere</t>
        </is>
      </c>
    </row>
    <row r="9" ht="28" customHeight="1">
      <c r="F9" s="27" t="inlineStr">
        <is>
          <t>Nutrition</t>
        </is>
      </c>
      <c r="L9" s="27" t="inlineStr">
        <is>
          <t>Other operational reason</t>
        </is>
      </c>
    </row>
    <row r="10" ht="28" customHeight="1">
      <c r="F10" s="27" t="inlineStr">
        <is>
          <t>Behavioral Health</t>
        </is>
      </c>
    </row>
  </sheetData>
  <autoFilter ref="E2:L10"/>
  <mergeCells count="1">
    <mergeCell ref="A1:B1"/>
  </mergeCells>
  <dataValidations count="2">
    <dataValidation sqref="B3" showDropDown="0" showInputMessage="0" showErrorMessage="1" allowBlank="0" error="Enter a whole number from 0 through 30." type="whole" errorStyle="stop" operator="between">
      <formula1>0</formula1>
      <formula2>30</formula2>
    </dataValidation>
    <dataValidation sqref="B4" showDropDown="0" showInputMessage="0" showErrorMessage="1" allowBlank="0" error="Enter a whole number from 0 through 60." type="whole" errorStyle="stop" operator="between">
      <formula1>0</formula1>
      <formula2>60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8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Appointment Waitlist Template Instructions</t>
        </is>
      </c>
    </row>
    <row r="2">
      <c r="A2" s="24" t="n"/>
      <c r="B2" s="24" t="n"/>
      <c r="C2" s="24" t="n"/>
      <c r="D2" s="24" t="n"/>
      <c r="E2" s="24" t="n"/>
      <c r="F2" s="24" t="n"/>
    </row>
    <row r="3">
      <c r="A3" s="28" t="inlineStr">
        <is>
          <t>Purpose</t>
        </is>
      </c>
      <c r="B3" s="24" t="n"/>
      <c r="C3" s="24" t="n"/>
      <c r="D3" s="24" t="n"/>
      <c r="E3" s="24" t="n"/>
      <c r="F3" s="24" t="n"/>
    </row>
    <row r="4" ht="30" customHeight="1">
      <c r="A4" s="29" t="inlineStr">
        <is>
          <t>Use this workbook to organize non-identifying appointment waitlist requests, plan follow-up, and review open waitlist volume. It is an operational scheduling tool and does not provide clinical, legal, payer, or regulatory guidance.</t>
        </is>
      </c>
      <c r="B4" s="24" t="n"/>
      <c r="C4" s="24" t="n"/>
      <c r="D4" s="24" t="n"/>
      <c r="E4" s="24" t="n"/>
      <c r="F4" s="24" t="n"/>
    </row>
    <row r="5">
      <c r="A5" s="24" t="n"/>
      <c r="B5" s="24" t="n"/>
      <c r="C5" s="24" t="n"/>
      <c r="D5" s="24" t="n"/>
      <c r="E5" s="24" t="n"/>
      <c r="F5" s="24" t="n"/>
    </row>
    <row r="6">
      <c r="A6" s="28" t="inlineStr">
        <is>
          <t>Getting Started</t>
        </is>
      </c>
      <c r="B6" s="24" t="n"/>
      <c r="C6" s="24" t="n"/>
      <c r="D6" s="24" t="n"/>
      <c r="E6" s="24" t="n"/>
      <c r="F6" s="24" t="n"/>
    </row>
    <row r="7" ht="30" customHeight="1">
      <c r="A7" s="29" t="inlineStr">
        <is>
          <t>1. Review the timing settings and dropdown values on Lists &amp; Setup.</t>
        </is>
      </c>
      <c r="B7" s="24" t="n"/>
      <c r="C7" s="24" t="n"/>
      <c r="D7" s="24" t="n"/>
      <c r="E7" s="24" t="n"/>
      <c r="F7" s="24" t="n"/>
    </row>
    <row r="8" ht="30" customHeight="1">
      <c r="A8" s="29" t="inlineStr">
        <is>
          <t>2. Enter one waitlist request per row on the Waitlist sheet.</t>
        </is>
      </c>
      <c r="B8" s="24" t="n"/>
      <c r="C8" s="24" t="n"/>
      <c r="D8" s="24" t="n"/>
      <c r="E8" s="24" t="n"/>
      <c r="F8" s="24" t="n"/>
    </row>
    <row r="9" ht="30" customHeight="1">
      <c r="A9" s="29" t="inlineStr">
        <is>
          <t>3. Assign a unique Request ID and a non-identifying Request Alias.</t>
        </is>
      </c>
      <c r="B9" s="24" t="n"/>
      <c r="C9" s="24" t="n"/>
      <c r="D9" s="24" t="n"/>
      <c r="E9" s="24" t="n"/>
      <c r="F9" s="24" t="n"/>
    </row>
    <row r="10" ht="30" customHeight="1">
      <c r="A10" s="29" t="inlineStr">
        <is>
          <t>4. Complete all required fields and select a current Status.</t>
        </is>
      </c>
      <c r="B10" s="24" t="n"/>
      <c r="C10" s="24" t="n"/>
      <c r="D10" s="24" t="n"/>
      <c r="E10" s="24" t="n"/>
      <c r="F10" s="24" t="n"/>
    </row>
    <row r="11" ht="30" customHeight="1">
      <c r="A11" s="29" t="inlineStr">
        <is>
          <t>5. Review Follow-up Flag, Date Window Flag, and Data Check each workday.</t>
        </is>
      </c>
      <c r="B11" s="24" t="n"/>
      <c r="C11" s="24" t="n"/>
      <c r="D11" s="24" t="n"/>
      <c r="E11" s="24" t="n"/>
      <c r="F11" s="24" t="n"/>
    </row>
    <row r="12" ht="30" customHeight="1">
      <c r="A12" s="29" t="inlineStr">
        <is>
          <t>6. Update Status, Scheduled Date, and Outcome Reason when a request is closed.</t>
        </is>
      </c>
      <c r="B12" s="24" t="n"/>
      <c r="C12" s="24" t="n"/>
      <c r="D12" s="24" t="n"/>
      <c r="E12" s="24" t="n"/>
      <c r="F12" s="24" t="n"/>
    </row>
    <row r="13" ht="30" customHeight="1">
      <c r="A13" s="29" t="inlineStr">
        <is>
          <t>7. Use Dashboard filters and summaries to prioritize scheduling work.</t>
        </is>
      </c>
      <c r="B13" s="24" t="n"/>
      <c r="C13" s="24" t="n"/>
      <c r="D13" s="24" t="n"/>
      <c r="E13" s="24" t="n"/>
      <c r="F13" s="24" t="n"/>
    </row>
    <row r="14">
      <c r="A14" s="24" t="n"/>
      <c r="B14" s="24" t="n"/>
      <c r="C14" s="24" t="n"/>
      <c r="D14" s="24" t="n"/>
      <c r="E14" s="24" t="n"/>
      <c r="F14" s="24" t="n"/>
    </row>
    <row r="15">
      <c r="A15" s="28" t="inlineStr">
        <is>
          <t>Required Privacy-Minimizing Practice</t>
        </is>
      </c>
      <c r="B15" s="24" t="n"/>
      <c r="C15" s="24" t="n"/>
      <c r="D15" s="24" t="n"/>
      <c r="E15" s="24" t="n"/>
      <c r="F15" s="24" t="n"/>
    </row>
    <row r="16" ht="30" customHeight="1">
      <c r="A16" s="29" t="inlineStr">
        <is>
          <t>• Do not enter patient names.</t>
        </is>
      </c>
      <c r="B16" s="24" t="n"/>
      <c r="C16" s="24" t="n"/>
      <c r="D16" s="24" t="n"/>
      <c r="E16" s="24" t="n"/>
      <c r="F16" s="24" t="n"/>
    </row>
    <row r="17" ht="30" customHeight="1">
      <c r="A17" s="29" t="inlineStr">
        <is>
          <t>• Do not enter dates of birth.</t>
        </is>
      </c>
      <c r="B17" s="24" t="n"/>
      <c r="C17" s="24" t="n"/>
      <c r="D17" s="24" t="n"/>
      <c r="E17" s="24" t="n"/>
      <c r="F17" s="24" t="n"/>
    </row>
    <row r="18" ht="30" customHeight="1">
      <c r="A18" s="29" t="inlineStr">
        <is>
          <t>• Do not enter medical record numbers.</t>
        </is>
      </c>
      <c r="B18" s="24" t="n"/>
      <c r="C18" s="24" t="n"/>
      <c r="D18" s="24" t="n"/>
      <c r="E18" s="24" t="n"/>
      <c r="F18" s="24" t="n"/>
    </row>
    <row r="19" ht="30" customHeight="1">
      <c r="A19" s="29" t="inlineStr">
        <is>
          <t>• Do not enter telephone numbers, email addresses, or mailing addresses.</t>
        </is>
      </c>
      <c r="B19" s="24" t="n"/>
      <c r="C19" s="24" t="n"/>
      <c r="D19" s="24" t="n"/>
      <c r="E19" s="24" t="n"/>
      <c r="F19" s="24" t="n"/>
    </row>
    <row r="20" ht="30" customHeight="1">
      <c r="A20" s="29" t="inlineStr">
        <is>
          <t>• Do not enter diagnoses, symptoms, treatment details, or other clinical information.</t>
        </is>
      </c>
      <c r="B20" s="24" t="n"/>
      <c r="C20" s="24" t="n"/>
      <c r="D20" s="24" t="n"/>
      <c r="E20" s="24" t="n"/>
      <c r="F20" s="24" t="n"/>
    </row>
    <row r="21" ht="30" customHeight="1">
      <c r="A21" s="29" t="inlineStr">
        <is>
          <t>• Use the Request Alias only as a non-identifying workflow reference.</t>
        </is>
      </c>
      <c r="B21" s="24" t="n"/>
      <c r="C21" s="24" t="n"/>
      <c r="D21" s="24" t="n"/>
      <c r="E21" s="24" t="n"/>
      <c r="F21" s="24" t="n"/>
    </row>
    <row r="22" ht="30" customHeight="1">
      <c r="A22" s="29" t="inlineStr">
        <is>
          <t>• Keep the Operations Note limited to brief scheduling workflow information.</t>
        </is>
      </c>
      <c r="B22" s="24" t="n"/>
      <c r="C22" s="24" t="n"/>
      <c r="D22" s="24" t="n"/>
      <c r="E22" s="24" t="n"/>
      <c r="F22" s="24" t="n"/>
    </row>
    <row r="23">
      <c r="A23" s="24" t="n"/>
      <c r="B23" s="24" t="n"/>
      <c r="C23" s="24" t="n"/>
      <c r="D23" s="24" t="n"/>
      <c r="E23" s="24" t="n"/>
      <c r="F23" s="24" t="n"/>
    </row>
    <row r="24">
      <c r="A24" s="28" t="inlineStr">
        <is>
          <t>Status Definitions</t>
        </is>
      </c>
      <c r="B24" s="24" t="n"/>
      <c r="C24" s="24" t="n"/>
      <c r="D24" s="24" t="n"/>
      <c r="E24" s="24" t="n"/>
      <c r="F24" s="24" t="n"/>
    </row>
    <row r="25">
      <c r="A25" s="30" t="inlineStr">
        <is>
          <t>Status</t>
        </is>
      </c>
      <c r="B25" s="30" t="inlineStr">
        <is>
          <t>Definition</t>
        </is>
      </c>
      <c r="C25" s="24" t="n"/>
      <c r="D25" s="24" t="n"/>
      <c r="E25" s="24" t="n"/>
      <c r="F25" s="24" t="n"/>
    </row>
    <row r="26">
      <c r="A26" s="31" t="inlineStr">
        <is>
          <t>Active</t>
        </is>
      </c>
      <c r="B26" s="31" t="inlineStr">
        <is>
          <t>The request remains open and is waiting for an appointment opportunity.</t>
        </is>
      </c>
      <c r="C26" s="24" t="n"/>
      <c r="D26" s="24" t="n"/>
      <c r="E26" s="24" t="n"/>
      <c r="F26" s="24" t="n"/>
    </row>
    <row r="27">
      <c r="A27" s="31" t="inlineStr">
        <is>
          <t>Contacting</t>
        </is>
      </c>
      <c r="B27" s="31" t="inlineStr">
        <is>
          <t>Staff are actively attempting to confirm an available appointment.</t>
        </is>
      </c>
      <c r="C27" s="24" t="n"/>
      <c r="D27" s="24" t="n"/>
      <c r="E27" s="24" t="n"/>
      <c r="F27" s="24" t="n"/>
    </row>
    <row r="28">
      <c r="A28" s="31" t="inlineStr">
        <is>
          <t>On Hold</t>
        </is>
      </c>
      <c r="B28" s="31" t="inlineStr">
        <is>
          <t>The request is temporarily paused through the Hold Through Date.</t>
        </is>
      </c>
      <c r="C28" s="24" t="n"/>
      <c r="D28" s="24" t="n"/>
      <c r="E28" s="24" t="n"/>
      <c r="F28" s="24" t="n"/>
    </row>
    <row r="29">
      <c r="A29" s="31" t="inlineStr">
        <is>
          <t>Scheduled</t>
        </is>
      </c>
      <c r="B29" s="31" t="inlineStr">
        <is>
          <t>An appointment was accepted and the Scheduled Date is recorded.</t>
        </is>
      </c>
      <c r="C29" s="24" t="n"/>
      <c r="D29" s="24" t="n"/>
      <c r="E29" s="24" t="n"/>
      <c r="F29" s="24" t="n"/>
    </row>
    <row r="30">
      <c r="A30" s="31" t="inlineStr">
        <is>
          <t>Removed</t>
        </is>
      </c>
      <c r="B30" s="31" t="inlineStr">
        <is>
          <t>The request was closed without scheduling.</t>
        </is>
      </c>
      <c r="C30" s="24" t="n"/>
      <c r="D30" s="24" t="n"/>
      <c r="E30" s="24" t="n"/>
      <c r="F30" s="24" t="n"/>
    </row>
    <row r="31">
      <c r="A31" s="24" t="n"/>
      <c r="B31" s="24" t="n"/>
      <c r="C31" s="24" t="n"/>
      <c r="D31" s="24" t="n"/>
      <c r="E31" s="24" t="n"/>
      <c r="F31" s="24" t="n"/>
    </row>
    <row r="32">
      <c r="A32" s="28" t="inlineStr">
        <is>
          <t>Flag Definitions</t>
        </is>
      </c>
      <c r="B32" s="24" t="n"/>
      <c r="C32" s="24" t="n"/>
      <c r="D32" s="24" t="n"/>
      <c r="E32" s="24" t="n"/>
      <c r="F32" s="24" t="n"/>
    </row>
    <row r="33">
      <c r="A33" s="30" t="inlineStr">
        <is>
          <t>Flag</t>
        </is>
      </c>
      <c r="B33" s="30" t="inlineStr">
        <is>
          <t>Meaning</t>
        </is>
      </c>
      <c r="C33" s="24" t="n"/>
      <c r="D33" s="24" t="n"/>
      <c r="E33" s="24" t="n"/>
      <c r="F33" s="24" t="n"/>
    </row>
    <row r="34">
      <c r="A34" s="31" t="inlineStr">
        <is>
          <t>Overdue</t>
        </is>
      </c>
      <c r="B34" s="31" t="inlineStr">
        <is>
          <t>The next follow-up date is before today.</t>
        </is>
      </c>
      <c r="C34" s="24" t="n"/>
      <c r="D34" s="24" t="n"/>
      <c r="E34" s="24" t="n"/>
      <c r="F34" s="24" t="n"/>
    </row>
    <row r="35">
      <c r="A35" s="31" t="inlineStr">
        <is>
          <t>Due soon</t>
        </is>
      </c>
      <c r="B35" s="31" t="inlineStr">
        <is>
          <t>The next follow-up date falls within the configured number of days.</t>
        </is>
      </c>
      <c r="C35" s="24" t="n"/>
      <c r="D35" s="24" t="n"/>
      <c r="E35" s="24" t="n"/>
      <c r="F35" s="24" t="n"/>
    </row>
    <row r="36">
      <c r="A36" s="31" t="inlineStr">
        <is>
          <t>Planned</t>
        </is>
      </c>
      <c r="B36" s="31" t="inlineStr">
        <is>
          <t>The follow-up date is beyond the due-soon period.</t>
        </is>
      </c>
      <c r="C36" s="24" t="n"/>
      <c r="D36" s="24" t="n"/>
      <c r="E36" s="24" t="n"/>
      <c r="F36" s="24" t="n"/>
    </row>
    <row r="37">
      <c r="A37" s="31" t="inlineStr">
        <is>
          <t>Hold expired</t>
        </is>
      </c>
      <c r="B37" s="31" t="inlineStr">
        <is>
          <t>The Hold Through Date is before today.</t>
        </is>
      </c>
      <c r="C37" s="24" t="n"/>
      <c r="D37" s="24" t="n"/>
      <c r="E37" s="24" t="n"/>
      <c r="F37" s="24" t="n"/>
    </row>
    <row r="38">
      <c r="A38" s="31" t="inlineStr">
        <is>
          <t>Closing soon</t>
        </is>
      </c>
      <c r="B38" s="31" t="inlineStr">
        <is>
          <t>The Latest Acceptable Date falls within the configured warning period.</t>
        </is>
      </c>
      <c r="C38" s="24" t="n"/>
      <c r="D38" s="24" t="n"/>
      <c r="E38" s="24" t="n"/>
      <c r="F38" s="24" t="n"/>
    </row>
    <row r="39">
      <c r="A39" s="31" t="inlineStr">
        <is>
          <t>Expired</t>
        </is>
      </c>
      <c r="B39" s="31" t="inlineStr">
        <is>
          <t>The Latest Acceptable Date is before today.</t>
        </is>
      </c>
      <c r="C39" s="24" t="n"/>
      <c r="D39" s="24" t="n"/>
      <c r="E39" s="24" t="n"/>
      <c r="F39" s="24" t="n"/>
    </row>
    <row r="40">
      <c r="A40" s="31" t="inlineStr">
        <is>
          <t>OK</t>
        </is>
      </c>
      <c r="B40" s="31" t="inlineStr">
        <is>
          <t>No configured record-level data issue was found.</t>
        </is>
      </c>
      <c r="C40" s="24" t="n"/>
      <c r="D40" s="24" t="n"/>
      <c r="E40" s="24" t="n"/>
      <c r="F40" s="24" t="n"/>
    </row>
    <row r="41">
      <c r="A41" s="24" t="n"/>
      <c r="B41" s="24" t="n"/>
      <c r="C41" s="24" t="n"/>
      <c r="D41" s="24" t="n"/>
      <c r="E41" s="24" t="n"/>
      <c r="F41" s="24" t="n"/>
    </row>
    <row r="42">
      <c r="A42" s="28" t="inlineStr">
        <is>
          <t>Daily Review Procedure</t>
        </is>
      </c>
      <c r="B42" s="24" t="n"/>
      <c r="C42" s="24" t="n"/>
      <c r="D42" s="24" t="n"/>
      <c r="E42" s="24" t="n"/>
      <c r="F42" s="24" t="n"/>
    </row>
    <row r="43" ht="30" customHeight="1">
      <c r="A43" s="24" t="inlineStr">
        <is>
          <t>1. Filter Follow-up Flag for Overdue, Due soon, Follow-up date missing, and Hold expired.</t>
        </is>
      </c>
      <c r="B43" s="24" t="n"/>
      <c r="C43" s="24" t="n"/>
      <c r="D43" s="24" t="n"/>
      <c r="E43" s="24" t="n"/>
      <c r="F43" s="24" t="n"/>
    </row>
    <row r="44" ht="30" customHeight="1">
      <c r="A44" s="24" t="inlineStr">
        <is>
          <t>2. Filter Date Window Flag for Expired and Closing soon.</t>
        </is>
      </c>
      <c r="B44" s="24" t="n"/>
      <c r="C44" s="24" t="n"/>
      <c r="D44" s="24" t="n"/>
      <c r="E44" s="24" t="n"/>
      <c r="F44" s="24" t="n"/>
    </row>
    <row r="45" ht="30" customHeight="1">
      <c r="A45" s="24" t="inlineStr">
        <is>
          <t>3. Filter Data Check for all values other than OK.</t>
        </is>
      </c>
      <c r="B45" s="24" t="n"/>
      <c r="C45" s="24" t="n"/>
      <c r="D45" s="24" t="n"/>
      <c r="E45" s="24" t="n"/>
      <c r="F45" s="24" t="n"/>
    </row>
    <row r="46" ht="30" customHeight="1">
      <c r="A46" s="24" t="inlineStr">
        <is>
          <t>4. Review High operational-priority requests.</t>
        </is>
      </c>
      <c r="B46" s="24" t="n"/>
      <c r="C46" s="24" t="n"/>
      <c r="D46" s="24" t="n"/>
      <c r="E46" s="24" t="n"/>
      <c r="F46" s="24" t="n"/>
    </row>
    <row r="47" ht="30" customHeight="1">
      <c r="A47" s="24" t="inlineStr">
        <is>
          <t>5. Update contact dates, attempts, status, and next action after scheduling work is completed.</t>
        </is>
      </c>
      <c r="B47" s="24" t="n"/>
      <c r="C47" s="24" t="n"/>
      <c r="D47" s="24" t="n"/>
      <c r="E47" s="24" t="n"/>
      <c r="F47" s="24" t="n"/>
    </row>
    <row r="48" ht="30" customHeight="1">
      <c r="A48" s="24" t="inlineStr">
        <is>
          <t>6. Confirm closed records have the required Scheduled Date or Outcome Reason.</t>
        </is>
      </c>
      <c r="B48" s="24" t="n"/>
      <c r="C48" s="24" t="n"/>
      <c r="D48" s="24" t="n"/>
      <c r="E48" s="24" t="n"/>
      <c r="F48" s="24" t="n"/>
    </row>
    <row r="49">
      <c r="A49" s="24" t="n"/>
      <c r="B49" s="24" t="n"/>
      <c r="C49" s="24" t="n"/>
      <c r="D49" s="24" t="n"/>
      <c r="E49" s="24" t="n"/>
      <c r="F49" s="24" t="n"/>
    </row>
    <row r="50">
      <c r="A50" s="28" t="inlineStr">
        <is>
          <t>Blank-Row Behavior</t>
        </is>
      </c>
      <c r="B50" s="24" t="n"/>
      <c r="C50" s="24" t="n"/>
      <c r="D50" s="24" t="n"/>
      <c r="E50" s="24" t="n"/>
      <c r="F50" s="24" t="n"/>
    </row>
    <row r="51" ht="42" customHeight="1">
      <c r="A51" s="24" t="inlineStr">
        <is>
          <t>Unused prepared rows remain visually blank because formulas return blank until a Request ID is entered. Do not delete the prepared formula cells in columns U through X.</t>
        </is>
      </c>
      <c r="B51" s="24" t="n"/>
      <c r="C51" s="24" t="n"/>
      <c r="D51" s="24" t="n"/>
      <c r="E51" s="24" t="n"/>
      <c r="F51" s="24" t="n"/>
    </row>
    <row r="52">
      <c r="A52" s="24" t="n"/>
      <c r="B52" s="24" t="n"/>
      <c r="C52" s="24" t="n"/>
      <c r="D52" s="24" t="n"/>
      <c r="E52" s="24" t="n"/>
      <c r="F52" s="24" t="n"/>
    </row>
    <row r="53">
      <c r="A53" s="28" t="inlineStr">
        <is>
          <t>Refresh Behavior</t>
        </is>
      </c>
      <c r="B53" s="24" t="n"/>
      <c r="C53" s="24" t="n"/>
      <c r="D53" s="24" t="n"/>
      <c r="E53" s="24" t="n"/>
      <c r="F53" s="24" t="n"/>
    </row>
    <row r="54" ht="42" customHeight="1">
      <c r="A54" s="24" t="inlineStr">
        <is>
          <t>The workbook uses TODAY(), so date-based flags update when the file is opened and recalculated. If results appear outdated, recalculate the workbook.</t>
        </is>
      </c>
      <c r="B54" s="24" t="n"/>
      <c r="C54" s="24" t="n"/>
      <c r="D54" s="24" t="n"/>
      <c r="E54" s="24" t="n"/>
      <c r="F54" s="24" t="n"/>
    </row>
    <row r="55">
      <c r="A55" s="24" t="n"/>
      <c r="B55" s="24" t="n"/>
      <c r="C55" s="24" t="n"/>
      <c r="D55" s="24" t="n"/>
      <c r="E55" s="24" t="n"/>
      <c r="F55" s="24" t="n"/>
    </row>
    <row r="56">
      <c r="A56" s="24" t="n"/>
      <c r="B56" s="24" t="n"/>
      <c r="C56" s="24" t="n"/>
      <c r="D56" s="24" t="n"/>
      <c r="E56" s="24" t="n"/>
      <c r="F56" s="2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2026-09-06T02:20:04Z</dcterms:created>
  <dcterms:modified xmlns:dcterms="http://purl.org/dc/terms/" xmlns:xsi="http://www.w3.org/2001/XMLSchema-instance" xsi:type="dcterms:W3CDTF">2026-09-06T02:20:06+00:00Z</dcterms:modified>
</cp:coreProperties>
</file>